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hidePivotFieldList="1"/>
  <bookViews>
    <workbookView xWindow="1110" yWindow="1005" windowWidth="9885" windowHeight="6270"/>
  </bookViews>
  <sheets>
    <sheet name="Raw Data" sheetId="1" r:id="rId1"/>
    <sheet name="Partial Mortality" sheetId="4" r:id="rId2"/>
    <sheet name="GeometricMean" sheetId="6" r:id="rId3"/>
    <sheet name="Normality" sheetId="7" r:id="rId4"/>
    <sheet name="SkewnessCalc" sheetId="8" r:id="rId5"/>
    <sheet name="Species Frequency" sheetId="3" r:id="rId6"/>
  </sheets>
  <calcPr calcId="145621"/>
  <pivotCaches>
    <pivotCache cacheId="0" r:id="rId7"/>
    <pivotCache cacheId="1" r:id="rId8"/>
    <pivotCache cacheId="2" r:id="rId9"/>
    <pivotCache cacheId="3" r:id="rId10"/>
    <pivotCache cacheId="4" r:id="rId11"/>
    <pivotCache cacheId="5" r:id="rId12"/>
  </pivotCaches>
</workbook>
</file>

<file path=xl/calcChain.xml><?xml version="1.0" encoding="utf-8"?>
<calcChain xmlns="http://schemas.openxmlformats.org/spreadsheetml/2006/main">
  <c r="AK3" i="3" l="1"/>
  <c r="AK4" i="3"/>
  <c r="AK5" i="3"/>
  <c r="AK6" i="3"/>
  <c r="AK7" i="3"/>
  <c r="AK8" i="3"/>
  <c r="AK9" i="3"/>
  <c r="AK10" i="3"/>
  <c r="AK11" i="3"/>
  <c r="AK12" i="3"/>
  <c r="AK13" i="3"/>
  <c r="AK14" i="3"/>
  <c r="AK15" i="3"/>
  <c r="AK16" i="3"/>
  <c r="AK17" i="3"/>
  <c r="AK18" i="3"/>
  <c r="AK19" i="3"/>
  <c r="AK20" i="3"/>
  <c r="AK21" i="3"/>
  <c r="AK22" i="3"/>
  <c r="P24" i="8"/>
  <c r="P25" i="8" s="1"/>
  <c r="P26" i="8"/>
  <c r="P27" i="8" s="1"/>
  <c r="P28" i="8" s="1"/>
  <c r="P29" i="8" s="1"/>
  <c r="P35" i="8"/>
  <c r="V24" i="8"/>
  <c r="V25" i="8"/>
  <c r="V30" i="8" s="1"/>
  <c r="V26" i="8"/>
  <c r="V27" i="8"/>
  <c r="V28" i="8" s="1"/>
  <c r="V29" i="8" s="1"/>
  <c r="V31" i="8" s="1"/>
  <c r="V35" i="8"/>
  <c r="AC35" i="8"/>
  <c r="AA35" i="8"/>
  <c r="Y35" i="8"/>
  <c r="X35" i="8"/>
  <c r="W35" i="8"/>
  <c r="U35" i="8"/>
  <c r="T35" i="8"/>
  <c r="S35" i="8"/>
  <c r="Q35" i="8"/>
  <c r="O35" i="8"/>
  <c r="M35" i="8"/>
  <c r="L35" i="8"/>
  <c r="K35" i="8"/>
  <c r="G35" i="8"/>
  <c r="AC26" i="8"/>
  <c r="AC27" i="8" s="1"/>
  <c r="AC28" i="8" s="1"/>
  <c r="AC29" i="8" s="1"/>
  <c r="AC31" i="8" s="1"/>
  <c r="AC24" i="8"/>
  <c r="AC25" i="8" s="1"/>
  <c r="AC30" i="8" s="1"/>
  <c r="AA26" i="8"/>
  <c r="AA27" i="8" s="1"/>
  <c r="AA28" i="8" s="1"/>
  <c r="AA29" i="8" s="1"/>
  <c r="AA24" i="8"/>
  <c r="AA25" i="8" s="1"/>
  <c r="Y26" i="8"/>
  <c r="Y27" i="8" s="1"/>
  <c r="Y28" i="8" s="1"/>
  <c r="Y29" i="8" s="1"/>
  <c r="Y24" i="8"/>
  <c r="Y25" i="8" s="1"/>
  <c r="X26" i="8"/>
  <c r="X27" i="8" s="1"/>
  <c r="X28" i="8" s="1"/>
  <c r="X29" i="8" s="1"/>
  <c r="X24" i="8"/>
  <c r="X25" i="8" s="1"/>
  <c r="W26" i="8"/>
  <c r="W27" i="8" s="1"/>
  <c r="W28" i="8" s="1"/>
  <c r="W29" i="8" s="1"/>
  <c r="W24" i="8"/>
  <c r="W25" i="8" s="1"/>
  <c r="U26" i="8"/>
  <c r="U27" i="8" s="1"/>
  <c r="U28" i="8" s="1"/>
  <c r="U29" i="8" s="1"/>
  <c r="U24" i="8"/>
  <c r="U25" i="8" s="1"/>
  <c r="T26" i="8"/>
  <c r="T27" i="8" s="1"/>
  <c r="T28" i="8" s="1"/>
  <c r="T29" i="8" s="1"/>
  <c r="T24" i="8"/>
  <c r="T25" i="8" s="1"/>
  <c r="S26" i="8"/>
  <c r="S27" i="8" s="1"/>
  <c r="S28" i="8" s="1"/>
  <c r="S29" i="8" s="1"/>
  <c r="S24" i="8"/>
  <c r="S25" i="8" s="1"/>
  <c r="Q26" i="8"/>
  <c r="Q27" i="8" s="1"/>
  <c r="Q28" i="8" s="1"/>
  <c r="Q29" i="8" s="1"/>
  <c r="Q24" i="8"/>
  <c r="Q25" i="8" s="1"/>
  <c r="O26" i="8"/>
  <c r="O27" i="8" s="1"/>
  <c r="O28" i="8" s="1"/>
  <c r="O29" i="8" s="1"/>
  <c r="O24" i="8"/>
  <c r="O25" i="8" s="1"/>
  <c r="M26" i="8"/>
  <c r="M27" i="8" s="1"/>
  <c r="M28" i="8" s="1"/>
  <c r="M29" i="8" s="1"/>
  <c r="M24" i="8"/>
  <c r="M25" i="8" s="1"/>
  <c r="L26" i="8"/>
  <c r="L27" i="8" s="1"/>
  <c r="L28" i="8" s="1"/>
  <c r="L29" i="8" s="1"/>
  <c r="L24" i="8"/>
  <c r="L25" i="8" s="1"/>
  <c r="K26" i="8"/>
  <c r="K27" i="8" s="1"/>
  <c r="K28" i="8" s="1"/>
  <c r="K29" i="8" s="1"/>
  <c r="K24" i="8"/>
  <c r="K25" i="8" s="1"/>
  <c r="L6" i="8"/>
  <c r="L7" i="8" s="1"/>
  <c r="AS17" i="8"/>
  <c r="AR17" i="8"/>
  <c r="AQ17" i="8"/>
  <c r="AP17" i="8"/>
  <c r="AO17" i="8"/>
  <c r="AM17" i="8"/>
  <c r="AL17" i="8"/>
  <c r="AK17" i="8"/>
  <c r="AJ17" i="8"/>
  <c r="AI17" i="8"/>
  <c r="AG17" i="8"/>
  <c r="AF17" i="8"/>
  <c r="AE17" i="8"/>
  <c r="AD17" i="8"/>
  <c r="AC17" i="8"/>
  <c r="AA17" i="8"/>
  <c r="Z17" i="8"/>
  <c r="Y17" i="8"/>
  <c r="X17" i="8"/>
  <c r="W17" i="8"/>
  <c r="U17" i="8"/>
  <c r="T17" i="8"/>
  <c r="S17" i="8"/>
  <c r="R17" i="8"/>
  <c r="Q17" i="8"/>
  <c r="O17" i="8"/>
  <c r="N17" i="8"/>
  <c r="M17" i="8"/>
  <c r="L17" i="8"/>
  <c r="K17" i="8"/>
  <c r="Q6" i="8"/>
  <c r="Q7" i="8" s="1"/>
  <c r="R6" i="8"/>
  <c r="S6" i="8"/>
  <c r="S7" i="8" s="1"/>
  <c r="T6" i="8"/>
  <c r="U6" i="8"/>
  <c r="U7" i="8" s="1"/>
  <c r="W6" i="8"/>
  <c r="X6" i="8"/>
  <c r="X7" i="8" s="1"/>
  <c r="Y6" i="8"/>
  <c r="Z6" i="8"/>
  <c r="Z7" i="8" s="1"/>
  <c r="AA6" i="8"/>
  <c r="AC6" i="8"/>
  <c r="AC7" i="8" s="1"/>
  <c r="AD6" i="8"/>
  <c r="AE6" i="8"/>
  <c r="AE7" i="8" s="1"/>
  <c r="AF6" i="8"/>
  <c r="AG6" i="8"/>
  <c r="AG7" i="8" s="1"/>
  <c r="AI6" i="8"/>
  <c r="AJ6" i="8"/>
  <c r="AJ7" i="8" s="1"/>
  <c r="AK6" i="8"/>
  <c r="AL6" i="8"/>
  <c r="AL7" i="8" s="1"/>
  <c r="AM6" i="8"/>
  <c r="AO6" i="8"/>
  <c r="AO7" i="8" s="1"/>
  <c r="AP6" i="8"/>
  <c r="AQ6" i="8"/>
  <c r="AQ7" i="8" s="1"/>
  <c r="AR6" i="8"/>
  <c r="AS6" i="8"/>
  <c r="AS7" i="8" s="1"/>
  <c r="R7" i="8"/>
  <c r="T7" i="8"/>
  <c r="W7" i="8"/>
  <c r="Y7" i="8"/>
  <c r="AA7" i="8"/>
  <c r="AD7" i="8"/>
  <c r="AF7" i="8"/>
  <c r="AI7" i="8"/>
  <c r="AK7" i="8"/>
  <c r="AM7" i="8"/>
  <c r="AP7" i="8"/>
  <c r="AR7" i="8"/>
  <c r="Q8" i="8"/>
  <c r="Q9" i="8" s="1"/>
  <c r="R8" i="8"/>
  <c r="S8" i="8"/>
  <c r="S9" i="8" s="1"/>
  <c r="T8" i="8"/>
  <c r="U8" i="8"/>
  <c r="U9" i="8" s="1"/>
  <c r="W8" i="8"/>
  <c r="X8" i="8"/>
  <c r="X9" i="8" s="1"/>
  <c r="Y8" i="8"/>
  <c r="Z8" i="8"/>
  <c r="Z9" i="8" s="1"/>
  <c r="AA8" i="8"/>
  <c r="AC8" i="8"/>
  <c r="AC9" i="8" s="1"/>
  <c r="AD8" i="8"/>
  <c r="AE8" i="8"/>
  <c r="AE9" i="8" s="1"/>
  <c r="AF8" i="8"/>
  <c r="AG8" i="8"/>
  <c r="AG9" i="8" s="1"/>
  <c r="AI8" i="8"/>
  <c r="AJ8" i="8"/>
  <c r="AJ9" i="8" s="1"/>
  <c r="AJ10" i="8" s="1"/>
  <c r="AJ11" i="8" s="1"/>
  <c r="AJ13" i="8" s="1"/>
  <c r="AK8" i="8"/>
  <c r="AL8" i="8"/>
  <c r="AL9" i="8" s="1"/>
  <c r="AL10" i="8" s="1"/>
  <c r="AL11" i="8" s="1"/>
  <c r="AL13" i="8" s="1"/>
  <c r="AM8" i="8"/>
  <c r="AO8" i="8"/>
  <c r="AO9" i="8" s="1"/>
  <c r="AO10" i="8" s="1"/>
  <c r="AO11" i="8" s="1"/>
  <c r="AO13" i="8" s="1"/>
  <c r="AP8" i="8"/>
  <c r="AQ8" i="8"/>
  <c r="AQ9" i="8" s="1"/>
  <c r="AQ10" i="8" s="1"/>
  <c r="AQ11" i="8" s="1"/>
  <c r="AQ13" i="8" s="1"/>
  <c r="AR8" i="8"/>
  <c r="AS8" i="8"/>
  <c r="AS9" i="8" s="1"/>
  <c r="AS10" i="8" s="1"/>
  <c r="AS11" i="8" s="1"/>
  <c r="AS13" i="8" s="1"/>
  <c r="R9" i="8"/>
  <c r="T9" i="8"/>
  <c r="W9" i="8"/>
  <c r="Y9" i="8"/>
  <c r="AA9" i="8"/>
  <c r="AD9" i="8"/>
  <c r="AF9" i="8"/>
  <c r="AI9" i="8"/>
  <c r="AK9" i="8"/>
  <c r="AM9" i="8"/>
  <c r="AP9" i="8"/>
  <c r="AR9" i="8"/>
  <c r="Q10" i="8"/>
  <c r="R10" i="8"/>
  <c r="R11" i="8" s="1"/>
  <c r="R13" i="8" s="1"/>
  <c r="S10" i="8"/>
  <c r="T10" i="8"/>
  <c r="T11" i="8" s="1"/>
  <c r="T13" i="8" s="1"/>
  <c r="U10" i="8"/>
  <c r="W10" i="8"/>
  <c r="W11" i="8" s="1"/>
  <c r="W13" i="8" s="1"/>
  <c r="X10" i="8"/>
  <c r="Y10" i="8"/>
  <c r="Y11" i="8" s="1"/>
  <c r="Y13" i="8" s="1"/>
  <c r="Z10" i="8"/>
  <c r="AA10" i="8"/>
  <c r="AA11" i="8" s="1"/>
  <c r="AA13" i="8" s="1"/>
  <c r="AC10" i="8"/>
  <c r="AD10" i="8"/>
  <c r="AD11" i="8" s="1"/>
  <c r="AD13" i="8" s="1"/>
  <c r="AE10" i="8"/>
  <c r="AF10" i="8"/>
  <c r="AF11" i="8" s="1"/>
  <c r="AF13" i="8" s="1"/>
  <c r="AG10" i="8"/>
  <c r="AI10" i="8"/>
  <c r="AI11" i="8" s="1"/>
  <c r="AI13" i="8" s="1"/>
  <c r="AK10" i="8"/>
  <c r="AK11" i="8" s="1"/>
  <c r="AK13" i="8" s="1"/>
  <c r="AM10" i="8"/>
  <c r="AM11" i="8" s="1"/>
  <c r="AM13" i="8" s="1"/>
  <c r="AP10" i="8"/>
  <c r="AP11" i="8" s="1"/>
  <c r="AP13" i="8" s="1"/>
  <c r="AR10" i="8"/>
  <c r="AR11" i="8" s="1"/>
  <c r="AR13" i="8" s="1"/>
  <c r="Q11" i="8"/>
  <c r="S11" i="8"/>
  <c r="U11" i="8"/>
  <c r="X11" i="8"/>
  <c r="Z11" i="8"/>
  <c r="AC11" i="8"/>
  <c r="AE11" i="8"/>
  <c r="AG11" i="8"/>
  <c r="Q12" i="8"/>
  <c r="R12" i="8"/>
  <c r="S12" i="8"/>
  <c r="T12" i="8"/>
  <c r="U12" i="8"/>
  <c r="W12" i="8"/>
  <c r="X12" i="8"/>
  <c r="Y12" i="8"/>
  <c r="Z12" i="8"/>
  <c r="AA12" i="8"/>
  <c r="AC12" i="8"/>
  <c r="AD12" i="8"/>
  <c r="AE12" i="8"/>
  <c r="AF12" i="8"/>
  <c r="AG12" i="8"/>
  <c r="AI12" i="8"/>
  <c r="AJ12" i="8"/>
  <c r="AK12" i="8"/>
  <c r="AL12" i="8"/>
  <c r="AM12" i="8"/>
  <c r="AO12" i="8"/>
  <c r="AP12" i="8"/>
  <c r="AQ12" i="8"/>
  <c r="AR12" i="8"/>
  <c r="AS12" i="8"/>
  <c r="Q13" i="8"/>
  <c r="S13" i="8"/>
  <c r="U13" i="8"/>
  <c r="X13" i="8"/>
  <c r="Z13" i="8"/>
  <c r="AC13" i="8"/>
  <c r="AE13" i="8"/>
  <c r="AG13" i="8"/>
  <c r="O8" i="8"/>
  <c r="O9" i="8"/>
  <c r="O10" i="8" s="1"/>
  <c r="O11" i="8" s="1"/>
  <c r="O6" i="8"/>
  <c r="O7" i="8"/>
  <c r="O12" i="8" s="1"/>
  <c r="N8" i="8"/>
  <c r="N9" i="8"/>
  <c r="N10" i="8" s="1"/>
  <c r="N11" i="8" s="1"/>
  <c r="N6" i="8"/>
  <c r="N7" i="8"/>
  <c r="N12" i="8" s="1"/>
  <c r="M8" i="8"/>
  <c r="M9" i="8"/>
  <c r="M10" i="8" s="1"/>
  <c r="M11" i="8" s="1"/>
  <c r="M6" i="8"/>
  <c r="M7" i="8"/>
  <c r="M12" i="8" s="1"/>
  <c r="L8" i="8"/>
  <c r="L9" i="8"/>
  <c r="L10" i="8" s="1"/>
  <c r="L11" i="8" s="1"/>
  <c r="K8" i="8"/>
  <c r="K9" i="8"/>
  <c r="K10" i="8" s="1"/>
  <c r="K11" i="8" s="1"/>
  <c r="K6" i="8"/>
  <c r="K7" i="8"/>
  <c r="K12" i="8" s="1"/>
  <c r="G17" i="8"/>
  <c r="G8" i="8"/>
  <c r="G9" i="8" s="1"/>
  <c r="G10" i="8" s="1"/>
  <c r="G11" i="8" s="1"/>
  <c r="G6" i="8"/>
  <c r="G7" i="8" s="1"/>
  <c r="G12" i="8" s="1"/>
  <c r="B17" i="8"/>
  <c r="B8" i="8"/>
  <c r="B9" i="8"/>
  <c r="B10" i="8" s="1"/>
  <c r="B11" i="8" s="1"/>
  <c r="B6" i="8"/>
  <c r="B7" i="8"/>
  <c r="B12" i="8" s="1"/>
  <c r="AD5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6" i="3"/>
  <c r="J14" i="3" s="1"/>
  <c r="K14" i="3"/>
  <c r="M14" i="3"/>
  <c r="O14" i="3"/>
  <c r="Q14" i="3"/>
  <c r="S14" i="3"/>
  <c r="U14" i="3"/>
  <c r="W14" i="3"/>
  <c r="Y14" i="3"/>
  <c r="AA14" i="3"/>
  <c r="AC14" i="3"/>
  <c r="AD7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8" i="3"/>
  <c r="J16" i="3" s="1"/>
  <c r="K16" i="3"/>
  <c r="M16" i="3"/>
  <c r="O16" i="3"/>
  <c r="Q16" i="3"/>
  <c r="S16" i="3"/>
  <c r="U16" i="3"/>
  <c r="W16" i="3"/>
  <c r="Y16" i="3"/>
  <c r="AA16" i="3"/>
  <c r="AC16" i="3"/>
  <c r="AD9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4" i="3"/>
  <c r="K12" i="3" s="1"/>
  <c r="L12" i="3"/>
  <c r="N12" i="3"/>
  <c r="P12" i="3"/>
  <c r="R12" i="3"/>
  <c r="T12" i="3"/>
  <c r="V12" i="3"/>
  <c r="X12" i="3"/>
  <c r="Z12" i="3"/>
  <c r="AB12" i="3"/>
  <c r="J12" i="3"/>
  <c r="J10" i="3"/>
  <c r="K10" i="3"/>
  <c r="AD10" i="3" s="1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K39" i="4"/>
  <c r="AL39" i="4"/>
  <c r="AM39" i="4"/>
  <c r="AK40" i="4"/>
  <c r="AL40" i="4"/>
  <c r="AM40" i="4"/>
  <c r="AK41" i="4"/>
  <c r="AL41" i="4"/>
  <c r="AM41" i="4"/>
  <c r="AK42" i="4"/>
  <c r="AL42" i="4"/>
  <c r="AM42" i="4"/>
  <c r="AK43" i="4"/>
  <c r="AL43" i="4"/>
  <c r="AM43" i="4"/>
  <c r="AK44" i="4"/>
  <c r="AL44" i="4"/>
  <c r="AM44" i="4"/>
  <c r="AK45" i="4"/>
  <c r="AL45" i="4"/>
  <c r="AM45" i="4"/>
  <c r="AK46" i="4"/>
  <c r="AL46" i="4"/>
  <c r="AM46" i="4"/>
  <c r="AK47" i="4"/>
  <c r="AL47" i="4"/>
  <c r="AM47" i="4"/>
  <c r="AK48" i="4"/>
  <c r="AL48" i="4"/>
  <c r="AM48" i="4"/>
  <c r="AK49" i="4"/>
  <c r="AL49" i="4"/>
  <c r="AM49" i="4"/>
  <c r="AK50" i="4"/>
  <c r="AL50" i="4"/>
  <c r="AM50" i="4"/>
  <c r="AK51" i="4"/>
  <c r="AL51" i="4"/>
  <c r="AM51" i="4"/>
  <c r="AK52" i="4"/>
  <c r="AL52" i="4"/>
  <c r="AM52" i="4"/>
  <c r="AK53" i="4"/>
  <c r="AL53" i="4"/>
  <c r="AM53" i="4"/>
  <c r="AK54" i="4"/>
  <c r="AL54" i="4"/>
  <c r="AM54" i="4"/>
  <c r="AK55" i="4"/>
  <c r="AL55" i="4"/>
  <c r="AM55" i="4"/>
  <c r="AK56" i="4"/>
  <c r="AL56" i="4"/>
  <c r="AM56" i="4"/>
  <c r="AK57" i="4"/>
  <c r="AL57" i="4"/>
  <c r="AM57" i="4"/>
  <c r="AK58" i="4"/>
  <c r="AL58" i="4"/>
  <c r="AM58" i="4"/>
  <c r="AK59" i="4"/>
  <c r="AL59" i="4"/>
  <c r="AM59" i="4"/>
  <c r="AK60" i="4"/>
  <c r="AL60" i="4"/>
  <c r="AM60" i="4"/>
  <c r="AK61" i="4"/>
  <c r="AL61" i="4"/>
  <c r="AM61" i="4"/>
  <c r="AK62" i="4"/>
  <c r="AL62" i="4"/>
  <c r="AM62" i="4"/>
  <c r="AK63" i="4"/>
  <c r="AL63" i="4"/>
  <c r="AM63" i="4"/>
  <c r="AK64" i="4"/>
  <c r="AL64" i="4"/>
  <c r="AM64" i="4"/>
  <c r="AK65" i="4"/>
  <c r="AL65" i="4"/>
  <c r="AM65" i="4"/>
  <c r="AK66" i="4"/>
  <c r="AL66" i="4"/>
  <c r="AM66" i="4"/>
  <c r="AK67" i="4"/>
  <c r="AL67" i="4"/>
  <c r="AM67" i="4"/>
  <c r="AL38" i="4"/>
  <c r="AM38" i="4"/>
  <c r="AK38" i="4"/>
  <c r="AG4" i="4"/>
  <c r="AH4" i="4"/>
  <c r="AG5" i="4"/>
  <c r="AH5" i="4"/>
  <c r="AG6" i="4"/>
  <c r="AH6" i="4"/>
  <c r="AG7" i="4"/>
  <c r="AH7" i="4"/>
  <c r="AG8" i="4"/>
  <c r="AH8" i="4"/>
  <c r="AG9" i="4"/>
  <c r="AH9" i="4"/>
  <c r="AG10" i="4"/>
  <c r="AH10" i="4"/>
  <c r="AG11" i="4"/>
  <c r="AH11" i="4"/>
  <c r="AG12" i="4"/>
  <c r="AH12" i="4"/>
  <c r="AG13" i="4"/>
  <c r="AH13" i="4"/>
  <c r="AG14" i="4"/>
  <c r="AH14" i="4"/>
  <c r="AG15" i="4"/>
  <c r="AH15" i="4"/>
  <c r="AG16" i="4"/>
  <c r="AH16" i="4"/>
  <c r="AG17" i="4"/>
  <c r="AH17" i="4"/>
  <c r="AG18" i="4"/>
  <c r="AH18" i="4"/>
  <c r="AG19" i="4"/>
  <c r="AH19" i="4"/>
  <c r="AG20" i="4"/>
  <c r="AH20" i="4"/>
  <c r="AG21" i="4"/>
  <c r="AH21" i="4"/>
  <c r="AG22" i="4"/>
  <c r="AH22" i="4"/>
  <c r="AG23" i="4"/>
  <c r="AH23" i="4"/>
  <c r="AG24" i="4"/>
  <c r="AH24" i="4"/>
  <c r="AG25" i="4"/>
  <c r="AH25" i="4"/>
  <c r="AG26" i="4"/>
  <c r="AH26" i="4"/>
  <c r="AG27" i="4"/>
  <c r="AH27" i="4"/>
  <c r="AG28" i="4"/>
  <c r="AH28" i="4"/>
  <c r="AG29" i="4"/>
  <c r="AH29" i="4"/>
  <c r="AG30" i="4"/>
  <c r="AH30" i="4"/>
  <c r="AG31" i="4"/>
  <c r="AH31" i="4"/>
  <c r="AG32" i="4"/>
  <c r="AH32" i="4"/>
  <c r="AH3" i="4"/>
  <c r="AG3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2" i="4"/>
  <c r="I79" i="7"/>
  <c r="J78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2" i="7"/>
  <c r="J75" i="6"/>
  <c r="J76" i="6"/>
  <c r="J77" i="6"/>
  <c r="J78" i="6"/>
  <c r="J79" i="6"/>
  <c r="J80" i="6"/>
  <c r="J81" i="6"/>
  <c r="J82" i="6"/>
  <c r="J83" i="6"/>
  <c r="J13" i="6"/>
  <c r="J12" i="6"/>
  <c r="J11" i="6"/>
  <c r="J10" i="6"/>
  <c r="J9" i="6"/>
  <c r="J8" i="6"/>
  <c r="J7" i="6"/>
  <c r="J6" i="6"/>
  <c r="J5" i="6"/>
  <c r="J4" i="6"/>
  <c r="J3" i="6"/>
  <c r="J2" i="6"/>
  <c r="S33" i="4"/>
  <c r="S28" i="4"/>
  <c r="S23" i="4"/>
  <c r="S18" i="4"/>
  <c r="S13" i="4"/>
  <c r="S8" i="4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2" i="1"/>
  <c r="AC18" i="1"/>
  <c r="AD18" i="1"/>
  <c r="AE18" i="1"/>
  <c r="AF18" i="1"/>
  <c r="AG18" i="1"/>
  <c r="AB18" i="1"/>
  <c r="AC17" i="1"/>
  <c r="AD17" i="1"/>
  <c r="AE17" i="1"/>
  <c r="AF17" i="1"/>
  <c r="AG17" i="1"/>
  <c r="AB17" i="1"/>
  <c r="S2" i="6"/>
  <c r="S3" i="6"/>
  <c r="S4" i="6"/>
  <c r="S5" i="6"/>
  <c r="S6" i="6"/>
  <c r="S7" i="6"/>
  <c r="S8" i="6"/>
  <c r="S9" i="6"/>
  <c r="S10" i="6"/>
  <c r="S11" i="6"/>
  <c r="S12" i="6"/>
  <c r="S13" i="6"/>
  <c r="J16" i="6"/>
  <c r="S16" i="6"/>
  <c r="J17" i="6"/>
  <c r="S17" i="6"/>
  <c r="J18" i="6"/>
  <c r="S18" i="6"/>
  <c r="J19" i="6"/>
  <c r="S19" i="6"/>
  <c r="J20" i="6"/>
  <c r="S20" i="6"/>
  <c r="J21" i="6"/>
  <c r="S21" i="6"/>
  <c r="J22" i="6"/>
  <c r="S22" i="6"/>
  <c r="J23" i="6"/>
  <c r="S23" i="6"/>
  <c r="J24" i="6"/>
  <c r="S24" i="6"/>
  <c r="BF24" i="6"/>
  <c r="BI24" i="6"/>
  <c r="J25" i="6"/>
  <c r="S25" i="6"/>
  <c r="J26" i="6"/>
  <c r="S26" i="6"/>
  <c r="J27" i="6"/>
  <c r="S27" i="6"/>
  <c r="J28" i="6"/>
  <c r="S28" i="6"/>
  <c r="J31" i="6"/>
  <c r="S31" i="6"/>
  <c r="J32" i="6"/>
  <c r="S32" i="6"/>
  <c r="J33" i="6"/>
  <c r="S33" i="6"/>
  <c r="J34" i="6"/>
  <c r="S34" i="6"/>
  <c r="J35" i="6"/>
  <c r="S35" i="6"/>
  <c r="J36" i="6"/>
  <c r="S36" i="6"/>
  <c r="J37" i="6"/>
  <c r="S37" i="6"/>
  <c r="J38" i="6"/>
  <c r="S38" i="6"/>
  <c r="J39" i="6"/>
  <c r="S39" i="6"/>
  <c r="J40" i="6"/>
  <c r="S40" i="6"/>
  <c r="J41" i="6"/>
  <c r="S41" i="6"/>
  <c r="J42" i="6"/>
  <c r="S42" i="6"/>
  <c r="J43" i="6"/>
  <c r="S43" i="6"/>
  <c r="J44" i="6"/>
  <c r="S44" i="6"/>
  <c r="J45" i="6"/>
  <c r="S45" i="6"/>
  <c r="J46" i="6"/>
  <c r="S46" i="6"/>
  <c r="J47" i="6"/>
  <c r="S47" i="6"/>
  <c r="J48" i="6"/>
  <c r="S48" i="6"/>
  <c r="BF48" i="6"/>
  <c r="BI48" i="6"/>
  <c r="J51" i="6"/>
  <c r="S51" i="6"/>
  <c r="J52" i="6"/>
  <c r="S52" i="6"/>
  <c r="J53" i="6"/>
  <c r="S53" i="6"/>
  <c r="BL53" i="6"/>
  <c r="J54" i="6"/>
  <c r="S54" i="6"/>
  <c r="BL54" i="6"/>
  <c r="J55" i="6"/>
  <c r="S55" i="6"/>
  <c r="BL55" i="6"/>
  <c r="J56" i="6"/>
  <c r="S56" i="6"/>
  <c r="BL56" i="6"/>
  <c r="J57" i="6"/>
  <c r="S57" i="6"/>
  <c r="BL57" i="6"/>
  <c r="J58" i="6"/>
  <c r="S58" i="6"/>
  <c r="BL58" i="6"/>
  <c r="J59" i="6"/>
  <c r="S59" i="6"/>
  <c r="BL59" i="6"/>
  <c r="J60" i="6"/>
  <c r="S60" i="6"/>
  <c r="BL60" i="6"/>
  <c r="J61" i="6"/>
  <c r="S61" i="6"/>
  <c r="BL61" i="6"/>
  <c r="J62" i="6"/>
  <c r="S62" i="6"/>
  <c r="BL62" i="6"/>
  <c r="J63" i="6"/>
  <c r="S63" i="6"/>
  <c r="BL63" i="6"/>
  <c r="BL64" i="6"/>
  <c r="BL65" i="6"/>
  <c r="J66" i="6"/>
  <c r="S66" i="6"/>
  <c r="BL66" i="6"/>
  <c r="J67" i="6"/>
  <c r="S67" i="6"/>
  <c r="BL67" i="6"/>
  <c r="J68" i="6"/>
  <c r="S68" i="6"/>
  <c r="BL68" i="6"/>
  <c r="J69" i="6"/>
  <c r="S69" i="6"/>
  <c r="BL69" i="6"/>
  <c r="J70" i="6"/>
  <c r="S70" i="6"/>
  <c r="BL70" i="6"/>
  <c r="J71" i="6"/>
  <c r="S71" i="6"/>
  <c r="BL71" i="6"/>
  <c r="J72" i="6"/>
  <c r="S72" i="6"/>
  <c r="BL72" i="6"/>
  <c r="BF73" i="6"/>
  <c r="BI73" i="6"/>
  <c r="BL73" i="6"/>
  <c r="S75" i="6"/>
  <c r="S76" i="6"/>
  <c r="S77" i="6"/>
  <c r="S78" i="6"/>
  <c r="S79" i="6"/>
  <c r="S80" i="6"/>
  <c r="S81" i="6"/>
  <c r="S82" i="6"/>
  <c r="S83" i="6"/>
  <c r="F2" i="1"/>
  <c r="L2" i="1"/>
  <c r="M2" i="1"/>
  <c r="N2" i="1"/>
  <c r="F3" i="1"/>
  <c r="L3" i="1"/>
  <c r="M3" i="1"/>
  <c r="N3" i="1"/>
  <c r="F4" i="1"/>
  <c r="L4" i="1"/>
  <c r="M4" i="1"/>
  <c r="N4" i="1"/>
  <c r="F5" i="1"/>
  <c r="L5" i="1"/>
  <c r="M5" i="1"/>
  <c r="N5" i="1"/>
  <c r="F6" i="1"/>
  <c r="L6" i="1"/>
  <c r="M6" i="1"/>
  <c r="N6" i="1"/>
  <c r="F7" i="1"/>
  <c r="L7" i="1"/>
  <c r="M7" i="1"/>
  <c r="N7" i="1"/>
  <c r="F8" i="1"/>
  <c r="L8" i="1"/>
  <c r="M8" i="1"/>
  <c r="N8" i="1"/>
  <c r="F9" i="1"/>
  <c r="L9" i="1"/>
  <c r="M9" i="1"/>
  <c r="N9" i="1"/>
  <c r="F10" i="1"/>
  <c r="L10" i="1"/>
  <c r="M10" i="1"/>
  <c r="N10" i="1"/>
  <c r="F11" i="1"/>
  <c r="L11" i="1"/>
  <c r="M11" i="1"/>
  <c r="N11" i="1"/>
  <c r="F12" i="1"/>
  <c r="L12" i="1"/>
  <c r="M12" i="1"/>
  <c r="N12" i="1"/>
  <c r="F13" i="1"/>
  <c r="L13" i="1"/>
  <c r="M13" i="1"/>
  <c r="N13" i="1"/>
  <c r="F14" i="1"/>
  <c r="L14" i="1"/>
  <c r="M14" i="1"/>
  <c r="N14" i="1"/>
  <c r="F15" i="1"/>
  <c r="L15" i="1"/>
  <c r="M15" i="1"/>
  <c r="N15" i="1"/>
  <c r="F16" i="1"/>
  <c r="L16" i="1"/>
  <c r="M16" i="1"/>
  <c r="N16" i="1"/>
  <c r="F17" i="1"/>
  <c r="L17" i="1"/>
  <c r="M17" i="1"/>
  <c r="N17" i="1"/>
  <c r="F18" i="1"/>
  <c r="L18" i="1"/>
  <c r="M18" i="1"/>
  <c r="N18" i="1"/>
  <c r="F19" i="1"/>
  <c r="L19" i="1"/>
  <c r="M19" i="1"/>
  <c r="N19" i="1"/>
  <c r="F20" i="1"/>
  <c r="L20" i="1"/>
  <c r="M20" i="1"/>
  <c r="N20" i="1"/>
  <c r="F21" i="1"/>
  <c r="L21" i="1"/>
  <c r="M21" i="1"/>
  <c r="N21" i="1"/>
  <c r="F22" i="1"/>
  <c r="L22" i="1"/>
  <c r="M22" i="1"/>
  <c r="N22" i="1"/>
  <c r="F23" i="1"/>
  <c r="L23" i="1"/>
  <c r="M23" i="1"/>
  <c r="N23" i="1"/>
  <c r="F24" i="1"/>
  <c r="L24" i="1"/>
  <c r="M24" i="1"/>
  <c r="N24" i="1"/>
  <c r="F25" i="1"/>
  <c r="L25" i="1"/>
  <c r="M25" i="1"/>
  <c r="N25" i="1"/>
  <c r="F26" i="1"/>
  <c r="L26" i="1"/>
  <c r="M26" i="1"/>
  <c r="N26" i="1"/>
  <c r="F27" i="1"/>
  <c r="L27" i="1"/>
  <c r="M27" i="1"/>
  <c r="N27" i="1"/>
  <c r="F28" i="1"/>
  <c r="L28" i="1"/>
  <c r="M28" i="1"/>
  <c r="N28" i="1"/>
  <c r="F29" i="1"/>
  <c r="L29" i="1"/>
  <c r="M29" i="1"/>
  <c r="N29" i="1"/>
  <c r="F30" i="1"/>
  <c r="L30" i="1"/>
  <c r="M30" i="1"/>
  <c r="N30" i="1"/>
  <c r="F31" i="1"/>
  <c r="L31" i="1"/>
  <c r="M31" i="1"/>
  <c r="N31" i="1"/>
  <c r="F32" i="1"/>
  <c r="L32" i="1"/>
  <c r="M32" i="1"/>
  <c r="N32" i="1"/>
  <c r="F33" i="1"/>
  <c r="L33" i="1"/>
  <c r="M33" i="1"/>
  <c r="N33" i="1"/>
  <c r="F34" i="1"/>
  <c r="L34" i="1"/>
  <c r="M34" i="1"/>
  <c r="N34" i="1"/>
  <c r="F35" i="1"/>
  <c r="L35" i="1"/>
  <c r="M35" i="1"/>
  <c r="N35" i="1"/>
  <c r="F36" i="1"/>
  <c r="L36" i="1"/>
  <c r="M36" i="1"/>
  <c r="N36" i="1"/>
  <c r="F37" i="1"/>
  <c r="L37" i="1"/>
  <c r="M37" i="1"/>
  <c r="N37" i="1"/>
  <c r="F38" i="1"/>
  <c r="L38" i="1"/>
  <c r="M38" i="1"/>
  <c r="N38" i="1"/>
  <c r="F39" i="1"/>
  <c r="L39" i="1"/>
  <c r="M39" i="1"/>
  <c r="N39" i="1"/>
  <c r="F40" i="1"/>
  <c r="L40" i="1"/>
  <c r="M40" i="1"/>
  <c r="N40" i="1"/>
  <c r="F41" i="1"/>
  <c r="L41" i="1"/>
  <c r="M41" i="1"/>
  <c r="N41" i="1"/>
  <c r="F42" i="1"/>
  <c r="L42" i="1"/>
  <c r="M42" i="1"/>
  <c r="N42" i="1"/>
  <c r="F43" i="1"/>
  <c r="L43" i="1"/>
  <c r="M43" i="1"/>
  <c r="N43" i="1"/>
  <c r="F44" i="1"/>
  <c r="L44" i="1"/>
  <c r="M44" i="1"/>
  <c r="N44" i="1"/>
  <c r="F45" i="1"/>
  <c r="L45" i="1"/>
  <c r="M45" i="1"/>
  <c r="N45" i="1"/>
  <c r="F46" i="1"/>
  <c r="L46" i="1"/>
  <c r="M46" i="1"/>
  <c r="N46" i="1"/>
  <c r="F47" i="1"/>
  <c r="L47" i="1"/>
  <c r="M47" i="1"/>
  <c r="N47" i="1"/>
  <c r="F48" i="1"/>
  <c r="L48" i="1"/>
  <c r="M48" i="1"/>
  <c r="N48" i="1"/>
  <c r="F49" i="1"/>
  <c r="L49" i="1"/>
  <c r="M49" i="1"/>
  <c r="N49" i="1"/>
  <c r="F50" i="1"/>
  <c r="L50" i="1"/>
  <c r="M50" i="1"/>
  <c r="N50" i="1"/>
  <c r="F51" i="1"/>
  <c r="L51" i="1"/>
  <c r="M51" i="1"/>
  <c r="N51" i="1"/>
  <c r="F52" i="1"/>
  <c r="L52" i="1"/>
  <c r="M52" i="1"/>
  <c r="N52" i="1"/>
  <c r="F53" i="1"/>
  <c r="L53" i="1"/>
  <c r="M53" i="1"/>
  <c r="N53" i="1"/>
  <c r="F54" i="1"/>
  <c r="L54" i="1"/>
  <c r="M54" i="1"/>
  <c r="N54" i="1"/>
  <c r="F55" i="1"/>
  <c r="L55" i="1"/>
  <c r="M55" i="1"/>
  <c r="N55" i="1"/>
  <c r="F56" i="1"/>
  <c r="L56" i="1"/>
  <c r="M56" i="1"/>
  <c r="N56" i="1"/>
  <c r="F57" i="1"/>
  <c r="L57" i="1"/>
  <c r="M57" i="1"/>
  <c r="N57" i="1"/>
  <c r="F58" i="1"/>
  <c r="L58" i="1"/>
  <c r="M58" i="1"/>
  <c r="N58" i="1"/>
  <c r="F59" i="1"/>
  <c r="L59" i="1"/>
  <c r="M59" i="1"/>
  <c r="N59" i="1"/>
  <c r="F60" i="1"/>
  <c r="L60" i="1"/>
  <c r="M60" i="1"/>
  <c r="N60" i="1"/>
  <c r="F61" i="1"/>
  <c r="L61" i="1"/>
  <c r="M61" i="1"/>
  <c r="N61" i="1"/>
  <c r="F62" i="1"/>
  <c r="L62" i="1"/>
  <c r="M62" i="1"/>
  <c r="N62" i="1"/>
  <c r="F63" i="1"/>
  <c r="L63" i="1"/>
  <c r="M63" i="1"/>
  <c r="N63" i="1"/>
  <c r="F64" i="1"/>
  <c r="L64" i="1"/>
  <c r="M64" i="1"/>
  <c r="N64" i="1"/>
  <c r="F65" i="1"/>
  <c r="L65" i="1"/>
  <c r="M65" i="1"/>
  <c r="N65" i="1"/>
  <c r="F66" i="1"/>
  <c r="L66" i="1"/>
  <c r="M66" i="1"/>
  <c r="N66" i="1"/>
  <c r="F67" i="1"/>
  <c r="L67" i="1"/>
  <c r="M67" i="1"/>
  <c r="N67" i="1"/>
  <c r="F68" i="1"/>
  <c r="L68" i="1"/>
  <c r="M68" i="1"/>
  <c r="N68" i="1"/>
  <c r="F69" i="1"/>
  <c r="L69" i="1"/>
  <c r="M69" i="1"/>
  <c r="N69" i="1"/>
  <c r="F70" i="1"/>
  <c r="L70" i="1"/>
  <c r="M70" i="1"/>
  <c r="N70" i="1"/>
  <c r="F71" i="1"/>
  <c r="L71" i="1"/>
  <c r="M71" i="1"/>
  <c r="N71" i="1"/>
  <c r="F72" i="1"/>
  <c r="L72" i="1"/>
  <c r="M72" i="1"/>
  <c r="N72" i="1"/>
  <c r="F73" i="1"/>
  <c r="L73" i="1"/>
  <c r="M73" i="1"/>
  <c r="N73" i="1"/>
  <c r="F74" i="1"/>
  <c r="L74" i="1"/>
  <c r="M74" i="1"/>
  <c r="N74" i="1"/>
  <c r="F75" i="1"/>
  <c r="L75" i="1"/>
  <c r="M75" i="1"/>
  <c r="N75" i="1"/>
  <c r="F76" i="1"/>
  <c r="L76" i="1"/>
  <c r="M76" i="1"/>
  <c r="N76" i="1"/>
  <c r="F77" i="1"/>
  <c r="L77" i="1"/>
  <c r="M77" i="1"/>
  <c r="N77" i="1"/>
  <c r="F78" i="1"/>
  <c r="L78" i="1"/>
  <c r="M78" i="1"/>
  <c r="N78" i="1"/>
  <c r="F79" i="1"/>
  <c r="L79" i="1"/>
  <c r="M79" i="1"/>
  <c r="N79" i="1"/>
  <c r="F80" i="1"/>
  <c r="L80" i="1"/>
  <c r="M80" i="1"/>
  <c r="N80" i="1"/>
  <c r="F81" i="1"/>
  <c r="L81" i="1"/>
  <c r="M81" i="1"/>
  <c r="N81" i="1"/>
  <c r="F82" i="1"/>
  <c r="L82" i="1"/>
  <c r="M82" i="1"/>
  <c r="N82" i="1"/>
  <c r="F83" i="1"/>
  <c r="L83" i="1"/>
  <c r="M83" i="1"/>
  <c r="N83" i="1"/>
  <c r="F84" i="1"/>
  <c r="L84" i="1"/>
  <c r="M84" i="1"/>
  <c r="N84" i="1"/>
  <c r="F85" i="1"/>
  <c r="L85" i="1"/>
  <c r="M85" i="1"/>
  <c r="N85" i="1"/>
  <c r="F86" i="1"/>
  <c r="L86" i="1"/>
  <c r="M86" i="1"/>
  <c r="N86" i="1"/>
  <c r="F87" i="1"/>
  <c r="L87" i="1"/>
  <c r="M87" i="1"/>
  <c r="N87" i="1"/>
  <c r="F88" i="1"/>
  <c r="L88" i="1"/>
  <c r="M88" i="1"/>
  <c r="N88" i="1"/>
  <c r="F89" i="1"/>
  <c r="L89" i="1"/>
  <c r="M89" i="1"/>
  <c r="N89" i="1"/>
  <c r="F90" i="1"/>
  <c r="L90" i="1"/>
  <c r="M90" i="1"/>
  <c r="N90" i="1"/>
  <c r="F91" i="1"/>
  <c r="L91" i="1"/>
  <c r="M91" i="1"/>
  <c r="N91" i="1"/>
  <c r="F92" i="1"/>
  <c r="L92" i="1"/>
  <c r="M92" i="1"/>
  <c r="N92" i="1"/>
  <c r="F93" i="1"/>
  <c r="L93" i="1"/>
  <c r="M93" i="1"/>
  <c r="N93" i="1"/>
  <c r="F94" i="1"/>
  <c r="L94" i="1"/>
  <c r="M94" i="1"/>
  <c r="N94" i="1"/>
  <c r="F95" i="1"/>
  <c r="L95" i="1"/>
  <c r="M95" i="1"/>
  <c r="N95" i="1"/>
  <c r="F96" i="1"/>
  <c r="L96" i="1"/>
  <c r="M96" i="1"/>
  <c r="N96" i="1"/>
  <c r="F97" i="1"/>
  <c r="L97" i="1"/>
  <c r="M97" i="1"/>
  <c r="N97" i="1"/>
  <c r="F98" i="1"/>
  <c r="L98" i="1"/>
  <c r="M98" i="1"/>
  <c r="N98" i="1"/>
  <c r="F99" i="1"/>
  <c r="L99" i="1"/>
  <c r="M99" i="1"/>
  <c r="N99" i="1"/>
  <c r="F100" i="1"/>
  <c r="L100" i="1"/>
  <c r="M100" i="1"/>
  <c r="N100" i="1"/>
  <c r="F101" i="1"/>
  <c r="L101" i="1"/>
  <c r="M101" i="1"/>
  <c r="N101" i="1"/>
  <c r="F102" i="1"/>
  <c r="L102" i="1"/>
  <c r="M102" i="1"/>
  <c r="N102" i="1"/>
  <c r="F103" i="1"/>
  <c r="L103" i="1"/>
  <c r="M103" i="1"/>
  <c r="N103" i="1"/>
  <c r="F104" i="1"/>
  <c r="L104" i="1"/>
  <c r="M104" i="1"/>
  <c r="N104" i="1"/>
  <c r="F105" i="1"/>
  <c r="L105" i="1"/>
  <c r="M105" i="1"/>
  <c r="N105" i="1"/>
  <c r="F106" i="1"/>
  <c r="L106" i="1"/>
  <c r="M106" i="1"/>
  <c r="N106" i="1"/>
  <c r="F107" i="1"/>
  <c r="L107" i="1"/>
  <c r="M107" i="1"/>
  <c r="N107" i="1"/>
  <c r="F108" i="1"/>
  <c r="L108" i="1"/>
  <c r="M108" i="1"/>
  <c r="N108" i="1"/>
  <c r="F109" i="1"/>
  <c r="L109" i="1"/>
  <c r="M109" i="1"/>
  <c r="N109" i="1"/>
  <c r="F110" i="1"/>
  <c r="L110" i="1"/>
  <c r="M110" i="1"/>
  <c r="N110" i="1"/>
  <c r="F111" i="1"/>
  <c r="L111" i="1"/>
  <c r="M111" i="1"/>
  <c r="N111" i="1"/>
  <c r="F112" i="1"/>
  <c r="L112" i="1"/>
  <c r="M112" i="1"/>
  <c r="N112" i="1"/>
  <c r="F113" i="1"/>
  <c r="L113" i="1"/>
  <c r="M113" i="1"/>
  <c r="N113" i="1"/>
  <c r="F114" i="1"/>
  <c r="L114" i="1"/>
  <c r="M114" i="1"/>
  <c r="N114" i="1"/>
  <c r="F115" i="1"/>
  <c r="L115" i="1"/>
  <c r="M115" i="1"/>
  <c r="N115" i="1"/>
  <c r="F116" i="1"/>
  <c r="L116" i="1"/>
  <c r="M116" i="1"/>
  <c r="N116" i="1"/>
  <c r="F117" i="1"/>
  <c r="L117" i="1"/>
  <c r="M117" i="1"/>
  <c r="N117" i="1"/>
  <c r="F118" i="1"/>
  <c r="L118" i="1"/>
  <c r="M118" i="1"/>
  <c r="N118" i="1"/>
  <c r="F119" i="1"/>
  <c r="L119" i="1"/>
  <c r="M119" i="1"/>
  <c r="N119" i="1"/>
  <c r="F120" i="1"/>
  <c r="L120" i="1"/>
  <c r="M120" i="1"/>
  <c r="N120" i="1"/>
  <c r="F121" i="1"/>
  <c r="L121" i="1"/>
  <c r="M121" i="1"/>
  <c r="N121" i="1"/>
  <c r="F122" i="1"/>
  <c r="L122" i="1"/>
  <c r="M122" i="1"/>
  <c r="N122" i="1"/>
  <c r="F123" i="1"/>
  <c r="L123" i="1"/>
  <c r="M123" i="1"/>
  <c r="N123" i="1"/>
  <c r="F124" i="1"/>
  <c r="L124" i="1"/>
  <c r="M124" i="1"/>
  <c r="N124" i="1"/>
  <c r="F125" i="1"/>
  <c r="L125" i="1"/>
  <c r="M125" i="1"/>
  <c r="N125" i="1"/>
  <c r="F126" i="1"/>
  <c r="L126" i="1"/>
  <c r="M126" i="1"/>
  <c r="N126" i="1"/>
  <c r="F127" i="1"/>
  <c r="L127" i="1"/>
  <c r="M127" i="1"/>
  <c r="N127" i="1"/>
  <c r="F128" i="1"/>
  <c r="L128" i="1"/>
  <c r="M128" i="1"/>
  <c r="N128" i="1"/>
  <c r="F129" i="1"/>
  <c r="L129" i="1"/>
  <c r="M129" i="1"/>
  <c r="N129" i="1"/>
  <c r="F130" i="1"/>
  <c r="L130" i="1"/>
  <c r="M130" i="1"/>
  <c r="N130" i="1"/>
  <c r="F131" i="1"/>
  <c r="L131" i="1"/>
  <c r="M131" i="1"/>
  <c r="N131" i="1"/>
  <c r="F132" i="1"/>
  <c r="L132" i="1"/>
  <c r="M132" i="1"/>
  <c r="N132" i="1"/>
  <c r="F133" i="1"/>
  <c r="L133" i="1"/>
  <c r="M133" i="1"/>
  <c r="N133" i="1"/>
  <c r="F134" i="1"/>
  <c r="L134" i="1"/>
  <c r="M134" i="1"/>
  <c r="N134" i="1"/>
  <c r="F135" i="1"/>
  <c r="L135" i="1"/>
  <c r="M135" i="1"/>
  <c r="N135" i="1"/>
  <c r="F136" i="1"/>
  <c r="L136" i="1"/>
  <c r="M136" i="1"/>
  <c r="N136" i="1"/>
  <c r="F137" i="1"/>
  <c r="L137" i="1"/>
  <c r="M137" i="1"/>
  <c r="N137" i="1"/>
  <c r="F138" i="1"/>
  <c r="L138" i="1"/>
  <c r="M138" i="1"/>
  <c r="N138" i="1"/>
  <c r="F139" i="1"/>
  <c r="L139" i="1"/>
  <c r="M139" i="1"/>
  <c r="N139" i="1"/>
  <c r="F140" i="1"/>
  <c r="L140" i="1"/>
  <c r="M140" i="1"/>
  <c r="N140" i="1"/>
  <c r="F141" i="1"/>
  <c r="L141" i="1"/>
  <c r="M141" i="1"/>
  <c r="N141" i="1"/>
  <c r="F142" i="1"/>
  <c r="L142" i="1"/>
  <c r="M142" i="1"/>
  <c r="N142" i="1"/>
  <c r="F143" i="1"/>
  <c r="L143" i="1"/>
  <c r="M143" i="1"/>
  <c r="N143" i="1"/>
  <c r="F144" i="1"/>
  <c r="L144" i="1"/>
  <c r="M144" i="1"/>
  <c r="N144" i="1"/>
  <c r="F145" i="1"/>
  <c r="L145" i="1"/>
  <c r="M145" i="1"/>
  <c r="N145" i="1"/>
  <c r="F146" i="1"/>
  <c r="L146" i="1"/>
  <c r="M146" i="1"/>
  <c r="N146" i="1"/>
  <c r="F147" i="1"/>
  <c r="L147" i="1"/>
  <c r="M147" i="1"/>
  <c r="N147" i="1"/>
  <c r="F148" i="1"/>
  <c r="L148" i="1"/>
  <c r="M148" i="1"/>
  <c r="N148" i="1"/>
  <c r="F149" i="1"/>
  <c r="L149" i="1"/>
  <c r="M149" i="1"/>
  <c r="N149" i="1"/>
  <c r="F150" i="1"/>
  <c r="L150" i="1"/>
  <c r="M150" i="1"/>
  <c r="N150" i="1"/>
  <c r="F151" i="1"/>
  <c r="L151" i="1"/>
  <c r="M151" i="1"/>
  <c r="N151" i="1"/>
  <c r="F152" i="1"/>
  <c r="L152" i="1"/>
  <c r="M152" i="1"/>
  <c r="N152" i="1"/>
  <c r="F153" i="1"/>
  <c r="L153" i="1"/>
  <c r="M153" i="1"/>
  <c r="N153" i="1"/>
  <c r="F154" i="1"/>
  <c r="L154" i="1"/>
  <c r="M154" i="1"/>
  <c r="N154" i="1"/>
  <c r="F155" i="1"/>
  <c r="L155" i="1"/>
  <c r="M155" i="1"/>
  <c r="N155" i="1"/>
  <c r="F156" i="1"/>
  <c r="L156" i="1"/>
  <c r="M156" i="1"/>
  <c r="N156" i="1"/>
  <c r="F157" i="1"/>
  <c r="L157" i="1"/>
  <c r="M157" i="1"/>
  <c r="N157" i="1"/>
  <c r="F158" i="1"/>
  <c r="L158" i="1"/>
  <c r="M158" i="1"/>
  <c r="N158" i="1"/>
  <c r="F159" i="1"/>
  <c r="L159" i="1"/>
  <c r="M159" i="1"/>
  <c r="N159" i="1"/>
  <c r="F160" i="1"/>
  <c r="L160" i="1"/>
  <c r="M160" i="1"/>
  <c r="N160" i="1"/>
  <c r="F161" i="1"/>
  <c r="L161" i="1"/>
  <c r="M161" i="1"/>
  <c r="N161" i="1"/>
  <c r="F162" i="1"/>
  <c r="L162" i="1"/>
  <c r="M162" i="1"/>
  <c r="N162" i="1"/>
  <c r="F163" i="1"/>
  <c r="L163" i="1"/>
  <c r="M163" i="1"/>
  <c r="N163" i="1"/>
  <c r="F164" i="1"/>
  <c r="L164" i="1"/>
  <c r="M164" i="1"/>
  <c r="N164" i="1"/>
  <c r="F165" i="1"/>
  <c r="L165" i="1"/>
  <c r="M165" i="1"/>
  <c r="N165" i="1"/>
  <c r="F166" i="1"/>
  <c r="L166" i="1"/>
  <c r="M166" i="1"/>
  <c r="N166" i="1"/>
  <c r="F167" i="1"/>
  <c r="L167" i="1"/>
  <c r="M167" i="1"/>
  <c r="N167" i="1"/>
  <c r="F168" i="1"/>
  <c r="L168" i="1"/>
  <c r="M168" i="1"/>
  <c r="N168" i="1"/>
  <c r="F169" i="1"/>
  <c r="L169" i="1"/>
  <c r="M169" i="1"/>
  <c r="N169" i="1"/>
  <c r="F170" i="1"/>
  <c r="L170" i="1"/>
  <c r="M170" i="1"/>
  <c r="N170" i="1"/>
  <c r="F171" i="1"/>
  <c r="L171" i="1"/>
  <c r="M171" i="1"/>
  <c r="N171" i="1"/>
  <c r="F172" i="1"/>
  <c r="L172" i="1"/>
  <c r="M172" i="1"/>
  <c r="N172" i="1"/>
  <c r="F173" i="1"/>
  <c r="L173" i="1"/>
  <c r="M173" i="1"/>
  <c r="N173" i="1"/>
  <c r="F174" i="1"/>
  <c r="L174" i="1"/>
  <c r="M174" i="1"/>
  <c r="N174" i="1"/>
  <c r="F175" i="1"/>
  <c r="L175" i="1"/>
  <c r="M175" i="1"/>
  <c r="N175" i="1"/>
  <c r="F176" i="1"/>
  <c r="L176" i="1"/>
  <c r="M176" i="1"/>
  <c r="N176" i="1"/>
  <c r="F177" i="1"/>
  <c r="L177" i="1"/>
  <c r="M177" i="1"/>
  <c r="N177" i="1"/>
  <c r="F178" i="1"/>
  <c r="L178" i="1"/>
  <c r="M178" i="1"/>
  <c r="N178" i="1"/>
  <c r="F179" i="1"/>
  <c r="L179" i="1"/>
  <c r="M179" i="1"/>
  <c r="N179" i="1"/>
  <c r="F180" i="1"/>
  <c r="L180" i="1"/>
  <c r="M180" i="1"/>
  <c r="N180" i="1"/>
  <c r="F181" i="1"/>
  <c r="L181" i="1"/>
  <c r="M181" i="1"/>
  <c r="N181" i="1"/>
  <c r="F182" i="1"/>
  <c r="L182" i="1"/>
  <c r="M182" i="1"/>
  <c r="N182" i="1"/>
  <c r="F183" i="1"/>
  <c r="L183" i="1"/>
  <c r="M183" i="1"/>
  <c r="N183" i="1"/>
  <c r="F184" i="1"/>
  <c r="L184" i="1"/>
  <c r="M184" i="1"/>
  <c r="N184" i="1"/>
  <c r="F185" i="1"/>
  <c r="L185" i="1"/>
  <c r="M185" i="1"/>
  <c r="N185" i="1"/>
  <c r="F186" i="1"/>
  <c r="L186" i="1"/>
  <c r="M186" i="1"/>
  <c r="N186" i="1"/>
  <c r="F187" i="1"/>
  <c r="L187" i="1"/>
  <c r="M187" i="1"/>
  <c r="N187" i="1"/>
  <c r="F188" i="1"/>
  <c r="L188" i="1"/>
  <c r="M188" i="1"/>
  <c r="N188" i="1"/>
  <c r="F189" i="1"/>
  <c r="L189" i="1"/>
  <c r="M189" i="1"/>
  <c r="N189" i="1"/>
  <c r="F190" i="1"/>
  <c r="L190" i="1"/>
  <c r="M190" i="1"/>
  <c r="N190" i="1"/>
  <c r="F191" i="1"/>
  <c r="L191" i="1"/>
  <c r="M191" i="1"/>
  <c r="N191" i="1"/>
  <c r="F192" i="1"/>
  <c r="L192" i="1"/>
  <c r="M192" i="1"/>
  <c r="N192" i="1"/>
  <c r="F193" i="1"/>
  <c r="L193" i="1"/>
  <c r="M193" i="1"/>
  <c r="N193" i="1"/>
  <c r="F194" i="1"/>
  <c r="L194" i="1"/>
  <c r="M194" i="1"/>
  <c r="N194" i="1"/>
  <c r="F195" i="1"/>
  <c r="L195" i="1"/>
  <c r="M195" i="1"/>
  <c r="N195" i="1"/>
  <c r="F196" i="1"/>
  <c r="L196" i="1"/>
  <c r="M196" i="1"/>
  <c r="N196" i="1"/>
  <c r="F197" i="1"/>
  <c r="L197" i="1"/>
  <c r="M197" i="1"/>
  <c r="N197" i="1"/>
  <c r="F198" i="1"/>
  <c r="L198" i="1"/>
  <c r="M198" i="1"/>
  <c r="N198" i="1"/>
  <c r="F199" i="1"/>
  <c r="L199" i="1"/>
  <c r="M199" i="1"/>
  <c r="N199" i="1"/>
  <c r="F200" i="1"/>
  <c r="L200" i="1"/>
  <c r="M200" i="1"/>
  <c r="N200" i="1"/>
  <c r="F201" i="1"/>
  <c r="L201" i="1"/>
  <c r="M201" i="1"/>
  <c r="N201" i="1"/>
  <c r="F202" i="1"/>
  <c r="L202" i="1"/>
  <c r="M202" i="1"/>
  <c r="N202" i="1"/>
  <c r="F203" i="1"/>
  <c r="L203" i="1"/>
  <c r="M203" i="1"/>
  <c r="N203" i="1"/>
  <c r="F204" i="1"/>
  <c r="L204" i="1"/>
  <c r="M204" i="1"/>
  <c r="N204" i="1"/>
  <c r="F205" i="1"/>
  <c r="L205" i="1"/>
  <c r="M205" i="1"/>
  <c r="N205" i="1"/>
  <c r="F206" i="1"/>
  <c r="L206" i="1"/>
  <c r="M206" i="1"/>
  <c r="N206" i="1"/>
  <c r="F207" i="1"/>
  <c r="L207" i="1"/>
  <c r="M207" i="1"/>
  <c r="N207" i="1"/>
  <c r="F208" i="1"/>
  <c r="L208" i="1"/>
  <c r="M208" i="1"/>
  <c r="N208" i="1"/>
  <c r="F209" i="1"/>
  <c r="L209" i="1"/>
  <c r="M209" i="1"/>
  <c r="N209" i="1"/>
  <c r="F210" i="1"/>
  <c r="L210" i="1"/>
  <c r="M210" i="1"/>
  <c r="N210" i="1"/>
  <c r="F211" i="1"/>
  <c r="L211" i="1"/>
  <c r="M211" i="1"/>
  <c r="N211" i="1"/>
  <c r="F212" i="1"/>
  <c r="L212" i="1"/>
  <c r="M212" i="1"/>
  <c r="N212" i="1"/>
  <c r="F213" i="1"/>
  <c r="L213" i="1"/>
  <c r="M213" i="1"/>
  <c r="N213" i="1"/>
  <c r="F214" i="1"/>
  <c r="L214" i="1"/>
  <c r="M214" i="1"/>
  <c r="N214" i="1"/>
  <c r="F215" i="1"/>
  <c r="L215" i="1"/>
  <c r="M215" i="1"/>
  <c r="N215" i="1"/>
  <c r="F216" i="1"/>
  <c r="L216" i="1"/>
  <c r="M216" i="1"/>
  <c r="N216" i="1"/>
  <c r="F217" i="1"/>
  <c r="L217" i="1"/>
  <c r="M217" i="1"/>
  <c r="N217" i="1"/>
  <c r="F218" i="1"/>
  <c r="L218" i="1"/>
  <c r="M218" i="1"/>
  <c r="N218" i="1"/>
  <c r="F219" i="1"/>
  <c r="L219" i="1"/>
  <c r="M219" i="1"/>
  <c r="N219" i="1"/>
  <c r="F220" i="1"/>
  <c r="L220" i="1"/>
  <c r="M220" i="1"/>
  <c r="N220" i="1"/>
  <c r="F221" i="1"/>
  <c r="L221" i="1"/>
  <c r="M221" i="1"/>
  <c r="N221" i="1"/>
  <c r="F222" i="1"/>
  <c r="L222" i="1"/>
  <c r="M222" i="1"/>
  <c r="N222" i="1"/>
  <c r="F223" i="1"/>
  <c r="L223" i="1"/>
  <c r="M223" i="1"/>
  <c r="N223" i="1"/>
  <c r="F224" i="1"/>
  <c r="L224" i="1"/>
  <c r="M224" i="1"/>
  <c r="N224" i="1"/>
  <c r="F225" i="1"/>
  <c r="L225" i="1"/>
  <c r="M225" i="1"/>
  <c r="N225" i="1"/>
  <c r="F226" i="1"/>
  <c r="L226" i="1"/>
  <c r="M226" i="1"/>
  <c r="N226" i="1"/>
  <c r="F227" i="1"/>
  <c r="L227" i="1"/>
  <c r="M227" i="1"/>
  <c r="N227" i="1"/>
  <c r="F228" i="1"/>
  <c r="L228" i="1"/>
  <c r="M228" i="1"/>
  <c r="N228" i="1"/>
  <c r="F229" i="1"/>
  <c r="L229" i="1"/>
  <c r="M229" i="1"/>
  <c r="N229" i="1"/>
  <c r="F230" i="1"/>
  <c r="L230" i="1"/>
  <c r="M230" i="1"/>
  <c r="N230" i="1"/>
  <c r="F231" i="1"/>
  <c r="L231" i="1"/>
  <c r="M231" i="1"/>
  <c r="N231" i="1"/>
  <c r="F232" i="1"/>
  <c r="L232" i="1"/>
  <c r="M232" i="1"/>
  <c r="N232" i="1"/>
  <c r="F233" i="1"/>
  <c r="L233" i="1"/>
  <c r="M233" i="1"/>
  <c r="N233" i="1"/>
  <c r="F234" i="1"/>
  <c r="L234" i="1"/>
  <c r="M234" i="1"/>
  <c r="N234" i="1"/>
  <c r="F235" i="1"/>
  <c r="L235" i="1"/>
  <c r="M235" i="1"/>
  <c r="N235" i="1"/>
  <c r="F236" i="1"/>
  <c r="L236" i="1"/>
  <c r="M236" i="1"/>
  <c r="N236" i="1"/>
  <c r="F237" i="1"/>
  <c r="L237" i="1"/>
  <c r="M237" i="1"/>
  <c r="N237" i="1"/>
  <c r="F238" i="1"/>
  <c r="L238" i="1"/>
  <c r="M238" i="1"/>
  <c r="N238" i="1"/>
  <c r="F239" i="1"/>
  <c r="L239" i="1"/>
  <c r="M239" i="1"/>
  <c r="N239" i="1"/>
  <c r="F240" i="1"/>
  <c r="L240" i="1"/>
  <c r="M240" i="1"/>
  <c r="N240" i="1"/>
  <c r="F241" i="1"/>
  <c r="L241" i="1"/>
  <c r="M241" i="1"/>
  <c r="N241" i="1"/>
  <c r="F242" i="1"/>
  <c r="L242" i="1"/>
  <c r="M242" i="1"/>
  <c r="N242" i="1"/>
  <c r="F243" i="1"/>
  <c r="L243" i="1"/>
  <c r="M243" i="1"/>
  <c r="N243" i="1"/>
  <c r="F244" i="1"/>
  <c r="L244" i="1"/>
  <c r="M244" i="1"/>
  <c r="N244" i="1"/>
  <c r="F245" i="1"/>
  <c r="L245" i="1"/>
  <c r="M245" i="1"/>
  <c r="N245" i="1"/>
  <c r="F246" i="1"/>
  <c r="L246" i="1"/>
  <c r="M246" i="1"/>
  <c r="N246" i="1"/>
  <c r="F247" i="1"/>
  <c r="L247" i="1"/>
  <c r="M247" i="1"/>
  <c r="N247" i="1"/>
  <c r="F248" i="1"/>
  <c r="L248" i="1"/>
  <c r="M248" i="1"/>
  <c r="N248" i="1"/>
  <c r="F249" i="1"/>
  <c r="L249" i="1"/>
  <c r="M249" i="1"/>
  <c r="N249" i="1"/>
  <c r="F250" i="1"/>
  <c r="L250" i="1"/>
  <c r="M250" i="1"/>
  <c r="N250" i="1"/>
  <c r="F251" i="1"/>
  <c r="L251" i="1"/>
  <c r="M251" i="1"/>
  <c r="N251" i="1"/>
  <c r="F252" i="1"/>
  <c r="L252" i="1"/>
  <c r="M252" i="1"/>
  <c r="N252" i="1"/>
  <c r="F253" i="1"/>
  <c r="L253" i="1"/>
  <c r="M253" i="1"/>
  <c r="N253" i="1"/>
  <c r="F254" i="1"/>
  <c r="L254" i="1"/>
  <c r="M254" i="1"/>
  <c r="N254" i="1"/>
  <c r="F255" i="1"/>
  <c r="L255" i="1"/>
  <c r="M255" i="1"/>
  <c r="N255" i="1"/>
  <c r="F256" i="1"/>
  <c r="L256" i="1"/>
  <c r="M256" i="1"/>
  <c r="N256" i="1"/>
  <c r="F257" i="1"/>
  <c r="L257" i="1"/>
  <c r="M257" i="1"/>
  <c r="N257" i="1"/>
  <c r="F258" i="1"/>
  <c r="L258" i="1"/>
  <c r="M258" i="1"/>
  <c r="N258" i="1"/>
  <c r="F259" i="1"/>
  <c r="L259" i="1"/>
  <c r="M259" i="1"/>
  <c r="N259" i="1"/>
  <c r="F260" i="1"/>
  <c r="L260" i="1"/>
  <c r="M260" i="1"/>
  <c r="N260" i="1"/>
  <c r="F261" i="1"/>
  <c r="L261" i="1"/>
  <c r="M261" i="1"/>
  <c r="N261" i="1"/>
  <c r="F262" i="1"/>
  <c r="L262" i="1"/>
  <c r="M262" i="1"/>
  <c r="N262" i="1"/>
  <c r="F263" i="1"/>
  <c r="L263" i="1"/>
  <c r="M263" i="1"/>
  <c r="N263" i="1"/>
  <c r="F264" i="1"/>
  <c r="L264" i="1"/>
  <c r="M264" i="1"/>
  <c r="N264" i="1"/>
  <c r="F265" i="1"/>
  <c r="L265" i="1"/>
  <c r="M265" i="1"/>
  <c r="N265" i="1"/>
  <c r="F266" i="1"/>
  <c r="L266" i="1"/>
  <c r="M266" i="1"/>
  <c r="N266" i="1"/>
  <c r="F267" i="1"/>
  <c r="L267" i="1"/>
  <c r="M267" i="1"/>
  <c r="N267" i="1"/>
  <c r="F268" i="1"/>
  <c r="L268" i="1"/>
  <c r="M268" i="1"/>
  <c r="N268" i="1"/>
  <c r="F269" i="1"/>
  <c r="L269" i="1"/>
  <c r="M269" i="1"/>
  <c r="N269" i="1"/>
  <c r="F270" i="1"/>
  <c r="L270" i="1"/>
  <c r="M270" i="1"/>
  <c r="N270" i="1"/>
  <c r="F271" i="1"/>
  <c r="L271" i="1"/>
  <c r="M271" i="1"/>
  <c r="N271" i="1"/>
  <c r="F272" i="1"/>
  <c r="L272" i="1"/>
  <c r="M272" i="1"/>
  <c r="N272" i="1"/>
  <c r="F273" i="1"/>
  <c r="L273" i="1"/>
  <c r="M273" i="1"/>
  <c r="N273" i="1"/>
  <c r="F274" i="1"/>
  <c r="L274" i="1"/>
  <c r="M274" i="1"/>
  <c r="N274" i="1"/>
  <c r="F275" i="1"/>
  <c r="L275" i="1"/>
  <c r="M275" i="1"/>
  <c r="N275" i="1"/>
  <c r="F276" i="1"/>
  <c r="L276" i="1"/>
  <c r="M276" i="1"/>
  <c r="N276" i="1"/>
  <c r="F277" i="1"/>
  <c r="L277" i="1"/>
  <c r="M277" i="1"/>
  <c r="N277" i="1"/>
  <c r="F278" i="1"/>
  <c r="L278" i="1"/>
  <c r="M278" i="1"/>
  <c r="N278" i="1"/>
  <c r="F279" i="1"/>
  <c r="L279" i="1"/>
  <c r="M279" i="1"/>
  <c r="N279" i="1"/>
  <c r="F280" i="1"/>
  <c r="L280" i="1"/>
  <c r="M280" i="1"/>
  <c r="N280" i="1"/>
  <c r="F281" i="1"/>
  <c r="L281" i="1"/>
  <c r="M281" i="1"/>
  <c r="N281" i="1"/>
  <c r="F282" i="1"/>
  <c r="L282" i="1"/>
  <c r="M282" i="1"/>
  <c r="N282" i="1"/>
  <c r="F283" i="1"/>
  <c r="L283" i="1"/>
  <c r="M283" i="1"/>
  <c r="N283" i="1"/>
  <c r="F284" i="1"/>
  <c r="L284" i="1"/>
  <c r="M284" i="1"/>
  <c r="N284" i="1"/>
  <c r="F285" i="1"/>
  <c r="L285" i="1"/>
  <c r="M285" i="1"/>
  <c r="N285" i="1"/>
  <c r="F286" i="1"/>
  <c r="L286" i="1"/>
  <c r="M286" i="1"/>
  <c r="N286" i="1"/>
  <c r="F287" i="1"/>
  <c r="L287" i="1"/>
  <c r="M287" i="1"/>
  <c r="N287" i="1"/>
  <c r="F288" i="1"/>
  <c r="L288" i="1"/>
  <c r="M288" i="1"/>
  <c r="N288" i="1"/>
  <c r="F289" i="1"/>
  <c r="L289" i="1"/>
  <c r="M289" i="1"/>
  <c r="N289" i="1"/>
  <c r="F290" i="1"/>
  <c r="L290" i="1"/>
  <c r="M290" i="1"/>
  <c r="N290" i="1"/>
  <c r="F291" i="1"/>
  <c r="L291" i="1"/>
  <c r="M291" i="1"/>
  <c r="N291" i="1"/>
  <c r="F292" i="1"/>
  <c r="L292" i="1"/>
  <c r="M292" i="1"/>
  <c r="N292" i="1"/>
  <c r="F293" i="1"/>
  <c r="L293" i="1"/>
  <c r="M293" i="1"/>
  <c r="N293" i="1"/>
  <c r="F294" i="1"/>
  <c r="L294" i="1"/>
  <c r="M294" i="1"/>
  <c r="N294" i="1"/>
  <c r="F295" i="1"/>
  <c r="L295" i="1"/>
  <c r="M295" i="1"/>
  <c r="N295" i="1"/>
  <c r="F296" i="1"/>
  <c r="L296" i="1"/>
  <c r="M296" i="1"/>
  <c r="N296" i="1"/>
  <c r="F297" i="1"/>
  <c r="L297" i="1"/>
  <c r="M297" i="1"/>
  <c r="N297" i="1"/>
  <c r="F298" i="1"/>
  <c r="L298" i="1"/>
  <c r="M298" i="1"/>
  <c r="N298" i="1"/>
  <c r="F299" i="1"/>
  <c r="L299" i="1"/>
  <c r="M299" i="1"/>
  <c r="N299" i="1"/>
  <c r="F300" i="1"/>
  <c r="L300" i="1"/>
  <c r="M300" i="1"/>
  <c r="N300" i="1"/>
  <c r="F301" i="1"/>
  <c r="L301" i="1"/>
  <c r="M301" i="1"/>
  <c r="N301" i="1"/>
  <c r="F302" i="1"/>
  <c r="L302" i="1"/>
  <c r="M302" i="1"/>
  <c r="N302" i="1"/>
  <c r="F303" i="1"/>
  <c r="L303" i="1"/>
  <c r="M303" i="1"/>
  <c r="N303" i="1"/>
  <c r="F304" i="1"/>
  <c r="L304" i="1"/>
  <c r="M304" i="1"/>
  <c r="N304" i="1"/>
  <c r="F305" i="1"/>
  <c r="L305" i="1"/>
  <c r="M305" i="1"/>
  <c r="N305" i="1"/>
  <c r="F306" i="1"/>
  <c r="L306" i="1"/>
  <c r="M306" i="1"/>
  <c r="N306" i="1"/>
  <c r="F307" i="1"/>
  <c r="L307" i="1"/>
  <c r="M307" i="1"/>
  <c r="N307" i="1"/>
  <c r="F308" i="1"/>
  <c r="L308" i="1"/>
  <c r="M308" i="1"/>
  <c r="N308" i="1"/>
  <c r="F309" i="1"/>
  <c r="L309" i="1"/>
  <c r="M309" i="1"/>
  <c r="N309" i="1"/>
  <c r="F310" i="1"/>
  <c r="L310" i="1"/>
  <c r="M310" i="1"/>
  <c r="N310" i="1"/>
  <c r="F311" i="1"/>
  <c r="L311" i="1"/>
  <c r="M311" i="1"/>
  <c r="N311" i="1"/>
  <c r="F312" i="1"/>
  <c r="L312" i="1"/>
  <c r="M312" i="1"/>
  <c r="N312" i="1"/>
  <c r="F313" i="1"/>
  <c r="L313" i="1"/>
  <c r="M313" i="1"/>
  <c r="N313" i="1"/>
  <c r="F314" i="1"/>
  <c r="L314" i="1"/>
  <c r="M314" i="1"/>
  <c r="N314" i="1"/>
  <c r="F315" i="1"/>
  <c r="L315" i="1"/>
  <c r="M315" i="1"/>
  <c r="N315" i="1"/>
  <c r="F316" i="1"/>
  <c r="L316" i="1"/>
  <c r="M316" i="1"/>
  <c r="N316" i="1"/>
  <c r="F317" i="1"/>
  <c r="L317" i="1"/>
  <c r="M317" i="1"/>
  <c r="N317" i="1"/>
  <c r="F318" i="1"/>
  <c r="L318" i="1"/>
  <c r="M318" i="1"/>
  <c r="N318" i="1"/>
  <c r="F319" i="1"/>
  <c r="L319" i="1"/>
  <c r="M319" i="1"/>
  <c r="N319" i="1"/>
  <c r="F320" i="1"/>
  <c r="L320" i="1"/>
  <c r="M320" i="1"/>
  <c r="N320" i="1"/>
  <c r="F321" i="1"/>
  <c r="L321" i="1"/>
  <c r="M321" i="1"/>
  <c r="N321" i="1"/>
  <c r="F322" i="1"/>
  <c r="L322" i="1"/>
  <c r="M322" i="1"/>
  <c r="N322" i="1"/>
  <c r="F323" i="1"/>
  <c r="L323" i="1"/>
  <c r="M323" i="1"/>
  <c r="N323" i="1"/>
  <c r="F324" i="1"/>
  <c r="L324" i="1"/>
  <c r="M324" i="1"/>
  <c r="N324" i="1"/>
  <c r="F325" i="1"/>
  <c r="L325" i="1"/>
  <c r="M325" i="1"/>
  <c r="N325" i="1"/>
  <c r="F326" i="1"/>
  <c r="L326" i="1"/>
  <c r="M326" i="1"/>
  <c r="N326" i="1"/>
  <c r="F327" i="1"/>
  <c r="L327" i="1"/>
  <c r="M327" i="1"/>
  <c r="N327" i="1"/>
  <c r="F328" i="1"/>
  <c r="L328" i="1"/>
  <c r="M328" i="1"/>
  <c r="N328" i="1"/>
  <c r="F329" i="1"/>
  <c r="L329" i="1"/>
  <c r="M329" i="1"/>
  <c r="N329" i="1"/>
  <c r="F330" i="1"/>
  <c r="L330" i="1"/>
  <c r="M330" i="1"/>
  <c r="N330" i="1"/>
  <c r="F331" i="1"/>
  <c r="L331" i="1"/>
  <c r="M331" i="1"/>
  <c r="N331" i="1"/>
  <c r="F332" i="1"/>
  <c r="L332" i="1"/>
  <c r="M332" i="1"/>
  <c r="N332" i="1"/>
  <c r="F333" i="1"/>
  <c r="L333" i="1"/>
  <c r="M333" i="1"/>
  <c r="N333" i="1"/>
  <c r="F334" i="1"/>
  <c r="L334" i="1"/>
  <c r="M334" i="1"/>
  <c r="N334" i="1"/>
  <c r="F335" i="1"/>
  <c r="L335" i="1"/>
  <c r="M335" i="1"/>
  <c r="N335" i="1"/>
  <c r="F336" i="1"/>
  <c r="L336" i="1"/>
  <c r="M336" i="1"/>
  <c r="N336" i="1"/>
  <c r="F337" i="1"/>
  <c r="L337" i="1"/>
  <c r="M337" i="1"/>
  <c r="N337" i="1"/>
  <c r="F338" i="1"/>
  <c r="L338" i="1"/>
  <c r="M338" i="1"/>
  <c r="N338" i="1"/>
  <c r="F339" i="1"/>
  <c r="L339" i="1"/>
  <c r="M339" i="1"/>
  <c r="N339" i="1"/>
  <c r="F340" i="1"/>
  <c r="L340" i="1"/>
  <c r="M340" i="1"/>
  <c r="N340" i="1"/>
  <c r="F341" i="1"/>
  <c r="L341" i="1"/>
  <c r="M341" i="1"/>
  <c r="N341" i="1"/>
  <c r="F342" i="1"/>
  <c r="L342" i="1"/>
  <c r="M342" i="1"/>
  <c r="N342" i="1"/>
  <c r="F343" i="1"/>
  <c r="L343" i="1"/>
  <c r="M343" i="1"/>
  <c r="N343" i="1"/>
  <c r="F344" i="1"/>
  <c r="L344" i="1"/>
  <c r="M344" i="1"/>
  <c r="N344" i="1"/>
  <c r="F345" i="1"/>
  <c r="L345" i="1"/>
  <c r="M345" i="1"/>
  <c r="N345" i="1"/>
  <c r="F346" i="1"/>
  <c r="L346" i="1"/>
  <c r="M346" i="1"/>
  <c r="N346" i="1"/>
  <c r="F347" i="1"/>
  <c r="L347" i="1"/>
  <c r="M347" i="1"/>
  <c r="N347" i="1"/>
  <c r="F348" i="1"/>
  <c r="L348" i="1"/>
  <c r="M348" i="1"/>
  <c r="N348" i="1"/>
  <c r="F349" i="1"/>
  <c r="L349" i="1"/>
  <c r="M349" i="1"/>
  <c r="N349" i="1"/>
  <c r="F350" i="1"/>
  <c r="L350" i="1"/>
  <c r="M350" i="1"/>
  <c r="N350" i="1"/>
  <c r="F351" i="1"/>
  <c r="L351" i="1"/>
  <c r="M351" i="1"/>
  <c r="N351" i="1"/>
  <c r="F352" i="1"/>
  <c r="L352" i="1"/>
  <c r="M352" i="1"/>
  <c r="N352" i="1"/>
  <c r="F353" i="1"/>
  <c r="L353" i="1"/>
  <c r="M353" i="1"/>
  <c r="N353" i="1"/>
  <c r="F354" i="1"/>
  <c r="L354" i="1"/>
  <c r="M354" i="1"/>
  <c r="N354" i="1"/>
  <c r="F355" i="1"/>
  <c r="L355" i="1"/>
  <c r="M355" i="1"/>
  <c r="N355" i="1"/>
  <c r="F356" i="1"/>
  <c r="L356" i="1"/>
  <c r="M356" i="1"/>
  <c r="N356" i="1"/>
  <c r="F357" i="1"/>
  <c r="L357" i="1"/>
  <c r="M357" i="1"/>
  <c r="N357" i="1"/>
  <c r="F358" i="1"/>
  <c r="L358" i="1"/>
  <c r="M358" i="1"/>
  <c r="N358" i="1"/>
  <c r="F359" i="1"/>
  <c r="L359" i="1"/>
  <c r="M359" i="1"/>
  <c r="N359" i="1"/>
  <c r="F360" i="1"/>
  <c r="L360" i="1"/>
  <c r="M360" i="1"/>
  <c r="N360" i="1"/>
  <c r="F361" i="1"/>
  <c r="L361" i="1"/>
  <c r="M361" i="1"/>
  <c r="N361" i="1"/>
  <c r="F362" i="1"/>
  <c r="L362" i="1"/>
  <c r="M362" i="1"/>
  <c r="N362" i="1"/>
  <c r="F363" i="1"/>
  <c r="L363" i="1"/>
  <c r="M363" i="1"/>
  <c r="N363" i="1"/>
  <c r="F364" i="1"/>
  <c r="L364" i="1"/>
  <c r="M364" i="1"/>
  <c r="N364" i="1"/>
  <c r="F365" i="1"/>
  <c r="L365" i="1"/>
  <c r="M365" i="1"/>
  <c r="N365" i="1"/>
  <c r="F366" i="1"/>
  <c r="L366" i="1"/>
  <c r="M366" i="1"/>
  <c r="N366" i="1"/>
  <c r="F367" i="1"/>
  <c r="L367" i="1"/>
  <c r="M367" i="1"/>
  <c r="N367" i="1"/>
  <c r="F368" i="1"/>
  <c r="L368" i="1"/>
  <c r="M368" i="1"/>
  <c r="N368" i="1"/>
  <c r="F369" i="1"/>
  <c r="L369" i="1"/>
  <c r="M369" i="1"/>
  <c r="N369" i="1"/>
  <c r="F370" i="1"/>
  <c r="L370" i="1"/>
  <c r="M370" i="1"/>
  <c r="N370" i="1"/>
  <c r="F371" i="1"/>
  <c r="L371" i="1"/>
  <c r="M371" i="1"/>
  <c r="N371" i="1"/>
  <c r="F372" i="1"/>
  <c r="L372" i="1"/>
  <c r="M372" i="1"/>
  <c r="N372" i="1"/>
  <c r="F373" i="1"/>
  <c r="L373" i="1"/>
  <c r="M373" i="1"/>
  <c r="N373" i="1"/>
  <c r="F374" i="1"/>
  <c r="L374" i="1"/>
  <c r="M374" i="1"/>
  <c r="N374" i="1"/>
  <c r="F375" i="1"/>
  <c r="L375" i="1"/>
  <c r="M375" i="1"/>
  <c r="N375" i="1"/>
  <c r="F376" i="1"/>
  <c r="L376" i="1"/>
  <c r="M376" i="1"/>
  <c r="N376" i="1"/>
  <c r="F377" i="1"/>
  <c r="L377" i="1"/>
  <c r="M377" i="1"/>
  <c r="N377" i="1"/>
  <c r="F378" i="1"/>
  <c r="L378" i="1"/>
  <c r="M378" i="1"/>
  <c r="N378" i="1"/>
  <c r="F379" i="1"/>
  <c r="L379" i="1"/>
  <c r="M379" i="1"/>
  <c r="N379" i="1"/>
  <c r="F380" i="1"/>
  <c r="L380" i="1"/>
  <c r="M380" i="1"/>
  <c r="N380" i="1"/>
  <c r="F381" i="1"/>
  <c r="L381" i="1"/>
  <c r="M381" i="1"/>
  <c r="N381" i="1"/>
  <c r="F382" i="1"/>
  <c r="L382" i="1"/>
  <c r="M382" i="1"/>
  <c r="N382" i="1"/>
  <c r="F383" i="1"/>
  <c r="L383" i="1"/>
  <c r="M383" i="1"/>
  <c r="N383" i="1"/>
  <c r="F384" i="1"/>
  <c r="L384" i="1"/>
  <c r="M384" i="1"/>
  <c r="N384" i="1"/>
  <c r="F385" i="1"/>
  <c r="L385" i="1"/>
  <c r="M385" i="1"/>
  <c r="N385" i="1"/>
  <c r="F386" i="1"/>
  <c r="L386" i="1"/>
  <c r="M386" i="1"/>
  <c r="N386" i="1"/>
  <c r="F387" i="1"/>
  <c r="L387" i="1"/>
  <c r="M387" i="1"/>
  <c r="N387" i="1"/>
  <c r="F388" i="1"/>
  <c r="L388" i="1"/>
  <c r="M388" i="1"/>
  <c r="N388" i="1"/>
  <c r="F389" i="1"/>
  <c r="L389" i="1"/>
  <c r="M389" i="1"/>
  <c r="N389" i="1"/>
  <c r="F390" i="1"/>
  <c r="L390" i="1"/>
  <c r="M390" i="1"/>
  <c r="N390" i="1"/>
  <c r="F391" i="1"/>
  <c r="L391" i="1"/>
  <c r="M391" i="1"/>
  <c r="N391" i="1"/>
  <c r="F392" i="1"/>
  <c r="L392" i="1"/>
  <c r="M392" i="1"/>
  <c r="N392" i="1"/>
  <c r="F393" i="1"/>
  <c r="L393" i="1"/>
  <c r="M393" i="1"/>
  <c r="N393" i="1"/>
  <c r="F394" i="1"/>
  <c r="L394" i="1"/>
  <c r="M394" i="1"/>
  <c r="N394" i="1"/>
  <c r="F395" i="1"/>
  <c r="L395" i="1"/>
  <c r="M395" i="1"/>
  <c r="N395" i="1"/>
  <c r="F396" i="1"/>
  <c r="L396" i="1"/>
  <c r="M396" i="1"/>
  <c r="N396" i="1"/>
  <c r="F397" i="1"/>
  <c r="L397" i="1"/>
  <c r="M397" i="1"/>
  <c r="N397" i="1"/>
  <c r="F398" i="1"/>
  <c r="L398" i="1"/>
  <c r="M398" i="1"/>
  <c r="N398" i="1"/>
  <c r="F399" i="1"/>
  <c r="L399" i="1"/>
  <c r="M399" i="1"/>
  <c r="N399" i="1"/>
  <c r="F400" i="1"/>
  <c r="L400" i="1"/>
  <c r="M400" i="1"/>
  <c r="N400" i="1"/>
  <c r="F401" i="1"/>
  <c r="L401" i="1"/>
  <c r="M401" i="1"/>
  <c r="N401" i="1"/>
  <c r="F402" i="1"/>
  <c r="L402" i="1"/>
  <c r="M402" i="1"/>
  <c r="N402" i="1"/>
  <c r="F403" i="1"/>
  <c r="L403" i="1"/>
  <c r="M403" i="1"/>
  <c r="N403" i="1"/>
  <c r="F404" i="1"/>
  <c r="L404" i="1"/>
  <c r="M404" i="1"/>
  <c r="N404" i="1"/>
  <c r="F405" i="1"/>
  <c r="L405" i="1"/>
  <c r="M405" i="1"/>
  <c r="N405" i="1"/>
  <c r="F406" i="1"/>
  <c r="L406" i="1"/>
  <c r="M406" i="1"/>
  <c r="N406" i="1"/>
  <c r="F407" i="1"/>
  <c r="L407" i="1"/>
  <c r="M407" i="1"/>
  <c r="N407" i="1"/>
  <c r="F408" i="1"/>
  <c r="L408" i="1"/>
  <c r="M408" i="1"/>
  <c r="N408" i="1"/>
  <c r="F409" i="1"/>
  <c r="L409" i="1"/>
  <c r="M409" i="1"/>
  <c r="N409" i="1"/>
  <c r="F410" i="1"/>
  <c r="L410" i="1"/>
  <c r="M410" i="1"/>
  <c r="N410" i="1"/>
  <c r="F411" i="1"/>
  <c r="L411" i="1"/>
  <c r="M411" i="1"/>
  <c r="N411" i="1"/>
  <c r="F412" i="1"/>
  <c r="L412" i="1"/>
  <c r="M412" i="1"/>
  <c r="N412" i="1"/>
  <c r="F413" i="1"/>
  <c r="L413" i="1"/>
  <c r="M413" i="1"/>
  <c r="N413" i="1"/>
  <c r="F414" i="1"/>
  <c r="L414" i="1"/>
  <c r="M414" i="1"/>
  <c r="N414" i="1"/>
  <c r="F415" i="1"/>
  <c r="L415" i="1"/>
  <c r="M415" i="1"/>
  <c r="N415" i="1"/>
  <c r="F416" i="1"/>
  <c r="L416" i="1"/>
  <c r="M416" i="1"/>
  <c r="N416" i="1"/>
  <c r="F417" i="1"/>
  <c r="L417" i="1"/>
  <c r="M417" i="1"/>
  <c r="N417" i="1"/>
  <c r="F418" i="1"/>
  <c r="L418" i="1"/>
  <c r="M418" i="1"/>
  <c r="N418" i="1"/>
  <c r="F419" i="1"/>
  <c r="L419" i="1"/>
  <c r="M419" i="1"/>
  <c r="N419" i="1"/>
  <c r="F420" i="1"/>
  <c r="L420" i="1"/>
  <c r="M420" i="1"/>
  <c r="N420" i="1"/>
  <c r="F421" i="1"/>
  <c r="L421" i="1"/>
  <c r="M421" i="1"/>
  <c r="N421" i="1"/>
  <c r="F422" i="1"/>
  <c r="L422" i="1"/>
  <c r="M422" i="1"/>
  <c r="N422" i="1"/>
  <c r="F423" i="1"/>
  <c r="L423" i="1"/>
  <c r="M423" i="1"/>
  <c r="N423" i="1"/>
  <c r="F424" i="1"/>
  <c r="L424" i="1"/>
  <c r="M424" i="1"/>
  <c r="N424" i="1"/>
  <c r="F425" i="1"/>
  <c r="L425" i="1"/>
  <c r="M425" i="1"/>
  <c r="N425" i="1"/>
  <c r="F426" i="1"/>
  <c r="L426" i="1"/>
  <c r="M426" i="1"/>
  <c r="N426" i="1"/>
  <c r="F427" i="1"/>
  <c r="L427" i="1"/>
  <c r="M427" i="1"/>
  <c r="N427" i="1"/>
  <c r="F428" i="1"/>
  <c r="L428" i="1"/>
  <c r="M428" i="1"/>
  <c r="N428" i="1"/>
  <c r="F429" i="1"/>
  <c r="L429" i="1"/>
  <c r="M429" i="1"/>
  <c r="N429" i="1"/>
  <c r="F430" i="1"/>
  <c r="L430" i="1"/>
  <c r="M430" i="1"/>
  <c r="N430" i="1"/>
  <c r="F431" i="1"/>
  <c r="L431" i="1"/>
  <c r="M431" i="1"/>
  <c r="N431" i="1"/>
  <c r="F432" i="1"/>
  <c r="L432" i="1"/>
  <c r="M432" i="1"/>
  <c r="N432" i="1"/>
  <c r="F433" i="1"/>
  <c r="L433" i="1"/>
  <c r="M433" i="1"/>
  <c r="N433" i="1"/>
  <c r="F434" i="1"/>
  <c r="L434" i="1"/>
  <c r="M434" i="1"/>
  <c r="N434" i="1"/>
  <c r="F435" i="1"/>
  <c r="L435" i="1"/>
  <c r="M435" i="1"/>
  <c r="N435" i="1"/>
  <c r="F436" i="1"/>
  <c r="L436" i="1"/>
  <c r="M436" i="1"/>
  <c r="N436" i="1"/>
  <c r="F437" i="1"/>
  <c r="L437" i="1"/>
  <c r="M437" i="1"/>
  <c r="N437" i="1"/>
  <c r="F438" i="1"/>
  <c r="L438" i="1"/>
  <c r="M438" i="1"/>
  <c r="N438" i="1"/>
  <c r="F439" i="1"/>
  <c r="L439" i="1"/>
  <c r="M439" i="1"/>
  <c r="N439" i="1"/>
  <c r="F440" i="1"/>
  <c r="L440" i="1"/>
  <c r="M440" i="1"/>
  <c r="N440" i="1"/>
  <c r="F441" i="1"/>
  <c r="L441" i="1"/>
  <c r="M441" i="1"/>
  <c r="N441" i="1"/>
  <c r="F442" i="1"/>
  <c r="L442" i="1"/>
  <c r="M442" i="1"/>
  <c r="N442" i="1"/>
  <c r="F443" i="1"/>
  <c r="L443" i="1"/>
  <c r="M443" i="1"/>
  <c r="N443" i="1"/>
  <c r="F444" i="1"/>
  <c r="L444" i="1"/>
  <c r="M444" i="1"/>
  <c r="N444" i="1"/>
  <c r="F445" i="1"/>
  <c r="L445" i="1"/>
  <c r="M445" i="1"/>
  <c r="N445" i="1"/>
  <c r="F446" i="1"/>
  <c r="L446" i="1"/>
  <c r="M446" i="1"/>
  <c r="N446" i="1"/>
  <c r="F447" i="1"/>
  <c r="L447" i="1"/>
  <c r="M447" i="1"/>
  <c r="N447" i="1"/>
  <c r="F448" i="1"/>
  <c r="L448" i="1"/>
  <c r="M448" i="1"/>
  <c r="N448" i="1"/>
  <c r="F449" i="1"/>
  <c r="L449" i="1"/>
  <c r="M449" i="1"/>
  <c r="N449" i="1"/>
  <c r="F450" i="1"/>
  <c r="L450" i="1"/>
  <c r="M450" i="1"/>
  <c r="N450" i="1"/>
  <c r="F451" i="1"/>
  <c r="L451" i="1"/>
  <c r="M451" i="1"/>
  <c r="N451" i="1"/>
  <c r="F452" i="1"/>
  <c r="L452" i="1"/>
  <c r="M452" i="1"/>
  <c r="N452" i="1"/>
  <c r="F453" i="1"/>
  <c r="L453" i="1"/>
  <c r="M453" i="1"/>
  <c r="N453" i="1"/>
  <c r="F454" i="1"/>
  <c r="L454" i="1"/>
  <c r="M454" i="1"/>
  <c r="N454" i="1"/>
  <c r="F455" i="1"/>
  <c r="L455" i="1"/>
  <c r="M455" i="1"/>
  <c r="N455" i="1"/>
  <c r="F456" i="1"/>
  <c r="L456" i="1"/>
  <c r="M456" i="1"/>
  <c r="N456" i="1"/>
  <c r="F457" i="1"/>
  <c r="L457" i="1"/>
  <c r="M457" i="1"/>
  <c r="N457" i="1"/>
  <c r="F458" i="1"/>
  <c r="L458" i="1"/>
  <c r="M458" i="1"/>
  <c r="N458" i="1"/>
  <c r="F459" i="1"/>
  <c r="L459" i="1"/>
  <c r="M459" i="1"/>
  <c r="N459" i="1"/>
  <c r="F460" i="1"/>
  <c r="L460" i="1"/>
  <c r="M460" i="1"/>
  <c r="N460" i="1"/>
  <c r="F461" i="1"/>
  <c r="L461" i="1"/>
  <c r="M461" i="1"/>
  <c r="N461" i="1"/>
  <c r="F462" i="1"/>
  <c r="L462" i="1"/>
  <c r="M462" i="1"/>
  <c r="N462" i="1"/>
  <c r="F463" i="1"/>
  <c r="L463" i="1"/>
  <c r="M463" i="1"/>
  <c r="N463" i="1"/>
  <c r="F464" i="1"/>
  <c r="L464" i="1"/>
  <c r="M464" i="1"/>
  <c r="N464" i="1"/>
  <c r="F465" i="1"/>
  <c r="L465" i="1"/>
  <c r="M465" i="1"/>
  <c r="N465" i="1"/>
  <c r="F466" i="1"/>
  <c r="L466" i="1"/>
  <c r="M466" i="1"/>
  <c r="N466" i="1"/>
  <c r="F467" i="1"/>
  <c r="L467" i="1"/>
  <c r="M467" i="1"/>
  <c r="N467" i="1"/>
  <c r="F468" i="1"/>
  <c r="L468" i="1"/>
  <c r="M468" i="1"/>
  <c r="N468" i="1"/>
  <c r="F469" i="1"/>
  <c r="L469" i="1"/>
  <c r="M469" i="1"/>
  <c r="N469" i="1"/>
  <c r="F470" i="1"/>
  <c r="L470" i="1"/>
  <c r="M470" i="1"/>
  <c r="N470" i="1"/>
  <c r="F471" i="1"/>
  <c r="L471" i="1"/>
  <c r="M471" i="1"/>
  <c r="N471" i="1"/>
  <c r="F472" i="1"/>
  <c r="L472" i="1"/>
  <c r="M472" i="1"/>
  <c r="N472" i="1"/>
  <c r="F473" i="1"/>
  <c r="L473" i="1"/>
  <c r="M473" i="1"/>
  <c r="N473" i="1"/>
  <c r="F474" i="1"/>
  <c r="L474" i="1"/>
  <c r="M474" i="1"/>
  <c r="N474" i="1"/>
  <c r="F475" i="1"/>
  <c r="L475" i="1"/>
  <c r="M475" i="1"/>
  <c r="N475" i="1"/>
  <c r="F476" i="1"/>
  <c r="L476" i="1"/>
  <c r="M476" i="1"/>
  <c r="N476" i="1"/>
  <c r="F477" i="1"/>
  <c r="L477" i="1"/>
  <c r="M477" i="1"/>
  <c r="N477" i="1"/>
  <c r="F478" i="1"/>
  <c r="L478" i="1"/>
  <c r="M478" i="1"/>
  <c r="N478" i="1"/>
  <c r="F479" i="1"/>
  <c r="L479" i="1"/>
  <c r="M479" i="1"/>
  <c r="N479" i="1"/>
  <c r="F480" i="1"/>
  <c r="L480" i="1"/>
  <c r="M480" i="1"/>
  <c r="N480" i="1"/>
  <c r="F481" i="1"/>
  <c r="L481" i="1"/>
  <c r="M481" i="1"/>
  <c r="N481" i="1"/>
  <c r="F482" i="1"/>
  <c r="L482" i="1"/>
  <c r="M482" i="1"/>
  <c r="N482" i="1"/>
  <c r="F483" i="1"/>
  <c r="L483" i="1"/>
  <c r="M483" i="1"/>
  <c r="N483" i="1"/>
  <c r="F484" i="1"/>
  <c r="L484" i="1"/>
  <c r="M484" i="1"/>
  <c r="N484" i="1"/>
  <c r="F485" i="1"/>
  <c r="L485" i="1"/>
  <c r="M485" i="1"/>
  <c r="N485" i="1"/>
  <c r="F486" i="1"/>
  <c r="L486" i="1"/>
  <c r="M486" i="1"/>
  <c r="N486" i="1"/>
  <c r="F487" i="1"/>
  <c r="L487" i="1"/>
  <c r="M487" i="1"/>
  <c r="N487" i="1"/>
  <c r="F488" i="1"/>
  <c r="L488" i="1"/>
  <c r="M488" i="1"/>
  <c r="N488" i="1"/>
  <c r="F489" i="1"/>
  <c r="L489" i="1"/>
  <c r="M489" i="1"/>
  <c r="N489" i="1"/>
  <c r="F490" i="1"/>
  <c r="L490" i="1"/>
  <c r="M490" i="1"/>
  <c r="N490" i="1"/>
  <c r="F491" i="1"/>
  <c r="L491" i="1"/>
  <c r="M491" i="1"/>
  <c r="N491" i="1"/>
  <c r="F492" i="1"/>
  <c r="L492" i="1"/>
  <c r="M492" i="1"/>
  <c r="N492" i="1"/>
  <c r="F493" i="1"/>
  <c r="L493" i="1"/>
  <c r="M493" i="1"/>
  <c r="N493" i="1"/>
  <c r="F494" i="1"/>
  <c r="L494" i="1"/>
  <c r="M494" i="1"/>
  <c r="N494" i="1"/>
  <c r="F495" i="1"/>
  <c r="L495" i="1"/>
  <c r="M495" i="1"/>
  <c r="N495" i="1"/>
  <c r="F496" i="1"/>
  <c r="L496" i="1"/>
  <c r="M496" i="1"/>
  <c r="N496" i="1"/>
  <c r="F497" i="1"/>
  <c r="L497" i="1"/>
  <c r="M497" i="1"/>
  <c r="N497" i="1"/>
  <c r="F498" i="1"/>
  <c r="L498" i="1"/>
  <c r="M498" i="1"/>
  <c r="N498" i="1"/>
  <c r="F499" i="1"/>
  <c r="L499" i="1"/>
  <c r="M499" i="1"/>
  <c r="N499" i="1"/>
  <c r="F500" i="1"/>
  <c r="L500" i="1"/>
  <c r="M500" i="1"/>
  <c r="N500" i="1"/>
  <c r="F501" i="1"/>
  <c r="L501" i="1"/>
  <c r="M501" i="1"/>
  <c r="N501" i="1"/>
  <c r="F502" i="1"/>
  <c r="L502" i="1"/>
  <c r="M502" i="1"/>
  <c r="N502" i="1"/>
  <c r="F503" i="1"/>
  <c r="L503" i="1"/>
  <c r="M503" i="1"/>
  <c r="N503" i="1"/>
  <c r="F504" i="1"/>
  <c r="L504" i="1"/>
  <c r="M504" i="1"/>
  <c r="N504" i="1"/>
  <c r="F505" i="1"/>
  <c r="L505" i="1"/>
  <c r="M505" i="1"/>
  <c r="N505" i="1"/>
  <c r="F506" i="1"/>
  <c r="L506" i="1"/>
  <c r="M506" i="1"/>
  <c r="N506" i="1"/>
  <c r="F507" i="1"/>
  <c r="L507" i="1"/>
  <c r="M507" i="1"/>
  <c r="N507" i="1"/>
  <c r="F508" i="1"/>
  <c r="L508" i="1"/>
  <c r="M508" i="1"/>
  <c r="N508" i="1"/>
  <c r="F509" i="1"/>
  <c r="L509" i="1"/>
  <c r="M509" i="1"/>
  <c r="N509" i="1"/>
  <c r="F510" i="1"/>
  <c r="L510" i="1"/>
  <c r="M510" i="1"/>
  <c r="N510" i="1"/>
  <c r="F511" i="1"/>
  <c r="L511" i="1"/>
  <c r="M511" i="1"/>
  <c r="N511" i="1"/>
  <c r="F512" i="1"/>
  <c r="L512" i="1"/>
  <c r="M512" i="1"/>
  <c r="N512" i="1"/>
  <c r="F513" i="1"/>
  <c r="L513" i="1"/>
  <c r="M513" i="1"/>
  <c r="N513" i="1"/>
  <c r="F514" i="1"/>
  <c r="L514" i="1"/>
  <c r="M514" i="1"/>
  <c r="N514" i="1"/>
  <c r="F515" i="1"/>
  <c r="L515" i="1"/>
  <c r="M515" i="1"/>
  <c r="N515" i="1"/>
  <c r="F516" i="1"/>
  <c r="L516" i="1"/>
  <c r="M516" i="1"/>
  <c r="N516" i="1"/>
  <c r="F517" i="1"/>
  <c r="L517" i="1"/>
  <c r="M517" i="1"/>
  <c r="N517" i="1"/>
  <c r="F518" i="1"/>
  <c r="L518" i="1"/>
  <c r="M518" i="1"/>
  <c r="N518" i="1"/>
  <c r="F519" i="1"/>
  <c r="L519" i="1"/>
  <c r="M519" i="1"/>
  <c r="N519" i="1"/>
  <c r="F520" i="1"/>
  <c r="L520" i="1"/>
  <c r="M520" i="1"/>
  <c r="N520" i="1"/>
  <c r="F521" i="1"/>
  <c r="L521" i="1"/>
  <c r="M521" i="1"/>
  <c r="N521" i="1"/>
  <c r="F522" i="1"/>
  <c r="L522" i="1"/>
  <c r="M522" i="1"/>
  <c r="N522" i="1"/>
  <c r="F523" i="1"/>
  <c r="L523" i="1"/>
  <c r="M523" i="1"/>
  <c r="N523" i="1"/>
  <c r="F524" i="1"/>
  <c r="L524" i="1"/>
  <c r="M524" i="1"/>
  <c r="N524" i="1"/>
  <c r="F525" i="1"/>
  <c r="L525" i="1"/>
  <c r="M525" i="1"/>
  <c r="N525" i="1"/>
  <c r="F526" i="1"/>
  <c r="L526" i="1"/>
  <c r="M526" i="1"/>
  <c r="N526" i="1"/>
  <c r="F527" i="1"/>
  <c r="L527" i="1"/>
  <c r="M527" i="1"/>
  <c r="N527" i="1"/>
  <c r="F528" i="1"/>
  <c r="L528" i="1"/>
  <c r="M528" i="1"/>
  <c r="N528" i="1"/>
  <c r="F529" i="1"/>
  <c r="L529" i="1"/>
  <c r="M529" i="1"/>
  <c r="N529" i="1"/>
  <c r="F530" i="1"/>
  <c r="L530" i="1"/>
  <c r="M530" i="1"/>
  <c r="N530" i="1"/>
  <c r="F531" i="1"/>
  <c r="L531" i="1"/>
  <c r="M531" i="1"/>
  <c r="N531" i="1"/>
  <c r="F532" i="1"/>
  <c r="L532" i="1"/>
  <c r="M532" i="1"/>
  <c r="N532" i="1"/>
  <c r="F533" i="1"/>
  <c r="L533" i="1"/>
  <c r="M533" i="1"/>
  <c r="N533" i="1"/>
  <c r="F534" i="1"/>
  <c r="L534" i="1"/>
  <c r="M534" i="1"/>
  <c r="N534" i="1"/>
  <c r="F535" i="1"/>
  <c r="L535" i="1"/>
  <c r="M535" i="1"/>
  <c r="N535" i="1"/>
  <c r="F536" i="1"/>
  <c r="L536" i="1"/>
  <c r="M536" i="1"/>
  <c r="N536" i="1"/>
  <c r="F537" i="1"/>
  <c r="L537" i="1"/>
  <c r="M537" i="1"/>
  <c r="N537" i="1"/>
  <c r="F538" i="1"/>
  <c r="L538" i="1"/>
  <c r="M538" i="1"/>
  <c r="N538" i="1"/>
  <c r="F539" i="1"/>
  <c r="L539" i="1"/>
  <c r="M539" i="1"/>
  <c r="N539" i="1"/>
  <c r="F540" i="1"/>
  <c r="L540" i="1"/>
  <c r="M540" i="1"/>
  <c r="N540" i="1"/>
  <c r="F541" i="1"/>
  <c r="L541" i="1"/>
  <c r="M541" i="1"/>
  <c r="N541" i="1"/>
  <c r="F542" i="1"/>
  <c r="L542" i="1"/>
  <c r="M542" i="1"/>
  <c r="N542" i="1"/>
  <c r="F543" i="1"/>
  <c r="L543" i="1"/>
  <c r="M543" i="1"/>
  <c r="N543" i="1"/>
  <c r="F544" i="1"/>
  <c r="L544" i="1"/>
  <c r="M544" i="1"/>
  <c r="N544" i="1"/>
  <c r="F545" i="1"/>
  <c r="L545" i="1"/>
  <c r="M545" i="1"/>
  <c r="N545" i="1"/>
  <c r="F546" i="1"/>
  <c r="L546" i="1"/>
  <c r="M546" i="1"/>
  <c r="N546" i="1"/>
  <c r="F547" i="1"/>
  <c r="L547" i="1"/>
  <c r="M547" i="1"/>
  <c r="N547" i="1"/>
  <c r="F548" i="1"/>
  <c r="L548" i="1"/>
  <c r="M548" i="1"/>
  <c r="N548" i="1"/>
  <c r="F549" i="1"/>
  <c r="L549" i="1"/>
  <c r="M549" i="1"/>
  <c r="N549" i="1"/>
  <c r="F550" i="1"/>
  <c r="L550" i="1"/>
  <c r="M550" i="1"/>
  <c r="N550" i="1"/>
  <c r="F551" i="1"/>
  <c r="L551" i="1"/>
  <c r="M551" i="1"/>
  <c r="N551" i="1"/>
  <c r="F552" i="1"/>
  <c r="L552" i="1"/>
  <c r="M552" i="1"/>
  <c r="N552" i="1"/>
  <c r="F553" i="1"/>
  <c r="L553" i="1"/>
  <c r="M553" i="1"/>
  <c r="N553" i="1"/>
  <c r="F554" i="1"/>
  <c r="L554" i="1"/>
  <c r="M554" i="1"/>
  <c r="N554" i="1"/>
  <c r="F555" i="1"/>
  <c r="L555" i="1"/>
  <c r="M555" i="1"/>
  <c r="N555" i="1"/>
  <c r="F556" i="1"/>
  <c r="L556" i="1"/>
  <c r="M556" i="1"/>
  <c r="N556" i="1"/>
  <c r="F557" i="1"/>
  <c r="L557" i="1"/>
  <c r="M557" i="1"/>
  <c r="N557" i="1"/>
  <c r="F558" i="1"/>
  <c r="L558" i="1"/>
  <c r="M558" i="1"/>
  <c r="N558" i="1"/>
  <c r="F559" i="1"/>
  <c r="L559" i="1"/>
  <c r="M559" i="1"/>
  <c r="N559" i="1"/>
  <c r="F560" i="1"/>
  <c r="L560" i="1"/>
  <c r="M560" i="1"/>
  <c r="N560" i="1"/>
  <c r="F561" i="1"/>
  <c r="L561" i="1"/>
  <c r="M561" i="1"/>
  <c r="N561" i="1"/>
  <c r="F562" i="1"/>
  <c r="L562" i="1"/>
  <c r="M562" i="1"/>
  <c r="N562" i="1"/>
  <c r="F563" i="1"/>
  <c r="L563" i="1"/>
  <c r="M563" i="1"/>
  <c r="N563" i="1"/>
  <c r="F564" i="1"/>
  <c r="L564" i="1"/>
  <c r="M564" i="1"/>
  <c r="N564" i="1"/>
  <c r="F565" i="1"/>
  <c r="L565" i="1"/>
  <c r="M565" i="1"/>
  <c r="N565" i="1"/>
  <c r="F566" i="1"/>
  <c r="L566" i="1"/>
  <c r="M566" i="1"/>
  <c r="N566" i="1"/>
  <c r="F567" i="1"/>
  <c r="L567" i="1"/>
  <c r="M567" i="1"/>
  <c r="N567" i="1"/>
  <c r="F568" i="1"/>
  <c r="L568" i="1"/>
  <c r="M568" i="1"/>
  <c r="N568" i="1"/>
  <c r="F569" i="1"/>
  <c r="L569" i="1"/>
  <c r="M569" i="1"/>
  <c r="N569" i="1"/>
  <c r="F570" i="1"/>
  <c r="L570" i="1"/>
  <c r="M570" i="1"/>
  <c r="N570" i="1"/>
  <c r="F571" i="1"/>
  <c r="L571" i="1"/>
  <c r="M571" i="1"/>
  <c r="N571" i="1"/>
  <c r="F572" i="1"/>
  <c r="L572" i="1"/>
  <c r="M572" i="1"/>
  <c r="N572" i="1"/>
  <c r="F573" i="1"/>
  <c r="L573" i="1"/>
  <c r="M573" i="1"/>
  <c r="N573" i="1"/>
  <c r="F574" i="1"/>
  <c r="L574" i="1"/>
  <c r="M574" i="1"/>
  <c r="N574" i="1"/>
  <c r="F575" i="1"/>
  <c r="L575" i="1"/>
  <c r="M575" i="1"/>
  <c r="N575" i="1"/>
  <c r="F576" i="1"/>
  <c r="L576" i="1"/>
  <c r="M576" i="1"/>
  <c r="N576" i="1"/>
  <c r="F577" i="1"/>
  <c r="L577" i="1"/>
  <c r="M577" i="1"/>
  <c r="N577" i="1"/>
  <c r="F578" i="1"/>
  <c r="L578" i="1"/>
  <c r="M578" i="1"/>
  <c r="N578" i="1"/>
  <c r="F579" i="1"/>
  <c r="L579" i="1"/>
  <c r="M579" i="1"/>
  <c r="N579" i="1"/>
  <c r="F580" i="1"/>
  <c r="L580" i="1"/>
  <c r="M580" i="1"/>
  <c r="N580" i="1"/>
  <c r="F581" i="1"/>
  <c r="L581" i="1"/>
  <c r="M581" i="1"/>
  <c r="N581" i="1"/>
  <c r="F582" i="1"/>
  <c r="L582" i="1"/>
  <c r="M582" i="1"/>
  <c r="N582" i="1"/>
  <c r="F583" i="1"/>
  <c r="L583" i="1"/>
  <c r="M583" i="1"/>
  <c r="N583" i="1"/>
  <c r="F584" i="1"/>
  <c r="L584" i="1"/>
  <c r="M584" i="1"/>
  <c r="N584" i="1"/>
  <c r="F585" i="1"/>
  <c r="L585" i="1"/>
  <c r="M585" i="1"/>
  <c r="N585" i="1"/>
  <c r="F586" i="1"/>
  <c r="L586" i="1"/>
  <c r="M586" i="1"/>
  <c r="N586" i="1"/>
  <c r="F587" i="1"/>
  <c r="L587" i="1"/>
  <c r="M587" i="1"/>
  <c r="N587" i="1"/>
  <c r="F588" i="1"/>
  <c r="L588" i="1"/>
  <c r="M588" i="1"/>
  <c r="N588" i="1"/>
  <c r="F589" i="1"/>
  <c r="L589" i="1"/>
  <c r="M589" i="1"/>
  <c r="N589" i="1"/>
  <c r="F590" i="1"/>
  <c r="L590" i="1"/>
  <c r="M590" i="1"/>
  <c r="N590" i="1"/>
  <c r="F591" i="1"/>
  <c r="L591" i="1"/>
  <c r="M591" i="1"/>
  <c r="N591" i="1"/>
  <c r="F592" i="1"/>
  <c r="L592" i="1"/>
  <c r="M592" i="1"/>
  <c r="N592" i="1"/>
  <c r="F593" i="1"/>
  <c r="L593" i="1"/>
  <c r="M593" i="1"/>
  <c r="N593" i="1"/>
  <c r="F594" i="1"/>
  <c r="L594" i="1"/>
  <c r="M594" i="1"/>
  <c r="N594" i="1"/>
  <c r="F595" i="1"/>
  <c r="L595" i="1"/>
  <c r="M595" i="1"/>
  <c r="N595" i="1"/>
  <c r="F596" i="1"/>
  <c r="L596" i="1"/>
  <c r="M596" i="1"/>
  <c r="N596" i="1"/>
  <c r="F597" i="1"/>
  <c r="L597" i="1"/>
  <c r="M597" i="1"/>
  <c r="N597" i="1"/>
  <c r="F598" i="1"/>
  <c r="L598" i="1"/>
  <c r="M598" i="1"/>
  <c r="N598" i="1"/>
  <c r="F599" i="1"/>
  <c r="L599" i="1"/>
  <c r="M599" i="1"/>
  <c r="N599" i="1"/>
  <c r="F600" i="1"/>
  <c r="L600" i="1"/>
  <c r="M600" i="1"/>
  <c r="N600" i="1"/>
  <c r="F601" i="1"/>
  <c r="L601" i="1"/>
  <c r="M601" i="1"/>
  <c r="N601" i="1"/>
  <c r="F602" i="1"/>
  <c r="L602" i="1"/>
  <c r="M602" i="1"/>
  <c r="N602" i="1"/>
  <c r="F603" i="1"/>
  <c r="L603" i="1"/>
  <c r="M603" i="1"/>
  <c r="N603" i="1"/>
  <c r="F604" i="1"/>
  <c r="L604" i="1"/>
  <c r="M604" i="1"/>
  <c r="N604" i="1"/>
  <c r="F605" i="1"/>
  <c r="L605" i="1"/>
  <c r="M605" i="1"/>
  <c r="N605" i="1"/>
  <c r="F606" i="1"/>
  <c r="L606" i="1"/>
  <c r="M606" i="1"/>
  <c r="N606" i="1"/>
  <c r="F607" i="1"/>
  <c r="L607" i="1"/>
  <c r="M607" i="1"/>
  <c r="N607" i="1"/>
  <c r="F608" i="1"/>
  <c r="L608" i="1"/>
  <c r="M608" i="1"/>
  <c r="N608" i="1"/>
  <c r="F609" i="1"/>
  <c r="L609" i="1"/>
  <c r="M609" i="1"/>
  <c r="N609" i="1"/>
  <c r="F610" i="1"/>
  <c r="L610" i="1"/>
  <c r="M610" i="1"/>
  <c r="N610" i="1"/>
  <c r="F611" i="1"/>
  <c r="L611" i="1"/>
  <c r="M611" i="1"/>
  <c r="N611" i="1"/>
  <c r="F612" i="1"/>
  <c r="L612" i="1"/>
  <c r="M612" i="1"/>
  <c r="N612" i="1"/>
  <c r="F613" i="1"/>
  <c r="L613" i="1"/>
  <c r="M613" i="1"/>
  <c r="N613" i="1"/>
  <c r="F614" i="1"/>
  <c r="L614" i="1"/>
  <c r="M614" i="1"/>
  <c r="N614" i="1"/>
  <c r="F615" i="1"/>
  <c r="L615" i="1"/>
  <c r="M615" i="1"/>
  <c r="N615" i="1"/>
  <c r="F616" i="1"/>
  <c r="L616" i="1"/>
  <c r="M616" i="1"/>
  <c r="N616" i="1"/>
  <c r="F617" i="1"/>
  <c r="L617" i="1"/>
  <c r="M617" i="1"/>
  <c r="N617" i="1"/>
  <c r="F618" i="1"/>
  <c r="L618" i="1"/>
  <c r="M618" i="1"/>
  <c r="N618" i="1"/>
  <c r="F619" i="1"/>
  <c r="L619" i="1"/>
  <c r="M619" i="1"/>
  <c r="N619" i="1"/>
  <c r="F620" i="1"/>
  <c r="L620" i="1"/>
  <c r="M620" i="1"/>
  <c r="N620" i="1"/>
  <c r="F621" i="1"/>
  <c r="L621" i="1"/>
  <c r="M621" i="1"/>
  <c r="N621" i="1"/>
  <c r="F622" i="1"/>
  <c r="L622" i="1"/>
  <c r="M622" i="1"/>
  <c r="N622" i="1"/>
  <c r="F623" i="1"/>
  <c r="L623" i="1"/>
  <c r="M623" i="1"/>
  <c r="N623" i="1"/>
  <c r="F624" i="1"/>
  <c r="L624" i="1"/>
  <c r="M624" i="1"/>
  <c r="N624" i="1"/>
  <c r="F625" i="1"/>
  <c r="L625" i="1"/>
  <c r="M625" i="1"/>
  <c r="N625" i="1"/>
  <c r="F626" i="1"/>
  <c r="L626" i="1"/>
  <c r="M626" i="1"/>
  <c r="N626" i="1"/>
  <c r="F627" i="1"/>
  <c r="L627" i="1"/>
  <c r="M627" i="1"/>
  <c r="N627" i="1"/>
  <c r="F628" i="1"/>
  <c r="L628" i="1"/>
  <c r="M628" i="1"/>
  <c r="N628" i="1"/>
  <c r="F629" i="1"/>
  <c r="L629" i="1"/>
  <c r="M629" i="1"/>
  <c r="N629" i="1"/>
  <c r="F630" i="1"/>
  <c r="L630" i="1"/>
  <c r="M630" i="1"/>
  <c r="N630" i="1"/>
  <c r="F631" i="1"/>
  <c r="L631" i="1"/>
  <c r="M631" i="1"/>
  <c r="N631" i="1"/>
  <c r="F632" i="1"/>
  <c r="L632" i="1"/>
  <c r="M632" i="1"/>
  <c r="N632" i="1"/>
  <c r="F633" i="1"/>
  <c r="L633" i="1"/>
  <c r="M633" i="1"/>
  <c r="N633" i="1"/>
  <c r="F634" i="1"/>
  <c r="L634" i="1"/>
  <c r="M634" i="1"/>
  <c r="N634" i="1"/>
  <c r="F635" i="1"/>
  <c r="L635" i="1"/>
  <c r="M635" i="1"/>
  <c r="N635" i="1"/>
  <c r="F636" i="1"/>
  <c r="L636" i="1"/>
  <c r="M636" i="1"/>
  <c r="N636" i="1"/>
  <c r="F637" i="1"/>
  <c r="L637" i="1"/>
  <c r="M637" i="1"/>
  <c r="N637" i="1"/>
  <c r="F638" i="1"/>
  <c r="L638" i="1"/>
  <c r="M638" i="1"/>
  <c r="N638" i="1"/>
  <c r="F639" i="1"/>
  <c r="L639" i="1"/>
  <c r="M639" i="1"/>
  <c r="N639" i="1"/>
  <c r="F640" i="1"/>
  <c r="L640" i="1"/>
  <c r="M640" i="1"/>
  <c r="N640" i="1"/>
  <c r="F641" i="1"/>
  <c r="L641" i="1"/>
  <c r="M641" i="1"/>
  <c r="N641" i="1"/>
  <c r="F642" i="1"/>
  <c r="L642" i="1"/>
  <c r="M642" i="1"/>
  <c r="N642" i="1"/>
  <c r="F643" i="1"/>
  <c r="L643" i="1"/>
  <c r="M643" i="1"/>
  <c r="N643" i="1"/>
  <c r="F644" i="1"/>
  <c r="L644" i="1"/>
  <c r="M644" i="1"/>
  <c r="N644" i="1"/>
  <c r="F645" i="1"/>
  <c r="L645" i="1"/>
  <c r="M645" i="1"/>
  <c r="N645" i="1"/>
  <c r="F646" i="1"/>
  <c r="L646" i="1"/>
  <c r="M646" i="1"/>
  <c r="N646" i="1"/>
  <c r="F647" i="1"/>
  <c r="L647" i="1"/>
  <c r="M647" i="1"/>
  <c r="N647" i="1"/>
  <c r="F648" i="1"/>
  <c r="L648" i="1"/>
  <c r="M648" i="1"/>
  <c r="N648" i="1"/>
  <c r="F649" i="1"/>
  <c r="L649" i="1"/>
  <c r="M649" i="1"/>
  <c r="N649" i="1"/>
  <c r="F650" i="1"/>
  <c r="L650" i="1"/>
  <c r="M650" i="1"/>
  <c r="N650" i="1"/>
  <c r="F651" i="1"/>
  <c r="L651" i="1"/>
  <c r="M651" i="1"/>
  <c r="N651" i="1"/>
  <c r="F652" i="1"/>
  <c r="L652" i="1"/>
  <c r="M652" i="1"/>
  <c r="N652" i="1"/>
  <c r="F653" i="1"/>
  <c r="L653" i="1"/>
  <c r="M653" i="1"/>
  <c r="N653" i="1"/>
  <c r="F654" i="1"/>
  <c r="L654" i="1"/>
  <c r="M654" i="1"/>
  <c r="N654" i="1"/>
  <c r="F655" i="1"/>
  <c r="L655" i="1"/>
  <c r="M655" i="1"/>
  <c r="N655" i="1"/>
  <c r="F656" i="1"/>
  <c r="L656" i="1"/>
  <c r="M656" i="1"/>
  <c r="N656" i="1"/>
  <c r="F657" i="1"/>
  <c r="L657" i="1"/>
  <c r="M657" i="1"/>
  <c r="N657" i="1"/>
  <c r="F658" i="1"/>
  <c r="L658" i="1"/>
  <c r="M658" i="1"/>
  <c r="N658" i="1"/>
  <c r="F659" i="1"/>
  <c r="L659" i="1"/>
  <c r="M659" i="1"/>
  <c r="N659" i="1"/>
  <c r="F660" i="1"/>
  <c r="L660" i="1"/>
  <c r="M660" i="1"/>
  <c r="N660" i="1"/>
  <c r="F661" i="1"/>
  <c r="L661" i="1"/>
  <c r="M661" i="1"/>
  <c r="N661" i="1"/>
  <c r="F662" i="1"/>
  <c r="L662" i="1"/>
  <c r="M662" i="1"/>
  <c r="N662" i="1"/>
  <c r="F663" i="1"/>
  <c r="L663" i="1"/>
  <c r="M663" i="1"/>
  <c r="N663" i="1"/>
  <c r="F664" i="1"/>
  <c r="L664" i="1"/>
  <c r="M664" i="1"/>
  <c r="N664" i="1"/>
  <c r="F665" i="1"/>
  <c r="L665" i="1"/>
  <c r="M665" i="1"/>
  <c r="N665" i="1"/>
  <c r="F666" i="1"/>
  <c r="L666" i="1"/>
  <c r="M666" i="1"/>
  <c r="N666" i="1"/>
  <c r="F667" i="1"/>
  <c r="L667" i="1"/>
  <c r="M667" i="1"/>
  <c r="N667" i="1"/>
  <c r="F668" i="1"/>
  <c r="L668" i="1"/>
  <c r="M668" i="1"/>
  <c r="N668" i="1"/>
  <c r="F669" i="1"/>
  <c r="L669" i="1"/>
  <c r="M669" i="1"/>
  <c r="N669" i="1"/>
  <c r="F670" i="1"/>
  <c r="L670" i="1"/>
  <c r="M670" i="1"/>
  <c r="N670" i="1"/>
  <c r="F671" i="1"/>
  <c r="L671" i="1"/>
  <c r="M671" i="1"/>
  <c r="N671" i="1"/>
  <c r="F672" i="1"/>
  <c r="L672" i="1"/>
  <c r="M672" i="1"/>
  <c r="N672" i="1"/>
  <c r="F673" i="1"/>
  <c r="L673" i="1"/>
  <c r="M673" i="1"/>
  <c r="N673" i="1"/>
  <c r="F674" i="1"/>
  <c r="L674" i="1"/>
  <c r="M674" i="1"/>
  <c r="N674" i="1"/>
  <c r="F675" i="1"/>
  <c r="L675" i="1"/>
  <c r="M675" i="1"/>
  <c r="N675" i="1"/>
  <c r="F676" i="1"/>
  <c r="L676" i="1"/>
  <c r="M676" i="1"/>
  <c r="N676" i="1"/>
  <c r="F677" i="1"/>
  <c r="L677" i="1"/>
  <c r="M677" i="1"/>
  <c r="N677" i="1"/>
  <c r="F678" i="1"/>
  <c r="L678" i="1"/>
  <c r="M678" i="1"/>
  <c r="N678" i="1"/>
  <c r="F679" i="1"/>
  <c r="L679" i="1"/>
  <c r="M679" i="1"/>
  <c r="N679" i="1"/>
  <c r="F680" i="1"/>
  <c r="L680" i="1"/>
  <c r="M680" i="1"/>
  <c r="N680" i="1"/>
  <c r="F681" i="1"/>
  <c r="L681" i="1"/>
  <c r="M681" i="1"/>
  <c r="N681" i="1"/>
  <c r="F682" i="1"/>
  <c r="L682" i="1"/>
  <c r="M682" i="1"/>
  <c r="N682" i="1"/>
  <c r="F683" i="1"/>
  <c r="L683" i="1"/>
  <c r="M683" i="1"/>
  <c r="N683" i="1"/>
  <c r="F684" i="1"/>
  <c r="L684" i="1"/>
  <c r="M684" i="1"/>
  <c r="N684" i="1"/>
  <c r="F685" i="1"/>
  <c r="L685" i="1"/>
  <c r="M685" i="1"/>
  <c r="N685" i="1"/>
  <c r="F686" i="1"/>
  <c r="L686" i="1"/>
  <c r="M686" i="1"/>
  <c r="N686" i="1"/>
  <c r="F687" i="1"/>
  <c r="L687" i="1"/>
  <c r="M687" i="1"/>
  <c r="N687" i="1"/>
  <c r="F688" i="1"/>
  <c r="L688" i="1"/>
  <c r="M688" i="1"/>
  <c r="N688" i="1"/>
  <c r="F689" i="1"/>
  <c r="L689" i="1"/>
  <c r="M689" i="1"/>
  <c r="N689" i="1"/>
  <c r="F690" i="1"/>
  <c r="L690" i="1"/>
  <c r="M690" i="1"/>
  <c r="N690" i="1"/>
  <c r="F691" i="1"/>
  <c r="L691" i="1"/>
  <c r="M691" i="1"/>
  <c r="N691" i="1"/>
  <c r="F692" i="1"/>
  <c r="L692" i="1"/>
  <c r="M692" i="1"/>
  <c r="N692" i="1"/>
  <c r="F693" i="1"/>
  <c r="L693" i="1"/>
  <c r="M693" i="1"/>
  <c r="N693" i="1"/>
  <c r="F694" i="1"/>
  <c r="L694" i="1"/>
  <c r="M694" i="1"/>
  <c r="N694" i="1"/>
  <c r="F695" i="1"/>
  <c r="L695" i="1"/>
  <c r="M695" i="1"/>
  <c r="N695" i="1"/>
  <c r="F696" i="1"/>
  <c r="L696" i="1"/>
  <c r="M696" i="1"/>
  <c r="N696" i="1"/>
  <c r="F697" i="1"/>
  <c r="L697" i="1"/>
  <c r="M697" i="1"/>
  <c r="N697" i="1"/>
  <c r="F698" i="1"/>
  <c r="L698" i="1"/>
  <c r="M698" i="1"/>
  <c r="N698" i="1"/>
  <c r="F699" i="1"/>
  <c r="L699" i="1"/>
  <c r="M699" i="1"/>
  <c r="N699" i="1"/>
  <c r="F700" i="1"/>
  <c r="L700" i="1"/>
  <c r="M700" i="1"/>
  <c r="N700" i="1"/>
  <c r="F701" i="1"/>
  <c r="L701" i="1"/>
  <c r="M701" i="1"/>
  <c r="N701" i="1"/>
  <c r="F702" i="1"/>
  <c r="L702" i="1"/>
  <c r="M702" i="1"/>
  <c r="N702" i="1"/>
  <c r="F703" i="1"/>
  <c r="L703" i="1"/>
  <c r="M703" i="1"/>
  <c r="N703" i="1"/>
  <c r="F704" i="1"/>
  <c r="L704" i="1"/>
  <c r="M704" i="1"/>
  <c r="N704" i="1"/>
  <c r="F705" i="1"/>
  <c r="L705" i="1"/>
  <c r="M705" i="1"/>
  <c r="N705" i="1"/>
  <c r="F706" i="1"/>
  <c r="L706" i="1"/>
  <c r="M706" i="1"/>
  <c r="N706" i="1"/>
  <c r="F707" i="1"/>
  <c r="L707" i="1"/>
  <c r="M707" i="1"/>
  <c r="N707" i="1"/>
  <c r="F708" i="1"/>
  <c r="L708" i="1"/>
  <c r="M708" i="1"/>
  <c r="N708" i="1"/>
  <c r="F709" i="1"/>
  <c r="L709" i="1"/>
  <c r="M709" i="1"/>
  <c r="N709" i="1"/>
  <c r="F710" i="1"/>
  <c r="L710" i="1"/>
  <c r="M710" i="1"/>
  <c r="N710" i="1"/>
  <c r="F711" i="1"/>
  <c r="L711" i="1"/>
  <c r="M711" i="1"/>
  <c r="N711" i="1"/>
  <c r="F712" i="1"/>
  <c r="L712" i="1"/>
  <c r="M712" i="1"/>
  <c r="N712" i="1"/>
  <c r="F713" i="1"/>
  <c r="L713" i="1"/>
  <c r="M713" i="1"/>
  <c r="N713" i="1"/>
  <c r="F714" i="1"/>
  <c r="L714" i="1"/>
  <c r="M714" i="1"/>
  <c r="N714" i="1"/>
  <c r="F715" i="1"/>
  <c r="L715" i="1"/>
  <c r="M715" i="1"/>
  <c r="N715" i="1"/>
  <c r="F716" i="1"/>
  <c r="L716" i="1"/>
  <c r="M716" i="1"/>
  <c r="N716" i="1"/>
  <c r="F717" i="1"/>
  <c r="L717" i="1"/>
  <c r="M717" i="1"/>
  <c r="N717" i="1"/>
  <c r="F718" i="1"/>
  <c r="L718" i="1"/>
  <c r="M718" i="1"/>
  <c r="N718" i="1"/>
  <c r="F719" i="1"/>
  <c r="L719" i="1"/>
  <c r="M719" i="1"/>
  <c r="N719" i="1"/>
  <c r="F720" i="1"/>
  <c r="L720" i="1"/>
  <c r="M720" i="1"/>
  <c r="N720" i="1"/>
  <c r="F721" i="1"/>
  <c r="L721" i="1"/>
  <c r="M721" i="1"/>
  <c r="N721" i="1"/>
  <c r="F722" i="1"/>
  <c r="L722" i="1"/>
  <c r="M722" i="1"/>
  <c r="N722" i="1"/>
  <c r="F723" i="1"/>
  <c r="L723" i="1"/>
  <c r="M723" i="1"/>
  <c r="N723" i="1"/>
  <c r="F724" i="1"/>
  <c r="L724" i="1"/>
  <c r="M724" i="1"/>
  <c r="N724" i="1"/>
  <c r="F725" i="1"/>
  <c r="L725" i="1"/>
  <c r="M725" i="1"/>
  <c r="N725" i="1"/>
  <c r="F726" i="1"/>
  <c r="L726" i="1"/>
  <c r="M726" i="1"/>
  <c r="N726" i="1"/>
  <c r="F727" i="1"/>
  <c r="L727" i="1"/>
  <c r="M727" i="1"/>
  <c r="N727" i="1"/>
  <c r="F728" i="1"/>
  <c r="L728" i="1"/>
  <c r="M728" i="1"/>
  <c r="N728" i="1"/>
  <c r="F729" i="1"/>
  <c r="L729" i="1"/>
  <c r="M729" i="1"/>
  <c r="N729" i="1"/>
  <c r="F730" i="1"/>
  <c r="L730" i="1"/>
  <c r="M730" i="1"/>
  <c r="N730" i="1"/>
  <c r="F731" i="1"/>
  <c r="L731" i="1"/>
  <c r="M731" i="1"/>
  <c r="N731" i="1"/>
  <c r="F732" i="1"/>
  <c r="L732" i="1"/>
  <c r="M732" i="1"/>
  <c r="N732" i="1"/>
  <c r="F733" i="1"/>
  <c r="L733" i="1"/>
  <c r="M733" i="1"/>
  <c r="N733" i="1"/>
  <c r="F734" i="1"/>
  <c r="L734" i="1"/>
  <c r="M734" i="1"/>
  <c r="N734" i="1"/>
  <c r="F735" i="1"/>
  <c r="L735" i="1"/>
  <c r="M735" i="1"/>
  <c r="N735" i="1"/>
  <c r="F736" i="1"/>
  <c r="L736" i="1"/>
  <c r="M736" i="1"/>
  <c r="N736" i="1"/>
  <c r="F737" i="1"/>
  <c r="L737" i="1"/>
  <c r="M737" i="1"/>
  <c r="N737" i="1"/>
  <c r="F738" i="1"/>
  <c r="L738" i="1"/>
  <c r="M738" i="1"/>
  <c r="N738" i="1"/>
  <c r="F739" i="1"/>
  <c r="L739" i="1"/>
  <c r="M739" i="1"/>
  <c r="N739" i="1"/>
  <c r="F740" i="1"/>
  <c r="L740" i="1"/>
  <c r="M740" i="1"/>
  <c r="N740" i="1"/>
  <c r="F741" i="1"/>
  <c r="L741" i="1"/>
  <c r="M741" i="1"/>
  <c r="N741" i="1"/>
  <c r="F742" i="1"/>
  <c r="L742" i="1"/>
  <c r="M742" i="1"/>
  <c r="N742" i="1"/>
  <c r="F743" i="1"/>
  <c r="L743" i="1"/>
  <c r="M743" i="1"/>
  <c r="N743" i="1"/>
  <c r="F744" i="1"/>
  <c r="L744" i="1"/>
  <c r="M744" i="1"/>
  <c r="N744" i="1"/>
  <c r="F745" i="1"/>
  <c r="L745" i="1"/>
  <c r="M745" i="1"/>
  <c r="N745" i="1"/>
  <c r="F746" i="1"/>
  <c r="L746" i="1"/>
  <c r="M746" i="1"/>
  <c r="N746" i="1"/>
  <c r="F747" i="1"/>
  <c r="L747" i="1"/>
  <c r="M747" i="1"/>
  <c r="N747" i="1"/>
  <c r="F748" i="1"/>
  <c r="L748" i="1"/>
  <c r="M748" i="1"/>
  <c r="N748" i="1"/>
  <c r="F749" i="1"/>
  <c r="L749" i="1"/>
  <c r="M749" i="1"/>
  <c r="N749" i="1"/>
  <c r="F750" i="1"/>
  <c r="L750" i="1"/>
  <c r="M750" i="1"/>
  <c r="N750" i="1"/>
  <c r="F751" i="1"/>
  <c r="L751" i="1"/>
  <c r="M751" i="1"/>
  <c r="N751" i="1"/>
  <c r="F752" i="1"/>
  <c r="L752" i="1"/>
  <c r="M752" i="1"/>
  <c r="N752" i="1"/>
  <c r="F753" i="1"/>
  <c r="L753" i="1"/>
  <c r="M753" i="1"/>
  <c r="N753" i="1"/>
  <c r="F754" i="1"/>
  <c r="L754" i="1"/>
  <c r="M754" i="1"/>
  <c r="N754" i="1"/>
  <c r="F755" i="1"/>
  <c r="L755" i="1"/>
  <c r="M755" i="1"/>
  <c r="N755" i="1"/>
  <c r="F756" i="1"/>
  <c r="L756" i="1"/>
  <c r="M756" i="1"/>
  <c r="N756" i="1"/>
  <c r="F757" i="1"/>
  <c r="L757" i="1"/>
  <c r="M757" i="1"/>
  <c r="N757" i="1"/>
  <c r="F758" i="1"/>
  <c r="L758" i="1"/>
  <c r="M758" i="1"/>
  <c r="N758" i="1"/>
  <c r="F759" i="1"/>
  <c r="L759" i="1"/>
  <c r="M759" i="1"/>
  <c r="N759" i="1"/>
  <c r="F760" i="1"/>
  <c r="L760" i="1"/>
  <c r="M760" i="1"/>
  <c r="N760" i="1"/>
  <c r="F761" i="1"/>
  <c r="L761" i="1"/>
  <c r="M761" i="1"/>
  <c r="N761" i="1"/>
  <c r="F762" i="1"/>
  <c r="L762" i="1"/>
  <c r="M762" i="1"/>
  <c r="N762" i="1"/>
  <c r="F763" i="1"/>
  <c r="L763" i="1"/>
  <c r="M763" i="1"/>
  <c r="N763" i="1"/>
  <c r="F764" i="1"/>
  <c r="L764" i="1"/>
  <c r="M764" i="1"/>
  <c r="N764" i="1"/>
  <c r="F765" i="1"/>
  <c r="L765" i="1"/>
  <c r="M765" i="1"/>
  <c r="N765" i="1"/>
  <c r="F766" i="1"/>
  <c r="L766" i="1"/>
  <c r="M766" i="1"/>
  <c r="N766" i="1"/>
  <c r="F767" i="1"/>
  <c r="L767" i="1"/>
  <c r="M767" i="1"/>
  <c r="N767" i="1"/>
  <c r="F768" i="1"/>
  <c r="L768" i="1"/>
  <c r="M768" i="1"/>
  <c r="N768" i="1"/>
  <c r="F769" i="1"/>
  <c r="L769" i="1"/>
  <c r="M769" i="1"/>
  <c r="N769" i="1"/>
  <c r="F770" i="1"/>
  <c r="L770" i="1"/>
  <c r="M770" i="1"/>
  <c r="N770" i="1"/>
  <c r="F771" i="1"/>
  <c r="L771" i="1"/>
  <c r="M771" i="1"/>
  <c r="N771" i="1"/>
  <c r="F772" i="1"/>
  <c r="L772" i="1"/>
  <c r="M772" i="1"/>
  <c r="N772" i="1"/>
  <c r="F773" i="1"/>
  <c r="L773" i="1"/>
  <c r="M773" i="1"/>
  <c r="N773" i="1"/>
  <c r="F774" i="1"/>
  <c r="L774" i="1"/>
  <c r="M774" i="1"/>
  <c r="N774" i="1"/>
  <c r="F775" i="1"/>
  <c r="L775" i="1"/>
  <c r="M775" i="1"/>
  <c r="N775" i="1"/>
  <c r="F776" i="1"/>
  <c r="L776" i="1"/>
  <c r="M776" i="1"/>
  <c r="N776" i="1"/>
  <c r="F777" i="1"/>
  <c r="L777" i="1"/>
  <c r="M777" i="1"/>
  <c r="N777" i="1"/>
  <c r="F778" i="1"/>
  <c r="L778" i="1"/>
  <c r="M778" i="1"/>
  <c r="N778" i="1"/>
  <c r="F779" i="1"/>
  <c r="L779" i="1"/>
  <c r="M779" i="1"/>
  <c r="N779" i="1"/>
  <c r="F780" i="1"/>
  <c r="L780" i="1"/>
  <c r="M780" i="1"/>
  <c r="N780" i="1"/>
  <c r="F781" i="1"/>
  <c r="L781" i="1"/>
  <c r="M781" i="1"/>
  <c r="N781" i="1"/>
  <c r="F782" i="1"/>
  <c r="L782" i="1"/>
  <c r="M782" i="1"/>
  <c r="N782" i="1"/>
  <c r="F783" i="1"/>
  <c r="L783" i="1"/>
  <c r="M783" i="1"/>
  <c r="N783" i="1"/>
  <c r="F784" i="1"/>
  <c r="L784" i="1"/>
  <c r="M784" i="1"/>
  <c r="N784" i="1"/>
  <c r="F785" i="1"/>
  <c r="L785" i="1"/>
  <c r="M785" i="1"/>
  <c r="N785" i="1"/>
  <c r="F786" i="1"/>
  <c r="L786" i="1"/>
  <c r="M786" i="1"/>
  <c r="N786" i="1"/>
  <c r="F787" i="1"/>
  <c r="L787" i="1"/>
  <c r="M787" i="1"/>
  <c r="N787" i="1"/>
  <c r="F788" i="1"/>
  <c r="L788" i="1"/>
  <c r="M788" i="1"/>
  <c r="N788" i="1"/>
  <c r="F789" i="1"/>
  <c r="L789" i="1"/>
  <c r="M789" i="1"/>
  <c r="N789" i="1"/>
  <c r="F790" i="1"/>
  <c r="L790" i="1"/>
  <c r="M790" i="1"/>
  <c r="N790" i="1"/>
  <c r="F791" i="1"/>
  <c r="L791" i="1"/>
  <c r="M791" i="1"/>
  <c r="N791" i="1"/>
  <c r="F792" i="1"/>
  <c r="L792" i="1"/>
  <c r="M792" i="1"/>
  <c r="N792" i="1"/>
  <c r="F793" i="1"/>
  <c r="L793" i="1"/>
  <c r="M793" i="1"/>
  <c r="N793" i="1"/>
  <c r="F794" i="1"/>
  <c r="L794" i="1"/>
  <c r="M794" i="1"/>
  <c r="N794" i="1"/>
  <c r="F795" i="1"/>
  <c r="L795" i="1"/>
  <c r="M795" i="1"/>
  <c r="N795" i="1"/>
  <c r="F796" i="1"/>
  <c r="L796" i="1"/>
  <c r="M796" i="1"/>
  <c r="N796" i="1"/>
  <c r="F797" i="1"/>
  <c r="L797" i="1"/>
  <c r="M797" i="1"/>
  <c r="N797" i="1"/>
  <c r="F798" i="1"/>
  <c r="L798" i="1"/>
  <c r="M798" i="1"/>
  <c r="N798" i="1"/>
  <c r="F799" i="1"/>
  <c r="L799" i="1"/>
  <c r="M799" i="1"/>
  <c r="N799" i="1"/>
  <c r="F800" i="1"/>
  <c r="L800" i="1"/>
  <c r="M800" i="1"/>
  <c r="N800" i="1"/>
  <c r="F801" i="1"/>
  <c r="L801" i="1"/>
  <c r="M801" i="1"/>
  <c r="N801" i="1"/>
  <c r="F802" i="1"/>
  <c r="L802" i="1"/>
  <c r="M802" i="1"/>
  <c r="N802" i="1"/>
  <c r="F803" i="1"/>
  <c r="L803" i="1"/>
  <c r="M803" i="1"/>
  <c r="N803" i="1"/>
  <c r="F804" i="1"/>
  <c r="L804" i="1"/>
  <c r="M804" i="1"/>
  <c r="N804" i="1"/>
  <c r="F805" i="1"/>
  <c r="L805" i="1"/>
  <c r="M805" i="1"/>
  <c r="N805" i="1"/>
  <c r="F806" i="1"/>
  <c r="L806" i="1"/>
  <c r="M806" i="1"/>
  <c r="N806" i="1"/>
  <c r="F807" i="1"/>
  <c r="L807" i="1"/>
  <c r="M807" i="1"/>
  <c r="N807" i="1"/>
  <c r="F808" i="1"/>
  <c r="L808" i="1"/>
  <c r="M808" i="1"/>
  <c r="N808" i="1"/>
  <c r="F809" i="1"/>
  <c r="L809" i="1"/>
  <c r="M809" i="1"/>
  <c r="N809" i="1"/>
  <c r="F810" i="1"/>
  <c r="L810" i="1"/>
  <c r="M810" i="1"/>
  <c r="N810" i="1"/>
  <c r="F811" i="1"/>
  <c r="L811" i="1"/>
  <c r="M811" i="1"/>
  <c r="N811" i="1"/>
  <c r="F812" i="1"/>
  <c r="L812" i="1"/>
  <c r="M812" i="1"/>
  <c r="N812" i="1"/>
  <c r="F813" i="1"/>
  <c r="L813" i="1"/>
  <c r="M813" i="1"/>
  <c r="N813" i="1"/>
  <c r="F814" i="1"/>
  <c r="L814" i="1"/>
  <c r="M814" i="1"/>
  <c r="N814" i="1"/>
  <c r="F815" i="1"/>
  <c r="L815" i="1"/>
  <c r="M815" i="1"/>
  <c r="N815" i="1"/>
  <c r="F816" i="1"/>
  <c r="L816" i="1"/>
  <c r="M816" i="1"/>
  <c r="N816" i="1"/>
  <c r="F817" i="1"/>
  <c r="L817" i="1"/>
  <c r="M817" i="1"/>
  <c r="N817" i="1"/>
  <c r="F818" i="1"/>
  <c r="L818" i="1"/>
  <c r="M818" i="1"/>
  <c r="N818" i="1"/>
  <c r="F819" i="1"/>
  <c r="L819" i="1"/>
  <c r="M819" i="1"/>
  <c r="N819" i="1"/>
  <c r="F820" i="1"/>
  <c r="L820" i="1"/>
  <c r="M820" i="1"/>
  <c r="N820" i="1"/>
  <c r="F821" i="1"/>
  <c r="L821" i="1"/>
  <c r="M821" i="1"/>
  <c r="N821" i="1"/>
  <c r="F822" i="1"/>
  <c r="L822" i="1"/>
  <c r="M822" i="1"/>
  <c r="N822" i="1"/>
  <c r="F823" i="1"/>
  <c r="L823" i="1"/>
  <c r="M823" i="1"/>
  <c r="N823" i="1"/>
  <c r="F824" i="1"/>
  <c r="L824" i="1"/>
  <c r="M824" i="1"/>
  <c r="N824" i="1"/>
  <c r="F825" i="1"/>
  <c r="L825" i="1"/>
  <c r="M825" i="1"/>
  <c r="N825" i="1"/>
  <c r="F826" i="1"/>
  <c r="L826" i="1"/>
  <c r="M826" i="1"/>
  <c r="N826" i="1"/>
  <c r="F827" i="1"/>
  <c r="L827" i="1"/>
  <c r="M827" i="1"/>
  <c r="N827" i="1"/>
  <c r="F828" i="1"/>
  <c r="L828" i="1"/>
  <c r="M828" i="1"/>
  <c r="N828" i="1"/>
  <c r="F829" i="1"/>
  <c r="L829" i="1"/>
  <c r="M829" i="1"/>
  <c r="N829" i="1"/>
  <c r="F830" i="1"/>
  <c r="L830" i="1"/>
  <c r="M830" i="1"/>
  <c r="N830" i="1"/>
  <c r="F831" i="1"/>
  <c r="L831" i="1"/>
  <c r="M831" i="1"/>
  <c r="N831" i="1"/>
  <c r="F832" i="1"/>
  <c r="L832" i="1"/>
  <c r="M832" i="1"/>
  <c r="N832" i="1"/>
  <c r="F833" i="1"/>
  <c r="L833" i="1"/>
  <c r="M833" i="1"/>
  <c r="N833" i="1"/>
  <c r="F834" i="1"/>
  <c r="L834" i="1"/>
  <c r="M834" i="1"/>
  <c r="N834" i="1"/>
  <c r="F835" i="1"/>
  <c r="L835" i="1"/>
  <c r="M835" i="1"/>
  <c r="N835" i="1"/>
  <c r="F836" i="1"/>
  <c r="L836" i="1"/>
  <c r="M836" i="1"/>
  <c r="N836" i="1"/>
  <c r="F837" i="1"/>
  <c r="L837" i="1"/>
  <c r="M837" i="1"/>
  <c r="N837" i="1"/>
  <c r="F838" i="1"/>
  <c r="L838" i="1"/>
  <c r="M838" i="1"/>
  <c r="N838" i="1"/>
  <c r="F839" i="1"/>
  <c r="L839" i="1"/>
  <c r="M839" i="1"/>
  <c r="N839" i="1"/>
  <c r="F840" i="1"/>
  <c r="L840" i="1"/>
  <c r="M840" i="1"/>
  <c r="N840" i="1"/>
  <c r="F841" i="1"/>
  <c r="L841" i="1"/>
  <c r="M841" i="1"/>
  <c r="N841" i="1"/>
  <c r="F842" i="1"/>
  <c r="L842" i="1"/>
  <c r="M842" i="1"/>
  <c r="N842" i="1"/>
  <c r="F843" i="1"/>
  <c r="L843" i="1"/>
  <c r="M843" i="1"/>
  <c r="N843" i="1"/>
  <c r="F844" i="1"/>
  <c r="L844" i="1"/>
  <c r="M844" i="1"/>
  <c r="N844" i="1"/>
  <c r="F845" i="1"/>
  <c r="L845" i="1"/>
  <c r="M845" i="1"/>
  <c r="N845" i="1"/>
  <c r="F846" i="1"/>
  <c r="L846" i="1"/>
  <c r="M846" i="1"/>
  <c r="N846" i="1"/>
  <c r="F847" i="1"/>
  <c r="L847" i="1"/>
  <c r="M847" i="1"/>
  <c r="N847" i="1"/>
  <c r="F848" i="1"/>
  <c r="L848" i="1"/>
  <c r="M848" i="1"/>
  <c r="N848" i="1"/>
  <c r="F849" i="1"/>
  <c r="L849" i="1"/>
  <c r="M849" i="1"/>
  <c r="N849" i="1"/>
  <c r="F850" i="1"/>
  <c r="L850" i="1"/>
  <c r="M850" i="1"/>
  <c r="N850" i="1"/>
  <c r="F851" i="1"/>
  <c r="L851" i="1"/>
  <c r="M851" i="1"/>
  <c r="N851" i="1"/>
  <c r="F852" i="1"/>
  <c r="L852" i="1"/>
  <c r="M852" i="1"/>
  <c r="N852" i="1"/>
  <c r="F853" i="1"/>
  <c r="L853" i="1"/>
  <c r="M853" i="1"/>
  <c r="N853" i="1"/>
  <c r="F854" i="1"/>
  <c r="L854" i="1"/>
  <c r="M854" i="1"/>
  <c r="N854" i="1"/>
  <c r="F855" i="1"/>
  <c r="L855" i="1"/>
  <c r="M855" i="1"/>
  <c r="N855" i="1"/>
  <c r="F856" i="1"/>
  <c r="L856" i="1"/>
  <c r="M856" i="1"/>
  <c r="N856" i="1"/>
  <c r="F857" i="1"/>
  <c r="L857" i="1"/>
  <c r="M857" i="1"/>
  <c r="N857" i="1"/>
  <c r="F858" i="1"/>
  <c r="L858" i="1"/>
  <c r="M858" i="1"/>
  <c r="N858" i="1"/>
  <c r="F859" i="1"/>
  <c r="L859" i="1"/>
  <c r="M859" i="1"/>
  <c r="N859" i="1"/>
  <c r="F860" i="1"/>
  <c r="L860" i="1"/>
  <c r="M860" i="1"/>
  <c r="N860" i="1"/>
  <c r="F861" i="1"/>
  <c r="L861" i="1"/>
  <c r="M861" i="1"/>
  <c r="N861" i="1"/>
  <c r="F862" i="1"/>
  <c r="L862" i="1"/>
  <c r="M862" i="1"/>
  <c r="N862" i="1"/>
  <c r="F863" i="1"/>
  <c r="L863" i="1"/>
  <c r="M863" i="1"/>
  <c r="N863" i="1"/>
  <c r="F864" i="1"/>
  <c r="L864" i="1"/>
  <c r="M864" i="1"/>
  <c r="N864" i="1"/>
  <c r="F865" i="1"/>
  <c r="L865" i="1"/>
  <c r="M865" i="1"/>
  <c r="N865" i="1"/>
  <c r="F866" i="1"/>
  <c r="L866" i="1"/>
  <c r="M866" i="1"/>
  <c r="N866" i="1"/>
  <c r="F867" i="1"/>
  <c r="L867" i="1"/>
  <c r="M867" i="1"/>
  <c r="N867" i="1"/>
  <c r="F868" i="1"/>
  <c r="L868" i="1"/>
  <c r="M868" i="1"/>
  <c r="N868" i="1"/>
  <c r="F869" i="1"/>
  <c r="L869" i="1"/>
  <c r="M869" i="1"/>
  <c r="N869" i="1"/>
  <c r="F870" i="1"/>
  <c r="L870" i="1"/>
  <c r="M870" i="1"/>
  <c r="N870" i="1"/>
  <c r="F871" i="1"/>
  <c r="L871" i="1"/>
  <c r="M871" i="1"/>
  <c r="N871" i="1"/>
  <c r="F872" i="1"/>
  <c r="L872" i="1"/>
  <c r="M872" i="1"/>
  <c r="N872" i="1"/>
  <c r="F873" i="1"/>
  <c r="L873" i="1"/>
  <c r="M873" i="1"/>
  <c r="N873" i="1"/>
  <c r="F874" i="1"/>
  <c r="L874" i="1"/>
  <c r="M874" i="1"/>
  <c r="N874" i="1"/>
  <c r="F875" i="1"/>
  <c r="L875" i="1"/>
  <c r="M875" i="1"/>
  <c r="N875" i="1"/>
  <c r="F876" i="1"/>
  <c r="L876" i="1"/>
  <c r="M876" i="1"/>
  <c r="N876" i="1"/>
  <c r="F877" i="1"/>
  <c r="L877" i="1"/>
  <c r="M877" i="1"/>
  <c r="N877" i="1"/>
  <c r="F878" i="1"/>
  <c r="L878" i="1"/>
  <c r="M878" i="1"/>
  <c r="N878" i="1"/>
  <c r="F879" i="1"/>
  <c r="L879" i="1"/>
  <c r="M879" i="1"/>
  <c r="N879" i="1"/>
  <c r="F880" i="1"/>
  <c r="L880" i="1"/>
  <c r="M880" i="1"/>
  <c r="N880" i="1"/>
  <c r="F881" i="1"/>
  <c r="L881" i="1"/>
  <c r="M881" i="1"/>
  <c r="N881" i="1"/>
  <c r="F882" i="1"/>
  <c r="L882" i="1"/>
  <c r="M882" i="1"/>
  <c r="N882" i="1"/>
  <c r="F883" i="1"/>
  <c r="L883" i="1"/>
  <c r="M883" i="1"/>
  <c r="N883" i="1"/>
  <c r="F884" i="1"/>
  <c r="L884" i="1"/>
  <c r="M884" i="1"/>
  <c r="N884" i="1"/>
  <c r="F885" i="1"/>
  <c r="L885" i="1"/>
  <c r="M885" i="1"/>
  <c r="N885" i="1"/>
  <c r="F886" i="1"/>
  <c r="L886" i="1"/>
  <c r="M886" i="1"/>
  <c r="N886" i="1"/>
  <c r="F887" i="1"/>
  <c r="L887" i="1"/>
  <c r="M887" i="1"/>
  <c r="N887" i="1"/>
  <c r="F888" i="1"/>
  <c r="L888" i="1"/>
  <c r="M888" i="1"/>
  <c r="N888" i="1"/>
  <c r="F889" i="1"/>
  <c r="L889" i="1"/>
  <c r="M889" i="1"/>
  <c r="N889" i="1"/>
  <c r="F890" i="1"/>
  <c r="L890" i="1"/>
  <c r="M890" i="1"/>
  <c r="N890" i="1"/>
  <c r="F891" i="1"/>
  <c r="L891" i="1"/>
  <c r="M891" i="1"/>
  <c r="N891" i="1"/>
  <c r="F892" i="1"/>
  <c r="L892" i="1"/>
  <c r="M892" i="1"/>
  <c r="N892" i="1"/>
  <c r="F893" i="1"/>
  <c r="L893" i="1"/>
  <c r="M893" i="1"/>
  <c r="N893" i="1"/>
  <c r="F894" i="1"/>
  <c r="L894" i="1"/>
  <c r="M894" i="1"/>
  <c r="N894" i="1"/>
  <c r="F895" i="1"/>
  <c r="L895" i="1"/>
  <c r="M895" i="1"/>
  <c r="N895" i="1"/>
  <c r="F896" i="1"/>
  <c r="L896" i="1"/>
  <c r="M896" i="1"/>
  <c r="N896" i="1"/>
  <c r="F897" i="1"/>
  <c r="L897" i="1"/>
  <c r="M897" i="1"/>
  <c r="N897" i="1"/>
  <c r="F898" i="1"/>
  <c r="L898" i="1"/>
  <c r="M898" i="1"/>
  <c r="N898" i="1"/>
  <c r="F899" i="1"/>
  <c r="L899" i="1"/>
  <c r="M899" i="1"/>
  <c r="N899" i="1"/>
  <c r="F900" i="1"/>
  <c r="L900" i="1"/>
  <c r="M900" i="1"/>
  <c r="N900" i="1"/>
  <c r="F901" i="1"/>
  <c r="L901" i="1"/>
  <c r="M901" i="1"/>
  <c r="N901" i="1"/>
  <c r="F902" i="1"/>
  <c r="L902" i="1"/>
  <c r="M902" i="1"/>
  <c r="N902" i="1"/>
  <c r="F903" i="1"/>
  <c r="L903" i="1"/>
  <c r="M903" i="1"/>
  <c r="N903" i="1"/>
  <c r="F904" i="1"/>
  <c r="L904" i="1"/>
  <c r="M904" i="1"/>
  <c r="N904" i="1"/>
  <c r="F905" i="1"/>
  <c r="L905" i="1"/>
  <c r="M905" i="1"/>
  <c r="N905" i="1"/>
  <c r="F906" i="1"/>
  <c r="L906" i="1"/>
  <c r="M906" i="1"/>
  <c r="N906" i="1"/>
  <c r="F907" i="1"/>
  <c r="L907" i="1"/>
  <c r="M907" i="1"/>
  <c r="N907" i="1"/>
  <c r="F908" i="1"/>
  <c r="L908" i="1"/>
  <c r="M908" i="1"/>
  <c r="N908" i="1"/>
  <c r="F909" i="1"/>
  <c r="L909" i="1"/>
  <c r="M909" i="1"/>
  <c r="N909" i="1"/>
  <c r="F910" i="1"/>
  <c r="L910" i="1"/>
  <c r="M910" i="1"/>
  <c r="N910" i="1"/>
  <c r="F911" i="1"/>
  <c r="L911" i="1"/>
  <c r="M911" i="1"/>
  <c r="N911" i="1"/>
  <c r="F912" i="1"/>
  <c r="L912" i="1"/>
  <c r="M912" i="1"/>
  <c r="N912" i="1"/>
  <c r="F913" i="1"/>
  <c r="L913" i="1"/>
  <c r="M913" i="1"/>
  <c r="N913" i="1"/>
  <c r="F914" i="1"/>
  <c r="L914" i="1"/>
  <c r="M914" i="1"/>
  <c r="N914" i="1"/>
  <c r="F915" i="1"/>
  <c r="L915" i="1"/>
  <c r="M915" i="1"/>
  <c r="N915" i="1"/>
  <c r="F916" i="1"/>
  <c r="L916" i="1"/>
  <c r="M916" i="1"/>
  <c r="N916" i="1"/>
  <c r="F917" i="1"/>
  <c r="L917" i="1"/>
  <c r="M917" i="1"/>
  <c r="N917" i="1"/>
  <c r="F918" i="1"/>
  <c r="L918" i="1"/>
  <c r="M918" i="1"/>
  <c r="N918" i="1"/>
  <c r="F919" i="1"/>
  <c r="L919" i="1"/>
  <c r="M919" i="1"/>
  <c r="N919" i="1"/>
  <c r="F920" i="1"/>
  <c r="L920" i="1"/>
  <c r="M920" i="1"/>
  <c r="N920" i="1"/>
  <c r="F921" i="1"/>
  <c r="L921" i="1"/>
  <c r="M921" i="1"/>
  <c r="N921" i="1"/>
  <c r="F922" i="1"/>
  <c r="L922" i="1"/>
  <c r="M922" i="1"/>
  <c r="N922" i="1"/>
  <c r="F923" i="1"/>
  <c r="L923" i="1"/>
  <c r="M923" i="1"/>
  <c r="N923" i="1"/>
  <c r="F924" i="1"/>
  <c r="L924" i="1"/>
  <c r="M924" i="1"/>
  <c r="N924" i="1"/>
  <c r="F925" i="1"/>
  <c r="L925" i="1"/>
  <c r="M925" i="1"/>
  <c r="N925" i="1"/>
  <c r="F926" i="1"/>
  <c r="L926" i="1"/>
  <c r="M926" i="1"/>
  <c r="N926" i="1"/>
  <c r="F927" i="1"/>
  <c r="L927" i="1"/>
  <c r="M927" i="1"/>
  <c r="N927" i="1"/>
  <c r="F928" i="1"/>
  <c r="L928" i="1"/>
  <c r="M928" i="1"/>
  <c r="N928" i="1"/>
  <c r="F929" i="1"/>
  <c r="L929" i="1"/>
  <c r="M929" i="1"/>
  <c r="N929" i="1"/>
  <c r="F930" i="1"/>
  <c r="L930" i="1"/>
  <c r="M930" i="1"/>
  <c r="N930" i="1"/>
  <c r="F931" i="1"/>
  <c r="L931" i="1"/>
  <c r="M931" i="1"/>
  <c r="N931" i="1"/>
  <c r="F932" i="1"/>
  <c r="L932" i="1"/>
  <c r="M932" i="1"/>
  <c r="N932" i="1"/>
  <c r="F933" i="1"/>
  <c r="L933" i="1"/>
  <c r="M933" i="1"/>
  <c r="N933" i="1"/>
  <c r="F934" i="1"/>
  <c r="L934" i="1"/>
  <c r="M934" i="1"/>
  <c r="N934" i="1"/>
  <c r="F935" i="1"/>
  <c r="L935" i="1"/>
  <c r="M935" i="1"/>
  <c r="N935" i="1"/>
  <c r="F936" i="1"/>
  <c r="L936" i="1"/>
  <c r="M936" i="1"/>
  <c r="N936" i="1"/>
  <c r="F937" i="1"/>
  <c r="L937" i="1"/>
  <c r="M937" i="1"/>
  <c r="N937" i="1"/>
  <c r="F938" i="1"/>
  <c r="L938" i="1"/>
  <c r="M938" i="1"/>
  <c r="N938" i="1"/>
  <c r="F939" i="1"/>
  <c r="L939" i="1"/>
  <c r="M939" i="1"/>
  <c r="N939" i="1"/>
  <c r="F940" i="1"/>
  <c r="L940" i="1"/>
  <c r="M940" i="1"/>
  <c r="N940" i="1"/>
  <c r="F941" i="1"/>
  <c r="L941" i="1"/>
  <c r="M941" i="1"/>
  <c r="N941" i="1"/>
  <c r="F942" i="1"/>
  <c r="L942" i="1"/>
  <c r="M942" i="1"/>
  <c r="N942" i="1"/>
  <c r="F943" i="1"/>
  <c r="L943" i="1"/>
  <c r="M943" i="1"/>
  <c r="N943" i="1"/>
  <c r="F944" i="1"/>
  <c r="L944" i="1"/>
  <c r="M944" i="1"/>
  <c r="N944" i="1"/>
  <c r="F945" i="1"/>
  <c r="L945" i="1"/>
  <c r="M945" i="1"/>
  <c r="N945" i="1"/>
  <c r="F946" i="1"/>
  <c r="L946" i="1"/>
  <c r="M946" i="1"/>
  <c r="N946" i="1"/>
  <c r="F947" i="1"/>
  <c r="L947" i="1"/>
  <c r="M947" i="1"/>
  <c r="N947" i="1"/>
  <c r="F948" i="1"/>
  <c r="L948" i="1"/>
  <c r="M948" i="1"/>
  <c r="N948" i="1"/>
  <c r="F949" i="1"/>
  <c r="L949" i="1"/>
  <c r="M949" i="1"/>
  <c r="N949" i="1"/>
  <c r="F950" i="1"/>
  <c r="L950" i="1"/>
  <c r="M950" i="1"/>
  <c r="N950" i="1"/>
  <c r="F951" i="1"/>
  <c r="L951" i="1"/>
  <c r="M951" i="1"/>
  <c r="N951" i="1"/>
  <c r="F952" i="1"/>
  <c r="L952" i="1"/>
  <c r="M952" i="1"/>
  <c r="N952" i="1"/>
  <c r="F953" i="1"/>
  <c r="L953" i="1"/>
  <c r="M953" i="1"/>
  <c r="N953" i="1"/>
  <c r="F954" i="1"/>
  <c r="L954" i="1"/>
  <c r="M954" i="1"/>
  <c r="N954" i="1"/>
  <c r="F955" i="1"/>
  <c r="L955" i="1"/>
  <c r="M955" i="1"/>
  <c r="N955" i="1"/>
  <c r="F956" i="1"/>
  <c r="L956" i="1"/>
  <c r="M956" i="1"/>
  <c r="N956" i="1"/>
  <c r="F957" i="1"/>
  <c r="L957" i="1"/>
  <c r="M957" i="1"/>
  <c r="N957" i="1"/>
  <c r="F958" i="1"/>
  <c r="L958" i="1"/>
  <c r="M958" i="1"/>
  <c r="N958" i="1"/>
  <c r="F959" i="1"/>
  <c r="L959" i="1"/>
  <c r="M959" i="1"/>
  <c r="N959" i="1"/>
  <c r="F960" i="1"/>
  <c r="L960" i="1"/>
  <c r="M960" i="1"/>
  <c r="N960" i="1"/>
  <c r="F961" i="1"/>
  <c r="L961" i="1"/>
  <c r="M961" i="1"/>
  <c r="N961" i="1"/>
  <c r="F962" i="1"/>
  <c r="L962" i="1"/>
  <c r="M962" i="1"/>
  <c r="N962" i="1"/>
  <c r="F963" i="1"/>
  <c r="L963" i="1"/>
  <c r="M963" i="1"/>
  <c r="N963" i="1"/>
  <c r="F964" i="1"/>
  <c r="L964" i="1"/>
  <c r="M964" i="1"/>
  <c r="N964" i="1"/>
  <c r="F965" i="1"/>
  <c r="L965" i="1"/>
  <c r="M965" i="1"/>
  <c r="N965" i="1"/>
  <c r="F966" i="1"/>
  <c r="L966" i="1"/>
  <c r="M966" i="1"/>
  <c r="N966" i="1"/>
  <c r="F967" i="1"/>
  <c r="L967" i="1"/>
  <c r="M967" i="1"/>
  <c r="N967" i="1"/>
  <c r="F968" i="1"/>
  <c r="L968" i="1"/>
  <c r="M968" i="1"/>
  <c r="N968" i="1"/>
  <c r="F969" i="1"/>
  <c r="L969" i="1"/>
  <c r="M969" i="1"/>
  <c r="N969" i="1"/>
  <c r="F970" i="1"/>
  <c r="L970" i="1"/>
  <c r="M970" i="1"/>
  <c r="N970" i="1"/>
  <c r="F971" i="1"/>
  <c r="L971" i="1"/>
  <c r="M971" i="1"/>
  <c r="N971" i="1"/>
  <c r="F972" i="1"/>
  <c r="L972" i="1"/>
  <c r="M972" i="1"/>
  <c r="N972" i="1"/>
  <c r="F973" i="1"/>
  <c r="L973" i="1"/>
  <c r="M973" i="1"/>
  <c r="N973" i="1"/>
  <c r="F974" i="1"/>
  <c r="L974" i="1"/>
  <c r="M974" i="1"/>
  <c r="N974" i="1"/>
  <c r="F975" i="1"/>
  <c r="L975" i="1"/>
  <c r="M975" i="1"/>
  <c r="N975" i="1"/>
  <c r="F976" i="1"/>
  <c r="L976" i="1"/>
  <c r="M976" i="1"/>
  <c r="N976" i="1"/>
  <c r="F977" i="1"/>
  <c r="L977" i="1"/>
  <c r="M977" i="1"/>
  <c r="N977" i="1"/>
  <c r="F978" i="1"/>
  <c r="L978" i="1"/>
  <c r="M978" i="1"/>
  <c r="N978" i="1"/>
  <c r="F979" i="1"/>
  <c r="L979" i="1"/>
  <c r="M979" i="1"/>
  <c r="N979" i="1"/>
  <c r="F980" i="1"/>
  <c r="L980" i="1"/>
  <c r="M980" i="1"/>
  <c r="N980" i="1"/>
  <c r="F981" i="1"/>
  <c r="L981" i="1"/>
  <c r="M981" i="1"/>
  <c r="N981" i="1"/>
  <c r="F982" i="1"/>
  <c r="L982" i="1"/>
  <c r="M982" i="1"/>
  <c r="N982" i="1"/>
  <c r="F983" i="1"/>
  <c r="L983" i="1"/>
  <c r="M983" i="1"/>
  <c r="N983" i="1"/>
  <c r="F984" i="1"/>
  <c r="L984" i="1"/>
  <c r="M984" i="1"/>
  <c r="N984" i="1"/>
  <c r="F985" i="1"/>
  <c r="L985" i="1"/>
  <c r="M985" i="1"/>
  <c r="N985" i="1"/>
  <c r="F986" i="1"/>
  <c r="L986" i="1"/>
  <c r="M986" i="1"/>
  <c r="N986" i="1"/>
  <c r="F987" i="1"/>
  <c r="L987" i="1"/>
  <c r="M987" i="1"/>
  <c r="N987" i="1"/>
  <c r="F988" i="1"/>
  <c r="L988" i="1"/>
  <c r="M988" i="1"/>
  <c r="N988" i="1"/>
  <c r="F989" i="1"/>
  <c r="L989" i="1"/>
  <c r="M989" i="1"/>
  <c r="N989" i="1"/>
  <c r="F990" i="1"/>
  <c r="L990" i="1"/>
  <c r="M990" i="1"/>
  <c r="N990" i="1"/>
  <c r="F991" i="1"/>
  <c r="L991" i="1"/>
  <c r="M991" i="1"/>
  <c r="N991" i="1"/>
  <c r="F992" i="1"/>
  <c r="L992" i="1"/>
  <c r="M992" i="1"/>
  <c r="N992" i="1"/>
  <c r="F993" i="1"/>
  <c r="L993" i="1"/>
  <c r="M993" i="1"/>
  <c r="N993" i="1"/>
  <c r="F994" i="1"/>
  <c r="L994" i="1"/>
  <c r="M994" i="1"/>
  <c r="N994" i="1"/>
  <c r="F995" i="1"/>
  <c r="L995" i="1"/>
  <c r="M995" i="1"/>
  <c r="N995" i="1"/>
  <c r="F996" i="1"/>
  <c r="L996" i="1"/>
  <c r="M996" i="1"/>
  <c r="N996" i="1"/>
  <c r="F997" i="1"/>
  <c r="L997" i="1"/>
  <c r="M997" i="1"/>
  <c r="N997" i="1"/>
  <c r="F998" i="1"/>
  <c r="L998" i="1"/>
  <c r="M998" i="1"/>
  <c r="N998" i="1"/>
  <c r="F999" i="1"/>
  <c r="L999" i="1"/>
  <c r="M999" i="1"/>
  <c r="N999" i="1"/>
  <c r="F1000" i="1"/>
  <c r="L1000" i="1"/>
  <c r="M1000" i="1"/>
  <c r="N1000" i="1"/>
  <c r="F1001" i="1"/>
  <c r="L1001" i="1"/>
  <c r="M1001" i="1"/>
  <c r="N1001" i="1"/>
  <c r="F1002" i="1"/>
  <c r="L1002" i="1"/>
  <c r="M1002" i="1"/>
  <c r="N1002" i="1"/>
  <c r="F1003" i="1"/>
  <c r="L1003" i="1"/>
  <c r="M1003" i="1"/>
  <c r="N1003" i="1"/>
  <c r="F1004" i="1"/>
  <c r="L1004" i="1"/>
  <c r="M1004" i="1"/>
  <c r="N1004" i="1"/>
  <c r="F1005" i="1"/>
  <c r="L1005" i="1"/>
  <c r="M1005" i="1"/>
  <c r="N1005" i="1"/>
  <c r="F1006" i="1"/>
  <c r="L1006" i="1"/>
  <c r="M1006" i="1"/>
  <c r="N1006" i="1"/>
  <c r="F1007" i="1"/>
  <c r="L1007" i="1"/>
  <c r="M1007" i="1"/>
  <c r="N1007" i="1"/>
  <c r="F1008" i="1"/>
  <c r="L1008" i="1"/>
  <c r="M1008" i="1"/>
  <c r="N1008" i="1"/>
  <c r="F1009" i="1"/>
  <c r="L1009" i="1"/>
  <c r="M1009" i="1"/>
  <c r="N1009" i="1"/>
  <c r="F1010" i="1"/>
  <c r="L1010" i="1"/>
  <c r="M1010" i="1"/>
  <c r="N1010" i="1"/>
  <c r="F1011" i="1"/>
  <c r="L1011" i="1"/>
  <c r="M1011" i="1"/>
  <c r="N1011" i="1"/>
  <c r="F1012" i="1"/>
  <c r="L1012" i="1"/>
  <c r="M1012" i="1"/>
  <c r="N1012" i="1"/>
  <c r="F1013" i="1"/>
  <c r="L1013" i="1"/>
  <c r="M1013" i="1"/>
  <c r="N1013" i="1"/>
  <c r="F1014" i="1"/>
  <c r="L1014" i="1"/>
  <c r="M1014" i="1"/>
  <c r="N1014" i="1"/>
  <c r="F1015" i="1"/>
  <c r="L1015" i="1"/>
  <c r="M1015" i="1"/>
  <c r="N1015" i="1"/>
  <c r="F1016" i="1"/>
  <c r="L1016" i="1"/>
  <c r="M1016" i="1"/>
  <c r="N1016" i="1"/>
  <c r="F1017" i="1"/>
  <c r="L1017" i="1"/>
  <c r="M1017" i="1"/>
  <c r="N1017" i="1"/>
  <c r="F1018" i="1"/>
  <c r="L1018" i="1"/>
  <c r="M1018" i="1"/>
  <c r="N1018" i="1"/>
  <c r="F1019" i="1"/>
  <c r="L1019" i="1"/>
  <c r="M1019" i="1"/>
  <c r="N1019" i="1"/>
  <c r="F1020" i="1"/>
  <c r="L1020" i="1"/>
  <c r="M1020" i="1"/>
  <c r="N1020" i="1"/>
  <c r="F1021" i="1"/>
  <c r="L1021" i="1"/>
  <c r="M1021" i="1"/>
  <c r="N1021" i="1"/>
  <c r="F1022" i="1"/>
  <c r="L1022" i="1"/>
  <c r="M1022" i="1"/>
  <c r="N1022" i="1"/>
  <c r="F1023" i="1"/>
  <c r="L1023" i="1"/>
  <c r="M1023" i="1"/>
  <c r="N1023" i="1"/>
  <c r="F1024" i="1"/>
  <c r="L1024" i="1"/>
  <c r="M1024" i="1"/>
  <c r="N1024" i="1"/>
  <c r="F1025" i="1"/>
  <c r="L1025" i="1"/>
  <c r="M1025" i="1"/>
  <c r="N1025" i="1"/>
  <c r="F1026" i="1"/>
  <c r="L1026" i="1"/>
  <c r="M1026" i="1"/>
  <c r="N1026" i="1"/>
  <c r="F1027" i="1"/>
  <c r="L1027" i="1"/>
  <c r="M1027" i="1"/>
  <c r="N1027" i="1"/>
  <c r="F1028" i="1"/>
  <c r="L1028" i="1"/>
  <c r="M1028" i="1"/>
  <c r="N1028" i="1"/>
  <c r="F1029" i="1"/>
  <c r="L1029" i="1"/>
  <c r="M1029" i="1"/>
  <c r="N1029" i="1"/>
  <c r="F1030" i="1"/>
  <c r="L1030" i="1"/>
  <c r="M1030" i="1"/>
  <c r="N1030" i="1"/>
  <c r="F1031" i="1"/>
  <c r="L1031" i="1"/>
  <c r="M1031" i="1"/>
  <c r="N1031" i="1"/>
  <c r="F1032" i="1"/>
  <c r="L1032" i="1"/>
  <c r="M1032" i="1"/>
  <c r="N1032" i="1"/>
  <c r="F1033" i="1"/>
  <c r="L1033" i="1"/>
  <c r="M1033" i="1"/>
  <c r="N1033" i="1"/>
  <c r="F1034" i="1"/>
  <c r="L1034" i="1"/>
  <c r="M1034" i="1"/>
  <c r="N1034" i="1"/>
  <c r="F1035" i="1"/>
  <c r="L1035" i="1"/>
  <c r="M1035" i="1"/>
  <c r="N1035" i="1"/>
  <c r="F1036" i="1"/>
  <c r="L1036" i="1"/>
  <c r="M1036" i="1"/>
  <c r="N1036" i="1"/>
  <c r="F1037" i="1"/>
  <c r="L1037" i="1"/>
  <c r="M1037" i="1"/>
  <c r="N1037" i="1"/>
  <c r="F1038" i="1"/>
  <c r="L1038" i="1"/>
  <c r="M1038" i="1"/>
  <c r="N1038" i="1"/>
  <c r="F1039" i="1"/>
  <c r="L1039" i="1"/>
  <c r="M1039" i="1"/>
  <c r="N1039" i="1"/>
  <c r="F1040" i="1"/>
  <c r="L1040" i="1"/>
  <c r="M1040" i="1"/>
  <c r="N1040" i="1"/>
  <c r="F1041" i="1"/>
  <c r="L1041" i="1"/>
  <c r="M1041" i="1"/>
  <c r="N1041" i="1"/>
  <c r="F1042" i="1"/>
  <c r="L1042" i="1"/>
  <c r="M1042" i="1"/>
  <c r="N1042" i="1"/>
  <c r="F1043" i="1"/>
  <c r="L1043" i="1"/>
  <c r="M1043" i="1"/>
  <c r="N1043" i="1"/>
  <c r="F1044" i="1"/>
  <c r="L1044" i="1"/>
  <c r="M1044" i="1"/>
  <c r="N1044" i="1"/>
  <c r="F1045" i="1"/>
  <c r="L1045" i="1"/>
  <c r="M1045" i="1"/>
  <c r="N1045" i="1"/>
  <c r="F1046" i="1"/>
  <c r="L1046" i="1"/>
  <c r="M1046" i="1"/>
  <c r="N1046" i="1"/>
  <c r="F1047" i="1"/>
  <c r="L1047" i="1"/>
  <c r="M1047" i="1"/>
  <c r="N1047" i="1"/>
  <c r="F1048" i="1"/>
  <c r="L1048" i="1"/>
  <c r="M1048" i="1"/>
  <c r="N1048" i="1"/>
  <c r="F1049" i="1"/>
  <c r="L1049" i="1"/>
  <c r="M1049" i="1"/>
  <c r="N1049" i="1"/>
  <c r="F1050" i="1"/>
  <c r="L1050" i="1"/>
  <c r="M1050" i="1"/>
  <c r="N1050" i="1"/>
  <c r="F1051" i="1"/>
  <c r="L1051" i="1"/>
  <c r="M1051" i="1"/>
  <c r="N1051" i="1"/>
  <c r="F1052" i="1"/>
  <c r="L1052" i="1"/>
  <c r="M1052" i="1"/>
  <c r="N1052" i="1"/>
  <c r="F1053" i="1"/>
  <c r="L1053" i="1"/>
  <c r="M1053" i="1"/>
  <c r="N1053" i="1"/>
  <c r="F1054" i="1"/>
  <c r="L1054" i="1"/>
  <c r="M1054" i="1"/>
  <c r="N1054" i="1"/>
  <c r="F1055" i="1"/>
  <c r="L1055" i="1"/>
  <c r="M1055" i="1"/>
  <c r="N1055" i="1"/>
  <c r="F1056" i="1"/>
  <c r="L1056" i="1"/>
  <c r="M1056" i="1"/>
  <c r="N1056" i="1"/>
  <c r="F1057" i="1"/>
  <c r="L1057" i="1"/>
  <c r="M1057" i="1"/>
  <c r="N1057" i="1"/>
  <c r="F1058" i="1"/>
  <c r="L1058" i="1"/>
  <c r="M1058" i="1"/>
  <c r="N1058" i="1"/>
  <c r="F1059" i="1"/>
  <c r="L1059" i="1"/>
  <c r="M1059" i="1"/>
  <c r="N1059" i="1"/>
  <c r="F1060" i="1"/>
  <c r="L1060" i="1"/>
  <c r="M1060" i="1"/>
  <c r="N1060" i="1"/>
  <c r="F1061" i="1"/>
  <c r="L1061" i="1"/>
  <c r="M1061" i="1"/>
  <c r="N1061" i="1"/>
  <c r="F1062" i="1"/>
  <c r="L1062" i="1"/>
  <c r="M1062" i="1"/>
  <c r="N1062" i="1"/>
  <c r="F1063" i="1"/>
  <c r="L1063" i="1"/>
  <c r="M1063" i="1"/>
  <c r="N1063" i="1"/>
  <c r="F1064" i="1"/>
  <c r="L1064" i="1"/>
  <c r="M1064" i="1"/>
  <c r="N1064" i="1"/>
  <c r="F1065" i="1"/>
  <c r="L1065" i="1"/>
  <c r="M1065" i="1"/>
  <c r="N1065" i="1"/>
  <c r="F1066" i="1"/>
  <c r="L1066" i="1"/>
  <c r="M1066" i="1"/>
  <c r="N1066" i="1"/>
  <c r="F1067" i="1"/>
  <c r="L1067" i="1"/>
  <c r="M1067" i="1"/>
  <c r="N1067" i="1"/>
  <c r="F1068" i="1"/>
  <c r="L1068" i="1"/>
  <c r="M1068" i="1"/>
  <c r="N1068" i="1"/>
  <c r="F1069" i="1"/>
  <c r="L1069" i="1"/>
  <c r="M1069" i="1"/>
  <c r="N1069" i="1"/>
  <c r="F1070" i="1"/>
  <c r="L1070" i="1"/>
  <c r="M1070" i="1"/>
  <c r="N1070" i="1"/>
  <c r="F1071" i="1"/>
  <c r="L1071" i="1"/>
  <c r="M1071" i="1"/>
  <c r="N1071" i="1"/>
  <c r="F1072" i="1"/>
  <c r="L1072" i="1"/>
  <c r="M1072" i="1"/>
  <c r="N1072" i="1"/>
  <c r="F1073" i="1"/>
  <c r="L1073" i="1"/>
  <c r="M1073" i="1"/>
  <c r="N1073" i="1"/>
  <c r="F1074" i="1"/>
  <c r="L1074" i="1"/>
  <c r="M1074" i="1"/>
  <c r="N1074" i="1"/>
  <c r="F1075" i="1"/>
  <c r="L1075" i="1"/>
  <c r="M1075" i="1"/>
  <c r="N1075" i="1"/>
  <c r="F1076" i="1"/>
  <c r="L1076" i="1"/>
  <c r="M1076" i="1"/>
  <c r="N1076" i="1"/>
  <c r="F1077" i="1"/>
  <c r="L1077" i="1"/>
  <c r="M1077" i="1"/>
  <c r="N1077" i="1"/>
  <c r="F1078" i="1"/>
  <c r="L1078" i="1"/>
  <c r="M1078" i="1"/>
  <c r="N1078" i="1"/>
  <c r="F1079" i="1"/>
  <c r="L1079" i="1"/>
  <c r="M1079" i="1"/>
  <c r="N1079" i="1"/>
  <c r="F1080" i="1"/>
  <c r="L1080" i="1"/>
  <c r="M1080" i="1"/>
  <c r="N1080" i="1"/>
  <c r="F1081" i="1"/>
  <c r="L1081" i="1"/>
  <c r="M1081" i="1"/>
  <c r="N1081" i="1"/>
  <c r="F1082" i="1"/>
  <c r="L1082" i="1"/>
  <c r="M1082" i="1"/>
  <c r="N1082" i="1"/>
  <c r="F1083" i="1"/>
  <c r="L1083" i="1"/>
  <c r="M1083" i="1"/>
  <c r="N1083" i="1"/>
  <c r="F1084" i="1"/>
  <c r="L1084" i="1"/>
  <c r="M1084" i="1"/>
  <c r="N1084" i="1"/>
  <c r="F1085" i="1"/>
  <c r="L1085" i="1"/>
  <c r="M1085" i="1"/>
  <c r="N1085" i="1"/>
  <c r="F1086" i="1"/>
  <c r="L1086" i="1"/>
  <c r="M1086" i="1"/>
  <c r="N1086" i="1"/>
  <c r="F1087" i="1"/>
  <c r="L1087" i="1"/>
  <c r="M1087" i="1"/>
  <c r="N1087" i="1"/>
  <c r="F1088" i="1"/>
  <c r="L1088" i="1"/>
  <c r="M1088" i="1"/>
  <c r="N1088" i="1"/>
  <c r="F1089" i="1"/>
  <c r="L1089" i="1"/>
  <c r="M1089" i="1"/>
  <c r="N1089" i="1"/>
  <c r="F1090" i="1"/>
  <c r="L1090" i="1"/>
  <c r="M1090" i="1"/>
  <c r="N1090" i="1"/>
  <c r="F1091" i="1"/>
  <c r="L1091" i="1"/>
  <c r="M1091" i="1"/>
  <c r="N1091" i="1"/>
  <c r="F1092" i="1"/>
  <c r="L1092" i="1"/>
  <c r="M1092" i="1"/>
  <c r="N1092" i="1"/>
  <c r="F1093" i="1"/>
  <c r="L1093" i="1"/>
  <c r="M1093" i="1"/>
  <c r="N1093" i="1"/>
  <c r="F1094" i="1"/>
  <c r="L1094" i="1"/>
  <c r="M1094" i="1"/>
  <c r="N1094" i="1"/>
  <c r="F1095" i="1"/>
  <c r="L1095" i="1"/>
  <c r="M1095" i="1"/>
  <c r="N1095" i="1"/>
  <c r="F1096" i="1"/>
  <c r="L1096" i="1"/>
  <c r="M1096" i="1"/>
  <c r="N1096" i="1"/>
  <c r="F1097" i="1"/>
  <c r="L1097" i="1"/>
  <c r="M1097" i="1"/>
  <c r="N1097" i="1"/>
  <c r="F1098" i="1"/>
  <c r="L1098" i="1"/>
  <c r="M1098" i="1"/>
  <c r="N1098" i="1"/>
  <c r="F1099" i="1"/>
  <c r="L1099" i="1"/>
  <c r="M1099" i="1"/>
  <c r="N1099" i="1"/>
  <c r="F1100" i="1"/>
  <c r="L1100" i="1"/>
  <c r="M1100" i="1"/>
  <c r="N1100" i="1"/>
  <c r="F1101" i="1"/>
  <c r="L1101" i="1"/>
  <c r="M1101" i="1"/>
  <c r="N1101" i="1"/>
  <c r="F1102" i="1"/>
  <c r="L1102" i="1"/>
  <c r="M1102" i="1"/>
  <c r="N1102" i="1"/>
  <c r="F1103" i="1"/>
  <c r="L1103" i="1"/>
  <c r="M1103" i="1"/>
  <c r="N1103" i="1"/>
  <c r="F1104" i="1"/>
  <c r="L1104" i="1"/>
  <c r="M1104" i="1"/>
  <c r="N1104" i="1"/>
  <c r="F1105" i="1"/>
  <c r="L1105" i="1"/>
  <c r="M1105" i="1"/>
  <c r="N1105" i="1"/>
  <c r="F1106" i="1"/>
  <c r="L1106" i="1"/>
  <c r="M1106" i="1"/>
  <c r="N1106" i="1"/>
  <c r="F1107" i="1"/>
  <c r="L1107" i="1"/>
  <c r="M1107" i="1"/>
  <c r="N1107" i="1"/>
  <c r="F1108" i="1"/>
  <c r="L1108" i="1"/>
  <c r="M1108" i="1"/>
  <c r="N1108" i="1"/>
  <c r="F1109" i="1"/>
  <c r="L1109" i="1"/>
  <c r="M1109" i="1"/>
  <c r="N1109" i="1"/>
  <c r="F1110" i="1"/>
  <c r="L1110" i="1"/>
  <c r="M1110" i="1"/>
  <c r="N1110" i="1"/>
  <c r="F1111" i="1"/>
  <c r="L1111" i="1"/>
  <c r="M1111" i="1"/>
  <c r="N1111" i="1"/>
  <c r="F1112" i="1"/>
  <c r="L1112" i="1"/>
  <c r="M1112" i="1"/>
  <c r="N1112" i="1"/>
  <c r="F1113" i="1"/>
  <c r="L1113" i="1"/>
  <c r="M1113" i="1"/>
  <c r="N1113" i="1"/>
  <c r="F1114" i="1"/>
  <c r="L1114" i="1"/>
  <c r="M1114" i="1"/>
  <c r="N1114" i="1"/>
  <c r="F1115" i="1"/>
  <c r="L1115" i="1"/>
  <c r="M1115" i="1"/>
  <c r="N1115" i="1"/>
  <c r="F1116" i="1"/>
  <c r="L1116" i="1"/>
  <c r="M1116" i="1"/>
  <c r="N1116" i="1"/>
  <c r="F1117" i="1"/>
  <c r="L1117" i="1"/>
  <c r="M1117" i="1"/>
  <c r="N1117" i="1"/>
  <c r="F1118" i="1"/>
  <c r="L1118" i="1"/>
  <c r="M1118" i="1"/>
  <c r="N1118" i="1"/>
  <c r="F1119" i="1"/>
  <c r="L1119" i="1"/>
  <c r="M1119" i="1"/>
  <c r="N1119" i="1"/>
  <c r="F1120" i="1"/>
  <c r="L1120" i="1"/>
  <c r="M1120" i="1"/>
  <c r="N1120" i="1"/>
  <c r="F1121" i="1"/>
  <c r="L1121" i="1"/>
  <c r="M1121" i="1"/>
  <c r="N1121" i="1"/>
  <c r="F1122" i="1"/>
  <c r="L1122" i="1"/>
  <c r="M1122" i="1"/>
  <c r="N1122" i="1"/>
  <c r="F1123" i="1"/>
  <c r="L1123" i="1"/>
  <c r="M1123" i="1"/>
  <c r="N1123" i="1"/>
  <c r="F1124" i="1"/>
  <c r="L1124" i="1"/>
  <c r="M1124" i="1"/>
  <c r="N1124" i="1"/>
  <c r="F1125" i="1"/>
  <c r="L1125" i="1"/>
  <c r="M1125" i="1"/>
  <c r="N1125" i="1"/>
  <c r="F1126" i="1"/>
  <c r="L1126" i="1"/>
  <c r="M1126" i="1"/>
  <c r="N1126" i="1"/>
  <c r="F1127" i="1"/>
  <c r="L1127" i="1"/>
  <c r="M1127" i="1"/>
  <c r="N1127" i="1"/>
  <c r="F1128" i="1"/>
  <c r="L1128" i="1"/>
  <c r="M1128" i="1"/>
  <c r="N1128" i="1"/>
  <c r="F1129" i="1"/>
  <c r="L1129" i="1"/>
  <c r="M1129" i="1"/>
  <c r="N1129" i="1"/>
  <c r="F1130" i="1"/>
  <c r="L1130" i="1"/>
  <c r="M1130" i="1"/>
  <c r="N1130" i="1"/>
  <c r="F1131" i="1"/>
  <c r="L1131" i="1"/>
  <c r="M1131" i="1"/>
  <c r="N1131" i="1"/>
  <c r="F1132" i="1"/>
  <c r="L1132" i="1"/>
  <c r="M1132" i="1"/>
  <c r="N1132" i="1"/>
  <c r="F1133" i="1"/>
  <c r="L1133" i="1"/>
  <c r="M1133" i="1"/>
  <c r="N1133" i="1"/>
  <c r="F1134" i="1"/>
  <c r="L1134" i="1"/>
  <c r="M1134" i="1"/>
  <c r="N1134" i="1"/>
  <c r="F1135" i="1"/>
  <c r="L1135" i="1"/>
  <c r="M1135" i="1"/>
  <c r="N1135" i="1"/>
  <c r="F1136" i="1"/>
  <c r="L1136" i="1"/>
  <c r="M1136" i="1"/>
  <c r="N1136" i="1"/>
  <c r="F1137" i="1"/>
  <c r="L1137" i="1"/>
  <c r="M1137" i="1"/>
  <c r="N1137" i="1"/>
  <c r="F1138" i="1"/>
  <c r="L1138" i="1"/>
  <c r="M1138" i="1"/>
  <c r="N1138" i="1"/>
  <c r="F1139" i="1"/>
  <c r="L1139" i="1"/>
  <c r="M1139" i="1"/>
  <c r="N1139" i="1"/>
  <c r="F1140" i="1"/>
  <c r="L1140" i="1"/>
  <c r="M1140" i="1"/>
  <c r="N1140" i="1"/>
  <c r="F1141" i="1"/>
  <c r="L1141" i="1"/>
  <c r="M1141" i="1"/>
  <c r="N1141" i="1"/>
  <c r="F1142" i="1"/>
  <c r="L1142" i="1"/>
  <c r="M1142" i="1"/>
  <c r="N1142" i="1"/>
  <c r="F1143" i="1"/>
  <c r="L1143" i="1"/>
  <c r="M1143" i="1"/>
  <c r="N1143" i="1"/>
  <c r="F1144" i="1"/>
  <c r="L1144" i="1"/>
  <c r="M1144" i="1"/>
  <c r="N1144" i="1"/>
  <c r="F1145" i="1"/>
  <c r="L1145" i="1"/>
  <c r="M1145" i="1"/>
  <c r="N1145" i="1"/>
  <c r="F1146" i="1"/>
  <c r="L1146" i="1"/>
  <c r="M1146" i="1"/>
  <c r="N1146" i="1"/>
  <c r="F1147" i="1"/>
  <c r="L1147" i="1"/>
  <c r="M1147" i="1"/>
  <c r="N1147" i="1"/>
  <c r="F1148" i="1"/>
  <c r="L1148" i="1"/>
  <c r="M1148" i="1"/>
  <c r="N1148" i="1"/>
  <c r="F1149" i="1"/>
  <c r="L1149" i="1"/>
  <c r="M1149" i="1"/>
  <c r="N1149" i="1"/>
  <c r="F1150" i="1"/>
  <c r="L1150" i="1"/>
  <c r="M1150" i="1"/>
  <c r="N1150" i="1"/>
  <c r="F1151" i="1"/>
  <c r="L1151" i="1"/>
  <c r="M1151" i="1"/>
  <c r="N1151" i="1"/>
  <c r="F1152" i="1"/>
  <c r="L1152" i="1"/>
  <c r="M1152" i="1"/>
  <c r="N1152" i="1"/>
  <c r="F1153" i="1"/>
  <c r="L1153" i="1"/>
  <c r="M1153" i="1"/>
  <c r="N1153" i="1"/>
  <c r="F1154" i="1"/>
  <c r="L1154" i="1"/>
  <c r="M1154" i="1"/>
  <c r="N1154" i="1"/>
  <c r="F1155" i="1"/>
  <c r="L1155" i="1"/>
  <c r="M1155" i="1"/>
  <c r="N1155" i="1"/>
  <c r="F1156" i="1"/>
  <c r="L1156" i="1"/>
  <c r="M1156" i="1"/>
  <c r="N1156" i="1"/>
  <c r="F1157" i="1"/>
  <c r="L1157" i="1"/>
  <c r="M1157" i="1"/>
  <c r="N1157" i="1"/>
  <c r="F1158" i="1"/>
  <c r="L1158" i="1"/>
  <c r="M1158" i="1"/>
  <c r="N1158" i="1"/>
  <c r="F1159" i="1"/>
  <c r="L1159" i="1"/>
  <c r="M1159" i="1"/>
  <c r="N1159" i="1"/>
  <c r="F1160" i="1"/>
  <c r="L1160" i="1"/>
  <c r="M1160" i="1"/>
  <c r="N1160" i="1"/>
  <c r="F1161" i="1"/>
  <c r="L1161" i="1"/>
  <c r="M1161" i="1"/>
  <c r="N1161" i="1"/>
  <c r="F1162" i="1"/>
  <c r="L1162" i="1"/>
  <c r="M1162" i="1"/>
  <c r="N1162" i="1"/>
  <c r="F1163" i="1"/>
  <c r="L1163" i="1"/>
  <c r="M1163" i="1"/>
  <c r="N1163" i="1"/>
  <c r="F1164" i="1"/>
  <c r="L1164" i="1"/>
  <c r="M1164" i="1"/>
  <c r="N1164" i="1"/>
  <c r="F1165" i="1"/>
  <c r="L1165" i="1"/>
  <c r="M1165" i="1"/>
  <c r="N1165" i="1"/>
  <c r="F1166" i="1"/>
  <c r="L1166" i="1"/>
  <c r="M1166" i="1"/>
  <c r="N1166" i="1"/>
  <c r="F1167" i="1"/>
  <c r="L1167" i="1"/>
  <c r="M1167" i="1"/>
  <c r="N1167" i="1"/>
  <c r="F1168" i="1"/>
  <c r="L1168" i="1"/>
  <c r="M1168" i="1"/>
  <c r="N1168" i="1"/>
  <c r="F1169" i="1"/>
  <c r="L1169" i="1"/>
  <c r="M1169" i="1"/>
  <c r="N1169" i="1"/>
  <c r="F1170" i="1"/>
  <c r="L1170" i="1"/>
  <c r="M1170" i="1"/>
  <c r="N1170" i="1"/>
  <c r="F1171" i="1"/>
  <c r="L1171" i="1"/>
  <c r="M1171" i="1"/>
  <c r="N1171" i="1"/>
  <c r="F1172" i="1"/>
  <c r="L1172" i="1"/>
  <c r="M1172" i="1"/>
  <c r="N1172" i="1"/>
  <c r="F1173" i="1"/>
  <c r="L1173" i="1"/>
  <c r="M1173" i="1"/>
  <c r="N1173" i="1"/>
  <c r="F1174" i="1"/>
  <c r="L1174" i="1"/>
  <c r="M1174" i="1"/>
  <c r="N1174" i="1"/>
  <c r="F1175" i="1"/>
  <c r="L1175" i="1"/>
  <c r="M1175" i="1"/>
  <c r="N1175" i="1"/>
  <c r="F1176" i="1"/>
  <c r="L1176" i="1"/>
  <c r="M1176" i="1"/>
  <c r="N1176" i="1"/>
  <c r="F1177" i="1"/>
  <c r="L1177" i="1"/>
  <c r="M1177" i="1"/>
  <c r="N1177" i="1"/>
  <c r="F1178" i="1"/>
  <c r="L1178" i="1"/>
  <c r="M1178" i="1"/>
  <c r="N1178" i="1"/>
  <c r="F1179" i="1"/>
  <c r="L1179" i="1"/>
  <c r="M1179" i="1"/>
  <c r="N1179" i="1"/>
  <c r="F1180" i="1"/>
  <c r="L1180" i="1"/>
  <c r="M1180" i="1"/>
  <c r="N1180" i="1"/>
  <c r="F1181" i="1"/>
  <c r="L1181" i="1"/>
  <c r="M1181" i="1"/>
  <c r="N1181" i="1"/>
  <c r="F1182" i="1"/>
  <c r="L1182" i="1"/>
  <c r="M1182" i="1"/>
  <c r="N1182" i="1"/>
  <c r="F1183" i="1"/>
  <c r="L1183" i="1"/>
  <c r="M1183" i="1"/>
  <c r="N1183" i="1"/>
  <c r="F1184" i="1"/>
  <c r="L1184" i="1"/>
  <c r="M1184" i="1"/>
  <c r="N1184" i="1"/>
  <c r="F1185" i="1"/>
  <c r="L1185" i="1"/>
  <c r="M1185" i="1"/>
  <c r="N1185" i="1"/>
  <c r="F1186" i="1"/>
  <c r="L1186" i="1"/>
  <c r="M1186" i="1"/>
  <c r="N1186" i="1"/>
  <c r="F1187" i="1"/>
  <c r="L1187" i="1"/>
  <c r="M1187" i="1"/>
  <c r="N1187" i="1"/>
  <c r="F1188" i="1"/>
  <c r="L1188" i="1"/>
  <c r="M1188" i="1"/>
  <c r="N1188" i="1"/>
  <c r="F1189" i="1"/>
  <c r="L1189" i="1"/>
  <c r="M1189" i="1"/>
  <c r="N1189" i="1"/>
  <c r="F1190" i="1"/>
  <c r="L1190" i="1"/>
  <c r="M1190" i="1"/>
  <c r="N1190" i="1"/>
  <c r="F1191" i="1"/>
  <c r="L1191" i="1"/>
  <c r="M1191" i="1"/>
  <c r="N1191" i="1"/>
  <c r="F1192" i="1"/>
  <c r="L1192" i="1"/>
  <c r="M1192" i="1"/>
  <c r="N1192" i="1"/>
  <c r="F1193" i="1"/>
  <c r="L1193" i="1"/>
  <c r="M1193" i="1"/>
  <c r="N1193" i="1"/>
  <c r="F1194" i="1"/>
  <c r="L1194" i="1"/>
  <c r="M1194" i="1"/>
  <c r="N1194" i="1"/>
  <c r="F1195" i="1"/>
  <c r="L1195" i="1"/>
  <c r="M1195" i="1"/>
  <c r="N1195" i="1"/>
  <c r="F1196" i="1"/>
  <c r="L1196" i="1"/>
  <c r="M1196" i="1"/>
  <c r="N1196" i="1"/>
  <c r="F1197" i="1"/>
  <c r="L1197" i="1"/>
  <c r="M1197" i="1"/>
  <c r="N1197" i="1"/>
  <c r="F1198" i="1"/>
  <c r="L1198" i="1"/>
  <c r="M1198" i="1"/>
  <c r="N1198" i="1"/>
  <c r="F1199" i="1"/>
  <c r="L1199" i="1"/>
  <c r="M1199" i="1"/>
  <c r="N1199" i="1"/>
  <c r="F1200" i="1"/>
  <c r="L1200" i="1"/>
  <c r="M1200" i="1"/>
  <c r="N1200" i="1"/>
  <c r="F1201" i="1"/>
  <c r="L1201" i="1"/>
  <c r="M1201" i="1"/>
  <c r="N1201" i="1"/>
  <c r="F1202" i="1"/>
  <c r="L1202" i="1"/>
  <c r="M1202" i="1"/>
  <c r="N1202" i="1"/>
  <c r="F1203" i="1"/>
  <c r="L1203" i="1"/>
  <c r="M1203" i="1"/>
  <c r="N1203" i="1"/>
  <c r="F1204" i="1"/>
  <c r="L1204" i="1"/>
  <c r="M1204" i="1"/>
  <c r="N1204" i="1"/>
  <c r="F1205" i="1"/>
  <c r="L1205" i="1"/>
  <c r="M1205" i="1"/>
  <c r="N1205" i="1"/>
  <c r="F1206" i="1"/>
  <c r="L1206" i="1"/>
  <c r="M1206" i="1"/>
  <c r="N1206" i="1"/>
  <c r="F1207" i="1"/>
  <c r="L1207" i="1"/>
  <c r="M1207" i="1"/>
  <c r="N1207" i="1"/>
  <c r="F1208" i="1"/>
  <c r="L1208" i="1"/>
  <c r="M1208" i="1"/>
  <c r="N1208" i="1"/>
  <c r="F1209" i="1"/>
  <c r="L1209" i="1"/>
  <c r="M1209" i="1"/>
  <c r="N1209" i="1"/>
  <c r="F1210" i="1"/>
  <c r="L1210" i="1"/>
  <c r="M1210" i="1"/>
  <c r="N1210" i="1"/>
  <c r="F1211" i="1"/>
  <c r="L1211" i="1"/>
  <c r="M1211" i="1"/>
  <c r="N1211" i="1"/>
  <c r="F1212" i="1"/>
  <c r="L1212" i="1"/>
  <c r="M1212" i="1"/>
  <c r="N1212" i="1"/>
  <c r="F1213" i="1"/>
  <c r="L1213" i="1"/>
  <c r="M1213" i="1"/>
  <c r="N1213" i="1"/>
  <c r="F1214" i="1"/>
  <c r="L1214" i="1"/>
  <c r="M1214" i="1"/>
  <c r="N1214" i="1"/>
  <c r="F1215" i="1"/>
  <c r="L1215" i="1"/>
  <c r="M1215" i="1"/>
  <c r="N1215" i="1"/>
  <c r="F1216" i="1"/>
  <c r="L1216" i="1"/>
  <c r="M1216" i="1"/>
  <c r="N1216" i="1"/>
  <c r="F1217" i="1"/>
  <c r="L1217" i="1"/>
  <c r="M1217" i="1"/>
  <c r="N1217" i="1"/>
  <c r="F1218" i="1"/>
  <c r="L1218" i="1"/>
  <c r="M1218" i="1"/>
  <c r="N1218" i="1"/>
  <c r="F1219" i="1"/>
  <c r="L1219" i="1"/>
  <c r="M1219" i="1"/>
  <c r="N1219" i="1"/>
  <c r="F1220" i="1"/>
  <c r="L1220" i="1"/>
  <c r="M1220" i="1"/>
  <c r="N1220" i="1"/>
  <c r="F1221" i="1"/>
  <c r="L1221" i="1"/>
  <c r="M1221" i="1"/>
  <c r="N1221" i="1"/>
  <c r="F1222" i="1"/>
  <c r="L1222" i="1"/>
  <c r="M1222" i="1"/>
  <c r="N1222" i="1"/>
  <c r="F1223" i="1"/>
  <c r="L1223" i="1"/>
  <c r="M1223" i="1"/>
  <c r="N1223" i="1"/>
  <c r="F1224" i="1"/>
  <c r="L1224" i="1"/>
  <c r="M1224" i="1"/>
  <c r="N1224" i="1"/>
  <c r="F1225" i="1"/>
  <c r="L1225" i="1"/>
  <c r="M1225" i="1"/>
  <c r="N1225" i="1"/>
  <c r="F1226" i="1"/>
  <c r="L1226" i="1"/>
  <c r="M1226" i="1"/>
  <c r="N1226" i="1"/>
  <c r="F1227" i="1"/>
  <c r="L1227" i="1"/>
  <c r="M1227" i="1"/>
  <c r="N1227" i="1"/>
  <c r="F1228" i="1"/>
  <c r="L1228" i="1"/>
  <c r="M1228" i="1"/>
  <c r="N1228" i="1"/>
  <c r="F1229" i="1"/>
  <c r="L1229" i="1"/>
  <c r="M1229" i="1"/>
  <c r="N1229" i="1"/>
  <c r="F1230" i="1"/>
  <c r="L1230" i="1"/>
  <c r="M1230" i="1"/>
  <c r="N1230" i="1"/>
  <c r="F1231" i="1"/>
  <c r="L1231" i="1"/>
  <c r="M1231" i="1"/>
  <c r="N1231" i="1"/>
  <c r="F1232" i="1"/>
  <c r="L1232" i="1"/>
  <c r="M1232" i="1"/>
  <c r="N1232" i="1"/>
  <c r="F1233" i="1"/>
  <c r="L1233" i="1"/>
  <c r="M1233" i="1"/>
  <c r="N1233" i="1"/>
  <c r="F1234" i="1"/>
  <c r="L1234" i="1"/>
  <c r="M1234" i="1"/>
  <c r="N1234" i="1"/>
  <c r="F1235" i="1"/>
  <c r="L1235" i="1"/>
  <c r="M1235" i="1"/>
  <c r="N1235" i="1"/>
  <c r="F1236" i="1"/>
  <c r="L1236" i="1"/>
  <c r="M1236" i="1"/>
  <c r="N1236" i="1"/>
  <c r="F1237" i="1"/>
  <c r="L1237" i="1"/>
  <c r="M1237" i="1"/>
  <c r="N1237" i="1"/>
  <c r="F1238" i="1"/>
  <c r="L1238" i="1"/>
  <c r="M1238" i="1"/>
  <c r="N1238" i="1"/>
  <c r="F1239" i="1"/>
  <c r="L1239" i="1"/>
  <c r="M1239" i="1"/>
  <c r="N1239" i="1"/>
  <c r="F1240" i="1"/>
  <c r="L1240" i="1"/>
  <c r="M1240" i="1"/>
  <c r="N1240" i="1"/>
  <c r="F1241" i="1"/>
  <c r="L1241" i="1"/>
  <c r="M1241" i="1"/>
  <c r="N1241" i="1"/>
  <c r="F1242" i="1"/>
  <c r="L1242" i="1"/>
  <c r="M1242" i="1"/>
  <c r="N1242" i="1"/>
  <c r="F1243" i="1"/>
  <c r="L1243" i="1"/>
  <c r="M1243" i="1"/>
  <c r="N1243" i="1"/>
  <c r="F1244" i="1"/>
  <c r="L1244" i="1"/>
  <c r="M1244" i="1"/>
  <c r="N1244" i="1"/>
  <c r="F1245" i="1"/>
  <c r="L1245" i="1"/>
  <c r="M1245" i="1"/>
  <c r="N1245" i="1"/>
  <c r="F1246" i="1"/>
  <c r="L1246" i="1"/>
  <c r="M1246" i="1"/>
  <c r="N1246" i="1"/>
  <c r="F1247" i="1"/>
  <c r="L1247" i="1"/>
  <c r="M1247" i="1"/>
  <c r="N1247" i="1"/>
  <c r="F1248" i="1"/>
  <c r="L1248" i="1"/>
  <c r="M1248" i="1"/>
  <c r="N1248" i="1"/>
  <c r="F1249" i="1"/>
  <c r="L1249" i="1"/>
  <c r="M1249" i="1"/>
  <c r="N1249" i="1"/>
  <c r="F1250" i="1"/>
  <c r="L1250" i="1"/>
  <c r="M1250" i="1"/>
  <c r="N1250" i="1"/>
  <c r="F1251" i="1"/>
  <c r="L1251" i="1"/>
  <c r="M1251" i="1"/>
  <c r="N1251" i="1"/>
  <c r="F1252" i="1"/>
  <c r="L1252" i="1"/>
  <c r="M1252" i="1"/>
  <c r="N1252" i="1"/>
  <c r="F1253" i="1"/>
  <c r="L1253" i="1"/>
  <c r="M1253" i="1"/>
  <c r="N1253" i="1"/>
  <c r="F1254" i="1"/>
  <c r="L1254" i="1"/>
  <c r="M1254" i="1"/>
  <c r="N1254" i="1"/>
  <c r="F1255" i="1"/>
  <c r="L1255" i="1"/>
  <c r="M1255" i="1"/>
  <c r="N1255" i="1"/>
  <c r="F1256" i="1"/>
  <c r="L1256" i="1"/>
  <c r="M1256" i="1"/>
  <c r="N1256" i="1"/>
  <c r="F1257" i="1"/>
  <c r="L1257" i="1"/>
  <c r="M1257" i="1"/>
  <c r="N1257" i="1"/>
  <c r="F1258" i="1"/>
  <c r="L1258" i="1"/>
  <c r="M1258" i="1"/>
  <c r="N1258" i="1"/>
  <c r="F1259" i="1"/>
  <c r="L1259" i="1"/>
  <c r="M1259" i="1"/>
  <c r="N1259" i="1"/>
  <c r="F1260" i="1"/>
  <c r="L1260" i="1"/>
  <c r="M1260" i="1"/>
  <c r="N1260" i="1"/>
  <c r="F1261" i="1"/>
  <c r="L1261" i="1"/>
  <c r="M1261" i="1"/>
  <c r="N1261" i="1"/>
  <c r="F1262" i="1"/>
  <c r="L1262" i="1"/>
  <c r="M1262" i="1"/>
  <c r="N1262" i="1"/>
  <c r="F1263" i="1"/>
  <c r="L1263" i="1"/>
  <c r="M1263" i="1"/>
  <c r="N1263" i="1"/>
  <c r="F1264" i="1"/>
  <c r="L1264" i="1"/>
  <c r="M1264" i="1"/>
  <c r="N1264" i="1"/>
  <c r="F1265" i="1"/>
  <c r="L1265" i="1"/>
  <c r="M1265" i="1"/>
  <c r="N1265" i="1"/>
  <c r="F1266" i="1"/>
  <c r="L1266" i="1"/>
  <c r="M1266" i="1"/>
  <c r="N1266" i="1"/>
  <c r="F1267" i="1"/>
  <c r="L1267" i="1"/>
  <c r="M1267" i="1"/>
  <c r="N1267" i="1"/>
  <c r="F1268" i="1"/>
  <c r="L1268" i="1"/>
  <c r="M1268" i="1"/>
  <c r="N1268" i="1"/>
  <c r="F1269" i="1"/>
  <c r="L1269" i="1"/>
  <c r="M1269" i="1"/>
  <c r="N1269" i="1"/>
  <c r="F1270" i="1"/>
  <c r="L1270" i="1"/>
  <c r="M1270" i="1"/>
  <c r="N1270" i="1"/>
  <c r="F1271" i="1"/>
  <c r="L1271" i="1"/>
  <c r="M1271" i="1"/>
  <c r="N1271" i="1"/>
  <c r="F1272" i="1"/>
  <c r="L1272" i="1"/>
  <c r="M1272" i="1"/>
  <c r="N1272" i="1"/>
  <c r="F1273" i="1"/>
  <c r="L1273" i="1"/>
  <c r="M1273" i="1"/>
  <c r="N1273" i="1"/>
  <c r="F1274" i="1"/>
  <c r="L1274" i="1"/>
  <c r="M1274" i="1"/>
  <c r="N1274" i="1"/>
  <c r="F1275" i="1"/>
  <c r="L1275" i="1"/>
  <c r="M1275" i="1"/>
  <c r="N1275" i="1"/>
  <c r="F1276" i="1"/>
  <c r="L1276" i="1"/>
  <c r="M1276" i="1"/>
  <c r="N1276" i="1"/>
  <c r="F1277" i="1"/>
  <c r="L1277" i="1"/>
  <c r="M1277" i="1"/>
  <c r="N1277" i="1"/>
  <c r="F1278" i="1"/>
  <c r="L1278" i="1"/>
  <c r="M1278" i="1"/>
  <c r="N1278" i="1"/>
  <c r="F1279" i="1"/>
  <c r="L1279" i="1"/>
  <c r="M1279" i="1"/>
  <c r="N1279" i="1"/>
  <c r="F1280" i="1"/>
  <c r="L1280" i="1"/>
  <c r="M1280" i="1"/>
  <c r="N1280" i="1"/>
  <c r="F1281" i="1"/>
  <c r="L1281" i="1"/>
  <c r="M1281" i="1"/>
  <c r="N1281" i="1"/>
  <c r="F1282" i="1"/>
  <c r="L1282" i="1"/>
  <c r="M1282" i="1"/>
  <c r="N1282" i="1"/>
  <c r="F1283" i="1"/>
  <c r="L1283" i="1"/>
  <c r="M1283" i="1"/>
  <c r="N1283" i="1"/>
  <c r="F1284" i="1"/>
  <c r="L1284" i="1"/>
  <c r="M1284" i="1"/>
  <c r="N1284" i="1"/>
  <c r="F1285" i="1"/>
  <c r="L1285" i="1"/>
  <c r="M1285" i="1"/>
  <c r="N1285" i="1"/>
  <c r="F1286" i="1"/>
  <c r="L1286" i="1"/>
  <c r="M1286" i="1"/>
  <c r="N1286" i="1"/>
  <c r="F1287" i="1"/>
  <c r="L1287" i="1"/>
  <c r="M1287" i="1"/>
  <c r="N1287" i="1"/>
  <c r="F1288" i="1"/>
  <c r="L1288" i="1"/>
  <c r="M1288" i="1"/>
  <c r="N1288" i="1"/>
  <c r="F1289" i="1"/>
  <c r="L1289" i="1"/>
  <c r="M1289" i="1"/>
  <c r="N1289" i="1"/>
  <c r="F1290" i="1"/>
  <c r="L1290" i="1"/>
  <c r="M1290" i="1"/>
  <c r="N1290" i="1"/>
  <c r="F1291" i="1"/>
  <c r="L1291" i="1"/>
  <c r="M1291" i="1"/>
  <c r="N1291" i="1"/>
  <c r="F1292" i="1"/>
  <c r="L1292" i="1"/>
  <c r="M1292" i="1"/>
  <c r="N1292" i="1"/>
  <c r="F1293" i="1"/>
  <c r="L1293" i="1"/>
  <c r="M1293" i="1"/>
  <c r="N1293" i="1"/>
  <c r="F1294" i="1"/>
  <c r="L1294" i="1"/>
  <c r="M1294" i="1"/>
  <c r="N1294" i="1"/>
  <c r="F1295" i="1"/>
  <c r="L1295" i="1"/>
  <c r="M1295" i="1"/>
  <c r="N1295" i="1"/>
  <c r="F1296" i="1"/>
  <c r="L1296" i="1"/>
  <c r="M1296" i="1"/>
  <c r="N1296" i="1"/>
  <c r="F1297" i="1"/>
  <c r="L1297" i="1"/>
  <c r="M1297" i="1"/>
  <c r="N1297" i="1"/>
  <c r="F1298" i="1"/>
  <c r="L1298" i="1"/>
  <c r="M1298" i="1"/>
  <c r="N1298" i="1"/>
  <c r="F1299" i="1"/>
  <c r="L1299" i="1"/>
  <c r="M1299" i="1"/>
  <c r="N1299" i="1"/>
  <c r="F1300" i="1"/>
  <c r="L1300" i="1"/>
  <c r="M1300" i="1"/>
  <c r="N1300" i="1"/>
  <c r="F1301" i="1"/>
  <c r="L1301" i="1"/>
  <c r="M1301" i="1"/>
  <c r="N1301" i="1"/>
  <c r="F1302" i="1"/>
  <c r="L1302" i="1"/>
  <c r="M1302" i="1"/>
  <c r="N1302" i="1"/>
  <c r="F1303" i="1"/>
  <c r="L1303" i="1"/>
  <c r="M1303" i="1"/>
  <c r="N1303" i="1"/>
  <c r="F1304" i="1"/>
  <c r="L1304" i="1"/>
  <c r="M1304" i="1"/>
  <c r="N1304" i="1"/>
  <c r="F1305" i="1"/>
  <c r="L1305" i="1"/>
  <c r="M1305" i="1"/>
  <c r="N1305" i="1"/>
  <c r="F1306" i="1"/>
  <c r="L1306" i="1"/>
  <c r="M1306" i="1"/>
  <c r="N1306" i="1"/>
  <c r="F1307" i="1"/>
  <c r="L1307" i="1"/>
  <c r="M1307" i="1"/>
  <c r="N1307" i="1"/>
  <c r="F1308" i="1"/>
  <c r="L1308" i="1"/>
  <c r="M1308" i="1"/>
  <c r="N1308" i="1"/>
  <c r="F1309" i="1"/>
  <c r="L1309" i="1"/>
  <c r="M1309" i="1"/>
  <c r="N1309" i="1"/>
  <c r="F1310" i="1"/>
  <c r="L1310" i="1"/>
  <c r="M1310" i="1"/>
  <c r="N1310" i="1"/>
  <c r="F1311" i="1"/>
  <c r="L1311" i="1"/>
  <c r="M1311" i="1"/>
  <c r="N1311" i="1"/>
  <c r="F1312" i="1"/>
  <c r="L1312" i="1"/>
  <c r="M1312" i="1"/>
  <c r="N1312" i="1"/>
  <c r="F1313" i="1"/>
  <c r="L1313" i="1"/>
  <c r="M1313" i="1"/>
  <c r="N1313" i="1"/>
  <c r="F1314" i="1"/>
  <c r="L1314" i="1"/>
  <c r="M1314" i="1"/>
  <c r="N1314" i="1"/>
  <c r="F1315" i="1"/>
  <c r="L1315" i="1"/>
  <c r="M1315" i="1"/>
  <c r="N1315" i="1"/>
  <c r="F1316" i="1"/>
  <c r="L1316" i="1"/>
  <c r="M1316" i="1"/>
  <c r="N1316" i="1"/>
  <c r="F1317" i="1"/>
  <c r="L1317" i="1"/>
  <c r="M1317" i="1"/>
  <c r="N1317" i="1"/>
  <c r="F1318" i="1"/>
  <c r="L1318" i="1"/>
  <c r="M1318" i="1"/>
  <c r="N1318" i="1"/>
  <c r="F1319" i="1"/>
  <c r="L1319" i="1"/>
  <c r="M1319" i="1"/>
  <c r="N1319" i="1"/>
  <c r="F1320" i="1"/>
  <c r="L1320" i="1"/>
  <c r="M1320" i="1"/>
  <c r="N1320" i="1"/>
  <c r="F1321" i="1"/>
  <c r="L1321" i="1"/>
  <c r="M1321" i="1"/>
  <c r="N1321" i="1"/>
  <c r="F1322" i="1"/>
  <c r="L1322" i="1"/>
  <c r="M1322" i="1"/>
  <c r="N1322" i="1"/>
  <c r="F1323" i="1"/>
  <c r="L1323" i="1"/>
  <c r="M1323" i="1"/>
  <c r="N1323" i="1"/>
  <c r="F1324" i="1"/>
  <c r="L1324" i="1"/>
  <c r="M1324" i="1"/>
  <c r="N1324" i="1"/>
  <c r="F1325" i="1"/>
  <c r="L1325" i="1"/>
  <c r="M1325" i="1"/>
  <c r="N1325" i="1"/>
  <c r="F1326" i="1"/>
  <c r="L1326" i="1"/>
  <c r="M1326" i="1"/>
  <c r="N1326" i="1"/>
  <c r="F1327" i="1"/>
  <c r="L1327" i="1"/>
  <c r="M1327" i="1"/>
  <c r="N1327" i="1"/>
  <c r="F1328" i="1"/>
  <c r="L1328" i="1"/>
  <c r="M1328" i="1"/>
  <c r="N1328" i="1"/>
  <c r="F1329" i="1"/>
  <c r="L1329" i="1"/>
  <c r="M1329" i="1"/>
  <c r="N1329" i="1"/>
  <c r="F1330" i="1"/>
  <c r="L1330" i="1"/>
  <c r="M1330" i="1"/>
  <c r="N1330" i="1"/>
  <c r="F1331" i="1"/>
  <c r="L1331" i="1"/>
  <c r="M1331" i="1"/>
  <c r="N1331" i="1"/>
  <c r="F1332" i="1"/>
  <c r="L1332" i="1"/>
  <c r="M1332" i="1"/>
  <c r="N1332" i="1"/>
  <c r="F1333" i="1"/>
  <c r="L1333" i="1"/>
  <c r="M1333" i="1"/>
  <c r="N1333" i="1"/>
  <c r="F1334" i="1"/>
  <c r="L1334" i="1"/>
  <c r="M1334" i="1"/>
  <c r="N1334" i="1"/>
  <c r="F1335" i="1"/>
  <c r="L1335" i="1"/>
  <c r="M1335" i="1"/>
  <c r="N1335" i="1"/>
  <c r="F1336" i="1"/>
  <c r="L1336" i="1"/>
  <c r="M1336" i="1"/>
  <c r="N1336" i="1"/>
  <c r="F1337" i="1"/>
  <c r="L1337" i="1"/>
  <c r="M1337" i="1"/>
  <c r="N1337" i="1"/>
  <c r="F1338" i="1"/>
  <c r="L1338" i="1"/>
  <c r="M1338" i="1"/>
  <c r="N1338" i="1"/>
  <c r="F1339" i="1"/>
  <c r="L1339" i="1"/>
  <c r="M1339" i="1"/>
  <c r="N1339" i="1"/>
  <c r="F1340" i="1"/>
  <c r="L1340" i="1"/>
  <c r="M1340" i="1"/>
  <c r="N1340" i="1"/>
  <c r="F1341" i="1"/>
  <c r="L1341" i="1"/>
  <c r="M1341" i="1"/>
  <c r="N1341" i="1"/>
  <c r="F1342" i="1"/>
  <c r="L1342" i="1"/>
  <c r="M1342" i="1"/>
  <c r="N1342" i="1"/>
  <c r="F1343" i="1"/>
  <c r="L1343" i="1"/>
  <c r="M1343" i="1"/>
  <c r="N1343" i="1"/>
  <c r="F1344" i="1"/>
  <c r="L1344" i="1"/>
  <c r="M1344" i="1"/>
  <c r="N1344" i="1"/>
  <c r="F1345" i="1"/>
  <c r="L1345" i="1"/>
  <c r="M1345" i="1"/>
  <c r="N1345" i="1"/>
  <c r="F1346" i="1"/>
  <c r="L1346" i="1"/>
  <c r="M1346" i="1"/>
  <c r="N1346" i="1"/>
  <c r="F1347" i="1"/>
  <c r="L1347" i="1"/>
  <c r="M1347" i="1"/>
  <c r="N1347" i="1"/>
  <c r="F1348" i="1"/>
  <c r="L1348" i="1"/>
  <c r="M1348" i="1"/>
  <c r="N1348" i="1"/>
  <c r="F1349" i="1"/>
  <c r="L1349" i="1"/>
  <c r="M1349" i="1"/>
  <c r="N1349" i="1"/>
  <c r="F1350" i="1"/>
  <c r="L1350" i="1"/>
  <c r="M1350" i="1"/>
  <c r="N1350" i="1"/>
  <c r="F1351" i="1"/>
  <c r="L1351" i="1"/>
  <c r="M1351" i="1"/>
  <c r="N1351" i="1"/>
  <c r="F1352" i="1"/>
  <c r="L1352" i="1"/>
  <c r="M1352" i="1"/>
  <c r="N1352" i="1"/>
  <c r="F1353" i="1"/>
  <c r="L1353" i="1"/>
  <c r="M1353" i="1"/>
  <c r="N1353" i="1"/>
  <c r="F1354" i="1"/>
  <c r="L1354" i="1"/>
  <c r="M1354" i="1"/>
  <c r="N1354" i="1"/>
  <c r="F1355" i="1"/>
  <c r="L1355" i="1"/>
  <c r="M1355" i="1"/>
  <c r="N1355" i="1"/>
  <c r="F1356" i="1"/>
  <c r="L1356" i="1"/>
  <c r="M1356" i="1"/>
  <c r="N1356" i="1"/>
  <c r="F1357" i="1"/>
  <c r="L1357" i="1"/>
  <c r="M1357" i="1"/>
  <c r="N1357" i="1"/>
  <c r="F1358" i="1"/>
  <c r="L1358" i="1"/>
  <c r="M1358" i="1"/>
  <c r="N1358" i="1"/>
  <c r="F1359" i="1"/>
  <c r="L1359" i="1"/>
  <c r="M1359" i="1"/>
  <c r="N1359" i="1"/>
  <c r="F1360" i="1"/>
  <c r="L1360" i="1"/>
  <c r="M1360" i="1"/>
  <c r="N1360" i="1"/>
  <c r="F1361" i="1"/>
  <c r="L1361" i="1"/>
  <c r="M1361" i="1"/>
  <c r="N1361" i="1"/>
  <c r="F1362" i="1"/>
  <c r="L1362" i="1"/>
  <c r="M1362" i="1"/>
  <c r="N1362" i="1"/>
  <c r="F1363" i="1"/>
  <c r="L1363" i="1"/>
  <c r="M1363" i="1"/>
  <c r="N1363" i="1"/>
  <c r="F1364" i="1"/>
  <c r="L1364" i="1"/>
  <c r="M1364" i="1"/>
  <c r="N1364" i="1"/>
  <c r="F1365" i="1"/>
  <c r="L1365" i="1"/>
  <c r="M1365" i="1"/>
  <c r="N1365" i="1"/>
  <c r="F1366" i="1"/>
  <c r="L1366" i="1"/>
  <c r="M1366" i="1"/>
  <c r="N1366" i="1"/>
  <c r="F1367" i="1"/>
  <c r="L1367" i="1"/>
  <c r="M1367" i="1"/>
  <c r="N1367" i="1"/>
  <c r="F1368" i="1"/>
  <c r="L1368" i="1"/>
  <c r="M1368" i="1"/>
  <c r="N1368" i="1"/>
  <c r="F1369" i="1"/>
  <c r="L1369" i="1"/>
  <c r="M1369" i="1"/>
  <c r="N1369" i="1"/>
  <c r="F1370" i="1"/>
  <c r="L1370" i="1"/>
  <c r="M1370" i="1"/>
  <c r="N1370" i="1"/>
  <c r="F1371" i="1"/>
  <c r="L1371" i="1"/>
  <c r="M1371" i="1"/>
  <c r="N1371" i="1"/>
  <c r="F1372" i="1"/>
  <c r="L1372" i="1"/>
  <c r="M1372" i="1"/>
  <c r="N1372" i="1"/>
  <c r="F1373" i="1"/>
  <c r="L1373" i="1"/>
  <c r="M1373" i="1"/>
  <c r="N1373" i="1"/>
  <c r="F1374" i="1"/>
  <c r="L1374" i="1"/>
  <c r="M1374" i="1"/>
  <c r="N1374" i="1"/>
  <c r="F1375" i="1"/>
  <c r="L1375" i="1"/>
  <c r="M1375" i="1"/>
  <c r="N1375" i="1"/>
  <c r="F1376" i="1"/>
  <c r="L1376" i="1"/>
  <c r="M1376" i="1"/>
  <c r="N1376" i="1"/>
  <c r="F1377" i="1"/>
  <c r="L1377" i="1"/>
  <c r="M1377" i="1"/>
  <c r="N1377" i="1"/>
  <c r="F1378" i="1"/>
  <c r="L1378" i="1"/>
  <c r="M1378" i="1"/>
  <c r="N1378" i="1"/>
  <c r="F1379" i="1"/>
  <c r="L1379" i="1"/>
  <c r="M1379" i="1"/>
  <c r="N1379" i="1"/>
  <c r="F1380" i="1"/>
  <c r="L1380" i="1"/>
  <c r="M1380" i="1"/>
  <c r="N1380" i="1"/>
  <c r="F1381" i="1"/>
  <c r="L1381" i="1"/>
  <c r="M1381" i="1"/>
  <c r="N1381" i="1"/>
  <c r="F1382" i="1"/>
  <c r="L1382" i="1"/>
  <c r="M1382" i="1"/>
  <c r="N1382" i="1"/>
  <c r="F1383" i="1"/>
  <c r="L1383" i="1"/>
  <c r="M1383" i="1"/>
  <c r="N1383" i="1"/>
  <c r="F1384" i="1"/>
  <c r="L1384" i="1"/>
  <c r="M1384" i="1"/>
  <c r="N1384" i="1"/>
  <c r="F1385" i="1"/>
  <c r="L1385" i="1"/>
  <c r="M1385" i="1"/>
  <c r="N1385" i="1"/>
  <c r="F1386" i="1"/>
  <c r="L1386" i="1"/>
  <c r="M1386" i="1"/>
  <c r="N1386" i="1"/>
  <c r="F1387" i="1"/>
  <c r="L1387" i="1"/>
  <c r="M1387" i="1"/>
  <c r="N1387" i="1"/>
  <c r="F1388" i="1"/>
  <c r="L1388" i="1"/>
  <c r="M1388" i="1"/>
  <c r="N1388" i="1"/>
  <c r="F1389" i="1"/>
  <c r="L1389" i="1"/>
  <c r="M1389" i="1"/>
  <c r="N1389" i="1"/>
  <c r="F1390" i="1"/>
  <c r="L1390" i="1"/>
  <c r="M1390" i="1"/>
  <c r="N1390" i="1"/>
  <c r="F1391" i="1"/>
  <c r="L1391" i="1"/>
  <c r="M1391" i="1"/>
  <c r="N1391" i="1"/>
  <c r="F1392" i="1"/>
  <c r="L1392" i="1"/>
  <c r="M1392" i="1"/>
  <c r="N1392" i="1"/>
  <c r="F1393" i="1"/>
  <c r="L1393" i="1"/>
  <c r="M1393" i="1"/>
  <c r="N1393" i="1"/>
  <c r="F1394" i="1"/>
  <c r="L1394" i="1"/>
  <c r="M1394" i="1"/>
  <c r="N1394" i="1"/>
  <c r="F1395" i="1"/>
  <c r="L1395" i="1"/>
  <c r="M1395" i="1"/>
  <c r="N1395" i="1"/>
  <c r="F1396" i="1"/>
  <c r="L1396" i="1"/>
  <c r="M1396" i="1"/>
  <c r="N1396" i="1"/>
  <c r="F1397" i="1"/>
  <c r="L1397" i="1"/>
  <c r="M1397" i="1"/>
  <c r="N1397" i="1"/>
  <c r="F1398" i="1"/>
  <c r="L1398" i="1"/>
  <c r="M1398" i="1"/>
  <c r="N1398" i="1"/>
  <c r="F1399" i="1"/>
  <c r="L1399" i="1"/>
  <c r="M1399" i="1"/>
  <c r="N1399" i="1"/>
  <c r="F1400" i="1"/>
  <c r="L1400" i="1"/>
  <c r="M1400" i="1"/>
  <c r="N1400" i="1"/>
  <c r="F1401" i="1"/>
  <c r="L1401" i="1"/>
  <c r="M1401" i="1"/>
  <c r="N1401" i="1"/>
  <c r="F1402" i="1"/>
  <c r="L1402" i="1"/>
  <c r="M1402" i="1"/>
  <c r="N1402" i="1"/>
  <c r="F1403" i="1"/>
  <c r="L1403" i="1"/>
  <c r="M1403" i="1"/>
  <c r="N1403" i="1"/>
  <c r="F1404" i="1"/>
  <c r="L1404" i="1"/>
  <c r="M1404" i="1"/>
  <c r="N1404" i="1"/>
  <c r="F1405" i="1"/>
  <c r="L1405" i="1"/>
  <c r="M1405" i="1"/>
  <c r="N1405" i="1"/>
  <c r="F1406" i="1"/>
  <c r="L1406" i="1"/>
  <c r="M1406" i="1"/>
  <c r="N1406" i="1"/>
  <c r="F1407" i="1"/>
  <c r="L1407" i="1"/>
  <c r="M1407" i="1"/>
  <c r="N1407" i="1"/>
  <c r="F1408" i="1"/>
  <c r="L1408" i="1"/>
  <c r="M1408" i="1"/>
  <c r="N1408" i="1"/>
  <c r="F1409" i="1"/>
  <c r="L1409" i="1"/>
  <c r="M1409" i="1"/>
  <c r="N1409" i="1"/>
  <c r="F1410" i="1"/>
  <c r="L1410" i="1"/>
  <c r="M1410" i="1"/>
  <c r="N1410" i="1"/>
  <c r="F1411" i="1"/>
  <c r="L1411" i="1"/>
  <c r="M1411" i="1"/>
  <c r="N1411" i="1"/>
  <c r="F1412" i="1"/>
  <c r="L1412" i="1"/>
  <c r="M1412" i="1"/>
  <c r="N1412" i="1"/>
  <c r="F1413" i="1"/>
  <c r="L1413" i="1"/>
  <c r="M1413" i="1"/>
  <c r="N1413" i="1"/>
  <c r="F1414" i="1"/>
  <c r="L1414" i="1"/>
  <c r="M1414" i="1"/>
  <c r="N1414" i="1"/>
  <c r="F1415" i="1"/>
  <c r="L1415" i="1"/>
  <c r="M1415" i="1"/>
  <c r="N1415" i="1"/>
  <c r="F1416" i="1"/>
  <c r="L1416" i="1"/>
  <c r="M1416" i="1"/>
  <c r="N1416" i="1"/>
  <c r="F1417" i="1"/>
  <c r="L1417" i="1"/>
  <c r="M1417" i="1"/>
  <c r="N1417" i="1"/>
  <c r="F1418" i="1"/>
  <c r="L1418" i="1"/>
  <c r="M1418" i="1"/>
  <c r="N1418" i="1"/>
  <c r="F1419" i="1"/>
  <c r="L1419" i="1"/>
  <c r="M1419" i="1"/>
  <c r="N1419" i="1"/>
  <c r="F1420" i="1"/>
  <c r="L1420" i="1"/>
  <c r="M1420" i="1"/>
  <c r="N1420" i="1"/>
  <c r="F1421" i="1"/>
  <c r="L1421" i="1"/>
  <c r="M1421" i="1"/>
  <c r="N1421" i="1"/>
  <c r="F1422" i="1"/>
  <c r="L1422" i="1"/>
  <c r="M1422" i="1"/>
  <c r="N1422" i="1"/>
  <c r="F1423" i="1"/>
  <c r="L1423" i="1"/>
  <c r="M1423" i="1"/>
  <c r="N1423" i="1"/>
  <c r="F1424" i="1"/>
  <c r="L1424" i="1"/>
  <c r="M1424" i="1"/>
  <c r="N1424" i="1"/>
  <c r="F1425" i="1"/>
  <c r="L1425" i="1"/>
  <c r="M1425" i="1"/>
  <c r="N1425" i="1"/>
  <c r="F1426" i="1"/>
  <c r="L1426" i="1"/>
  <c r="M1426" i="1"/>
  <c r="N1426" i="1"/>
  <c r="F1427" i="1"/>
  <c r="L1427" i="1"/>
  <c r="M1427" i="1"/>
  <c r="N1427" i="1"/>
  <c r="F1428" i="1"/>
  <c r="L1428" i="1"/>
  <c r="M1428" i="1"/>
  <c r="N1428" i="1"/>
  <c r="F1429" i="1"/>
  <c r="L1429" i="1"/>
  <c r="M1429" i="1"/>
  <c r="N1429" i="1"/>
  <c r="F1430" i="1"/>
  <c r="L1430" i="1"/>
  <c r="M1430" i="1"/>
  <c r="N1430" i="1"/>
  <c r="F1431" i="1"/>
  <c r="L1431" i="1"/>
  <c r="M1431" i="1"/>
  <c r="N1431" i="1"/>
  <c r="F1432" i="1"/>
  <c r="L1432" i="1"/>
  <c r="M1432" i="1"/>
  <c r="N1432" i="1"/>
  <c r="F1433" i="1"/>
  <c r="L1433" i="1"/>
  <c r="M1433" i="1"/>
  <c r="N1433" i="1"/>
  <c r="F1434" i="1"/>
  <c r="L1434" i="1"/>
  <c r="M1434" i="1"/>
  <c r="N1434" i="1"/>
  <c r="F1435" i="1"/>
  <c r="L1435" i="1"/>
  <c r="M1435" i="1"/>
  <c r="N1435" i="1"/>
  <c r="F1436" i="1"/>
  <c r="L1436" i="1"/>
  <c r="M1436" i="1"/>
  <c r="N1436" i="1"/>
  <c r="F1437" i="1"/>
  <c r="L1437" i="1"/>
  <c r="M1437" i="1"/>
  <c r="N1437" i="1"/>
  <c r="F1438" i="1"/>
  <c r="L1438" i="1"/>
  <c r="M1438" i="1"/>
  <c r="N1438" i="1"/>
  <c r="F1439" i="1"/>
  <c r="L1439" i="1"/>
  <c r="M1439" i="1"/>
  <c r="N1439" i="1"/>
  <c r="F1440" i="1"/>
  <c r="L1440" i="1"/>
  <c r="M1440" i="1"/>
  <c r="N1440" i="1"/>
  <c r="F1441" i="1"/>
  <c r="L1441" i="1"/>
  <c r="M1441" i="1"/>
  <c r="N1441" i="1"/>
  <c r="F1442" i="1"/>
  <c r="L1442" i="1"/>
  <c r="M1442" i="1"/>
  <c r="N1442" i="1"/>
  <c r="F1443" i="1"/>
  <c r="L1443" i="1"/>
  <c r="M1443" i="1"/>
  <c r="N1443" i="1"/>
  <c r="F1444" i="1"/>
  <c r="L1444" i="1"/>
  <c r="M1444" i="1"/>
  <c r="N1444" i="1"/>
  <c r="F1445" i="1"/>
  <c r="L1445" i="1"/>
  <c r="M1445" i="1"/>
  <c r="N1445" i="1"/>
  <c r="F1446" i="1"/>
  <c r="L1446" i="1"/>
  <c r="M1446" i="1"/>
  <c r="N1446" i="1"/>
  <c r="F1447" i="1"/>
  <c r="L1447" i="1"/>
  <c r="M1447" i="1"/>
  <c r="N1447" i="1"/>
  <c r="F1448" i="1"/>
  <c r="L1448" i="1"/>
  <c r="M1448" i="1"/>
  <c r="N1448" i="1"/>
  <c r="F1449" i="1"/>
  <c r="L1449" i="1"/>
  <c r="M1449" i="1"/>
  <c r="N1449" i="1"/>
  <c r="F1450" i="1"/>
  <c r="L1450" i="1"/>
  <c r="M1450" i="1"/>
  <c r="N1450" i="1"/>
  <c r="F1451" i="1"/>
  <c r="L1451" i="1"/>
  <c r="M1451" i="1"/>
  <c r="N1451" i="1"/>
  <c r="F1452" i="1"/>
  <c r="L1452" i="1"/>
  <c r="M1452" i="1"/>
  <c r="N1452" i="1"/>
  <c r="F1453" i="1"/>
  <c r="L1453" i="1"/>
  <c r="M1453" i="1"/>
  <c r="N1453" i="1"/>
  <c r="F1454" i="1"/>
  <c r="L1454" i="1"/>
  <c r="M1454" i="1"/>
  <c r="N1454" i="1"/>
  <c r="F1455" i="1"/>
  <c r="L1455" i="1"/>
  <c r="M1455" i="1"/>
  <c r="N1455" i="1"/>
  <c r="F1456" i="1"/>
  <c r="L1456" i="1"/>
  <c r="M1456" i="1"/>
  <c r="N1456" i="1"/>
  <c r="F1457" i="1"/>
  <c r="L1457" i="1"/>
  <c r="M1457" i="1"/>
  <c r="N1457" i="1"/>
  <c r="F1458" i="1"/>
  <c r="L1458" i="1"/>
  <c r="M1458" i="1"/>
  <c r="N1458" i="1"/>
  <c r="F1459" i="1"/>
  <c r="L1459" i="1"/>
  <c r="M1459" i="1"/>
  <c r="N1459" i="1"/>
  <c r="F1460" i="1"/>
  <c r="L1460" i="1"/>
  <c r="M1460" i="1"/>
  <c r="N1460" i="1"/>
  <c r="F1461" i="1"/>
  <c r="L1461" i="1"/>
  <c r="M1461" i="1"/>
  <c r="N1461" i="1"/>
  <c r="F1462" i="1"/>
  <c r="L1462" i="1"/>
  <c r="M1462" i="1"/>
  <c r="N1462" i="1"/>
  <c r="F1463" i="1"/>
  <c r="L1463" i="1"/>
  <c r="M1463" i="1"/>
  <c r="N1463" i="1"/>
  <c r="F1464" i="1"/>
  <c r="L1464" i="1"/>
  <c r="M1464" i="1"/>
  <c r="N1464" i="1"/>
  <c r="F1465" i="1"/>
  <c r="L1465" i="1"/>
  <c r="M1465" i="1"/>
  <c r="N1465" i="1"/>
  <c r="F1466" i="1"/>
  <c r="L1466" i="1"/>
  <c r="M1466" i="1"/>
  <c r="N1466" i="1"/>
  <c r="F1467" i="1"/>
  <c r="L1467" i="1"/>
  <c r="M1467" i="1"/>
  <c r="N1467" i="1"/>
  <c r="F1468" i="1"/>
  <c r="L1468" i="1"/>
  <c r="M1468" i="1"/>
  <c r="N1468" i="1"/>
  <c r="F1469" i="1"/>
  <c r="L1469" i="1"/>
  <c r="M1469" i="1"/>
  <c r="N1469" i="1"/>
  <c r="F1470" i="1"/>
  <c r="L1470" i="1"/>
  <c r="M1470" i="1"/>
  <c r="N1470" i="1"/>
  <c r="F1471" i="1"/>
  <c r="L1471" i="1"/>
  <c r="M1471" i="1"/>
  <c r="N1471" i="1"/>
  <c r="F1472" i="1"/>
  <c r="L1472" i="1"/>
  <c r="M1472" i="1"/>
  <c r="N1472" i="1"/>
  <c r="F1473" i="1"/>
  <c r="L1473" i="1"/>
  <c r="M1473" i="1"/>
  <c r="N1473" i="1"/>
  <c r="F1474" i="1"/>
  <c r="L1474" i="1"/>
  <c r="M1474" i="1"/>
  <c r="N1474" i="1"/>
  <c r="F1475" i="1"/>
  <c r="L1475" i="1"/>
  <c r="M1475" i="1"/>
  <c r="N1475" i="1"/>
  <c r="F1476" i="1"/>
  <c r="L1476" i="1"/>
  <c r="M1476" i="1"/>
  <c r="N1476" i="1"/>
  <c r="F1477" i="1"/>
  <c r="L1477" i="1"/>
  <c r="M1477" i="1"/>
  <c r="N1477" i="1"/>
  <c r="F1478" i="1"/>
  <c r="L1478" i="1"/>
  <c r="M1478" i="1"/>
  <c r="N1478" i="1"/>
  <c r="F1479" i="1"/>
  <c r="L1479" i="1"/>
  <c r="M1479" i="1"/>
  <c r="N1479" i="1"/>
  <c r="F1480" i="1"/>
  <c r="L1480" i="1"/>
  <c r="M1480" i="1"/>
  <c r="N1480" i="1"/>
  <c r="F1481" i="1"/>
  <c r="L1481" i="1"/>
  <c r="M1481" i="1"/>
  <c r="N1481" i="1"/>
  <c r="F1482" i="1"/>
  <c r="L1482" i="1"/>
  <c r="M1482" i="1"/>
  <c r="N1482" i="1"/>
  <c r="F1483" i="1"/>
  <c r="L1483" i="1"/>
  <c r="M1483" i="1"/>
  <c r="N1483" i="1"/>
  <c r="F1484" i="1"/>
  <c r="L1484" i="1"/>
  <c r="M1484" i="1"/>
  <c r="N1484" i="1"/>
  <c r="F1485" i="1"/>
  <c r="L1485" i="1"/>
  <c r="M1485" i="1"/>
  <c r="N1485" i="1"/>
  <c r="F1486" i="1"/>
  <c r="L1486" i="1"/>
  <c r="M1486" i="1"/>
  <c r="N1486" i="1"/>
  <c r="F1487" i="1"/>
  <c r="L1487" i="1"/>
  <c r="M1487" i="1"/>
  <c r="N1487" i="1"/>
  <c r="F1488" i="1"/>
  <c r="L1488" i="1"/>
  <c r="M1488" i="1"/>
  <c r="N1488" i="1"/>
  <c r="F1489" i="1"/>
  <c r="L1489" i="1"/>
  <c r="M1489" i="1"/>
  <c r="N1489" i="1"/>
  <c r="F1490" i="1"/>
  <c r="L1490" i="1"/>
  <c r="M1490" i="1"/>
  <c r="N1490" i="1"/>
  <c r="F1491" i="1"/>
  <c r="L1491" i="1"/>
  <c r="M1491" i="1"/>
  <c r="N1491" i="1"/>
  <c r="F1492" i="1"/>
  <c r="L1492" i="1"/>
  <c r="M1492" i="1"/>
  <c r="N1492" i="1"/>
  <c r="F1493" i="1"/>
  <c r="L1493" i="1"/>
  <c r="M1493" i="1"/>
  <c r="N1493" i="1"/>
  <c r="F1494" i="1"/>
  <c r="L1494" i="1"/>
  <c r="M1494" i="1"/>
  <c r="N1494" i="1"/>
  <c r="F1495" i="1"/>
  <c r="L1495" i="1"/>
  <c r="M1495" i="1"/>
  <c r="N1495" i="1"/>
  <c r="F1496" i="1"/>
  <c r="L1496" i="1"/>
  <c r="M1496" i="1"/>
  <c r="N1496" i="1"/>
  <c r="F1497" i="1"/>
  <c r="L1497" i="1"/>
  <c r="M1497" i="1"/>
  <c r="N1497" i="1"/>
  <c r="F1498" i="1"/>
  <c r="L1498" i="1"/>
  <c r="M1498" i="1"/>
  <c r="N1498" i="1"/>
  <c r="F1499" i="1"/>
  <c r="L1499" i="1"/>
  <c r="M1499" i="1"/>
  <c r="N1499" i="1"/>
  <c r="F1500" i="1"/>
  <c r="L1500" i="1"/>
  <c r="M1500" i="1"/>
  <c r="N1500" i="1"/>
  <c r="F1501" i="1"/>
  <c r="L1501" i="1"/>
  <c r="M1501" i="1"/>
  <c r="N1501" i="1"/>
  <c r="F1502" i="1"/>
  <c r="L1502" i="1"/>
  <c r="M1502" i="1"/>
  <c r="N1502" i="1"/>
  <c r="F1503" i="1"/>
  <c r="L1503" i="1"/>
  <c r="M1503" i="1"/>
  <c r="N1503" i="1"/>
  <c r="F1504" i="1"/>
  <c r="L1504" i="1"/>
  <c r="M1504" i="1"/>
  <c r="N1504" i="1"/>
  <c r="F1505" i="1"/>
  <c r="L1505" i="1"/>
  <c r="M1505" i="1"/>
  <c r="N1505" i="1"/>
  <c r="F1506" i="1"/>
  <c r="L1506" i="1"/>
  <c r="M1506" i="1"/>
  <c r="N1506" i="1"/>
  <c r="F1507" i="1"/>
  <c r="L1507" i="1"/>
  <c r="M1507" i="1"/>
  <c r="N1507" i="1"/>
  <c r="F1508" i="1"/>
  <c r="L1508" i="1"/>
  <c r="M1508" i="1"/>
  <c r="N1508" i="1"/>
  <c r="F1509" i="1"/>
  <c r="L1509" i="1"/>
  <c r="M1509" i="1"/>
  <c r="N1509" i="1"/>
  <c r="F1510" i="1"/>
  <c r="L1510" i="1"/>
  <c r="M1510" i="1"/>
  <c r="N1510" i="1"/>
  <c r="F1511" i="1"/>
  <c r="L1511" i="1"/>
  <c r="M1511" i="1"/>
  <c r="N1511" i="1"/>
  <c r="F1512" i="1"/>
  <c r="L1512" i="1"/>
  <c r="M1512" i="1"/>
  <c r="N1512" i="1"/>
  <c r="F1513" i="1"/>
  <c r="L1513" i="1"/>
  <c r="M1513" i="1"/>
  <c r="N1513" i="1"/>
  <c r="F1514" i="1"/>
  <c r="L1514" i="1"/>
  <c r="M1514" i="1"/>
  <c r="N1514" i="1"/>
  <c r="F1515" i="1"/>
  <c r="L1515" i="1"/>
  <c r="M1515" i="1"/>
  <c r="N1515" i="1"/>
  <c r="F1516" i="1"/>
  <c r="L1516" i="1"/>
  <c r="M1516" i="1"/>
  <c r="N1516" i="1"/>
  <c r="F1517" i="1"/>
  <c r="L1517" i="1"/>
  <c r="M1517" i="1"/>
  <c r="N1517" i="1"/>
  <c r="F1518" i="1"/>
  <c r="L1518" i="1"/>
  <c r="M1518" i="1"/>
  <c r="N1518" i="1"/>
  <c r="F1519" i="1"/>
  <c r="L1519" i="1"/>
  <c r="M1519" i="1"/>
  <c r="N1519" i="1"/>
  <c r="F1520" i="1"/>
  <c r="L1520" i="1"/>
  <c r="M1520" i="1"/>
  <c r="N1520" i="1"/>
  <c r="F1521" i="1"/>
  <c r="L1521" i="1"/>
  <c r="M1521" i="1"/>
  <c r="N1521" i="1"/>
  <c r="F1522" i="1"/>
  <c r="L1522" i="1"/>
  <c r="M1522" i="1"/>
  <c r="N1522" i="1"/>
  <c r="F1523" i="1"/>
  <c r="L1523" i="1"/>
  <c r="M1523" i="1"/>
  <c r="N1523" i="1"/>
  <c r="F1524" i="1"/>
  <c r="L1524" i="1"/>
  <c r="M1524" i="1"/>
  <c r="N1524" i="1"/>
  <c r="F1525" i="1"/>
  <c r="L1525" i="1"/>
  <c r="M1525" i="1"/>
  <c r="N1525" i="1"/>
  <c r="F1526" i="1"/>
  <c r="L1526" i="1"/>
  <c r="M1526" i="1"/>
  <c r="N1526" i="1"/>
  <c r="F1527" i="1"/>
  <c r="L1527" i="1"/>
  <c r="M1527" i="1"/>
  <c r="N1527" i="1"/>
  <c r="F1528" i="1"/>
  <c r="L1528" i="1"/>
  <c r="M1528" i="1"/>
  <c r="N1528" i="1"/>
  <c r="F1529" i="1"/>
  <c r="L1529" i="1"/>
  <c r="M1529" i="1"/>
  <c r="N1529" i="1"/>
  <c r="F1530" i="1"/>
  <c r="L1530" i="1"/>
  <c r="M1530" i="1"/>
  <c r="N1530" i="1"/>
  <c r="F1531" i="1"/>
  <c r="L1531" i="1"/>
  <c r="M1531" i="1"/>
  <c r="N1531" i="1"/>
  <c r="F1532" i="1"/>
  <c r="L1532" i="1"/>
  <c r="M1532" i="1"/>
  <c r="N1532" i="1"/>
  <c r="F1533" i="1"/>
  <c r="L1533" i="1"/>
  <c r="M1533" i="1"/>
  <c r="N1533" i="1"/>
  <c r="F1534" i="1"/>
  <c r="L1534" i="1"/>
  <c r="M1534" i="1"/>
  <c r="N1534" i="1"/>
  <c r="F1535" i="1"/>
  <c r="L1535" i="1"/>
  <c r="M1535" i="1"/>
  <c r="N1535" i="1"/>
  <c r="F1536" i="1"/>
  <c r="L1536" i="1"/>
  <c r="M1536" i="1"/>
  <c r="N1536" i="1"/>
  <c r="F1537" i="1"/>
  <c r="L1537" i="1"/>
  <c r="M1537" i="1"/>
  <c r="N1537" i="1"/>
  <c r="F1538" i="1"/>
  <c r="L1538" i="1"/>
  <c r="M1538" i="1"/>
  <c r="N1538" i="1"/>
  <c r="F1539" i="1"/>
  <c r="L1539" i="1"/>
  <c r="M1539" i="1"/>
  <c r="N1539" i="1"/>
  <c r="F1540" i="1"/>
  <c r="L1540" i="1"/>
  <c r="M1540" i="1"/>
  <c r="N1540" i="1"/>
  <c r="F1541" i="1"/>
  <c r="L1541" i="1"/>
  <c r="M1541" i="1"/>
  <c r="N1541" i="1"/>
  <c r="F1542" i="1"/>
  <c r="L1542" i="1"/>
  <c r="M1542" i="1"/>
  <c r="N1542" i="1"/>
  <c r="F1543" i="1"/>
  <c r="L1543" i="1"/>
  <c r="M1543" i="1"/>
  <c r="N1543" i="1"/>
  <c r="F1544" i="1"/>
  <c r="L1544" i="1"/>
  <c r="M1544" i="1"/>
  <c r="N1544" i="1"/>
  <c r="F1545" i="1"/>
  <c r="L1545" i="1"/>
  <c r="M1545" i="1"/>
  <c r="N1545" i="1"/>
  <c r="F1546" i="1"/>
  <c r="L1546" i="1"/>
  <c r="M1546" i="1"/>
  <c r="N1546" i="1"/>
  <c r="F1547" i="1"/>
  <c r="L1547" i="1"/>
  <c r="M1547" i="1"/>
  <c r="N1547" i="1"/>
  <c r="F1548" i="1"/>
  <c r="L1548" i="1"/>
  <c r="M1548" i="1"/>
  <c r="N1548" i="1"/>
  <c r="F1549" i="1"/>
  <c r="L1549" i="1"/>
  <c r="M1549" i="1"/>
  <c r="N1549" i="1"/>
  <c r="F1550" i="1"/>
  <c r="L1550" i="1"/>
  <c r="M1550" i="1"/>
  <c r="N1550" i="1"/>
  <c r="F1551" i="1"/>
  <c r="L1551" i="1"/>
  <c r="M1551" i="1"/>
  <c r="N1551" i="1"/>
  <c r="F1552" i="1"/>
  <c r="L1552" i="1"/>
  <c r="M1552" i="1"/>
  <c r="N1552" i="1"/>
  <c r="F1553" i="1"/>
  <c r="L1553" i="1"/>
  <c r="M1553" i="1"/>
  <c r="N1553" i="1"/>
  <c r="F1554" i="1"/>
  <c r="L1554" i="1"/>
  <c r="M1554" i="1"/>
  <c r="N1554" i="1"/>
  <c r="F1555" i="1"/>
  <c r="L1555" i="1"/>
  <c r="M1555" i="1"/>
  <c r="N1555" i="1"/>
  <c r="F1556" i="1"/>
  <c r="L1556" i="1"/>
  <c r="M1556" i="1"/>
  <c r="N1556" i="1"/>
  <c r="F1557" i="1"/>
  <c r="L1557" i="1"/>
  <c r="M1557" i="1"/>
  <c r="N1557" i="1"/>
  <c r="F1558" i="1"/>
  <c r="L1558" i="1"/>
  <c r="M1558" i="1"/>
  <c r="N1558" i="1"/>
  <c r="F1559" i="1"/>
  <c r="L1559" i="1"/>
  <c r="M1559" i="1"/>
  <c r="N1559" i="1"/>
  <c r="F1560" i="1"/>
  <c r="L1560" i="1"/>
  <c r="M1560" i="1"/>
  <c r="N1560" i="1"/>
  <c r="F1561" i="1"/>
  <c r="L1561" i="1"/>
  <c r="M1561" i="1"/>
  <c r="N1561" i="1"/>
  <c r="F1562" i="1"/>
  <c r="L1562" i="1"/>
  <c r="M1562" i="1"/>
  <c r="N1562" i="1"/>
  <c r="F1563" i="1"/>
  <c r="L1563" i="1"/>
  <c r="M1563" i="1"/>
  <c r="N1563" i="1"/>
  <c r="F1564" i="1"/>
  <c r="L1564" i="1"/>
  <c r="M1564" i="1"/>
  <c r="N1564" i="1"/>
  <c r="F1565" i="1"/>
  <c r="L1565" i="1"/>
  <c r="M1565" i="1"/>
  <c r="N1565" i="1"/>
  <c r="F1566" i="1"/>
  <c r="L1566" i="1"/>
  <c r="M1566" i="1"/>
  <c r="N1566" i="1"/>
  <c r="F1567" i="1"/>
  <c r="L1567" i="1"/>
  <c r="M1567" i="1"/>
  <c r="N1567" i="1"/>
  <c r="F1568" i="1"/>
  <c r="L1568" i="1"/>
  <c r="M1568" i="1"/>
  <c r="N1568" i="1"/>
  <c r="F1569" i="1"/>
  <c r="L1569" i="1"/>
  <c r="M1569" i="1"/>
  <c r="N1569" i="1"/>
  <c r="F1570" i="1"/>
  <c r="L1570" i="1"/>
  <c r="M1570" i="1"/>
  <c r="N1570" i="1"/>
  <c r="F1571" i="1"/>
  <c r="L1571" i="1"/>
  <c r="M1571" i="1"/>
  <c r="N1571" i="1"/>
  <c r="F1572" i="1"/>
  <c r="L1572" i="1"/>
  <c r="M1572" i="1"/>
  <c r="N1572" i="1"/>
  <c r="F1573" i="1"/>
  <c r="L1573" i="1"/>
  <c r="M1573" i="1"/>
  <c r="N1573" i="1"/>
  <c r="F1574" i="1"/>
  <c r="L1574" i="1"/>
  <c r="M1574" i="1"/>
  <c r="N1574" i="1"/>
  <c r="F1575" i="1"/>
  <c r="L1575" i="1"/>
  <c r="M1575" i="1"/>
  <c r="N1575" i="1"/>
  <c r="F1576" i="1"/>
  <c r="L1576" i="1"/>
  <c r="M1576" i="1"/>
  <c r="N1576" i="1"/>
  <c r="F1577" i="1"/>
  <c r="L1577" i="1"/>
  <c r="M1577" i="1"/>
  <c r="N1577" i="1"/>
  <c r="F1578" i="1"/>
  <c r="L1578" i="1"/>
  <c r="M1578" i="1"/>
  <c r="N1578" i="1"/>
  <c r="F1579" i="1"/>
  <c r="L1579" i="1"/>
  <c r="M1579" i="1"/>
  <c r="N1579" i="1"/>
  <c r="F1580" i="1"/>
  <c r="L1580" i="1"/>
  <c r="M1580" i="1"/>
  <c r="N1580" i="1"/>
  <c r="F1581" i="1"/>
  <c r="L1581" i="1"/>
  <c r="M1581" i="1"/>
  <c r="N1581" i="1"/>
  <c r="F1582" i="1"/>
  <c r="L1582" i="1"/>
  <c r="M1582" i="1"/>
  <c r="N1582" i="1"/>
  <c r="F1583" i="1"/>
  <c r="L1583" i="1"/>
  <c r="M1583" i="1"/>
  <c r="N1583" i="1"/>
  <c r="F1584" i="1"/>
  <c r="L1584" i="1"/>
  <c r="M1584" i="1"/>
  <c r="N1584" i="1"/>
  <c r="F1585" i="1"/>
  <c r="L1585" i="1"/>
  <c r="M1585" i="1"/>
  <c r="N1585" i="1"/>
  <c r="F1586" i="1"/>
  <c r="L1586" i="1"/>
  <c r="M1586" i="1"/>
  <c r="N1586" i="1"/>
  <c r="F1587" i="1"/>
  <c r="L1587" i="1"/>
  <c r="M1587" i="1"/>
  <c r="N1587" i="1"/>
  <c r="F1588" i="1"/>
  <c r="L1588" i="1"/>
  <c r="M1588" i="1"/>
  <c r="N1588" i="1"/>
  <c r="F1589" i="1"/>
  <c r="L1589" i="1"/>
  <c r="M1589" i="1"/>
  <c r="N1589" i="1"/>
  <c r="F1590" i="1"/>
  <c r="L1590" i="1"/>
  <c r="M1590" i="1"/>
  <c r="N1590" i="1"/>
  <c r="F1591" i="1"/>
  <c r="L1591" i="1"/>
  <c r="M1591" i="1"/>
  <c r="N1591" i="1"/>
  <c r="F1592" i="1"/>
  <c r="L1592" i="1"/>
  <c r="M1592" i="1"/>
  <c r="N1592" i="1"/>
  <c r="F1593" i="1"/>
  <c r="L1593" i="1"/>
  <c r="M1593" i="1"/>
  <c r="N1593" i="1"/>
  <c r="F1594" i="1"/>
  <c r="L1594" i="1"/>
  <c r="M1594" i="1"/>
  <c r="N1594" i="1"/>
  <c r="F1595" i="1"/>
  <c r="L1595" i="1"/>
  <c r="M1595" i="1"/>
  <c r="N1595" i="1"/>
  <c r="F1596" i="1"/>
  <c r="L1596" i="1"/>
  <c r="M1596" i="1"/>
  <c r="N1596" i="1"/>
  <c r="F1597" i="1"/>
  <c r="L1597" i="1"/>
  <c r="M1597" i="1"/>
  <c r="N1597" i="1"/>
  <c r="F1598" i="1"/>
  <c r="L1598" i="1"/>
  <c r="M1598" i="1"/>
  <c r="N1598" i="1"/>
  <c r="F1599" i="1"/>
  <c r="L1599" i="1"/>
  <c r="M1599" i="1"/>
  <c r="N1599" i="1"/>
  <c r="F1600" i="1"/>
  <c r="L1600" i="1"/>
  <c r="M1600" i="1"/>
  <c r="N1600" i="1"/>
  <c r="F1601" i="1"/>
  <c r="L1601" i="1"/>
  <c r="M1601" i="1"/>
  <c r="N1601" i="1"/>
  <c r="F1602" i="1"/>
  <c r="L1602" i="1"/>
  <c r="M1602" i="1"/>
  <c r="N1602" i="1"/>
  <c r="F1603" i="1"/>
  <c r="L1603" i="1"/>
  <c r="M1603" i="1"/>
  <c r="N1603" i="1"/>
  <c r="F1604" i="1"/>
  <c r="L1604" i="1"/>
  <c r="M1604" i="1"/>
  <c r="N1604" i="1"/>
  <c r="F1605" i="1"/>
  <c r="L1605" i="1"/>
  <c r="M1605" i="1"/>
  <c r="N1605" i="1"/>
  <c r="F1606" i="1"/>
  <c r="L1606" i="1"/>
  <c r="M1606" i="1"/>
  <c r="N1606" i="1"/>
  <c r="F1607" i="1"/>
  <c r="L1607" i="1"/>
  <c r="M1607" i="1"/>
  <c r="N1607" i="1"/>
  <c r="F1608" i="1"/>
  <c r="L1608" i="1"/>
  <c r="M1608" i="1"/>
  <c r="N1608" i="1"/>
  <c r="F1609" i="1"/>
  <c r="L1609" i="1"/>
  <c r="M1609" i="1"/>
  <c r="N1609" i="1"/>
  <c r="F1610" i="1"/>
  <c r="L1610" i="1"/>
  <c r="M1610" i="1"/>
  <c r="N1610" i="1"/>
  <c r="F1611" i="1"/>
  <c r="L1611" i="1"/>
  <c r="M1611" i="1"/>
  <c r="N1611" i="1"/>
  <c r="F1612" i="1"/>
  <c r="L1612" i="1"/>
  <c r="M1612" i="1"/>
  <c r="N1612" i="1"/>
  <c r="F1613" i="1"/>
  <c r="L1613" i="1"/>
  <c r="M1613" i="1"/>
  <c r="N1613" i="1"/>
  <c r="F1614" i="1"/>
  <c r="L1614" i="1"/>
  <c r="M1614" i="1"/>
  <c r="N1614" i="1"/>
  <c r="F1615" i="1"/>
  <c r="L1615" i="1"/>
  <c r="M1615" i="1"/>
  <c r="N1615" i="1"/>
  <c r="F1616" i="1"/>
  <c r="L1616" i="1"/>
  <c r="M1616" i="1"/>
  <c r="N1616" i="1"/>
  <c r="F1617" i="1"/>
  <c r="L1617" i="1"/>
  <c r="M1617" i="1"/>
  <c r="N1617" i="1"/>
  <c r="F1618" i="1"/>
  <c r="L1618" i="1"/>
  <c r="M1618" i="1"/>
  <c r="N1618" i="1"/>
  <c r="F1619" i="1"/>
  <c r="L1619" i="1"/>
  <c r="M1619" i="1"/>
  <c r="N1619" i="1"/>
  <c r="F1620" i="1"/>
  <c r="L1620" i="1"/>
  <c r="M1620" i="1"/>
  <c r="N1620" i="1"/>
  <c r="F1621" i="1"/>
  <c r="L1621" i="1"/>
  <c r="M1621" i="1"/>
  <c r="N1621" i="1"/>
  <c r="F1622" i="1"/>
  <c r="L1622" i="1"/>
  <c r="M1622" i="1"/>
  <c r="N1622" i="1"/>
  <c r="F1623" i="1"/>
  <c r="L1623" i="1"/>
  <c r="M1623" i="1"/>
  <c r="N1623" i="1"/>
  <c r="F1624" i="1"/>
  <c r="L1624" i="1"/>
  <c r="M1624" i="1"/>
  <c r="N1624" i="1"/>
  <c r="F1625" i="1"/>
  <c r="L1625" i="1"/>
  <c r="M1625" i="1"/>
  <c r="N1625" i="1"/>
  <c r="F1626" i="1"/>
  <c r="L1626" i="1"/>
  <c r="M1626" i="1"/>
  <c r="N1626" i="1"/>
  <c r="F1627" i="1"/>
  <c r="L1627" i="1"/>
  <c r="M1627" i="1"/>
  <c r="N1627" i="1"/>
  <c r="F1628" i="1"/>
  <c r="L1628" i="1"/>
  <c r="M1628" i="1"/>
  <c r="N1628" i="1"/>
  <c r="F1629" i="1"/>
  <c r="L1629" i="1"/>
  <c r="M1629" i="1"/>
  <c r="N1629" i="1"/>
  <c r="F1630" i="1"/>
  <c r="L1630" i="1"/>
  <c r="M1630" i="1"/>
  <c r="N1630" i="1"/>
  <c r="F1631" i="1"/>
  <c r="L1631" i="1"/>
  <c r="M1631" i="1"/>
  <c r="N1631" i="1"/>
  <c r="F1632" i="1"/>
  <c r="L1632" i="1"/>
  <c r="M1632" i="1"/>
  <c r="N1632" i="1"/>
  <c r="F1633" i="1"/>
  <c r="L1633" i="1"/>
  <c r="M1633" i="1"/>
  <c r="N1633" i="1"/>
  <c r="F1634" i="1"/>
  <c r="L1634" i="1"/>
  <c r="M1634" i="1"/>
  <c r="N1634" i="1"/>
  <c r="F1635" i="1"/>
  <c r="L1635" i="1"/>
  <c r="M1635" i="1"/>
  <c r="N1635" i="1"/>
  <c r="F1636" i="1"/>
  <c r="L1636" i="1"/>
  <c r="M1636" i="1"/>
  <c r="N1636" i="1"/>
  <c r="F1637" i="1"/>
  <c r="L1637" i="1"/>
  <c r="M1637" i="1"/>
  <c r="N1637" i="1"/>
  <c r="F1638" i="1"/>
  <c r="L1638" i="1"/>
  <c r="M1638" i="1"/>
  <c r="N1638" i="1"/>
  <c r="F1639" i="1"/>
  <c r="L1639" i="1"/>
  <c r="M1639" i="1"/>
  <c r="N1639" i="1"/>
  <c r="F1640" i="1"/>
  <c r="L1640" i="1"/>
  <c r="M1640" i="1"/>
  <c r="N1640" i="1"/>
  <c r="F1641" i="1"/>
  <c r="L1641" i="1"/>
  <c r="M1641" i="1"/>
  <c r="N1641" i="1"/>
  <c r="F1642" i="1"/>
  <c r="L1642" i="1"/>
  <c r="M1642" i="1"/>
  <c r="N1642" i="1"/>
  <c r="F1643" i="1"/>
  <c r="L1643" i="1"/>
  <c r="M1643" i="1"/>
  <c r="N1643" i="1"/>
  <c r="F1644" i="1"/>
  <c r="L1644" i="1"/>
  <c r="M1644" i="1"/>
  <c r="N1644" i="1"/>
  <c r="F1645" i="1"/>
  <c r="L1645" i="1"/>
  <c r="M1645" i="1"/>
  <c r="N1645" i="1"/>
  <c r="F1646" i="1"/>
  <c r="L1646" i="1"/>
  <c r="M1646" i="1"/>
  <c r="N1646" i="1"/>
  <c r="F1647" i="1"/>
  <c r="L1647" i="1"/>
  <c r="M1647" i="1"/>
  <c r="N1647" i="1"/>
  <c r="F1648" i="1"/>
  <c r="L1648" i="1"/>
  <c r="M1648" i="1"/>
  <c r="N1648" i="1"/>
  <c r="F1649" i="1"/>
  <c r="L1649" i="1"/>
  <c r="M1649" i="1"/>
  <c r="N1649" i="1"/>
  <c r="F1650" i="1"/>
  <c r="L1650" i="1"/>
  <c r="M1650" i="1"/>
  <c r="N1650" i="1"/>
  <c r="F1651" i="1"/>
  <c r="L1651" i="1"/>
  <c r="M1651" i="1"/>
  <c r="N1651" i="1"/>
  <c r="F1652" i="1"/>
  <c r="L1652" i="1"/>
  <c r="M1652" i="1"/>
  <c r="N1652" i="1"/>
  <c r="F1653" i="1"/>
  <c r="L1653" i="1"/>
  <c r="M1653" i="1"/>
  <c r="N1653" i="1"/>
  <c r="F1654" i="1"/>
  <c r="L1654" i="1"/>
  <c r="M1654" i="1"/>
  <c r="N1654" i="1"/>
  <c r="F1655" i="1"/>
  <c r="L1655" i="1"/>
  <c r="M1655" i="1"/>
  <c r="N1655" i="1"/>
  <c r="F1656" i="1"/>
  <c r="L1656" i="1"/>
  <c r="M1656" i="1"/>
  <c r="N1656" i="1"/>
  <c r="F1657" i="1"/>
  <c r="L1657" i="1"/>
  <c r="M1657" i="1"/>
  <c r="N1657" i="1"/>
  <c r="F1658" i="1"/>
  <c r="L1658" i="1"/>
  <c r="M1658" i="1"/>
  <c r="N1658" i="1"/>
  <c r="F1659" i="1"/>
  <c r="L1659" i="1"/>
  <c r="M1659" i="1"/>
  <c r="N1659" i="1"/>
  <c r="F1660" i="1"/>
  <c r="L1660" i="1"/>
  <c r="M1660" i="1"/>
  <c r="N1660" i="1"/>
  <c r="F1661" i="1"/>
  <c r="L1661" i="1"/>
  <c r="M1661" i="1"/>
  <c r="N1661" i="1"/>
  <c r="F1662" i="1"/>
  <c r="L1662" i="1"/>
  <c r="M1662" i="1"/>
  <c r="N1662" i="1"/>
  <c r="F1663" i="1"/>
  <c r="L1663" i="1"/>
  <c r="M1663" i="1"/>
  <c r="N1663" i="1"/>
  <c r="F1664" i="1"/>
  <c r="L1664" i="1"/>
  <c r="M1664" i="1"/>
  <c r="N1664" i="1"/>
  <c r="F1665" i="1"/>
  <c r="L1665" i="1"/>
  <c r="M1665" i="1"/>
  <c r="N1665" i="1"/>
  <c r="F1666" i="1"/>
  <c r="L1666" i="1"/>
  <c r="M1666" i="1"/>
  <c r="N1666" i="1"/>
  <c r="F1667" i="1"/>
  <c r="L1667" i="1"/>
  <c r="M1667" i="1"/>
  <c r="N1667" i="1"/>
  <c r="F1668" i="1"/>
  <c r="L1668" i="1"/>
  <c r="M1668" i="1"/>
  <c r="N1668" i="1"/>
  <c r="F1669" i="1"/>
  <c r="L1669" i="1"/>
  <c r="M1669" i="1"/>
  <c r="N1669" i="1"/>
  <c r="F1670" i="1"/>
  <c r="L1670" i="1"/>
  <c r="M1670" i="1"/>
  <c r="N1670" i="1"/>
  <c r="F1671" i="1"/>
  <c r="L1671" i="1"/>
  <c r="M1671" i="1"/>
  <c r="N1671" i="1"/>
  <c r="F1672" i="1"/>
  <c r="L1672" i="1"/>
  <c r="M1672" i="1"/>
  <c r="N1672" i="1"/>
  <c r="F1673" i="1"/>
  <c r="L1673" i="1"/>
  <c r="M1673" i="1"/>
  <c r="N1673" i="1"/>
  <c r="F1674" i="1"/>
  <c r="L1674" i="1"/>
  <c r="M1674" i="1"/>
  <c r="N1674" i="1"/>
  <c r="F1675" i="1"/>
  <c r="L1675" i="1"/>
  <c r="M1675" i="1"/>
  <c r="N1675" i="1"/>
  <c r="F1676" i="1"/>
  <c r="L1676" i="1"/>
  <c r="M1676" i="1"/>
  <c r="N1676" i="1"/>
  <c r="F1677" i="1"/>
  <c r="L1677" i="1"/>
  <c r="M1677" i="1"/>
  <c r="N1677" i="1"/>
  <c r="F1678" i="1"/>
  <c r="L1678" i="1"/>
  <c r="M1678" i="1"/>
  <c r="N1678" i="1"/>
  <c r="F1679" i="1"/>
  <c r="L1679" i="1"/>
  <c r="M1679" i="1"/>
  <c r="N1679" i="1"/>
  <c r="F1680" i="1"/>
  <c r="L1680" i="1"/>
  <c r="M1680" i="1"/>
  <c r="N1680" i="1"/>
  <c r="F1681" i="1"/>
  <c r="L1681" i="1"/>
  <c r="M1681" i="1"/>
  <c r="N1681" i="1"/>
  <c r="F1682" i="1"/>
  <c r="L1682" i="1"/>
  <c r="M1682" i="1"/>
  <c r="N1682" i="1"/>
  <c r="F1683" i="1"/>
  <c r="L1683" i="1"/>
  <c r="M1683" i="1"/>
  <c r="N1683" i="1"/>
  <c r="F1684" i="1"/>
  <c r="L1684" i="1"/>
  <c r="M1684" i="1"/>
  <c r="N1684" i="1"/>
  <c r="F1685" i="1"/>
  <c r="L1685" i="1"/>
  <c r="M1685" i="1"/>
  <c r="N1685" i="1"/>
  <c r="F1686" i="1"/>
  <c r="L1686" i="1"/>
  <c r="M1686" i="1"/>
  <c r="N1686" i="1"/>
  <c r="F1687" i="1"/>
  <c r="L1687" i="1"/>
  <c r="M1687" i="1"/>
  <c r="N1687" i="1"/>
  <c r="F1688" i="1"/>
  <c r="L1688" i="1"/>
  <c r="M1688" i="1"/>
  <c r="N1688" i="1"/>
  <c r="F1689" i="1"/>
  <c r="L1689" i="1"/>
  <c r="M1689" i="1"/>
  <c r="N1689" i="1"/>
  <c r="F1690" i="1"/>
  <c r="L1690" i="1"/>
  <c r="M1690" i="1"/>
  <c r="N1690" i="1"/>
  <c r="F1691" i="1"/>
  <c r="L1691" i="1"/>
  <c r="M1691" i="1"/>
  <c r="N1691" i="1"/>
  <c r="F1692" i="1"/>
  <c r="L1692" i="1"/>
  <c r="M1692" i="1"/>
  <c r="N1692" i="1"/>
  <c r="F1693" i="1"/>
  <c r="L1693" i="1"/>
  <c r="M1693" i="1"/>
  <c r="N1693" i="1"/>
  <c r="F1694" i="1"/>
  <c r="L1694" i="1"/>
  <c r="M1694" i="1"/>
  <c r="N1694" i="1"/>
  <c r="F1695" i="1"/>
  <c r="L1695" i="1"/>
  <c r="M1695" i="1"/>
  <c r="N1695" i="1"/>
  <c r="F1696" i="1"/>
  <c r="L1696" i="1"/>
  <c r="M1696" i="1"/>
  <c r="N1696" i="1"/>
  <c r="F1697" i="1"/>
  <c r="L1697" i="1"/>
  <c r="M1697" i="1"/>
  <c r="N1697" i="1"/>
  <c r="F1698" i="1"/>
  <c r="L1698" i="1"/>
  <c r="M1698" i="1"/>
  <c r="N1698" i="1"/>
  <c r="F1699" i="1"/>
  <c r="L1699" i="1"/>
  <c r="M1699" i="1"/>
  <c r="N1699" i="1"/>
  <c r="F1700" i="1"/>
  <c r="L1700" i="1"/>
  <c r="M1700" i="1"/>
  <c r="N1700" i="1"/>
  <c r="F1701" i="1"/>
  <c r="L1701" i="1"/>
  <c r="M1701" i="1"/>
  <c r="N1701" i="1"/>
  <c r="F1702" i="1"/>
  <c r="L1702" i="1"/>
  <c r="M1702" i="1"/>
  <c r="N1702" i="1"/>
  <c r="F1703" i="1"/>
  <c r="L1703" i="1"/>
  <c r="M1703" i="1"/>
  <c r="N1703" i="1"/>
  <c r="F1704" i="1"/>
  <c r="L1704" i="1"/>
  <c r="M1704" i="1"/>
  <c r="N1704" i="1"/>
  <c r="F1705" i="1"/>
  <c r="L1705" i="1"/>
  <c r="M1705" i="1"/>
  <c r="N1705" i="1"/>
  <c r="F1706" i="1"/>
  <c r="L1706" i="1"/>
  <c r="M1706" i="1"/>
  <c r="N1706" i="1"/>
  <c r="F1707" i="1"/>
  <c r="L1707" i="1"/>
  <c r="M1707" i="1"/>
  <c r="N1707" i="1"/>
  <c r="F1708" i="1"/>
  <c r="L1708" i="1"/>
  <c r="M1708" i="1"/>
  <c r="N1708" i="1"/>
  <c r="F1709" i="1"/>
  <c r="L1709" i="1"/>
  <c r="M1709" i="1"/>
  <c r="N1709" i="1"/>
  <c r="F1710" i="1"/>
  <c r="L1710" i="1"/>
  <c r="M1710" i="1"/>
  <c r="N1710" i="1"/>
  <c r="F1711" i="1"/>
  <c r="L1711" i="1"/>
  <c r="M1711" i="1"/>
  <c r="N1711" i="1"/>
  <c r="F1712" i="1"/>
  <c r="L1712" i="1"/>
  <c r="M1712" i="1"/>
  <c r="N1712" i="1"/>
  <c r="F1713" i="1"/>
  <c r="L1713" i="1"/>
  <c r="M1713" i="1"/>
  <c r="N1713" i="1"/>
  <c r="F1714" i="1"/>
  <c r="L1714" i="1"/>
  <c r="M1714" i="1"/>
  <c r="N1714" i="1"/>
  <c r="F1715" i="1"/>
  <c r="L1715" i="1"/>
  <c r="M1715" i="1"/>
  <c r="N1715" i="1"/>
  <c r="F1716" i="1"/>
  <c r="L1716" i="1"/>
  <c r="M1716" i="1"/>
  <c r="N1716" i="1"/>
  <c r="F1717" i="1"/>
  <c r="L1717" i="1"/>
  <c r="M1717" i="1"/>
  <c r="N1717" i="1"/>
  <c r="F1718" i="1"/>
  <c r="L1718" i="1"/>
  <c r="M1718" i="1"/>
  <c r="N1718" i="1"/>
  <c r="F1719" i="1"/>
  <c r="L1719" i="1"/>
  <c r="M1719" i="1"/>
  <c r="N1719" i="1"/>
  <c r="F1720" i="1"/>
  <c r="L1720" i="1"/>
  <c r="M1720" i="1"/>
  <c r="N1720" i="1"/>
  <c r="F1721" i="1"/>
  <c r="L1721" i="1"/>
  <c r="M1721" i="1"/>
  <c r="N1721" i="1"/>
  <c r="F1722" i="1"/>
  <c r="L1722" i="1"/>
  <c r="M1722" i="1"/>
  <c r="N1722" i="1"/>
  <c r="F1723" i="1"/>
  <c r="L1723" i="1"/>
  <c r="M1723" i="1"/>
  <c r="N1723" i="1"/>
  <c r="F1724" i="1"/>
  <c r="L1724" i="1"/>
  <c r="M1724" i="1"/>
  <c r="N1724" i="1"/>
  <c r="F1725" i="1"/>
  <c r="L1725" i="1"/>
  <c r="M1725" i="1"/>
  <c r="N1725" i="1"/>
  <c r="F1726" i="1"/>
  <c r="L1726" i="1"/>
  <c r="M1726" i="1"/>
  <c r="N1726" i="1"/>
  <c r="F1727" i="1"/>
  <c r="L1727" i="1"/>
  <c r="M1727" i="1"/>
  <c r="N1727" i="1"/>
  <c r="F1728" i="1"/>
  <c r="L1728" i="1"/>
  <c r="M1728" i="1"/>
  <c r="N1728" i="1"/>
  <c r="F1729" i="1"/>
  <c r="L1729" i="1"/>
  <c r="M1729" i="1"/>
  <c r="N1729" i="1"/>
  <c r="F1730" i="1"/>
  <c r="L1730" i="1"/>
  <c r="M1730" i="1"/>
  <c r="N1730" i="1"/>
  <c r="F1731" i="1"/>
  <c r="L1731" i="1"/>
  <c r="M1731" i="1"/>
  <c r="N1731" i="1"/>
  <c r="F1732" i="1"/>
  <c r="L1732" i="1"/>
  <c r="M1732" i="1"/>
  <c r="N1732" i="1"/>
  <c r="F1733" i="1"/>
  <c r="L1733" i="1"/>
  <c r="M1733" i="1"/>
  <c r="N1733" i="1"/>
  <c r="F1734" i="1"/>
  <c r="L1734" i="1"/>
  <c r="M1734" i="1"/>
  <c r="N1734" i="1"/>
  <c r="F1735" i="1"/>
  <c r="L1735" i="1"/>
  <c r="M1735" i="1"/>
  <c r="N1735" i="1"/>
  <c r="F1736" i="1"/>
  <c r="L1736" i="1"/>
  <c r="M1736" i="1"/>
  <c r="N1736" i="1"/>
  <c r="F1737" i="1"/>
  <c r="L1737" i="1"/>
  <c r="M1737" i="1"/>
  <c r="N1737" i="1"/>
  <c r="F1738" i="1"/>
  <c r="L1738" i="1"/>
  <c r="M1738" i="1"/>
  <c r="N1738" i="1"/>
  <c r="F1739" i="1"/>
  <c r="L1739" i="1"/>
  <c r="M1739" i="1"/>
  <c r="N1739" i="1"/>
  <c r="F1740" i="1"/>
  <c r="L1740" i="1"/>
  <c r="M1740" i="1"/>
  <c r="N1740" i="1"/>
  <c r="F1741" i="1"/>
  <c r="L1741" i="1"/>
  <c r="M1741" i="1"/>
  <c r="N1741" i="1"/>
  <c r="F1742" i="1"/>
  <c r="L1742" i="1"/>
  <c r="M1742" i="1"/>
  <c r="N1742" i="1"/>
  <c r="F1743" i="1"/>
  <c r="L1743" i="1"/>
  <c r="M1743" i="1"/>
  <c r="N1743" i="1"/>
  <c r="F1744" i="1"/>
  <c r="L1744" i="1"/>
  <c r="M1744" i="1"/>
  <c r="N1744" i="1"/>
  <c r="F1745" i="1"/>
  <c r="L1745" i="1"/>
  <c r="M1745" i="1"/>
  <c r="N1745" i="1"/>
  <c r="F1746" i="1"/>
  <c r="L1746" i="1"/>
  <c r="M1746" i="1"/>
  <c r="N1746" i="1"/>
  <c r="F1747" i="1"/>
  <c r="L1747" i="1"/>
  <c r="M1747" i="1"/>
  <c r="N1747" i="1"/>
  <c r="F1748" i="1"/>
  <c r="L1748" i="1"/>
  <c r="M1748" i="1"/>
  <c r="N1748" i="1"/>
  <c r="F1749" i="1"/>
  <c r="L1749" i="1"/>
  <c r="M1749" i="1"/>
  <c r="N1749" i="1"/>
  <c r="F1750" i="1"/>
  <c r="L1750" i="1"/>
  <c r="M1750" i="1"/>
  <c r="N1750" i="1"/>
  <c r="F1751" i="1"/>
  <c r="L1751" i="1"/>
  <c r="M1751" i="1"/>
  <c r="N1751" i="1"/>
  <c r="F1752" i="1"/>
  <c r="L1752" i="1"/>
  <c r="M1752" i="1"/>
  <c r="N1752" i="1"/>
  <c r="F1753" i="1"/>
  <c r="L1753" i="1"/>
  <c r="M1753" i="1"/>
  <c r="N1753" i="1"/>
  <c r="F1754" i="1"/>
  <c r="L1754" i="1"/>
  <c r="M1754" i="1"/>
  <c r="N1754" i="1"/>
  <c r="F1755" i="1"/>
  <c r="L1755" i="1"/>
  <c r="M1755" i="1"/>
  <c r="N1755" i="1"/>
  <c r="F1756" i="1"/>
  <c r="L1756" i="1"/>
  <c r="M1756" i="1"/>
  <c r="N1756" i="1"/>
  <c r="F1757" i="1"/>
  <c r="L1757" i="1"/>
  <c r="M1757" i="1"/>
  <c r="N1757" i="1"/>
  <c r="F1758" i="1"/>
  <c r="L1758" i="1"/>
  <c r="M1758" i="1"/>
  <c r="N1758" i="1"/>
  <c r="F1759" i="1"/>
  <c r="L1759" i="1"/>
  <c r="M1759" i="1"/>
  <c r="N1759" i="1"/>
  <c r="F1760" i="1"/>
  <c r="L1760" i="1"/>
  <c r="M1760" i="1"/>
  <c r="N1760" i="1"/>
  <c r="F1761" i="1"/>
  <c r="L1761" i="1"/>
  <c r="M1761" i="1"/>
  <c r="N1761" i="1"/>
  <c r="F1762" i="1"/>
  <c r="L1762" i="1"/>
  <c r="M1762" i="1"/>
  <c r="N1762" i="1"/>
  <c r="F1763" i="1"/>
  <c r="L1763" i="1"/>
  <c r="M1763" i="1"/>
  <c r="N1763" i="1"/>
  <c r="F1764" i="1"/>
  <c r="L1764" i="1"/>
  <c r="M1764" i="1"/>
  <c r="N1764" i="1"/>
  <c r="F1765" i="1"/>
  <c r="L1765" i="1"/>
  <c r="M1765" i="1"/>
  <c r="N1765" i="1"/>
  <c r="F1766" i="1"/>
  <c r="L1766" i="1"/>
  <c r="M1766" i="1"/>
  <c r="N1766" i="1"/>
  <c r="F1767" i="1"/>
  <c r="L1767" i="1"/>
  <c r="M1767" i="1"/>
  <c r="N1767" i="1"/>
  <c r="F1768" i="1"/>
  <c r="L1768" i="1"/>
  <c r="M1768" i="1"/>
  <c r="N1768" i="1"/>
  <c r="F1769" i="1"/>
  <c r="L1769" i="1"/>
  <c r="M1769" i="1"/>
  <c r="N1769" i="1"/>
  <c r="F1770" i="1"/>
  <c r="L1770" i="1"/>
  <c r="M1770" i="1"/>
  <c r="N1770" i="1"/>
  <c r="F1771" i="1"/>
  <c r="L1771" i="1"/>
  <c r="M1771" i="1"/>
  <c r="N1771" i="1"/>
  <c r="F1772" i="1"/>
  <c r="L1772" i="1"/>
  <c r="M1772" i="1"/>
  <c r="N1772" i="1"/>
  <c r="F1773" i="1"/>
  <c r="L1773" i="1"/>
  <c r="M1773" i="1"/>
  <c r="N1773" i="1"/>
  <c r="F1774" i="1"/>
  <c r="L1774" i="1"/>
  <c r="M1774" i="1"/>
  <c r="N1774" i="1"/>
  <c r="F1775" i="1"/>
  <c r="L1775" i="1"/>
  <c r="M1775" i="1"/>
  <c r="N1775" i="1"/>
  <c r="F1776" i="1"/>
  <c r="L1776" i="1"/>
  <c r="M1776" i="1"/>
  <c r="N1776" i="1"/>
  <c r="F1777" i="1"/>
  <c r="L1777" i="1"/>
  <c r="M1777" i="1"/>
  <c r="N1777" i="1"/>
  <c r="F1778" i="1"/>
  <c r="L1778" i="1"/>
  <c r="M1778" i="1"/>
  <c r="N1778" i="1"/>
  <c r="F1779" i="1"/>
  <c r="L1779" i="1"/>
  <c r="M1779" i="1"/>
  <c r="N1779" i="1"/>
  <c r="F1780" i="1"/>
  <c r="L1780" i="1"/>
  <c r="M1780" i="1"/>
  <c r="N1780" i="1"/>
  <c r="F1781" i="1"/>
  <c r="L1781" i="1"/>
  <c r="M1781" i="1"/>
  <c r="N1781" i="1"/>
  <c r="F1782" i="1"/>
  <c r="L1782" i="1"/>
  <c r="M1782" i="1"/>
  <c r="N1782" i="1"/>
  <c r="F1783" i="1"/>
  <c r="L1783" i="1"/>
  <c r="M1783" i="1"/>
  <c r="N1783" i="1"/>
  <c r="F1784" i="1"/>
  <c r="L1784" i="1"/>
  <c r="M1784" i="1"/>
  <c r="N1784" i="1"/>
  <c r="F1785" i="1"/>
  <c r="L1785" i="1"/>
  <c r="M1785" i="1"/>
  <c r="N1785" i="1"/>
  <c r="F1786" i="1"/>
  <c r="L1786" i="1"/>
  <c r="M1786" i="1"/>
  <c r="N1786" i="1"/>
  <c r="F1787" i="1"/>
  <c r="L1787" i="1"/>
  <c r="M1787" i="1"/>
  <c r="N1787" i="1"/>
  <c r="F1788" i="1"/>
  <c r="L1788" i="1"/>
  <c r="M1788" i="1"/>
  <c r="N1788" i="1"/>
  <c r="F1789" i="1"/>
  <c r="L1789" i="1"/>
  <c r="M1789" i="1"/>
  <c r="N1789" i="1"/>
  <c r="F1790" i="1"/>
  <c r="L1790" i="1"/>
  <c r="M1790" i="1"/>
  <c r="N1790" i="1"/>
  <c r="F1791" i="1"/>
  <c r="L1791" i="1"/>
  <c r="M1791" i="1"/>
  <c r="N1791" i="1"/>
  <c r="F1792" i="1"/>
  <c r="L1792" i="1"/>
  <c r="M1792" i="1"/>
  <c r="N1792" i="1"/>
  <c r="F1793" i="1"/>
  <c r="L1793" i="1"/>
  <c r="M1793" i="1"/>
  <c r="N1793" i="1"/>
  <c r="F1794" i="1"/>
  <c r="L1794" i="1"/>
  <c r="M1794" i="1"/>
  <c r="N1794" i="1"/>
  <c r="F1795" i="1"/>
  <c r="L1795" i="1"/>
  <c r="M1795" i="1"/>
  <c r="N1795" i="1"/>
  <c r="F1796" i="1"/>
  <c r="L1796" i="1"/>
  <c r="M1796" i="1"/>
  <c r="N1796" i="1"/>
  <c r="F1797" i="1"/>
  <c r="L1797" i="1"/>
  <c r="M1797" i="1"/>
  <c r="N1797" i="1"/>
  <c r="F1798" i="1"/>
  <c r="L1798" i="1"/>
  <c r="M1798" i="1"/>
  <c r="N1798" i="1"/>
  <c r="F1799" i="1"/>
  <c r="L1799" i="1"/>
  <c r="M1799" i="1"/>
  <c r="N1799" i="1"/>
  <c r="F1800" i="1"/>
  <c r="L1800" i="1"/>
  <c r="M1800" i="1"/>
  <c r="N1800" i="1"/>
  <c r="F1801" i="1"/>
  <c r="L1801" i="1"/>
  <c r="M1801" i="1"/>
  <c r="N1801" i="1"/>
  <c r="F1802" i="1"/>
  <c r="L1802" i="1"/>
  <c r="M1802" i="1"/>
  <c r="N1802" i="1"/>
  <c r="F1803" i="1"/>
  <c r="L1803" i="1"/>
  <c r="M1803" i="1"/>
  <c r="N1803" i="1"/>
  <c r="F1804" i="1"/>
  <c r="L1804" i="1"/>
  <c r="M1804" i="1"/>
  <c r="N1804" i="1"/>
  <c r="F1805" i="1"/>
  <c r="L1805" i="1"/>
  <c r="M1805" i="1"/>
  <c r="N1805" i="1"/>
  <c r="F1806" i="1"/>
  <c r="L1806" i="1"/>
  <c r="M1806" i="1"/>
  <c r="N1806" i="1"/>
  <c r="F1807" i="1"/>
  <c r="L1807" i="1"/>
  <c r="M1807" i="1"/>
  <c r="N1807" i="1"/>
  <c r="F1808" i="1"/>
  <c r="L1808" i="1"/>
  <c r="M1808" i="1"/>
  <c r="N1808" i="1"/>
  <c r="F1809" i="1"/>
  <c r="L1809" i="1"/>
  <c r="M1809" i="1"/>
  <c r="N1809" i="1"/>
  <c r="F1810" i="1"/>
  <c r="L1810" i="1"/>
  <c r="M1810" i="1"/>
  <c r="N1810" i="1"/>
  <c r="F1811" i="1"/>
  <c r="L1811" i="1"/>
  <c r="M1811" i="1"/>
  <c r="N1811" i="1"/>
  <c r="F1812" i="1"/>
  <c r="L1812" i="1"/>
  <c r="M1812" i="1"/>
  <c r="N1812" i="1"/>
  <c r="F1813" i="1"/>
  <c r="L1813" i="1"/>
  <c r="M1813" i="1"/>
  <c r="N1813" i="1"/>
  <c r="F1814" i="1"/>
  <c r="L1814" i="1"/>
  <c r="M1814" i="1"/>
  <c r="N1814" i="1"/>
  <c r="F1815" i="1"/>
  <c r="L1815" i="1"/>
  <c r="M1815" i="1"/>
  <c r="N1815" i="1"/>
  <c r="F1816" i="1"/>
  <c r="L1816" i="1"/>
  <c r="M1816" i="1"/>
  <c r="N1816" i="1"/>
  <c r="F1817" i="1"/>
  <c r="L1817" i="1"/>
  <c r="M1817" i="1"/>
  <c r="N1817" i="1"/>
  <c r="F1818" i="1"/>
  <c r="L1818" i="1"/>
  <c r="M1818" i="1"/>
  <c r="N1818" i="1"/>
  <c r="F1819" i="1"/>
  <c r="L1819" i="1"/>
  <c r="M1819" i="1"/>
  <c r="N1819" i="1"/>
  <c r="F1820" i="1"/>
  <c r="L1820" i="1"/>
  <c r="M1820" i="1"/>
  <c r="N1820" i="1"/>
  <c r="F1821" i="1"/>
  <c r="L1821" i="1"/>
  <c r="M1821" i="1"/>
  <c r="N1821" i="1"/>
  <c r="F1822" i="1"/>
  <c r="L1822" i="1"/>
  <c r="M1822" i="1"/>
  <c r="N1822" i="1"/>
  <c r="F1823" i="1"/>
  <c r="L1823" i="1"/>
  <c r="M1823" i="1"/>
  <c r="N1823" i="1"/>
  <c r="F1824" i="1"/>
  <c r="L1824" i="1"/>
  <c r="M1824" i="1"/>
  <c r="N1824" i="1"/>
  <c r="F1825" i="1"/>
  <c r="L1825" i="1"/>
  <c r="M1825" i="1"/>
  <c r="N1825" i="1"/>
  <c r="F1826" i="1"/>
  <c r="L1826" i="1"/>
  <c r="M1826" i="1"/>
  <c r="N1826" i="1"/>
  <c r="F1827" i="1"/>
  <c r="L1827" i="1"/>
  <c r="M1827" i="1"/>
  <c r="N1827" i="1"/>
  <c r="F1828" i="1"/>
  <c r="L1828" i="1"/>
  <c r="M1828" i="1"/>
  <c r="N1828" i="1"/>
  <c r="F1829" i="1"/>
  <c r="L1829" i="1"/>
  <c r="M1829" i="1"/>
  <c r="N1829" i="1"/>
  <c r="F1830" i="1"/>
  <c r="L1830" i="1"/>
  <c r="M1830" i="1"/>
  <c r="N1830" i="1"/>
  <c r="F1831" i="1"/>
  <c r="L1831" i="1"/>
  <c r="M1831" i="1"/>
  <c r="N1831" i="1"/>
  <c r="F1832" i="1"/>
  <c r="L1832" i="1"/>
  <c r="M1832" i="1"/>
  <c r="N1832" i="1"/>
  <c r="F1833" i="1"/>
  <c r="L1833" i="1"/>
  <c r="M1833" i="1"/>
  <c r="N1833" i="1"/>
  <c r="F1834" i="1"/>
  <c r="L1834" i="1"/>
  <c r="M1834" i="1"/>
  <c r="N1834" i="1"/>
  <c r="F1835" i="1"/>
  <c r="L1835" i="1"/>
  <c r="M1835" i="1"/>
  <c r="N1835" i="1"/>
  <c r="F1836" i="1"/>
  <c r="L1836" i="1"/>
  <c r="M1836" i="1"/>
  <c r="N1836" i="1"/>
  <c r="F1837" i="1"/>
  <c r="L1837" i="1"/>
  <c r="M1837" i="1"/>
  <c r="N1837" i="1"/>
  <c r="F1838" i="1"/>
  <c r="L1838" i="1"/>
  <c r="M1838" i="1"/>
  <c r="N1838" i="1"/>
  <c r="F1839" i="1"/>
  <c r="L1839" i="1"/>
  <c r="M1839" i="1"/>
  <c r="N1839" i="1"/>
  <c r="F1840" i="1"/>
  <c r="L1840" i="1"/>
  <c r="M1840" i="1"/>
  <c r="N1840" i="1"/>
  <c r="F1841" i="1"/>
  <c r="L1841" i="1"/>
  <c r="M1841" i="1"/>
  <c r="N1841" i="1"/>
  <c r="F1842" i="1"/>
  <c r="L1842" i="1"/>
  <c r="M1842" i="1"/>
  <c r="N1842" i="1"/>
  <c r="F1843" i="1"/>
  <c r="L1843" i="1"/>
  <c r="M1843" i="1"/>
  <c r="N1843" i="1"/>
  <c r="F1844" i="1"/>
  <c r="L1844" i="1"/>
  <c r="M1844" i="1"/>
  <c r="N1844" i="1"/>
  <c r="F1845" i="1"/>
  <c r="L1845" i="1"/>
  <c r="M1845" i="1"/>
  <c r="N1845" i="1"/>
  <c r="F1846" i="1"/>
  <c r="L1846" i="1"/>
  <c r="M1846" i="1"/>
  <c r="N1846" i="1"/>
  <c r="F1847" i="1"/>
  <c r="L1847" i="1"/>
  <c r="M1847" i="1"/>
  <c r="N1847" i="1"/>
  <c r="F1848" i="1"/>
  <c r="L1848" i="1"/>
  <c r="M1848" i="1"/>
  <c r="N1848" i="1"/>
  <c r="F1849" i="1"/>
  <c r="L1849" i="1"/>
  <c r="M1849" i="1"/>
  <c r="N1849" i="1"/>
  <c r="F1850" i="1"/>
  <c r="L1850" i="1"/>
  <c r="M1850" i="1"/>
  <c r="N1850" i="1"/>
  <c r="F1851" i="1"/>
  <c r="L1851" i="1"/>
  <c r="M1851" i="1"/>
  <c r="N1851" i="1"/>
  <c r="F1852" i="1"/>
  <c r="L1852" i="1"/>
  <c r="M1852" i="1"/>
  <c r="N1852" i="1"/>
  <c r="F1853" i="1"/>
  <c r="L1853" i="1"/>
  <c r="M1853" i="1"/>
  <c r="N1853" i="1"/>
  <c r="F1854" i="1"/>
  <c r="L1854" i="1"/>
  <c r="M1854" i="1"/>
  <c r="N1854" i="1"/>
  <c r="F1855" i="1"/>
  <c r="L1855" i="1"/>
  <c r="M1855" i="1"/>
  <c r="N1855" i="1"/>
  <c r="F1856" i="1"/>
  <c r="L1856" i="1"/>
  <c r="M1856" i="1"/>
  <c r="N1856" i="1"/>
  <c r="F1857" i="1"/>
  <c r="L1857" i="1"/>
  <c r="M1857" i="1"/>
  <c r="N1857" i="1"/>
  <c r="F1858" i="1"/>
  <c r="L1858" i="1"/>
  <c r="M1858" i="1"/>
  <c r="N1858" i="1"/>
  <c r="F1859" i="1"/>
  <c r="L1859" i="1"/>
  <c r="M1859" i="1"/>
  <c r="N1859" i="1"/>
  <c r="F1860" i="1"/>
  <c r="L1860" i="1"/>
  <c r="M1860" i="1"/>
  <c r="N1860" i="1"/>
  <c r="F1861" i="1"/>
  <c r="L1861" i="1"/>
  <c r="M1861" i="1"/>
  <c r="N1861" i="1"/>
  <c r="F1862" i="1"/>
  <c r="L1862" i="1"/>
  <c r="M1862" i="1"/>
  <c r="N1862" i="1"/>
  <c r="F1863" i="1"/>
  <c r="L1863" i="1"/>
  <c r="M1863" i="1"/>
  <c r="N1863" i="1"/>
  <c r="F1864" i="1"/>
  <c r="L1864" i="1"/>
  <c r="M1864" i="1"/>
  <c r="N1864" i="1"/>
  <c r="F1865" i="1"/>
  <c r="L1865" i="1"/>
  <c r="M1865" i="1"/>
  <c r="N1865" i="1"/>
  <c r="F1866" i="1"/>
  <c r="L1866" i="1"/>
  <c r="M1866" i="1"/>
  <c r="N1866" i="1"/>
  <c r="F1867" i="1"/>
  <c r="L1867" i="1"/>
  <c r="M1867" i="1"/>
  <c r="N1867" i="1"/>
  <c r="F1868" i="1"/>
  <c r="L1868" i="1"/>
  <c r="M1868" i="1"/>
  <c r="N1868" i="1"/>
  <c r="F1869" i="1"/>
  <c r="L1869" i="1"/>
  <c r="M1869" i="1"/>
  <c r="N1869" i="1"/>
  <c r="F1870" i="1"/>
  <c r="L1870" i="1"/>
  <c r="M1870" i="1"/>
  <c r="N1870" i="1"/>
  <c r="F1871" i="1"/>
  <c r="L1871" i="1"/>
  <c r="M1871" i="1"/>
  <c r="N1871" i="1"/>
  <c r="F1872" i="1"/>
  <c r="L1872" i="1"/>
  <c r="M1872" i="1"/>
  <c r="N1872" i="1"/>
  <c r="F1873" i="1"/>
  <c r="L1873" i="1"/>
  <c r="M1873" i="1"/>
  <c r="N1873" i="1"/>
  <c r="F1874" i="1"/>
  <c r="L1874" i="1"/>
  <c r="M1874" i="1"/>
  <c r="N1874" i="1"/>
  <c r="F1875" i="1"/>
  <c r="L1875" i="1"/>
  <c r="M1875" i="1"/>
  <c r="N1875" i="1"/>
  <c r="F1876" i="1"/>
  <c r="L1876" i="1"/>
  <c r="M1876" i="1"/>
  <c r="N1876" i="1"/>
  <c r="F1877" i="1"/>
  <c r="L1877" i="1"/>
  <c r="M1877" i="1"/>
  <c r="N1877" i="1"/>
  <c r="F1878" i="1"/>
  <c r="L1878" i="1"/>
  <c r="M1878" i="1"/>
  <c r="N1878" i="1"/>
  <c r="F1879" i="1"/>
  <c r="L1879" i="1"/>
  <c r="M1879" i="1"/>
  <c r="N1879" i="1"/>
  <c r="F1880" i="1"/>
  <c r="L1880" i="1"/>
  <c r="M1880" i="1"/>
  <c r="N1880" i="1"/>
  <c r="F1881" i="1"/>
  <c r="L1881" i="1"/>
  <c r="M1881" i="1"/>
  <c r="N1881" i="1"/>
  <c r="F1882" i="1"/>
  <c r="L1882" i="1"/>
  <c r="M1882" i="1"/>
  <c r="N1882" i="1"/>
  <c r="F1883" i="1"/>
  <c r="L1883" i="1"/>
  <c r="M1883" i="1"/>
  <c r="N1883" i="1"/>
  <c r="F1884" i="1"/>
  <c r="L1884" i="1"/>
  <c r="M1884" i="1"/>
  <c r="N1884" i="1"/>
  <c r="F1885" i="1"/>
  <c r="L1885" i="1"/>
  <c r="M1885" i="1"/>
  <c r="N1885" i="1"/>
  <c r="F1886" i="1"/>
  <c r="L1886" i="1"/>
  <c r="M1886" i="1"/>
  <c r="N1886" i="1"/>
  <c r="F1887" i="1"/>
  <c r="L1887" i="1"/>
  <c r="M1887" i="1"/>
  <c r="N1887" i="1"/>
  <c r="F1888" i="1"/>
  <c r="L1888" i="1"/>
  <c r="M1888" i="1"/>
  <c r="N1888" i="1"/>
  <c r="F1889" i="1"/>
  <c r="L1889" i="1"/>
  <c r="M1889" i="1"/>
  <c r="N1889" i="1"/>
  <c r="F1890" i="1"/>
  <c r="L1890" i="1"/>
  <c r="M1890" i="1"/>
  <c r="N1890" i="1"/>
  <c r="F1891" i="1"/>
  <c r="L1891" i="1"/>
  <c r="M1891" i="1"/>
  <c r="N1891" i="1"/>
  <c r="F1892" i="1"/>
  <c r="L1892" i="1"/>
  <c r="M1892" i="1"/>
  <c r="N1892" i="1"/>
  <c r="F1893" i="1"/>
  <c r="L1893" i="1"/>
  <c r="M1893" i="1"/>
  <c r="N1893" i="1"/>
  <c r="F1894" i="1"/>
  <c r="L1894" i="1"/>
  <c r="M1894" i="1"/>
  <c r="N1894" i="1"/>
  <c r="F1895" i="1"/>
  <c r="L1895" i="1"/>
  <c r="M1895" i="1"/>
  <c r="N1895" i="1"/>
  <c r="F1896" i="1"/>
  <c r="L1896" i="1"/>
  <c r="M1896" i="1"/>
  <c r="N1896" i="1"/>
  <c r="F1897" i="1"/>
  <c r="L1897" i="1"/>
  <c r="M1897" i="1"/>
  <c r="N1897" i="1"/>
  <c r="F1898" i="1"/>
  <c r="L1898" i="1"/>
  <c r="M1898" i="1"/>
  <c r="N1898" i="1"/>
  <c r="F1899" i="1"/>
  <c r="L1899" i="1"/>
  <c r="M1899" i="1"/>
  <c r="N1899" i="1"/>
  <c r="F1900" i="1"/>
  <c r="L1900" i="1"/>
  <c r="M1900" i="1"/>
  <c r="N1900" i="1"/>
  <c r="F1901" i="1"/>
  <c r="L1901" i="1"/>
  <c r="M1901" i="1"/>
  <c r="N1901" i="1"/>
  <c r="F1902" i="1"/>
  <c r="L1902" i="1"/>
  <c r="M1902" i="1"/>
  <c r="N1902" i="1"/>
  <c r="F1903" i="1"/>
  <c r="L1903" i="1"/>
  <c r="M1903" i="1"/>
  <c r="N1903" i="1"/>
  <c r="F1904" i="1"/>
  <c r="L1904" i="1"/>
  <c r="M1904" i="1"/>
  <c r="N1904" i="1"/>
  <c r="F1905" i="1"/>
  <c r="L1905" i="1"/>
  <c r="M1905" i="1"/>
  <c r="N1905" i="1"/>
  <c r="F1906" i="1"/>
  <c r="L1906" i="1"/>
  <c r="M1906" i="1"/>
  <c r="N1906" i="1"/>
  <c r="F1907" i="1"/>
  <c r="L1907" i="1"/>
  <c r="M1907" i="1"/>
  <c r="N1907" i="1"/>
  <c r="F1908" i="1"/>
  <c r="L1908" i="1"/>
  <c r="M1908" i="1"/>
  <c r="N1908" i="1"/>
  <c r="F1909" i="1"/>
  <c r="L1909" i="1"/>
  <c r="M1909" i="1"/>
  <c r="N1909" i="1"/>
  <c r="F1910" i="1"/>
  <c r="L1910" i="1"/>
  <c r="M1910" i="1"/>
  <c r="N1910" i="1"/>
  <c r="F1911" i="1"/>
  <c r="L1911" i="1"/>
  <c r="M1911" i="1"/>
  <c r="N1911" i="1"/>
  <c r="F1912" i="1"/>
  <c r="L1912" i="1"/>
  <c r="M1912" i="1"/>
  <c r="N1912" i="1"/>
  <c r="F1913" i="1"/>
  <c r="L1913" i="1"/>
  <c r="M1913" i="1"/>
  <c r="N1913" i="1"/>
  <c r="F1914" i="1"/>
  <c r="L1914" i="1"/>
  <c r="M1914" i="1"/>
  <c r="N1914" i="1"/>
  <c r="F1915" i="1"/>
  <c r="L1915" i="1"/>
  <c r="M1915" i="1"/>
  <c r="N1915" i="1"/>
  <c r="F1916" i="1"/>
  <c r="L1916" i="1"/>
  <c r="M1916" i="1"/>
  <c r="N1916" i="1"/>
  <c r="F1917" i="1"/>
  <c r="L1917" i="1"/>
  <c r="M1917" i="1"/>
  <c r="N1917" i="1"/>
  <c r="F1918" i="1"/>
  <c r="L1918" i="1"/>
  <c r="M1918" i="1"/>
  <c r="N1918" i="1"/>
  <c r="F1919" i="1"/>
  <c r="L1919" i="1"/>
  <c r="M1919" i="1"/>
  <c r="N1919" i="1"/>
  <c r="F1920" i="1"/>
  <c r="L1920" i="1"/>
  <c r="M1920" i="1"/>
  <c r="N1920" i="1"/>
  <c r="F1921" i="1"/>
  <c r="L1921" i="1"/>
  <c r="M1921" i="1"/>
  <c r="N1921" i="1"/>
  <c r="F1922" i="1"/>
  <c r="L1922" i="1"/>
  <c r="M1922" i="1"/>
  <c r="N1922" i="1"/>
  <c r="F1923" i="1"/>
  <c r="L1923" i="1"/>
  <c r="M1923" i="1"/>
  <c r="N1923" i="1"/>
  <c r="F1924" i="1"/>
  <c r="L1924" i="1"/>
  <c r="M1924" i="1"/>
  <c r="N1924" i="1"/>
  <c r="F1925" i="1"/>
  <c r="L1925" i="1"/>
  <c r="M1925" i="1"/>
  <c r="N1925" i="1"/>
  <c r="F1926" i="1"/>
  <c r="L1926" i="1"/>
  <c r="M1926" i="1"/>
  <c r="N1926" i="1"/>
  <c r="F1927" i="1"/>
  <c r="L1927" i="1"/>
  <c r="M1927" i="1"/>
  <c r="N1927" i="1"/>
  <c r="F1928" i="1"/>
  <c r="L1928" i="1"/>
  <c r="M1928" i="1"/>
  <c r="N1928" i="1"/>
  <c r="F1929" i="1"/>
  <c r="L1929" i="1"/>
  <c r="M1929" i="1"/>
  <c r="N1929" i="1"/>
  <c r="F1930" i="1"/>
  <c r="L1930" i="1"/>
  <c r="M1930" i="1"/>
  <c r="N1930" i="1"/>
  <c r="F1931" i="1"/>
  <c r="L1931" i="1"/>
  <c r="M1931" i="1"/>
  <c r="N1931" i="1"/>
  <c r="F1932" i="1"/>
  <c r="L1932" i="1"/>
  <c r="M1932" i="1"/>
  <c r="N1932" i="1"/>
  <c r="F1933" i="1"/>
  <c r="L1933" i="1"/>
  <c r="M1933" i="1"/>
  <c r="N1933" i="1"/>
  <c r="F1934" i="1"/>
  <c r="L1934" i="1"/>
  <c r="M1934" i="1"/>
  <c r="N1934" i="1"/>
  <c r="F1935" i="1"/>
  <c r="L1935" i="1"/>
  <c r="M1935" i="1"/>
  <c r="N1935" i="1"/>
  <c r="F1936" i="1"/>
  <c r="L1936" i="1"/>
  <c r="M1936" i="1"/>
  <c r="N1936" i="1"/>
  <c r="F1937" i="1"/>
  <c r="L1937" i="1"/>
  <c r="M1937" i="1"/>
  <c r="N1937" i="1"/>
  <c r="F1938" i="1"/>
  <c r="L1938" i="1"/>
  <c r="M1938" i="1"/>
  <c r="N1938" i="1"/>
  <c r="F1939" i="1"/>
  <c r="L1939" i="1"/>
  <c r="M1939" i="1"/>
  <c r="N1939" i="1"/>
  <c r="F1940" i="1"/>
  <c r="L1940" i="1"/>
  <c r="M1940" i="1"/>
  <c r="N1940" i="1"/>
  <c r="F1941" i="1"/>
  <c r="L1941" i="1"/>
  <c r="M1941" i="1"/>
  <c r="N1941" i="1"/>
  <c r="F1942" i="1"/>
  <c r="L1942" i="1"/>
  <c r="M1942" i="1"/>
  <c r="N1942" i="1"/>
  <c r="F1943" i="1"/>
  <c r="L1943" i="1"/>
  <c r="M1943" i="1"/>
  <c r="N1943" i="1"/>
  <c r="F1944" i="1"/>
  <c r="L1944" i="1"/>
  <c r="M1944" i="1"/>
  <c r="N1944" i="1"/>
  <c r="F1945" i="1"/>
  <c r="L1945" i="1"/>
  <c r="M1945" i="1"/>
  <c r="N1945" i="1"/>
  <c r="F1946" i="1"/>
  <c r="L1946" i="1"/>
  <c r="M1946" i="1"/>
  <c r="N1946" i="1"/>
  <c r="F1947" i="1"/>
  <c r="L1947" i="1"/>
  <c r="M1947" i="1"/>
  <c r="N1947" i="1"/>
  <c r="F1948" i="1"/>
  <c r="L1948" i="1"/>
  <c r="M1948" i="1"/>
  <c r="N1948" i="1"/>
  <c r="F1949" i="1"/>
  <c r="L1949" i="1"/>
  <c r="M1949" i="1"/>
  <c r="N1949" i="1"/>
  <c r="F1950" i="1"/>
  <c r="L1950" i="1"/>
  <c r="M1950" i="1"/>
  <c r="N1950" i="1"/>
  <c r="F1951" i="1"/>
  <c r="L1951" i="1"/>
  <c r="M1951" i="1"/>
  <c r="N1951" i="1"/>
  <c r="F1952" i="1"/>
  <c r="L1952" i="1"/>
  <c r="M1952" i="1"/>
  <c r="N1952" i="1"/>
  <c r="F1953" i="1"/>
  <c r="L1953" i="1"/>
  <c r="M1953" i="1"/>
  <c r="N1953" i="1"/>
  <c r="F1954" i="1"/>
  <c r="L1954" i="1"/>
  <c r="M1954" i="1"/>
  <c r="N1954" i="1"/>
  <c r="F1955" i="1"/>
  <c r="L1955" i="1"/>
  <c r="M1955" i="1"/>
  <c r="N1955" i="1"/>
  <c r="F1956" i="1"/>
  <c r="L1956" i="1"/>
  <c r="M1956" i="1"/>
  <c r="N1956" i="1"/>
  <c r="F1957" i="1"/>
  <c r="L1957" i="1"/>
  <c r="M1957" i="1"/>
  <c r="N1957" i="1"/>
  <c r="F1958" i="1"/>
  <c r="L1958" i="1"/>
  <c r="M1958" i="1"/>
  <c r="N1958" i="1"/>
  <c r="F1959" i="1"/>
  <c r="L1959" i="1"/>
  <c r="M1959" i="1"/>
  <c r="N1959" i="1"/>
  <c r="F1960" i="1"/>
  <c r="L1960" i="1"/>
  <c r="M1960" i="1"/>
  <c r="N1960" i="1"/>
  <c r="F1961" i="1"/>
  <c r="L1961" i="1"/>
  <c r="M1961" i="1"/>
  <c r="N1961" i="1"/>
  <c r="F1962" i="1"/>
  <c r="L1962" i="1"/>
  <c r="M1962" i="1"/>
  <c r="N1962" i="1"/>
  <c r="F1963" i="1"/>
  <c r="L1963" i="1"/>
  <c r="M1963" i="1"/>
  <c r="N1963" i="1"/>
  <c r="F1964" i="1"/>
  <c r="L1964" i="1"/>
  <c r="M1964" i="1"/>
  <c r="N1964" i="1"/>
  <c r="F1965" i="1"/>
  <c r="L1965" i="1"/>
  <c r="M1965" i="1"/>
  <c r="N1965" i="1"/>
  <c r="F1966" i="1"/>
  <c r="L1966" i="1"/>
  <c r="M1966" i="1"/>
  <c r="N1966" i="1"/>
  <c r="F1967" i="1"/>
  <c r="L1967" i="1"/>
  <c r="M1967" i="1"/>
  <c r="N1967" i="1"/>
  <c r="F1968" i="1"/>
  <c r="L1968" i="1"/>
  <c r="M1968" i="1"/>
  <c r="N1968" i="1"/>
  <c r="F1969" i="1"/>
  <c r="L1969" i="1"/>
  <c r="M1969" i="1"/>
  <c r="N1969" i="1"/>
  <c r="F1970" i="1"/>
  <c r="L1970" i="1"/>
  <c r="M1970" i="1"/>
  <c r="N1970" i="1"/>
  <c r="F1971" i="1"/>
  <c r="L1971" i="1"/>
  <c r="M1971" i="1"/>
  <c r="N1971" i="1"/>
  <c r="F1972" i="1"/>
  <c r="L1972" i="1"/>
  <c r="M1972" i="1"/>
  <c r="N1972" i="1"/>
  <c r="F1973" i="1"/>
  <c r="L1973" i="1"/>
  <c r="M1973" i="1"/>
  <c r="N1973" i="1"/>
  <c r="F1974" i="1"/>
  <c r="L1974" i="1"/>
  <c r="M1974" i="1"/>
  <c r="N1974" i="1"/>
  <c r="F1975" i="1"/>
  <c r="L1975" i="1"/>
  <c r="M1975" i="1"/>
  <c r="N1975" i="1"/>
  <c r="F1976" i="1"/>
  <c r="L1976" i="1"/>
  <c r="M1976" i="1"/>
  <c r="N1976" i="1"/>
  <c r="F1977" i="1"/>
  <c r="L1977" i="1"/>
  <c r="M1977" i="1"/>
  <c r="N1977" i="1"/>
  <c r="F1978" i="1"/>
  <c r="L1978" i="1"/>
  <c r="M1978" i="1"/>
  <c r="N1978" i="1"/>
  <c r="F1979" i="1"/>
  <c r="L1979" i="1"/>
  <c r="M1979" i="1"/>
  <c r="N1979" i="1"/>
  <c r="F1980" i="1"/>
  <c r="L1980" i="1"/>
  <c r="M1980" i="1"/>
  <c r="N1980" i="1"/>
  <c r="F1981" i="1"/>
  <c r="L1981" i="1"/>
  <c r="M1981" i="1"/>
  <c r="N1981" i="1"/>
  <c r="F1982" i="1"/>
  <c r="L1982" i="1"/>
  <c r="M1982" i="1"/>
  <c r="N1982" i="1"/>
  <c r="F1983" i="1"/>
  <c r="L1983" i="1"/>
  <c r="M1983" i="1"/>
  <c r="N1983" i="1"/>
  <c r="F1984" i="1"/>
  <c r="L1984" i="1"/>
  <c r="M1984" i="1"/>
  <c r="N1984" i="1"/>
  <c r="F1985" i="1"/>
  <c r="L1985" i="1"/>
  <c r="M1985" i="1"/>
  <c r="N1985" i="1"/>
  <c r="F1986" i="1"/>
  <c r="L1986" i="1"/>
  <c r="M1986" i="1"/>
  <c r="N1986" i="1"/>
  <c r="F1987" i="1"/>
  <c r="L1987" i="1"/>
  <c r="M1987" i="1"/>
  <c r="N1987" i="1"/>
  <c r="F1988" i="1"/>
  <c r="L1988" i="1"/>
  <c r="M1988" i="1"/>
  <c r="N1988" i="1"/>
  <c r="F1989" i="1"/>
  <c r="L1989" i="1"/>
  <c r="M1989" i="1"/>
  <c r="N1989" i="1"/>
  <c r="F1990" i="1"/>
  <c r="L1990" i="1"/>
  <c r="M1990" i="1"/>
  <c r="N1990" i="1"/>
  <c r="F1991" i="1"/>
  <c r="L1991" i="1"/>
  <c r="M1991" i="1"/>
  <c r="N1991" i="1"/>
  <c r="F1992" i="1"/>
  <c r="L1992" i="1"/>
  <c r="M1992" i="1"/>
  <c r="N1992" i="1"/>
  <c r="F1993" i="1"/>
  <c r="L1993" i="1"/>
  <c r="M1993" i="1"/>
  <c r="N1993" i="1"/>
  <c r="F1994" i="1"/>
  <c r="L1994" i="1"/>
  <c r="M1994" i="1"/>
  <c r="N1994" i="1"/>
  <c r="F1995" i="1"/>
  <c r="L1995" i="1"/>
  <c r="M1995" i="1"/>
  <c r="N1995" i="1"/>
  <c r="F1996" i="1"/>
  <c r="L1996" i="1"/>
  <c r="M1996" i="1"/>
  <c r="N1996" i="1"/>
  <c r="F1997" i="1"/>
  <c r="L1997" i="1"/>
  <c r="M1997" i="1"/>
  <c r="N1997" i="1"/>
  <c r="F1998" i="1"/>
  <c r="L1998" i="1"/>
  <c r="M1998" i="1"/>
  <c r="N1998" i="1"/>
  <c r="F1999" i="1"/>
  <c r="L1999" i="1"/>
  <c r="M1999" i="1"/>
  <c r="N1999" i="1"/>
  <c r="F2000" i="1"/>
  <c r="L2000" i="1"/>
  <c r="M2000" i="1"/>
  <c r="N2000" i="1"/>
  <c r="F2001" i="1"/>
  <c r="L2001" i="1"/>
  <c r="M2001" i="1"/>
  <c r="N2001" i="1"/>
  <c r="F2002" i="1"/>
  <c r="L2002" i="1"/>
  <c r="M2002" i="1"/>
  <c r="N2002" i="1"/>
  <c r="F2003" i="1"/>
  <c r="L2003" i="1"/>
  <c r="M2003" i="1"/>
  <c r="N2003" i="1"/>
  <c r="F2004" i="1"/>
  <c r="L2004" i="1"/>
  <c r="M2004" i="1"/>
  <c r="N2004" i="1"/>
  <c r="F2005" i="1"/>
  <c r="L2005" i="1"/>
  <c r="M2005" i="1"/>
  <c r="N2005" i="1"/>
  <c r="F2006" i="1"/>
  <c r="L2006" i="1"/>
  <c r="M2006" i="1"/>
  <c r="N2006" i="1"/>
  <c r="F2007" i="1"/>
  <c r="L2007" i="1"/>
  <c r="M2007" i="1"/>
  <c r="N2007" i="1"/>
  <c r="F2008" i="1"/>
  <c r="L2008" i="1"/>
  <c r="M2008" i="1"/>
  <c r="N2008" i="1"/>
  <c r="F2009" i="1"/>
  <c r="L2009" i="1"/>
  <c r="M2009" i="1"/>
  <c r="N2009" i="1"/>
  <c r="F2010" i="1"/>
  <c r="L2010" i="1"/>
  <c r="M2010" i="1"/>
  <c r="N2010" i="1"/>
  <c r="F2011" i="1"/>
  <c r="L2011" i="1"/>
  <c r="M2011" i="1"/>
  <c r="N2011" i="1"/>
  <c r="F2012" i="1"/>
  <c r="L2012" i="1"/>
  <c r="M2012" i="1"/>
  <c r="N2012" i="1"/>
  <c r="F2013" i="1"/>
  <c r="L2013" i="1"/>
  <c r="M2013" i="1"/>
  <c r="N2013" i="1"/>
  <c r="F2014" i="1"/>
  <c r="L2014" i="1"/>
  <c r="M2014" i="1"/>
  <c r="N2014" i="1"/>
  <c r="F2015" i="1"/>
  <c r="L2015" i="1"/>
  <c r="M2015" i="1"/>
  <c r="N2015" i="1"/>
  <c r="F2016" i="1"/>
  <c r="L2016" i="1"/>
  <c r="M2016" i="1"/>
  <c r="N2016" i="1"/>
  <c r="F2017" i="1"/>
  <c r="L2017" i="1"/>
  <c r="M2017" i="1"/>
  <c r="N2017" i="1"/>
  <c r="F2018" i="1"/>
  <c r="L2018" i="1"/>
  <c r="M2018" i="1"/>
  <c r="N2018" i="1"/>
  <c r="F2019" i="1"/>
  <c r="L2019" i="1"/>
  <c r="M2019" i="1"/>
  <c r="N2019" i="1"/>
  <c r="F2020" i="1"/>
  <c r="L2020" i="1"/>
  <c r="M2020" i="1"/>
  <c r="N2020" i="1"/>
  <c r="F2021" i="1"/>
  <c r="L2021" i="1"/>
  <c r="M2021" i="1"/>
  <c r="N2021" i="1"/>
  <c r="F2022" i="1"/>
  <c r="L2022" i="1"/>
  <c r="M2022" i="1"/>
  <c r="N2022" i="1"/>
  <c r="F2023" i="1"/>
  <c r="L2023" i="1"/>
  <c r="M2023" i="1"/>
  <c r="N2023" i="1"/>
  <c r="F2024" i="1"/>
  <c r="L2024" i="1"/>
  <c r="M2024" i="1"/>
  <c r="N2024" i="1"/>
  <c r="F2025" i="1"/>
  <c r="L2025" i="1"/>
  <c r="M2025" i="1"/>
  <c r="N2025" i="1"/>
  <c r="F2026" i="1"/>
  <c r="L2026" i="1"/>
  <c r="M2026" i="1"/>
  <c r="N2026" i="1"/>
  <c r="F2027" i="1"/>
  <c r="L2027" i="1"/>
  <c r="M2027" i="1"/>
  <c r="N2027" i="1"/>
  <c r="F2028" i="1"/>
  <c r="L2028" i="1"/>
  <c r="M2028" i="1"/>
  <c r="N2028" i="1"/>
  <c r="F2029" i="1"/>
  <c r="L2029" i="1"/>
  <c r="M2029" i="1"/>
  <c r="N2029" i="1"/>
  <c r="F2030" i="1"/>
  <c r="L2030" i="1"/>
  <c r="M2030" i="1"/>
  <c r="N2030" i="1"/>
  <c r="F2031" i="1"/>
  <c r="L2031" i="1"/>
  <c r="M2031" i="1"/>
  <c r="N2031" i="1"/>
  <c r="F2032" i="1"/>
  <c r="L2032" i="1"/>
  <c r="M2032" i="1"/>
  <c r="N2032" i="1"/>
  <c r="F2033" i="1"/>
  <c r="L2033" i="1"/>
  <c r="M2033" i="1"/>
  <c r="N2033" i="1"/>
  <c r="F2034" i="1"/>
  <c r="L2034" i="1"/>
  <c r="M2034" i="1"/>
  <c r="N2034" i="1"/>
  <c r="F2035" i="1"/>
  <c r="L2035" i="1"/>
  <c r="M2035" i="1"/>
  <c r="N2035" i="1"/>
  <c r="F2036" i="1"/>
  <c r="L2036" i="1"/>
  <c r="M2036" i="1"/>
  <c r="N2036" i="1"/>
  <c r="F2037" i="1"/>
  <c r="L2037" i="1"/>
  <c r="M2037" i="1"/>
  <c r="N2037" i="1"/>
  <c r="F2038" i="1"/>
  <c r="L2038" i="1"/>
  <c r="M2038" i="1"/>
  <c r="N2038" i="1"/>
  <c r="F2039" i="1"/>
  <c r="L2039" i="1"/>
  <c r="M2039" i="1"/>
  <c r="N2039" i="1"/>
  <c r="F2040" i="1"/>
  <c r="L2040" i="1"/>
  <c r="M2040" i="1"/>
  <c r="N2040" i="1"/>
  <c r="F2041" i="1"/>
  <c r="L2041" i="1"/>
  <c r="M2041" i="1"/>
  <c r="N2041" i="1"/>
  <c r="F2042" i="1"/>
  <c r="L2042" i="1"/>
  <c r="M2042" i="1"/>
  <c r="N2042" i="1"/>
  <c r="F2043" i="1"/>
  <c r="L2043" i="1"/>
  <c r="M2043" i="1"/>
  <c r="N2043" i="1"/>
  <c r="F2044" i="1"/>
  <c r="L2044" i="1"/>
  <c r="M2044" i="1"/>
  <c r="N2044" i="1"/>
  <c r="F2045" i="1"/>
  <c r="L2045" i="1"/>
  <c r="M2045" i="1"/>
  <c r="N2045" i="1"/>
  <c r="F2046" i="1"/>
  <c r="L2046" i="1"/>
  <c r="M2046" i="1"/>
  <c r="N2046" i="1"/>
  <c r="F2047" i="1"/>
  <c r="L2047" i="1"/>
  <c r="M2047" i="1"/>
  <c r="N2047" i="1"/>
  <c r="F2048" i="1"/>
  <c r="L2048" i="1"/>
  <c r="M2048" i="1"/>
  <c r="N2048" i="1"/>
  <c r="F2049" i="1"/>
  <c r="L2049" i="1"/>
  <c r="M2049" i="1"/>
  <c r="N2049" i="1"/>
  <c r="F2050" i="1"/>
  <c r="L2050" i="1"/>
  <c r="M2050" i="1"/>
  <c r="N2050" i="1"/>
  <c r="F2051" i="1"/>
  <c r="L2051" i="1"/>
  <c r="M2051" i="1"/>
  <c r="N2051" i="1"/>
  <c r="F2052" i="1"/>
  <c r="L2052" i="1"/>
  <c r="M2052" i="1"/>
  <c r="N2052" i="1"/>
  <c r="F2053" i="1"/>
  <c r="L2053" i="1"/>
  <c r="M2053" i="1"/>
  <c r="N2053" i="1"/>
  <c r="F2054" i="1"/>
  <c r="L2054" i="1"/>
  <c r="M2054" i="1"/>
  <c r="N2054" i="1"/>
  <c r="F2055" i="1"/>
  <c r="L2055" i="1"/>
  <c r="M2055" i="1"/>
  <c r="N2055" i="1"/>
  <c r="F2056" i="1"/>
  <c r="L2056" i="1"/>
  <c r="M2056" i="1"/>
  <c r="N2056" i="1"/>
  <c r="F2057" i="1"/>
  <c r="L2057" i="1"/>
  <c r="M2057" i="1"/>
  <c r="N2057" i="1"/>
  <c r="F2058" i="1"/>
  <c r="L2058" i="1"/>
  <c r="M2058" i="1"/>
  <c r="N2058" i="1"/>
  <c r="F2059" i="1"/>
  <c r="L2059" i="1"/>
  <c r="M2059" i="1"/>
  <c r="N2059" i="1"/>
  <c r="F2060" i="1"/>
  <c r="L2060" i="1"/>
  <c r="M2060" i="1"/>
  <c r="N2060" i="1"/>
  <c r="F2061" i="1"/>
  <c r="L2061" i="1"/>
  <c r="M2061" i="1"/>
  <c r="N2061" i="1"/>
  <c r="F2062" i="1"/>
  <c r="L2062" i="1"/>
  <c r="M2062" i="1"/>
  <c r="N2062" i="1"/>
  <c r="F2063" i="1"/>
  <c r="L2063" i="1"/>
  <c r="M2063" i="1"/>
  <c r="N2063" i="1"/>
  <c r="F2064" i="1"/>
  <c r="L2064" i="1"/>
  <c r="M2064" i="1"/>
  <c r="N2064" i="1"/>
  <c r="F2065" i="1"/>
  <c r="L2065" i="1"/>
  <c r="M2065" i="1"/>
  <c r="N2065" i="1"/>
  <c r="F2066" i="1"/>
  <c r="L2066" i="1"/>
  <c r="M2066" i="1"/>
  <c r="N2066" i="1"/>
  <c r="F2067" i="1"/>
  <c r="L2067" i="1"/>
  <c r="M2067" i="1"/>
  <c r="N2067" i="1"/>
  <c r="F2068" i="1"/>
  <c r="L2068" i="1"/>
  <c r="M2068" i="1"/>
  <c r="N2068" i="1"/>
  <c r="F2069" i="1"/>
  <c r="L2069" i="1"/>
  <c r="M2069" i="1"/>
  <c r="N2069" i="1"/>
  <c r="F2070" i="1"/>
  <c r="L2070" i="1"/>
  <c r="M2070" i="1"/>
  <c r="N2070" i="1"/>
  <c r="F2071" i="1"/>
  <c r="L2071" i="1"/>
  <c r="M2071" i="1"/>
  <c r="N2071" i="1"/>
  <c r="F2072" i="1"/>
  <c r="L2072" i="1"/>
  <c r="M2072" i="1"/>
  <c r="N2072" i="1"/>
  <c r="F2073" i="1"/>
  <c r="L2073" i="1"/>
  <c r="M2073" i="1"/>
  <c r="N2073" i="1"/>
  <c r="F2074" i="1"/>
  <c r="L2074" i="1"/>
  <c r="M2074" i="1"/>
  <c r="N2074" i="1"/>
  <c r="F2075" i="1"/>
  <c r="L2075" i="1"/>
  <c r="M2075" i="1"/>
  <c r="N2075" i="1"/>
  <c r="F2076" i="1"/>
  <c r="L2076" i="1"/>
  <c r="M2076" i="1"/>
  <c r="N2076" i="1"/>
  <c r="F2077" i="1"/>
  <c r="L2077" i="1"/>
  <c r="M2077" i="1"/>
  <c r="N2077" i="1"/>
  <c r="F2078" i="1"/>
  <c r="L2078" i="1"/>
  <c r="M2078" i="1"/>
  <c r="N2078" i="1"/>
  <c r="F2079" i="1"/>
  <c r="L2079" i="1"/>
  <c r="M2079" i="1"/>
  <c r="N2079" i="1"/>
  <c r="F2080" i="1"/>
  <c r="L2080" i="1"/>
  <c r="M2080" i="1"/>
  <c r="N2080" i="1"/>
  <c r="F2081" i="1"/>
  <c r="L2081" i="1"/>
  <c r="M2081" i="1"/>
  <c r="N2081" i="1"/>
  <c r="F2082" i="1"/>
  <c r="L2082" i="1"/>
  <c r="M2082" i="1"/>
  <c r="N2082" i="1"/>
  <c r="F2083" i="1"/>
  <c r="L2083" i="1"/>
  <c r="M2083" i="1"/>
  <c r="N2083" i="1"/>
  <c r="F2084" i="1"/>
  <c r="L2084" i="1"/>
  <c r="M2084" i="1"/>
  <c r="N2084" i="1"/>
  <c r="F2085" i="1"/>
  <c r="L2085" i="1"/>
  <c r="M2085" i="1"/>
  <c r="N2085" i="1"/>
  <c r="F2086" i="1"/>
  <c r="L2086" i="1"/>
  <c r="M2086" i="1"/>
  <c r="N2086" i="1"/>
  <c r="F2087" i="1"/>
  <c r="L2087" i="1"/>
  <c r="M2087" i="1"/>
  <c r="N2087" i="1"/>
  <c r="F2088" i="1"/>
  <c r="L2088" i="1"/>
  <c r="M2088" i="1"/>
  <c r="N2088" i="1"/>
  <c r="F2089" i="1"/>
  <c r="L2089" i="1"/>
  <c r="M2089" i="1"/>
  <c r="N2089" i="1"/>
  <c r="F2090" i="1"/>
  <c r="L2090" i="1"/>
  <c r="M2090" i="1"/>
  <c r="N2090" i="1"/>
  <c r="F2091" i="1"/>
  <c r="L2091" i="1"/>
  <c r="M2091" i="1"/>
  <c r="N2091" i="1"/>
  <c r="F2092" i="1"/>
  <c r="L2092" i="1"/>
  <c r="M2092" i="1"/>
  <c r="N2092" i="1"/>
  <c r="F2093" i="1"/>
  <c r="L2093" i="1"/>
  <c r="M2093" i="1"/>
  <c r="N2093" i="1"/>
  <c r="F2094" i="1"/>
  <c r="L2094" i="1"/>
  <c r="M2094" i="1"/>
  <c r="N2094" i="1"/>
  <c r="F2095" i="1"/>
  <c r="L2095" i="1"/>
  <c r="M2095" i="1"/>
  <c r="N2095" i="1"/>
  <c r="F2096" i="1"/>
  <c r="L2096" i="1"/>
  <c r="M2096" i="1"/>
  <c r="N2096" i="1"/>
  <c r="F2097" i="1"/>
  <c r="L2097" i="1"/>
  <c r="M2097" i="1"/>
  <c r="N2097" i="1"/>
  <c r="F2098" i="1"/>
  <c r="L2098" i="1"/>
  <c r="M2098" i="1"/>
  <c r="N2098" i="1"/>
  <c r="F2099" i="1"/>
  <c r="L2099" i="1"/>
  <c r="M2099" i="1"/>
  <c r="N2099" i="1"/>
  <c r="F2100" i="1"/>
  <c r="L2100" i="1"/>
  <c r="M2100" i="1"/>
  <c r="N2100" i="1"/>
  <c r="F2101" i="1"/>
  <c r="L2101" i="1"/>
  <c r="M2101" i="1"/>
  <c r="N2101" i="1"/>
  <c r="F2102" i="1"/>
  <c r="L2102" i="1"/>
  <c r="M2102" i="1"/>
  <c r="N2102" i="1"/>
  <c r="F2103" i="1"/>
  <c r="L2103" i="1"/>
  <c r="M2103" i="1"/>
  <c r="N2103" i="1"/>
  <c r="F2104" i="1"/>
  <c r="L2104" i="1"/>
  <c r="M2104" i="1"/>
  <c r="N2104" i="1"/>
  <c r="F2105" i="1"/>
  <c r="L2105" i="1"/>
  <c r="M2105" i="1"/>
  <c r="N2105" i="1"/>
  <c r="F2106" i="1"/>
  <c r="L2106" i="1"/>
  <c r="M2106" i="1"/>
  <c r="N2106" i="1"/>
  <c r="F2107" i="1"/>
  <c r="L2107" i="1"/>
  <c r="M2107" i="1"/>
  <c r="N2107" i="1"/>
  <c r="F2108" i="1"/>
  <c r="L2108" i="1"/>
  <c r="M2108" i="1"/>
  <c r="N2108" i="1"/>
  <c r="F2109" i="1"/>
  <c r="L2109" i="1"/>
  <c r="M2109" i="1"/>
  <c r="N2109" i="1"/>
  <c r="F2110" i="1"/>
  <c r="L2110" i="1"/>
  <c r="M2110" i="1"/>
  <c r="N2110" i="1"/>
  <c r="F2111" i="1"/>
  <c r="L2111" i="1"/>
  <c r="M2111" i="1"/>
  <c r="N2111" i="1"/>
  <c r="F2112" i="1"/>
  <c r="L2112" i="1"/>
  <c r="M2112" i="1"/>
  <c r="N2112" i="1"/>
  <c r="F2113" i="1"/>
  <c r="L2113" i="1"/>
  <c r="M2113" i="1"/>
  <c r="N2113" i="1"/>
  <c r="F2114" i="1"/>
  <c r="L2114" i="1"/>
  <c r="M2114" i="1"/>
  <c r="N2114" i="1"/>
  <c r="F2115" i="1"/>
  <c r="L2115" i="1"/>
  <c r="M2115" i="1"/>
  <c r="N2115" i="1"/>
  <c r="F2116" i="1"/>
  <c r="L2116" i="1"/>
  <c r="M2116" i="1"/>
  <c r="N2116" i="1"/>
  <c r="F2117" i="1"/>
  <c r="L2117" i="1"/>
  <c r="M2117" i="1"/>
  <c r="N2117" i="1"/>
  <c r="F2118" i="1"/>
  <c r="L2118" i="1"/>
  <c r="M2118" i="1"/>
  <c r="N2118" i="1"/>
  <c r="F2119" i="1"/>
  <c r="L2119" i="1"/>
  <c r="M2119" i="1"/>
  <c r="N2119" i="1"/>
  <c r="F2120" i="1"/>
  <c r="L2120" i="1"/>
  <c r="M2120" i="1"/>
  <c r="N2120" i="1"/>
  <c r="F2121" i="1"/>
  <c r="L2121" i="1"/>
  <c r="M2121" i="1"/>
  <c r="N2121" i="1"/>
  <c r="F2122" i="1"/>
  <c r="L2122" i="1"/>
  <c r="M2122" i="1"/>
  <c r="N2122" i="1"/>
  <c r="F2123" i="1"/>
  <c r="L2123" i="1"/>
  <c r="M2123" i="1"/>
  <c r="N2123" i="1"/>
  <c r="F2124" i="1"/>
  <c r="L2124" i="1"/>
  <c r="M2124" i="1"/>
  <c r="N2124" i="1"/>
  <c r="F2125" i="1"/>
  <c r="L2125" i="1"/>
  <c r="M2125" i="1"/>
  <c r="N2125" i="1"/>
  <c r="F2126" i="1"/>
  <c r="L2126" i="1"/>
  <c r="M2126" i="1"/>
  <c r="N2126" i="1"/>
  <c r="F2127" i="1"/>
  <c r="L2127" i="1"/>
  <c r="M2127" i="1"/>
  <c r="N2127" i="1"/>
  <c r="F2128" i="1"/>
  <c r="L2128" i="1"/>
  <c r="M2128" i="1"/>
  <c r="N2128" i="1"/>
  <c r="F2129" i="1"/>
  <c r="L2129" i="1"/>
  <c r="M2129" i="1"/>
  <c r="N2129" i="1"/>
  <c r="F2130" i="1"/>
  <c r="L2130" i="1"/>
  <c r="M2130" i="1"/>
  <c r="N2130" i="1"/>
  <c r="F2131" i="1"/>
  <c r="L2131" i="1"/>
  <c r="M2131" i="1"/>
  <c r="N2131" i="1"/>
  <c r="F2132" i="1"/>
  <c r="L2132" i="1"/>
  <c r="M2132" i="1"/>
  <c r="N2132" i="1"/>
  <c r="F2133" i="1"/>
  <c r="L2133" i="1"/>
  <c r="M2133" i="1"/>
  <c r="N2133" i="1"/>
  <c r="F2134" i="1"/>
  <c r="L2134" i="1"/>
  <c r="M2134" i="1"/>
  <c r="N2134" i="1"/>
  <c r="F2135" i="1"/>
  <c r="L2135" i="1"/>
  <c r="M2135" i="1"/>
  <c r="N2135" i="1"/>
  <c r="F2136" i="1"/>
  <c r="L2136" i="1"/>
  <c r="M2136" i="1"/>
  <c r="N2136" i="1"/>
  <c r="F2137" i="1"/>
  <c r="L2137" i="1"/>
  <c r="M2137" i="1"/>
  <c r="N2137" i="1"/>
  <c r="F2138" i="1"/>
  <c r="L2138" i="1"/>
  <c r="M2138" i="1"/>
  <c r="N2138" i="1"/>
  <c r="F2139" i="1"/>
  <c r="L2139" i="1"/>
  <c r="M2139" i="1"/>
  <c r="N2139" i="1"/>
  <c r="F2140" i="1"/>
  <c r="L2140" i="1"/>
  <c r="M2140" i="1"/>
  <c r="N2140" i="1"/>
  <c r="F2141" i="1"/>
  <c r="L2141" i="1"/>
  <c r="M2141" i="1"/>
  <c r="N2141" i="1"/>
  <c r="F2142" i="1"/>
  <c r="L2142" i="1"/>
  <c r="M2142" i="1"/>
  <c r="N2142" i="1"/>
  <c r="F2143" i="1"/>
  <c r="L2143" i="1"/>
  <c r="M2143" i="1"/>
  <c r="N2143" i="1"/>
  <c r="F2144" i="1"/>
  <c r="L2144" i="1"/>
  <c r="M2144" i="1"/>
  <c r="N2144" i="1"/>
  <c r="F2145" i="1"/>
  <c r="L2145" i="1"/>
  <c r="M2145" i="1"/>
  <c r="N2145" i="1"/>
  <c r="F2146" i="1"/>
  <c r="L2146" i="1"/>
  <c r="M2146" i="1"/>
  <c r="N2146" i="1"/>
  <c r="F2147" i="1"/>
  <c r="L2147" i="1"/>
  <c r="M2147" i="1"/>
  <c r="N2147" i="1"/>
  <c r="F2148" i="1"/>
  <c r="L2148" i="1"/>
  <c r="M2148" i="1"/>
  <c r="N2148" i="1"/>
  <c r="F2149" i="1"/>
  <c r="L2149" i="1"/>
  <c r="M2149" i="1"/>
  <c r="N2149" i="1"/>
  <c r="F2150" i="1"/>
  <c r="L2150" i="1"/>
  <c r="M2150" i="1"/>
  <c r="N2150" i="1"/>
  <c r="F2151" i="1"/>
  <c r="L2151" i="1"/>
  <c r="M2151" i="1"/>
  <c r="N2151" i="1"/>
  <c r="F2152" i="1"/>
  <c r="L2152" i="1"/>
  <c r="M2152" i="1"/>
  <c r="N2152" i="1"/>
  <c r="F2153" i="1"/>
  <c r="L2153" i="1"/>
  <c r="M2153" i="1"/>
  <c r="N2153" i="1"/>
  <c r="F2154" i="1"/>
  <c r="L2154" i="1"/>
  <c r="M2154" i="1"/>
  <c r="N2154" i="1"/>
  <c r="F2155" i="1"/>
  <c r="L2155" i="1"/>
  <c r="M2155" i="1"/>
  <c r="N2155" i="1"/>
  <c r="F2156" i="1"/>
  <c r="L2156" i="1"/>
  <c r="M2156" i="1"/>
  <c r="N2156" i="1"/>
  <c r="F2157" i="1"/>
  <c r="L2157" i="1"/>
  <c r="M2157" i="1"/>
  <c r="N2157" i="1"/>
  <c r="F2158" i="1"/>
  <c r="L2158" i="1"/>
  <c r="M2158" i="1"/>
  <c r="N2158" i="1"/>
  <c r="F2159" i="1"/>
  <c r="L2159" i="1"/>
  <c r="M2159" i="1"/>
  <c r="N2159" i="1"/>
  <c r="F2160" i="1"/>
  <c r="L2160" i="1"/>
  <c r="M2160" i="1"/>
  <c r="N2160" i="1"/>
  <c r="F2161" i="1"/>
  <c r="L2161" i="1"/>
  <c r="M2161" i="1"/>
  <c r="N2161" i="1"/>
  <c r="F2162" i="1"/>
  <c r="L2162" i="1"/>
  <c r="M2162" i="1"/>
  <c r="N2162" i="1"/>
  <c r="F2163" i="1"/>
  <c r="L2163" i="1"/>
  <c r="M2163" i="1"/>
  <c r="N2163" i="1"/>
  <c r="F2164" i="1"/>
  <c r="L2164" i="1"/>
  <c r="M2164" i="1"/>
  <c r="N2164" i="1"/>
  <c r="F2165" i="1"/>
  <c r="L2165" i="1"/>
  <c r="M2165" i="1"/>
  <c r="N2165" i="1"/>
  <c r="F2166" i="1"/>
  <c r="L2166" i="1"/>
  <c r="M2166" i="1"/>
  <c r="N2166" i="1"/>
  <c r="F2167" i="1"/>
  <c r="L2167" i="1"/>
  <c r="M2167" i="1"/>
  <c r="N2167" i="1"/>
  <c r="F2168" i="1"/>
  <c r="L2168" i="1"/>
  <c r="M2168" i="1"/>
  <c r="N2168" i="1"/>
  <c r="F2169" i="1"/>
  <c r="L2169" i="1"/>
  <c r="M2169" i="1"/>
  <c r="N2169" i="1"/>
  <c r="F2170" i="1"/>
  <c r="L2170" i="1"/>
  <c r="M2170" i="1"/>
  <c r="N2170" i="1"/>
  <c r="F2171" i="1"/>
  <c r="L2171" i="1"/>
  <c r="M2171" i="1"/>
  <c r="N2171" i="1"/>
  <c r="F2172" i="1"/>
  <c r="L2172" i="1"/>
  <c r="M2172" i="1"/>
  <c r="N2172" i="1"/>
  <c r="F2173" i="1"/>
  <c r="L2173" i="1"/>
  <c r="M2173" i="1"/>
  <c r="N2173" i="1"/>
  <c r="F2174" i="1"/>
  <c r="L2174" i="1"/>
  <c r="M2174" i="1"/>
  <c r="N2174" i="1"/>
  <c r="F2175" i="1"/>
  <c r="L2175" i="1"/>
  <c r="M2175" i="1"/>
  <c r="N2175" i="1"/>
  <c r="F2176" i="1"/>
  <c r="L2176" i="1"/>
  <c r="M2176" i="1"/>
  <c r="N2176" i="1"/>
  <c r="F2177" i="1"/>
  <c r="L2177" i="1"/>
  <c r="M2177" i="1"/>
  <c r="N2177" i="1"/>
  <c r="F2178" i="1"/>
  <c r="L2178" i="1"/>
  <c r="M2178" i="1"/>
  <c r="N2178" i="1"/>
  <c r="F2179" i="1"/>
  <c r="L2179" i="1"/>
  <c r="M2179" i="1"/>
  <c r="N2179" i="1"/>
  <c r="F2180" i="1"/>
  <c r="L2180" i="1"/>
  <c r="M2180" i="1"/>
  <c r="N2180" i="1"/>
  <c r="F2181" i="1"/>
  <c r="L2181" i="1"/>
  <c r="M2181" i="1"/>
  <c r="N2181" i="1"/>
  <c r="F2182" i="1"/>
  <c r="L2182" i="1"/>
  <c r="M2182" i="1"/>
  <c r="N2182" i="1"/>
  <c r="F2183" i="1"/>
  <c r="L2183" i="1"/>
  <c r="M2183" i="1"/>
  <c r="N2183" i="1"/>
  <c r="F2184" i="1"/>
  <c r="L2184" i="1"/>
  <c r="M2184" i="1"/>
  <c r="N2184" i="1"/>
  <c r="F2185" i="1"/>
  <c r="L2185" i="1"/>
  <c r="M2185" i="1"/>
  <c r="N2185" i="1"/>
  <c r="F2186" i="1"/>
  <c r="L2186" i="1"/>
  <c r="M2186" i="1"/>
  <c r="N2186" i="1"/>
  <c r="F2187" i="1"/>
  <c r="L2187" i="1"/>
  <c r="M2187" i="1"/>
  <c r="N2187" i="1"/>
  <c r="F2188" i="1"/>
  <c r="L2188" i="1"/>
  <c r="M2188" i="1"/>
  <c r="N2188" i="1"/>
  <c r="F2189" i="1"/>
  <c r="L2189" i="1"/>
  <c r="M2189" i="1"/>
  <c r="N2189" i="1"/>
  <c r="F2190" i="1"/>
  <c r="L2190" i="1"/>
  <c r="M2190" i="1"/>
  <c r="N2190" i="1"/>
  <c r="F2191" i="1"/>
  <c r="L2191" i="1"/>
  <c r="M2191" i="1"/>
  <c r="N2191" i="1"/>
  <c r="F2192" i="1"/>
  <c r="L2192" i="1"/>
  <c r="M2192" i="1"/>
  <c r="N2192" i="1"/>
  <c r="F2193" i="1"/>
  <c r="L2193" i="1"/>
  <c r="M2193" i="1"/>
  <c r="N2193" i="1"/>
  <c r="F2194" i="1"/>
  <c r="L2194" i="1"/>
  <c r="M2194" i="1"/>
  <c r="N2194" i="1"/>
  <c r="F2195" i="1"/>
  <c r="L2195" i="1"/>
  <c r="M2195" i="1"/>
  <c r="N2195" i="1"/>
  <c r="F2196" i="1"/>
  <c r="L2196" i="1"/>
  <c r="M2196" i="1"/>
  <c r="N2196" i="1"/>
  <c r="F2197" i="1"/>
  <c r="L2197" i="1"/>
  <c r="M2197" i="1"/>
  <c r="N2197" i="1"/>
  <c r="F2198" i="1"/>
  <c r="L2198" i="1"/>
  <c r="M2198" i="1"/>
  <c r="N2198" i="1"/>
  <c r="F2199" i="1"/>
  <c r="L2199" i="1"/>
  <c r="M2199" i="1"/>
  <c r="N2199" i="1"/>
  <c r="F2200" i="1"/>
  <c r="L2200" i="1"/>
  <c r="M2200" i="1"/>
  <c r="N2200" i="1"/>
  <c r="F2201" i="1"/>
  <c r="L2201" i="1"/>
  <c r="M2201" i="1"/>
  <c r="N2201" i="1"/>
  <c r="F2202" i="1"/>
  <c r="L2202" i="1"/>
  <c r="M2202" i="1"/>
  <c r="N2202" i="1"/>
  <c r="F2203" i="1"/>
  <c r="L2203" i="1"/>
  <c r="M2203" i="1"/>
  <c r="N2203" i="1"/>
  <c r="F2204" i="1"/>
  <c r="L2204" i="1"/>
  <c r="M2204" i="1"/>
  <c r="N2204" i="1"/>
  <c r="F2205" i="1"/>
  <c r="L2205" i="1"/>
  <c r="M2205" i="1"/>
  <c r="N2205" i="1"/>
  <c r="F2206" i="1"/>
  <c r="L2206" i="1"/>
  <c r="M2206" i="1"/>
  <c r="N2206" i="1"/>
  <c r="F2207" i="1"/>
  <c r="L2207" i="1"/>
  <c r="M2207" i="1"/>
  <c r="N2207" i="1"/>
  <c r="F2208" i="1"/>
  <c r="L2208" i="1"/>
  <c r="M2208" i="1"/>
  <c r="N2208" i="1"/>
  <c r="F2209" i="1"/>
  <c r="L2209" i="1"/>
  <c r="M2209" i="1"/>
  <c r="N2209" i="1"/>
  <c r="F2210" i="1"/>
  <c r="L2210" i="1"/>
  <c r="M2210" i="1"/>
  <c r="N2210" i="1"/>
  <c r="F2211" i="1"/>
  <c r="L2211" i="1"/>
  <c r="M2211" i="1"/>
  <c r="N2211" i="1"/>
  <c r="F2212" i="1"/>
  <c r="L2212" i="1"/>
  <c r="M2212" i="1"/>
  <c r="N2212" i="1"/>
  <c r="F2213" i="1"/>
  <c r="L2213" i="1"/>
  <c r="M2213" i="1"/>
  <c r="N2213" i="1"/>
  <c r="F2214" i="1"/>
  <c r="L2214" i="1"/>
  <c r="M2214" i="1"/>
  <c r="N2214" i="1"/>
  <c r="F2215" i="1"/>
  <c r="L2215" i="1"/>
  <c r="M2215" i="1"/>
  <c r="N2215" i="1"/>
  <c r="F2216" i="1"/>
  <c r="L2216" i="1"/>
  <c r="M2216" i="1"/>
  <c r="N2216" i="1"/>
  <c r="F2217" i="1"/>
  <c r="L2217" i="1"/>
  <c r="M2217" i="1"/>
  <c r="N2217" i="1"/>
  <c r="F2218" i="1"/>
  <c r="L2218" i="1"/>
  <c r="M2218" i="1"/>
  <c r="N2218" i="1"/>
  <c r="F2219" i="1"/>
  <c r="L2219" i="1"/>
  <c r="M2219" i="1"/>
  <c r="N2219" i="1"/>
  <c r="F2220" i="1"/>
  <c r="L2220" i="1"/>
  <c r="M2220" i="1"/>
  <c r="N2220" i="1"/>
  <c r="F2221" i="1"/>
  <c r="L2221" i="1"/>
  <c r="M2221" i="1"/>
  <c r="N2221" i="1"/>
  <c r="F2222" i="1"/>
  <c r="L2222" i="1"/>
  <c r="M2222" i="1"/>
  <c r="N2222" i="1"/>
  <c r="F2223" i="1"/>
  <c r="L2223" i="1"/>
  <c r="M2223" i="1"/>
  <c r="N2223" i="1"/>
  <c r="F2224" i="1"/>
  <c r="L2224" i="1"/>
  <c r="M2224" i="1"/>
  <c r="N2224" i="1"/>
  <c r="F2225" i="1"/>
  <c r="L2225" i="1"/>
  <c r="M2225" i="1"/>
  <c r="N2225" i="1"/>
  <c r="F2226" i="1"/>
  <c r="L2226" i="1"/>
  <c r="M2226" i="1"/>
  <c r="N2226" i="1"/>
  <c r="F2227" i="1"/>
  <c r="L2227" i="1"/>
  <c r="M2227" i="1"/>
  <c r="N2227" i="1"/>
  <c r="F2228" i="1"/>
  <c r="L2228" i="1"/>
  <c r="M2228" i="1"/>
  <c r="N2228" i="1"/>
  <c r="F2229" i="1"/>
  <c r="L2229" i="1"/>
  <c r="M2229" i="1"/>
  <c r="N2229" i="1"/>
  <c r="F2230" i="1"/>
  <c r="L2230" i="1"/>
  <c r="M2230" i="1"/>
  <c r="N2230" i="1"/>
  <c r="F2231" i="1"/>
  <c r="L2231" i="1"/>
  <c r="M2231" i="1"/>
  <c r="N2231" i="1"/>
  <c r="F2232" i="1"/>
  <c r="L2232" i="1"/>
  <c r="M2232" i="1"/>
  <c r="N2232" i="1"/>
  <c r="F2233" i="1"/>
  <c r="L2233" i="1"/>
  <c r="M2233" i="1"/>
  <c r="N2233" i="1"/>
  <c r="F2234" i="1"/>
  <c r="L2234" i="1"/>
  <c r="M2234" i="1"/>
  <c r="N2234" i="1"/>
  <c r="F2235" i="1"/>
  <c r="L2235" i="1"/>
  <c r="M2235" i="1"/>
  <c r="N2235" i="1"/>
  <c r="F2236" i="1"/>
  <c r="L2236" i="1"/>
  <c r="M2236" i="1"/>
  <c r="N2236" i="1"/>
  <c r="F2237" i="1"/>
  <c r="L2237" i="1"/>
  <c r="M2237" i="1"/>
  <c r="N2237" i="1"/>
  <c r="F2238" i="1"/>
  <c r="L2238" i="1"/>
  <c r="M2238" i="1"/>
  <c r="N2238" i="1"/>
  <c r="F2239" i="1"/>
  <c r="L2239" i="1"/>
  <c r="M2239" i="1"/>
  <c r="N2239" i="1"/>
  <c r="F2240" i="1"/>
  <c r="L2240" i="1"/>
  <c r="M2240" i="1"/>
  <c r="N2240" i="1"/>
  <c r="F2241" i="1"/>
  <c r="L2241" i="1"/>
  <c r="M2241" i="1"/>
  <c r="N2241" i="1"/>
  <c r="F2242" i="1"/>
  <c r="L2242" i="1"/>
  <c r="M2242" i="1"/>
  <c r="N2242" i="1"/>
  <c r="F2243" i="1"/>
  <c r="L2243" i="1"/>
  <c r="M2243" i="1"/>
  <c r="N2243" i="1"/>
  <c r="F2244" i="1"/>
  <c r="L2244" i="1"/>
  <c r="M2244" i="1"/>
  <c r="N2244" i="1"/>
  <c r="F2245" i="1"/>
  <c r="L2245" i="1"/>
  <c r="M2245" i="1"/>
  <c r="N2245" i="1"/>
  <c r="F2246" i="1"/>
  <c r="L2246" i="1"/>
  <c r="M2246" i="1"/>
  <c r="N2246" i="1"/>
  <c r="F2247" i="1"/>
  <c r="L2247" i="1"/>
  <c r="M2247" i="1"/>
  <c r="N2247" i="1"/>
  <c r="F2248" i="1"/>
  <c r="L2248" i="1"/>
  <c r="M2248" i="1"/>
  <c r="N2248" i="1"/>
  <c r="F2249" i="1"/>
  <c r="L2249" i="1"/>
  <c r="M2249" i="1"/>
  <c r="N2249" i="1"/>
  <c r="F2250" i="1"/>
  <c r="L2250" i="1"/>
  <c r="M2250" i="1"/>
  <c r="N2250" i="1"/>
  <c r="F2251" i="1"/>
  <c r="L2251" i="1"/>
  <c r="M2251" i="1"/>
  <c r="N2251" i="1"/>
  <c r="F2252" i="1"/>
  <c r="L2252" i="1"/>
  <c r="M2252" i="1"/>
  <c r="N2252" i="1"/>
  <c r="F2253" i="1"/>
  <c r="L2253" i="1"/>
  <c r="M2253" i="1"/>
  <c r="N2253" i="1"/>
  <c r="F2254" i="1"/>
  <c r="L2254" i="1"/>
  <c r="M2254" i="1"/>
  <c r="N2254" i="1"/>
  <c r="F2255" i="1"/>
  <c r="L2255" i="1"/>
  <c r="M2255" i="1"/>
  <c r="N2255" i="1"/>
  <c r="F2256" i="1"/>
  <c r="L2256" i="1"/>
  <c r="M2256" i="1"/>
  <c r="N2256" i="1"/>
  <c r="F2257" i="1"/>
  <c r="L2257" i="1"/>
  <c r="M2257" i="1"/>
  <c r="N2257" i="1"/>
  <c r="F2258" i="1"/>
  <c r="L2258" i="1"/>
  <c r="M2258" i="1"/>
  <c r="N2258" i="1"/>
  <c r="F2259" i="1"/>
  <c r="L2259" i="1"/>
  <c r="M2259" i="1"/>
  <c r="N2259" i="1"/>
  <c r="F2260" i="1"/>
  <c r="L2260" i="1"/>
  <c r="M2260" i="1"/>
  <c r="N2260" i="1"/>
  <c r="F2261" i="1"/>
  <c r="L2261" i="1"/>
  <c r="M2261" i="1"/>
  <c r="N2261" i="1"/>
  <c r="F2262" i="1"/>
  <c r="L2262" i="1"/>
  <c r="M2262" i="1"/>
  <c r="N2262" i="1"/>
  <c r="F2263" i="1"/>
  <c r="L2263" i="1"/>
  <c r="M2263" i="1"/>
  <c r="N2263" i="1"/>
  <c r="F2264" i="1"/>
  <c r="L2264" i="1"/>
  <c r="M2264" i="1"/>
  <c r="N2264" i="1"/>
  <c r="F2265" i="1"/>
  <c r="L2265" i="1"/>
  <c r="M2265" i="1"/>
  <c r="N2265" i="1"/>
  <c r="F2266" i="1"/>
  <c r="L2266" i="1"/>
  <c r="M2266" i="1"/>
  <c r="N2266" i="1"/>
  <c r="F2267" i="1"/>
  <c r="L2267" i="1"/>
  <c r="M2267" i="1"/>
  <c r="N2267" i="1"/>
  <c r="F2268" i="1"/>
  <c r="L2268" i="1"/>
  <c r="M2268" i="1"/>
  <c r="N2268" i="1"/>
  <c r="F2269" i="1"/>
  <c r="L2269" i="1"/>
  <c r="M2269" i="1"/>
  <c r="N2269" i="1"/>
  <c r="F2270" i="1"/>
  <c r="L2270" i="1"/>
  <c r="M2270" i="1"/>
  <c r="N2270" i="1"/>
  <c r="F2271" i="1"/>
  <c r="L2271" i="1"/>
  <c r="M2271" i="1"/>
  <c r="N2271" i="1"/>
  <c r="F2272" i="1"/>
  <c r="L2272" i="1"/>
  <c r="M2272" i="1"/>
  <c r="N2272" i="1"/>
  <c r="F2273" i="1"/>
  <c r="L2273" i="1"/>
  <c r="M2273" i="1"/>
  <c r="N2273" i="1"/>
  <c r="F2274" i="1"/>
  <c r="L2274" i="1"/>
  <c r="M2274" i="1"/>
  <c r="N2274" i="1"/>
  <c r="F2275" i="1"/>
  <c r="L2275" i="1"/>
  <c r="M2275" i="1"/>
  <c r="N2275" i="1"/>
  <c r="F2276" i="1"/>
  <c r="L2276" i="1"/>
  <c r="M2276" i="1"/>
  <c r="N2276" i="1"/>
  <c r="F2277" i="1"/>
  <c r="L2277" i="1"/>
  <c r="M2277" i="1"/>
  <c r="N2277" i="1"/>
  <c r="F2278" i="1"/>
  <c r="L2278" i="1"/>
  <c r="M2278" i="1"/>
  <c r="N2278" i="1"/>
  <c r="F2279" i="1"/>
  <c r="L2279" i="1"/>
  <c r="M2279" i="1"/>
  <c r="N2279" i="1"/>
  <c r="F2280" i="1"/>
  <c r="L2280" i="1"/>
  <c r="M2280" i="1"/>
  <c r="N2280" i="1"/>
  <c r="F2281" i="1"/>
  <c r="L2281" i="1"/>
  <c r="M2281" i="1"/>
  <c r="N2281" i="1"/>
  <c r="F2282" i="1"/>
  <c r="L2282" i="1"/>
  <c r="M2282" i="1"/>
  <c r="N2282" i="1"/>
  <c r="F2283" i="1"/>
  <c r="L2283" i="1"/>
  <c r="M2283" i="1"/>
  <c r="N2283" i="1"/>
  <c r="F2284" i="1"/>
  <c r="L2284" i="1"/>
  <c r="M2284" i="1"/>
  <c r="N2284" i="1"/>
  <c r="F2285" i="1"/>
  <c r="L2285" i="1"/>
  <c r="M2285" i="1"/>
  <c r="N2285" i="1"/>
  <c r="F2286" i="1"/>
  <c r="L2286" i="1"/>
  <c r="M2286" i="1"/>
  <c r="N2286" i="1"/>
  <c r="F2287" i="1"/>
  <c r="L2287" i="1"/>
  <c r="M2287" i="1"/>
  <c r="N2287" i="1"/>
  <c r="F2288" i="1"/>
  <c r="L2288" i="1"/>
  <c r="M2288" i="1"/>
  <c r="N2288" i="1"/>
  <c r="F2289" i="1"/>
  <c r="L2289" i="1"/>
  <c r="M2289" i="1"/>
  <c r="N2289" i="1"/>
  <c r="F2290" i="1"/>
  <c r="L2290" i="1"/>
  <c r="M2290" i="1"/>
  <c r="N2290" i="1"/>
  <c r="F2291" i="1"/>
  <c r="L2291" i="1"/>
  <c r="M2291" i="1"/>
  <c r="N2291" i="1"/>
  <c r="F2292" i="1"/>
  <c r="L2292" i="1"/>
  <c r="M2292" i="1"/>
  <c r="N2292" i="1"/>
  <c r="F2293" i="1"/>
  <c r="L2293" i="1"/>
  <c r="M2293" i="1"/>
  <c r="N2293" i="1"/>
  <c r="F2294" i="1"/>
  <c r="L2294" i="1"/>
  <c r="M2294" i="1"/>
  <c r="N2294" i="1"/>
  <c r="F2295" i="1"/>
  <c r="L2295" i="1"/>
  <c r="M2295" i="1"/>
  <c r="N2295" i="1"/>
  <c r="F2296" i="1"/>
  <c r="L2296" i="1"/>
  <c r="M2296" i="1"/>
  <c r="N2296" i="1"/>
  <c r="F2297" i="1"/>
  <c r="L2297" i="1"/>
  <c r="M2297" i="1"/>
  <c r="N2297" i="1"/>
  <c r="F2298" i="1"/>
  <c r="L2298" i="1"/>
  <c r="M2298" i="1"/>
  <c r="N2298" i="1"/>
  <c r="F2299" i="1"/>
  <c r="L2299" i="1"/>
  <c r="M2299" i="1"/>
  <c r="N2299" i="1"/>
  <c r="F2300" i="1"/>
  <c r="L2300" i="1"/>
  <c r="M2300" i="1"/>
  <c r="N2300" i="1"/>
  <c r="F2301" i="1"/>
  <c r="L2301" i="1"/>
  <c r="M2301" i="1"/>
  <c r="N2301" i="1"/>
  <c r="F2302" i="1"/>
  <c r="L2302" i="1"/>
  <c r="M2302" i="1"/>
  <c r="N2302" i="1"/>
  <c r="F2303" i="1"/>
  <c r="L2303" i="1"/>
  <c r="M2303" i="1"/>
  <c r="N2303" i="1"/>
  <c r="F2304" i="1"/>
  <c r="L2304" i="1"/>
  <c r="M2304" i="1"/>
  <c r="N2304" i="1"/>
  <c r="F2305" i="1"/>
  <c r="L2305" i="1"/>
  <c r="M2305" i="1"/>
  <c r="N2305" i="1"/>
  <c r="F2306" i="1"/>
  <c r="L2306" i="1"/>
  <c r="M2306" i="1"/>
  <c r="N2306" i="1"/>
  <c r="F2307" i="1"/>
  <c r="L2307" i="1"/>
  <c r="M2307" i="1"/>
  <c r="N2307" i="1"/>
  <c r="F2308" i="1"/>
  <c r="L2308" i="1"/>
  <c r="M2308" i="1"/>
  <c r="N2308" i="1"/>
  <c r="F2309" i="1"/>
  <c r="L2309" i="1"/>
  <c r="M2309" i="1"/>
  <c r="N2309" i="1"/>
  <c r="F2310" i="1"/>
  <c r="L2310" i="1"/>
  <c r="M2310" i="1"/>
  <c r="N2310" i="1"/>
  <c r="F2311" i="1"/>
  <c r="L2311" i="1"/>
  <c r="M2311" i="1"/>
  <c r="N2311" i="1"/>
  <c r="F2312" i="1"/>
  <c r="L2312" i="1"/>
  <c r="M2312" i="1"/>
  <c r="N2312" i="1"/>
  <c r="F2313" i="1"/>
  <c r="L2313" i="1"/>
  <c r="M2313" i="1"/>
  <c r="N2313" i="1"/>
  <c r="F2314" i="1"/>
  <c r="L2314" i="1"/>
  <c r="M2314" i="1"/>
  <c r="N2314" i="1"/>
  <c r="F2315" i="1"/>
  <c r="L2315" i="1"/>
  <c r="M2315" i="1"/>
  <c r="N2315" i="1"/>
  <c r="F2316" i="1"/>
  <c r="L2316" i="1"/>
  <c r="M2316" i="1"/>
  <c r="N2316" i="1"/>
  <c r="F2317" i="1"/>
  <c r="L2317" i="1"/>
  <c r="M2317" i="1"/>
  <c r="N2317" i="1"/>
  <c r="F2318" i="1"/>
  <c r="L2318" i="1"/>
  <c r="M2318" i="1"/>
  <c r="N2318" i="1"/>
  <c r="F2319" i="1"/>
  <c r="L2319" i="1"/>
  <c r="M2319" i="1"/>
  <c r="N2319" i="1"/>
  <c r="F2320" i="1"/>
  <c r="L2320" i="1"/>
  <c r="M2320" i="1"/>
  <c r="N2320" i="1"/>
  <c r="F2321" i="1"/>
  <c r="L2321" i="1"/>
  <c r="M2321" i="1"/>
  <c r="N2321" i="1"/>
  <c r="F2322" i="1"/>
  <c r="L2322" i="1"/>
  <c r="M2322" i="1"/>
  <c r="N2322" i="1"/>
  <c r="F2323" i="1"/>
  <c r="L2323" i="1"/>
  <c r="M2323" i="1"/>
  <c r="N2323" i="1"/>
  <c r="F2324" i="1"/>
  <c r="L2324" i="1"/>
  <c r="M2324" i="1"/>
  <c r="N2324" i="1"/>
  <c r="F2325" i="1"/>
  <c r="L2325" i="1"/>
  <c r="M2325" i="1"/>
  <c r="N2325" i="1"/>
  <c r="F2326" i="1"/>
  <c r="L2326" i="1"/>
  <c r="M2326" i="1"/>
  <c r="N2326" i="1"/>
  <c r="F2327" i="1"/>
  <c r="L2327" i="1"/>
  <c r="M2327" i="1"/>
  <c r="N2327" i="1"/>
  <c r="F2328" i="1"/>
  <c r="L2328" i="1"/>
  <c r="M2328" i="1"/>
  <c r="N2328" i="1"/>
  <c r="F2329" i="1"/>
  <c r="L2329" i="1"/>
  <c r="M2329" i="1"/>
  <c r="N2329" i="1"/>
  <c r="F2330" i="1"/>
  <c r="L2330" i="1"/>
  <c r="M2330" i="1"/>
  <c r="N2330" i="1"/>
  <c r="F2331" i="1"/>
  <c r="L2331" i="1"/>
  <c r="M2331" i="1"/>
  <c r="N2331" i="1"/>
  <c r="F2332" i="1"/>
  <c r="L2332" i="1"/>
  <c r="M2332" i="1"/>
  <c r="N2332" i="1"/>
  <c r="F2333" i="1"/>
  <c r="L2333" i="1"/>
  <c r="M2333" i="1"/>
  <c r="N2333" i="1"/>
  <c r="F2334" i="1"/>
  <c r="L2334" i="1"/>
  <c r="M2334" i="1"/>
  <c r="N2334" i="1"/>
  <c r="F2335" i="1"/>
  <c r="L2335" i="1"/>
  <c r="M2335" i="1"/>
  <c r="N2335" i="1"/>
  <c r="F2336" i="1"/>
  <c r="L2336" i="1"/>
  <c r="M2336" i="1"/>
  <c r="N2336" i="1"/>
  <c r="F2337" i="1"/>
  <c r="L2337" i="1"/>
  <c r="M2337" i="1"/>
  <c r="N2337" i="1"/>
  <c r="F2338" i="1"/>
  <c r="L2338" i="1"/>
  <c r="M2338" i="1"/>
  <c r="N2338" i="1"/>
  <c r="F2339" i="1"/>
  <c r="L2339" i="1"/>
  <c r="M2339" i="1"/>
  <c r="N2339" i="1"/>
  <c r="F2340" i="1"/>
  <c r="L2340" i="1"/>
  <c r="M2340" i="1"/>
  <c r="N2340" i="1"/>
  <c r="F2341" i="1"/>
  <c r="L2341" i="1"/>
  <c r="M2341" i="1"/>
  <c r="N2341" i="1"/>
  <c r="F2342" i="1"/>
  <c r="L2342" i="1"/>
  <c r="M2342" i="1"/>
  <c r="N2342" i="1"/>
  <c r="F2343" i="1"/>
  <c r="L2343" i="1"/>
  <c r="M2343" i="1"/>
  <c r="N2343" i="1"/>
  <c r="F2344" i="1"/>
  <c r="L2344" i="1"/>
  <c r="M2344" i="1"/>
  <c r="N2344" i="1"/>
  <c r="F2345" i="1"/>
  <c r="L2345" i="1"/>
  <c r="M2345" i="1"/>
  <c r="N2345" i="1"/>
  <c r="F2346" i="1"/>
  <c r="L2346" i="1"/>
  <c r="M2346" i="1"/>
  <c r="N2346" i="1"/>
  <c r="F2347" i="1"/>
  <c r="L2347" i="1"/>
  <c r="M2347" i="1"/>
  <c r="N2347" i="1"/>
  <c r="F2348" i="1"/>
  <c r="L2348" i="1"/>
  <c r="M2348" i="1"/>
  <c r="N2348" i="1"/>
  <c r="F2349" i="1"/>
  <c r="L2349" i="1"/>
  <c r="M2349" i="1"/>
  <c r="N2349" i="1"/>
  <c r="F2350" i="1"/>
  <c r="L2350" i="1"/>
  <c r="M2350" i="1"/>
  <c r="N2350" i="1"/>
  <c r="F2351" i="1"/>
  <c r="L2351" i="1"/>
  <c r="M2351" i="1"/>
  <c r="N2351" i="1"/>
  <c r="F2352" i="1"/>
  <c r="L2352" i="1"/>
  <c r="M2352" i="1"/>
  <c r="N2352" i="1"/>
  <c r="F2353" i="1"/>
  <c r="L2353" i="1"/>
  <c r="M2353" i="1"/>
  <c r="N2353" i="1"/>
  <c r="F2354" i="1"/>
  <c r="L2354" i="1"/>
  <c r="M2354" i="1"/>
  <c r="N2354" i="1"/>
  <c r="F2355" i="1"/>
  <c r="L2355" i="1"/>
  <c r="M2355" i="1"/>
  <c r="N2355" i="1"/>
  <c r="F2356" i="1"/>
  <c r="L2356" i="1"/>
  <c r="M2356" i="1"/>
  <c r="N2356" i="1"/>
  <c r="F2357" i="1"/>
  <c r="L2357" i="1"/>
  <c r="M2357" i="1"/>
  <c r="N2357" i="1"/>
  <c r="F2358" i="1"/>
  <c r="L2358" i="1"/>
  <c r="M2358" i="1"/>
  <c r="N2358" i="1"/>
  <c r="F2359" i="1"/>
  <c r="L2359" i="1"/>
  <c r="M2359" i="1"/>
  <c r="N2359" i="1"/>
  <c r="F2360" i="1"/>
  <c r="L2360" i="1"/>
  <c r="M2360" i="1"/>
  <c r="N2360" i="1"/>
  <c r="F2361" i="1"/>
  <c r="L2361" i="1"/>
  <c r="M2361" i="1"/>
  <c r="N2361" i="1"/>
  <c r="F2362" i="1"/>
  <c r="L2362" i="1"/>
  <c r="M2362" i="1"/>
  <c r="N2362" i="1"/>
  <c r="F2363" i="1"/>
  <c r="L2363" i="1"/>
  <c r="M2363" i="1"/>
  <c r="N2363" i="1"/>
  <c r="F2364" i="1"/>
  <c r="L2364" i="1"/>
  <c r="M2364" i="1"/>
  <c r="N2364" i="1"/>
  <c r="F2365" i="1"/>
  <c r="L2365" i="1"/>
  <c r="M2365" i="1"/>
  <c r="N2365" i="1"/>
  <c r="F2366" i="1"/>
  <c r="L2366" i="1"/>
  <c r="M2366" i="1"/>
  <c r="N2366" i="1"/>
  <c r="F2367" i="1"/>
  <c r="L2367" i="1"/>
  <c r="M2367" i="1"/>
  <c r="N2367" i="1"/>
  <c r="F2368" i="1"/>
  <c r="L2368" i="1"/>
  <c r="M2368" i="1"/>
  <c r="N2368" i="1"/>
  <c r="F2369" i="1"/>
  <c r="L2369" i="1"/>
  <c r="M2369" i="1"/>
  <c r="N2369" i="1"/>
  <c r="F2370" i="1"/>
  <c r="L2370" i="1"/>
  <c r="M2370" i="1"/>
  <c r="N2370" i="1"/>
  <c r="F2371" i="1"/>
  <c r="L2371" i="1"/>
  <c r="M2371" i="1"/>
  <c r="N2371" i="1"/>
  <c r="F2372" i="1"/>
  <c r="L2372" i="1"/>
  <c r="M2372" i="1"/>
  <c r="N2372" i="1"/>
  <c r="F2373" i="1"/>
  <c r="L2373" i="1"/>
  <c r="M2373" i="1"/>
  <c r="N2373" i="1"/>
  <c r="F2374" i="1"/>
  <c r="L2374" i="1"/>
  <c r="M2374" i="1"/>
  <c r="N2374" i="1"/>
  <c r="F2375" i="1"/>
  <c r="L2375" i="1"/>
  <c r="M2375" i="1"/>
  <c r="N2375" i="1"/>
  <c r="F2376" i="1"/>
  <c r="L2376" i="1"/>
  <c r="M2376" i="1"/>
  <c r="N2376" i="1"/>
  <c r="F2377" i="1"/>
  <c r="L2377" i="1"/>
  <c r="M2377" i="1"/>
  <c r="N2377" i="1"/>
  <c r="F2378" i="1"/>
  <c r="L2378" i="1"/>
  <c r="M2378" i="1"/>
  <c r="N2378" i="1"/>
  <c r="F2379" i="1"/>
  <c r="L2379" i="1"/>
  <c r="M2379" i="1"/>
  <c r="N2379" i="1"/>
  <c r="F2380" i="1"/>
  <c r="L2380" i="1"/>
  <c r="M2380" i="1"/>
  <c r="N2380" i="1"/>
  <c r="F2381" i="1"/>
  <c r="L2381" i="1"/>
  <c r="M2381" i="1"/>
  <c r="N2381" i="1"/>
  <c r="F2382" i="1"/>
  <c r="L2382" i="1"/>
  <c r="M2382" i="1"/>
  <c r="N2382" i="1"/>
  <c r="F2383" i="1"/>
  <c r="L2383" i="1"/>
  <c r="M2383" i="1"/>
  <c r="N2383" i="1"/>
  <c r="F2384" i="1"/>
  <c r="L2384" i="1"/>
  <c r="M2384" i="1"/>
  <c r="N2384" i="1"/>
  <c r="F2385" i="1"/>
  <c r="L2385" i="1"/>
  <c r="M2385" i="1"/>
  <c r="N2385" i="1"/>
  <c r="F2386" i="1"/>
  <c r="L2386" i="1"/>
  <c r="M2386" i="1"/>
  <c r="N2386" i="1"/>
  <c r="F2387" i="1"/>
  <c r="L2387" i="1"/>
  <c r="M2387" i="1"/>
  <c r="N2387" i="1"/>
  <c r="F2388" i="1"/>
  <c r="L2388" i="1"/>
  <c r="M2388" i="1"/>
  <c r="N2388" i="1"/>
  <c r="F2389" i="1"/>
  <c r="L2389" i="1"/>
  <c r="M2389" i="1"/>
  <c r="N2389" i="1"/>
  <c r="F2390" i="1"/>
  <c r="L2390" i="1"/>
  <c r="M2390" i="1"/>
  <c r="N2390" i="1"/>
  <c r="F2391" i="1"/>
  <c r="L2391" i="1"/>
  <c r="M2391" i="1"/>
  <c r="N2391" i="1"/>
  <c r="F2392" i="1"/>
  <c r="L2392" i="1"/>
  <c r="M2392" i="1"/>
  <c r="N2392" i="1"/>
  <c r="F2393" i="1"/>
  <c r="L2393" i="1"/>
  <c r="M2393" i="1"/>
  <c r="N2393" i="1"/>
  <c r="F2394" i="1"/>
  <c r="L2394" i="1"/>
  <c r="M2394" i="1"/>
  <c r="N2394" i="1"/>
  <c r="F2395" i="1"/>
  <c r="L2395" i="1"/>
  <c r="M2395" i="1"/>
  <c r="N2395" i="1"/>
  <c r="F2396" i="1"/>
  <c r="L2396" i="1"/>
  <c r="M2396" i="1"/>
  <c r="N2396" i="1"/>
  <c r="F2397" i="1"/>
  <c r="L2397" i="1"/>
  <c r="M2397" i="1"/>
  <c r="N2397" i="1"/>
  <c r="F2398" i="1"/>
  <c r="L2398" i="1"/>
  <c r="M2398" i="1"/>
  <c r="N2398" i="1"/>
  <c r="F2399" i="1"/>
  <c r="L2399" i="1"/>
  <c r="M2399" i="1"/>
  <c r="N2399" i="1"/>
  <c r="F2400" i="1"/>
  <c r="L2400" i="1"/>
  <c r="M2400" i="1"/>
  <c r="N2400" i="1"/>
  <c r="F2401" i="1"/>
  <c r="L2401" i="1"/>
  <c r="M2401" i="1"/>
  <c r="N2401" i="1"/>
  <c r="F2402" i="1"/>
  <c r="L2402" i="1"/>
  <c r="M2402" i="1"/>
  <c r="N2402" i="1"/>
  <c r="F2403" i="1"/>
  <c r="L2403" i="1"/>
  <c r="M2403" i="1"/>
  <c r="N2403" i="1"/>
  <c r="F2404" i="1"/>
  <c r="L2404" i="1"/>
  <c r="M2404" i="1"/>
  <c r="N2404" i="1"/>
  <c r="F2405" i="1"/>
  <c r="L2405" i="1"/>
  <c r="M2405" i="1"/>
  <c r="N2405" i="1"/>
  <c r="F2406" i="1"/>
  <c r="L2406" i="1"/>
  <c r="M2406" i="1"/>
  <c r="N2406" i="1"/>
  <c r="F2407" i="1"/>
  <c r="L2407" i="1"/>
  <c r="M2407" i="1"/>
  <c r="N2407" i="1"/>
  <c r="F2408" i="1"/>
  <c r="L2408" i="1"/>
  <c r="M2408" i="1"/>
  <c r="N2408" i="1"/>
  <c r="F2409" i="1"/>
  <c r="L2409" i="1"/>
  <c r="M2409" i="1"/>
  <c r="N2409" i="1"/>
  <c r="F2410" i="1"/>
  <c r="L2410" i="1"/>
  <c r="M2410" i="1"/>
  <c r="N2410" i="1"/>
  <c r="F2411" i="1"/>
  <c r="L2411" i="1"/>
  <c r="M2411" i="1"/>
  <c r="N2411" i="1"/>
  <c r="F2412" i="1"/>
  <c r="L2412" i="1"/>
  <c r="M2412" i="1"/>
  <c r="N2412" i="1"/>
  <c r="F2413" i="1"/>
  <c r="L2413" i="1"/>
  <c r="M2413" i="1"/>
  <c r="N2413" i="1"/>
  <c r="F2414" i="1"/>
  <c r="L2414" i="1"/>
  <c r="M2414" i="1"/>
  <c r="N2414" i="1"/>
  <c r="F2415" i="1"/>
  <c r="L2415" i="1"/>
  <c r="M2415" i="1"/>
  <c r="N2415" i="1"/>
  <c r="F2416" i="1"/>
  <c r="L2416" i="1"/>
  <c r="M2416" i="1"/>
  <c r="N2416" i="1"/>
  <c r="F2417" i="1"/>
  <c r="L2417" i="1"/>
  <c r="M2417" i="1"/>
  <c r="N2417" i="1"/>
  <c r="F2418" i="1"/>
  <c r="L2418" i="1"/>
  <c r="M2418" i="1"/>
  <c r="N2418" i="1"/>
  <c r="F2419" i="1"/>
  <c r="L2419" i="1"/>
  <c r="M2419" i="1"/>
  <c r="N2419" i="1"/>
  <c r="F2420" i="1"/>
  <c r="L2420" i="1"/>
  <c r="M2420" i="1"/>
  <c r="N2420" i="1"/>
  <c r="F2421" i="1"/>
  <c r="L2421" i="1"/>
  <c r="M2421" i="1"/>
  <c r="N2421" i="1"/>
  <c r="F2422" i="1"/>
  <c r="L2422" i="1"/>
  <c r="M2422" i="1"/>
  <c r="N2422" i="1"/>
  <c r="F2423" i="1"/>
  <c r="L2423" i="1"/>
  <c r="M2423" i="1"/>
  <c r="N2423" i="1"/>
  <c r="F2424" i="1"/>
  <c r="L2424" i="1"/>
  <c r="M2424" i="1"/>
  <c r="N2424" i="1"/>
  <c r="F2425" i="1"/>
  <c r="L2425" i="1"/>
  <c r="M2425" i="1"/>
  <c r="N2425" i="1"/>
  <c r="F2426" i="1"/>
  <c r="L2426" i="1"/>
  <c r="M2426" i="1"/>
  <c r="N2426" i="1"/>
  <c r="F2427" i="1"/>
  <c r="L2427" i="1"/>
  <c r="M2427" i="1"/>
  <c r="N2427" i="1"/>
  <c r="F2428" i="1"/>
  <c r="L2428" i="1"/>
  <c r="M2428" i="1"/>
  <c r="N2428" i="1"/>
  <c r="F2429" i="1"/>
  <c r="L2429" i="1"/>
  <c r="M2429" i="1"/>
  <c r="N2429" i="1"/>
  <c r="F2430" i="1"/>
  <c r="L2430" i="1"/>
  <c r="M2430" i="1"/>
  <c r="N2430" i="1"/>
  <c r="F2431" i="1"/>
  <c r="L2431" i="1"/>
  <c r="M2431" i="1"/>
  <c r="N2431" i="1"/>
  <c r="F2432" i="1"/>
  <c r="L2432" i="1"/>
  <c r="M2432" i="1"/>
  <c r="N2432" i="1"/>
  <c r="F2433" i="1"/>
  <c r="L2433" i="1"/>
  <c r="M2433" i="1"/>
  <c r="N2433" i="1"/>
  <c r="F2434" i="1"/>
  <c r="L2434" i="1"/>
  <c r="M2434" i="1"/>
  <c r="N2434" i="1"/>
  <c r="F2435" i="1"/>
  <c r="L2435" i="1"/>
  <c r="M2435" i="1"/>
  <c r="N2435" i="1"/>
  <c r="F2436" i="1"/>
  <c r="L2436" i="1"/>
  <c r="M2436" i="1"/>
  <c r="N2436" i="1"/>
  <c r="F2437" i="1"/>
  <c r="L2437" i="1"/>
  <c r="M2437" i="1"/>
  <c r="N2437" i="1"/>
  <c r="F2438" i="1"/>
  <c r="L2438" i="1"/>
  <c r="M2438" i="1"/>
  <c r="N2438" i="1"/>
  <c r="F2439" i="1"/>
  <c r="L2439" i="1"/>
  <c r="M2439" i="1"/>
  <c r="N2439" i="1"/>
  <c r="F2440" i="1"/>
  <c r="L2440" i="1"/>
  <c r="M2440" i="1"/>
  <c r="N2440" i="1"/>
  <c r="F2441" i="1"/>
  <c r="L2441" i="1"/>
  <c r="M2441" i="1"/>
  <c r="N2441" i="1"/>
  <c r="F2442" i="1"/>
  <c r="L2442" i="1"/>
  <c r="M2442" i="1"/>
  <c r="N2442" i="1"/>
  <c r="F2443" i="1"/>
  <c r="L2443" i="1"/>
  <c r="M2443" i="1"/>
  <c r="N2443" i="1"/>
  <c r="F2444" i="1"/>
  <c r="L2444" i="1"/>
  <c r="M2444" i="1"/>
  <c r="N2444" i="1"/>
  <c r="F2445" i="1"/>
  <c r="L2445" i="1"/>
  <c r="M2445" i="1"/>
  <c r="N2445" i="1"/>
  <c r="F2446" i="1"/>
  <c r="L2446" i="1"/>
  <c r="M2446" i="1"/>
  <c r="N2446" i="1"/>
  <c r="F2447" i="1"/>
  <c r="L2447" i="1"/>
  <c r="M2447" i="1"/>
  <c r="N2447" i="1"/>
  <c r="F2448" i="1"/>
  <c r="L2448" i="1"/>
  <c r="M2448" i="1"/>
  <c r="N2448" i="1"/>
  <c r="F2449" i="1"/>
  <c r="L2449" i="1"/>
  <c r="M2449" i="1"/>
  <c r="N2449" i="1"/>
  <c r="F2450" i="1"/>
  <c r="L2450" i="1"/>
  <c r="M2450" i="1"/>
  <c r="N2450" i="1"/>
  <c r="F2451" i="1"/>
  <c r="L2451" i="1"/>
  <c r="M2451" i="1"/>
  <c r="N2451" i="1"/>
  <c r="F2452" i="1"/>
  <c r="L2452" i="1"/>
  <c r="M2452" i="1"/>
  <c r="N2452" i="1"/>
  <c r="F2453" i="1"/>
  <c r="L2453" i="1"/>
  <c r="M2453" i="1"/>
  <c r="N2453" i="1"/>
  <c r="F2454" i="1"/>
  <c r="L2454" i="1"/>
  <c r="M2454" i="1"/>
  <c r="N2454" i="1"/>
  <c r="F2455" i="1"/>
  <c r="L2455" i="1"/>
  <c r="M2455" i="1"/>
  <c r="N2455" i="1"/>
  <c r="F2456" i="1"/>
  <c r="L2456" i="1"/>
  <c r="M2456" i="1"/>
  <c r="N2456" i="1"/>
  <c r="F2457" i="1"/>
  <c r="L2457" i="1"/>
  <c r="M2457" i="1"/>
  <c r="N2457" i="1"/>
  <c r="F2458" i="1"/>
  <c r="L2458" i="1"/>
  <c r="M2458" i="1"/>
  <c r="N2458" i="1"/>
  <c r="F2459" i="1"/>
  <c r="L2459" i="1"/>
  <c r="M2459" i="1"/>
  <c r="N2459" i="1"/>
  <c r="F2460" i="1"/>
  <c r="L2460" i="1"/>
  <c r="M2460" i="1"/>
  <c r="N2460" i="1"/>
  <c r="F2461" i="1"/>
  <c r="L2461" i="1"/>
  <c r="M2461" i="1"/>
  <c r="N2461" i="1"/>
  <c r="F2462" i="1"/>
  <c r="L2462" i="1"/>
  <c r="M2462" i="1"/>
  <c r="N2462" i="1"/>
  <c r="F2463" i="1"/>
  <c r="L2463" i="1"/>
  <c r="M2463" i="1"/>
  <c r="N2463" i="1"/>
  <c r="F2464" i="1"/>
  <c r="L2464" i="1"/>
  <c r="M2464" i="1"/>
  <c r="N2464" i="1"/>
  <c r="F2465" i="1"/>
  <c r="L2465" i="1"/>
  <c r="M2465" i="1"/>
  <c r="N2465" i="1"/>
  <c r="F2466" i="1"/>
  <c r="L2466" i="1"/>
  <c r="M2466" i="1"/>
  <c r="N2466" i="1"/>
  <c r="F2467" i="1"/>
  <c r="L2467" i="1"/>
  <c r="M2467" i="1"/>
  <c r="N2467" i="1"/>
  <c r="F2468" i="1"/>
  <c r="L2468" i="1"/>
  <c r="M2468" i="1"/>
  <c r="N2468" i="1"/>
  <c r="F2469" i="1"/>
  <c r="L2469" i="1"/>
  <c r="M2469" i="1"/>
  <c r="N2469" i="1"/>
  <c r="F2470" i="1"/>
  <c r="L2470" i="1"/>
  <c r="M2470" i="1"/>
  <c r="N2470" i="1"/>
  <c r="F2471" i="1"/>
  <c r="L2471" i="1"/>
  <c r="M2471" i="1"/>
  <c r="N2471" i="1"/>
  <c r="F2472" i="1"/>
  <c r="L2472" i="1"/>
  <c r="M2472" i="1"/>
  <c r="N2472" i="1"/>
  <c r="F2473" i="1"/>
  <c r="L2473" i="1"/>
  <c r="M2473" i="1"/>
  <c r="N2473" i="1"/>
  <c r="F2474" i="1"/>
  <c r="L2474" i="1"/>
  <c r="M2474" i="1"/>
  <c r="N2474" i="1"/>
  <c r="F2475" i="1"/>
  <c r="L2475" i="1"/>
  <c r="M2475" i="1"/>
  <c r="N2475" i="1"/>
  <c r="F2476" i="1"/>
  <c r="L2476" i="1"/>
  <c r="M2476" i="1"/>
  <c r="N2476" i="1"/>
  <c r="F2477" i="1"/>
  <c r="L2477" i="1"/>
  <c r="M2477" i="1"/>
  <c r="N2477" i="1"/>
  <c r="F2478" i="1"/>
  <c r="L2478" i="1"/>
  <c r="M2478" i="1"/>
  <c r="N2478" i="1"/>
  <c r="F2479" i="1"/>
  <c r="L2479" i="1"/>
  <c r="M2479" i="1"/>
  <c r="N2479" i="1"/>
  <c r="F2480" i="1"/>
  <c r="L2480" i="1"/>
  <c r="M2480" i="1"/>
  <c r="N2480" i="1"/>
  <c r="F2481" i="1"/>
  <c r="L2481" i="1"/>
  <c r="M2481" i="1"/>
  <c r="N2481" i="1"/>
  <c r="F2482" i="1"/>
  <c r="L2482" i="1"/>
  <c r="M2482" i="1"/>
  <c r="N2482" i="1"/>
  <c r="F2483" i="1"/>
  <c r="L2483" i="1"/>
  <c r="M2483" i="1"/>
  <c r="N2483" i="1"/>
  <c r="F2484" i="1"/>
  <c r="L2484" i="1"/>
  <c r="M2484" i="1"/>
  <c r="N2484" i="1"/>
  <c r="F2485" i="1"/>
  <c r="L2485" i="1"/>
  <c r="M2485" i="1"/>
  <c r="N2485" i="1"/>
  <c r="F2486" i="1"/>
  <c r="L2486" i="1"/>
  <c r="M2486" i="1"/>
  <c r="N2486" i="1"/>
  <c r="F2487" i="1"/>
  <c r="L2487" i="1"/>
  <c r="M2487" i="1"/>
  <c r="N2487" i="1"/>
  <c r="F2488" i="1"/>
  <c r="L2488" i="1"/>
  <c r="M2488" i="1"/>
  <c r="N2488" i="1"/>
  <c r="F2489" i="1"/>
  <c r="L2489" i="1"/>
  <c r="M2489" i="1"/>
  <c r="N2489" i="1"/>
  <c r="F2490" i="1"/>
  <c r="L2490" i="1"/>
  <c r="M2490" i="1"/>
  <c r="N2490" i="1"/>
  <c r="F2491" i="1"/>
  <c r="L2491" i="1"/>
  <c r="M2491" i="1"/>
  <c r="N2491" i="1"/>
  <c r="F2492" i="1"/>
  <c r="L2492" i="1"/>
  <c r="M2492" i="1"/>
  <c r="N2492" i="1"/>
  <c r="F2493" i="1"/>
  <c r="L2493" i="1"/>
  <c r="M2493" i="1"/>
  <c r="N2493" i="1"/>
  <c r="F2494" i="1"/>
  <c r="L2494" i="1"/>
  <c r="M2494" i="1"/>
  <c r="N2494" i="1"/>
  <c r="F2495" i="1"/>
  <c r="L2495" i="1"/>
  <c r="M2495" i="1"/>
  <c r="N2495" i="1"/>
  <c r="F2496" i="1"/>
  <c r="L2496" i="1"/>
  <c r="M2496" i="1"/>
  <c r="N2496" i="1"/>
  <c r="F2497" i="1"/>
  <c r="L2497" i="1"/>
  <c r="M2497" i="1"/>
  <c r="N2497" i="1"/>
  <c r="F2498" i="1"/>
  <c r="L2498" i="1"/>
  <c r="M2498" i="1"/>
  <c r="N2498" i="1"/>
  <c r="F2499" i="1"/>
  <c r="L2499" i="1"/>
  <c r="M2499" i="1"/>
  <c r="N2499" i="1"/>
  <c r="F2500" i="1"/>
  <c r="L2500" i="1"/>
  <c r="M2500" i="1"/>
  <c r="N2500" i="1"/>
  <c r="F2501" i="1"/>
  <c r="L2501" i="1"/>
  <c r="M2501" i="1"/>
  <c r="N2501" i="1"/>
  <c r="F2502" i="1"/>
  <c r="L2502" i="1"/>
  <c r="M2502" i="1"/>
  <c r="N2502" i="1"/>
  <c r="F2503" i="1"/>
  <c r="L2503" i="1"/>
  <c r="M2503" i="1"/>
  <c r="N2503" i="1"/>
  <c r="F2504" i="1"/>
  <c r="L2504" i="1"/>
  <c r="M2504" i="1"/>
  <c r="N2504" i="1"/>
  <c r="F2505" i="1"/>
  <c r="L2505" i="1"/>
  <c r="M2505" i="1"/>
  <c r="N2505" i="1"/>
  <c r="F2506" i="1"/>
  <c r="L2506" i="1"/>
  <c r="M2506" i="1"/>
  <c r="N2506" i="1"/>
  <c r="F2507" i="1"/>
  <c r="L2507" i="1"/>
  <c r="M2507" i="1"/>
  <c r="N2507" i="1"/>
  <c r="F2508" i="1"/>
  <c r="L2508" i="1"/>
  <c r="M2508" i="1"/>
  <c r="N2508" i="1"/>
  <c r="F2509" i="1"/>
  <c r="L2509" i="1"/>
  <c r="M2509" i="1"/>
  <c r="N2509" i="1"/>
  <c r="F2510" i="1"/>
  <c r="L2510" i="1"/>
  <c r="M2510" i="1"/>
  <c r="N2510" i="1"/>
  <c r="F2511" i="1"/>
  <c r="L2511" i="1"/>
  <c r="M2511" i="1"/>
  <c r="N2511" i="1"/>
  <c r="F2512" i="1"/>
  <c r="L2512" i="1"/>
  <c r="M2512" i="1"/>
  <c r="N2512" i="1"/>
  <c r="F2513" i="1"/>
  <c r="L2513" i="1"/>
  <c r="M2513" i="1"/>
  <c r="N2513" i="1"/>
  <c r="F2514" i="1"/>
  <c r="L2514" i="1"/>
  <c r="M2514" i="1"/>
  <c r="N2514" i="1"/>
  <c r="F2515" i="1"/>
  <c r="L2515" i="1"/>
  <c r="M2515" i="1"/>
  <c r="N2515" i="1"/>
  <c r="F2516" i="1"/>
  <c r="L2516" i="1"/>
  <c r="M2516" i="1"/>
  <c r="N2516" i="1"/>
  <c r="F2517" i="1"/>
  <c r="L2517" i="1"/>
  <c r="M2517" i="1"/>
  <c r="N2517" i="1"/>
  <c r="F2518" i="1"/>
  <c r="L2518" i="1"/>
  <c r="M2518" i="1"/>
  <c r="N2518" i="1"/>
  <c r="F2519" i="1"/>
  <c r="L2519" i="1"/>
  <c r="M2519" i="1"/>
  <c r="N2519" i="1"/>
  <c r="F2520" i="1"/>
  <c r="L2520" i="1"/>
  <c r="M2520" i="1"/>
  <c r="N2520" i="1"/>
  <c r="F2521" i="1"/>
  <c r="L2521" i="1"/>
  <c r="M2521" i="1"/>
  <c r="N2521" i="1"/>
  <c r="F2522" i="1"/>
  <c r="L2522" i="1"/>
  <c r="M2522" i="1"/>
  <c r="N2522" i="1"/>
  <c r="F2523" i="1"/>
  <c r="L2523" i="1"/>
  <c r="M2523" i="1"/>
  <c r="N2523" i="1"/>
  <c r="F2524" i="1"/>
  <c r="L2524" i="1"/>
  <c r="M2524" i="1"/>
  <c r="N2524" i="1"/>
  <c r="F2525" i="1"/>
  <c r="L2525" i="1"/>
  <c r="M2525" i="1"/>
  <c r="N2525" i="1"/>
  <c r="F2526" i="1"/>
  <c r="L2526" i="1"/>
  <c r="M2526" i="1"/>
  <c r="N2526" i="1"/>
  <c r="F2527" i="1"/>
  <c r="L2527" i="1"/>
  <c r="M2527" i="1"/>
  <c r="N2527" i="1"/>
  <c r="F2528" i="1"/>
  <c r="L2528" i="1"/>
  <c r="M2528" i="1"/>
  <c r="N2528" i="1"/>
  <c r="F2529" i="1"/>
  <c r="L2529" i="1"/>
  <c r="M2529" i="1"/>
  <c r="N2529" i="1"/>
  <c r="F2530" i="1"/>
  <c r="L2530" i="1"/>
  <c r="M2530" i="1"/>
  <c r="N2530" i="1"/>
  <c r="F2531" i="1"/>
  <c r="L2531" i="1"/>
  <c r="M2531" i="1"/>
  <c r="N2531" i="1"/>
  <c r="F2532" i="1"/>
  <c r="L2532" i="1"/>
  <c r="M2532" i="1"/>
  <c r="N2532" i="1"/>
  <c r="F2533" i="1"/>
  <c r="L2533" i="1"/>
  <c r="M2533" i="1"/>
  <c r="N2533" i="1"/>
  <c r="F2534" i="1"/>
  <c r="L2534" i="1"/>
  <c r="M2534" i="1"/>
  <c r="N2534" i="1"/>
  <c r="F2535" i="1"/>
  <c r="L2535" i="1"/>
  <c r="M2535" i="1"/>
  <c r="N2535" i="1"/>
  <c r="F2536" i="1"/>
  <c r="L2536" i="1"/>
  <c r="M2536" i="1"/>
  <c r="N2536" i="1"/>
  <c r="F2537" i="1"/>
  <c r="L2537" i="1"/>
  <c r="M2537" i="1"/>
  <c r="N2537" i="1"/>
  <c r="F2538" i="1"/>
  <c r="L2538" i="1"/>
  <c r="M2538" i="1"/>
  <c r="N2538" i="1"/>
  <c r="F2539" i="1"/>
  <c r="L2539" i="1"/>
  <c r="M2539" i="1"/>
  <c r="N2539" i="1"/>
  <c r="F2540" i="1"/>
  <c r="L2540" i="1"/>
  <c r="M2540" i="1"/>
  <c r="N2540" i="1"/>
  <c r="F2541" i="1"/>
  <c r="L2541" i="1"/>
  <c r="M2541" i="1"/>
  <c r="N2541" i="1"/>
  <c r="F2542" i="1"/>
  <c r="L2542" i="1"/>
  <c r="M2542" i="1"/>
  <c r="N2542" i="1"/>
  <c r="F2543" i="1"/>
  <c r="L2543" i="1"/>
  <c r="M2543" i="1"/>
  <c r="N2543" i="1"/>
  <c r="F2544" i="1"/>
  <c r="L2544" i="1"/>
  <c r="M2544" i="1"/>
  <c r="N2544" i="1"/>
  <c r="F2545" i="1"/>
  <c r="L2545" i="1"/>
  <c r="M2545" i="1"/>
  <c r="N2545" i="1"/>
  <c r="F2546" i="1"/>
  <c r="L2546" i="1"/>
  <c r="M2546" i="1"/>
  <c r="N2546" i="1"/>
  <c r="F2547" i="1"/>
  <c r="L2547" i="1"/>
  <c r="M2547" i="1"/>
  <c r="N2547" i="1"/>
  <c r="F2548" i="1"/>
  <c r="L2548" i="1"/>
  <c r="M2548" i="1"/>
  <c r="N2548" i="1"/>
  <c r="F2549" i="1"/>
  <c r="L2549" i="1"/>
  <c r="M2549" i="1"/>
  <c r="N2549" i="1"/>
  <c r="F2550" i="1"/>
  <c r="L2550" i="1"/>
  <c r="M2550" i="1"/>
  <c r="N2550" i="1"/>
  <c r="F2551" i="1"/>
  <c r="L2551" i="1"/>
  <c r="M2551" i="1"/>
  <c r="N2551" i="1"/>
  <c r="F2552" i="1"/>
  <c r="L2552" i="1"/>
  <c r="M2552" i="1"/>
  <c r="N2552" i="1"/>
  <c r="F2553" i="1"/>
  <c r="L2553" i="1"/>
  <c r="M2553" i="1"/>
  <c r="N2553" i="1"/>
  <c r="F2554" i="1"/>
  <c r="L2554" i="1"/>
  <c r="M2554" i="1"/>
  <c r="N2554" i="1"/>
  <c r="F2555" i="1"/>
  <c r="L2555" i="1"/>
  <c r="M2555" i="1"/>
  <c r="N2555" i="1"/>
  <c r="F2556" i="1"/>
  <c r="L2556" i="1"/>
  <c r="M2556" i="1"/>
  <c r="N2556" i="1"/>
  <c r="F2557" i="1"/>
  <c r="L2557" i="1"/>
  <c r="M2557" i="1"/>
  <c r="N2557" i="1"/>
  <c r="F2558" i="1"/>
  <c r="L2558" i="1"/>
  <c r="M2558" i="1"/>
  <c r="N2558" i="1"/>
  <c r="F2559" i="1"/>
  <c r="L2559" i="1"/>
  <c r="M2559" i="1"/>
  <c r="N2559" i="1"/>
  <c r="F2560" i="1"/>
  <c r="L2560" i="1"/>
  <c r="M2560" i="1"/>
  <c r="N2560" i="1"/>
  <c r="F2561" i="1"/>
  <c r="L2561" i="1"/>
  <c r="M2561" i="1"/>
  <c r="N2561" i="1"/>
  <c r="F2562" i="1"/>
  <c r="L2562" i="1"/>
  <c r="M2562" i="1"/>
  <c r="N2562" i="1"/>
  <c r="F2563" i="1"/>
  <c r="L2563" i="1"/>
  <c r="M2563" i="1"/>
  <c r="N2563" i="1"/>
  <c r="F2564" i="1"/>
  <c r="L2564" i="1"/>
  <c r="M2564" i="1"/>
  <c r="N2564" i="1"/>
  <c r="F2565" i="1"/>
  <c r="L2565" i="1"/>
  <c r="M2565" i="1"/>
  <c r="N2565" i="1"/>
  <c r="F2566" i="1"/>
  <c r="L2566" i="1"/>
  <c r="M2566" i="1"/>
  <c r="N2566" i="1"/>
  <c r="F2567" i="1"/>
  <c r="L2567" i="1"/>
  <c r="M2567" i="1"/>
  <c r="N2567" i="1"/>
  <c r="F2568" i="1"/>
  <c r="L2568" i="1"/>
  <c r="M2568" i="1"/>
  <c r="N2568" i="1"/>
  <c r="F2569" i="1"/>
  <c r="L2569" i="1"/>
  <c r="M2569" i="1"/>
  <c r="N2569" i="1"/>
  <c r="F2570" i="1"/>
  <c r="L2570" i="1"/>
  <c r="M2570" i="1"/>
  <c r="N2570" i="1"/>
  <c r="F2571" i="1"/>
  <c r="L2571" i="1"/>
  <c r="M2571" i="1"/>
  <c r="N2571" i="1"/>
  <c r="F2572" i="1"/>
  <c r="L2572" i="1"/>
  <c r="M2572" i="1"/>
  <c r="N2572" i="1"/>
  <c r="F2573" i="1"/>
  <c r="L2573" i="1"/>
  <c r="M2573" i="1"/>
  <c r="N2573" i="1"/>
  <c r="F2574" i="1"/>
  <c r="L2574" i="1"/>
  <c r="M2574" i="1"/>
  <c r="N2574" i="1"/>
  <c r="F2575" i="1"/>
  <c r="L2575" i="1"/>
  <c r="M2575" i="1"/>
  <c r="N2575" i="1"/>
  <c r="F2576" i="1"/>
  <c r="L2576" i="1"/>
  <c r="M2576" i="1"/>
  <c r="N2576" i="1"/>
  <c r="F2577" i="1"/>
  <c r="L2577" i="1"/>
  <c r="M2577" i="1"/>
  <c r="N2577" i="1"/>
  <c r="F2578" i="1"/>
  <c r="L2578" i="1"/>
  <c r="M2578" i="1"/>
  <c r="N2578" i="1"/>
  <c r="F2579" i="1"/>
  <c r="L2579" i="1"/>
  <c r="M2579" i="1"/>
  <c r="N2579" i="1"/>
  <c r="F2580" i="1"/>
  <c r="L2580" i="1"/>
  <c r="M2580" i="1"/>
  <c r="N2580" i="1"/>
  <c r="F2581" i="1"/>
  <c r="L2581" i="1"/>
  <c r="M2581" i="1"/>
  <c r="N2581" i="1"/>
  <c r="F2582" i="1"/>
  <c r="L2582" i="1"/>
  <c r="M2582" i="1"/>
  <c r="N2582" i="1"/>
  <c r="F2583" i="1"/>
  <c r="L2583" i="1"/>
  <c r="M2583" i="1"/>
  <c r="N2583" i="1"/>
  <c r="F2584" i="1"/>
  <c r="L2584" i="1"/>
  <c r="M2584" i="1"/>
  <c r="N2584" i="1"/>
  <c r="F2585" i="1"/>
  <c r="L2585" i="1"/>
  <c r="M2585" i="1"/>
  <c r="N2585" i="1"/>
  <c r="F2586" i="1"/>
  <c r="L2586" i="1"/>
  <c r="M2586" i="1"/>
  <c r="N2586" i="1"/>
  <c r="F2587" i="1"/>
  <c r="L2587" i="1"/>
  <c r="M2587" i="1"/>
  <c r="N2587" i="1"/>
  <c r="F2588" i="1"/>
  <c r="L2588" i="1"/>
  <c r="M2588" i="1"/>
  <c r="N2588" i="1"/>
  <c r="F2589" i="1"/>
  <c r="L2589" i="1"/>
  <c r="M2589" i="1"/>
  <c r="N2589" i="1"/>
  <c r="F2590" i="1"/>
  <c r="L2590" i="1"/>
  <c r="M2590" i="1"/>
  <c r="N2590" i="1"/>
  <c r="F2591" i="1"/>
  <c r="L2591" i="1"/>
  <c r="M2591" i="1"/>
  <c r="N2591" i="1"/>
  <c r="F2592" i="1"/>
  <c r="L2592" i="1"/>
  <c r="M2592" i="1"/>
  <c r="N2592" i="1"/>
  <c r="F2593" i="1"/>
  <c r="L2593" i="1"/>
  <c r="M2593" i="1"/>
  <c r="N2593" i="1"/>
  <c r="F2594" i="1"/>
  <c r="L2594" i="1"/>
  <c r="M2594" i="1"/>
  <c r="N2594" i="1"/>
  <c r="F2595" i="1"/>
  <c r="L2595" i="1"/>
  <c r="M2595" i="1"/>
  <c r="N2595" i="1"/>
  <c r="F2596" i="1"/>
  <c r="L2596" i="1"/>
  <c r="M2596" i="1"/>
  <c r="N2596" i="1"/>
  <c r="F2597" i="1"/>
  <c r="L2597" i="1"/>
  <c r="M2597" i="1"/>
  <c r="N2597" i="1"/>
  <c r="F2598" i="1"/>
  <c r="L2598" i="1"/>
  <c r="M2598" i="1"/>
  <c r="N2598" i="1"/>
  <c r="F2599" i="1"/>
  <c r="L2599" i="1"/>
  <c r="M2599" i="1"/>
  <c r="N2599" i="1"/>
  <c r="F2600" i="1"/>
  <c r="L2600" i="1"/>
  <c r="M2600" i="1"/>
  <c r="N2600" i="1"/>
  <c r="F2601" i="1"/>
  <c r="L2601" i="1"/>
  <c r="M2601" i="1"/>
  <c r="N2601" i="1"/>
  <c r="F2602" i="1"/>
  <c r="L2602" i="1"/>
  <c r="M2602" i="1"/>
  <c r="N2602" i="1"/>
  <c r="F2603" i="1"/>
  <c r="L2603" i="1"/>
  <c r="M2603" i="1"/>
  <c r="N2603" i="1"/>
  <c r="F2604" i="1"/>
  <c r="L2604" i="1"/>
  <c r="M2604" i="1"/>
  <c r="N2604" i="1"/>
  <c r="F2605" i="1"/>
  <c r="L2605" i="1"/>
  <c r="M2605" i="1"/>
  <c r="N2605" i="1"/>
  <c r="F2606" i="1"/>
  <c r="L2606" i="1"/>
  <c r="M2606" i="1"/>
  <c r="N2606" i="1"/>
  <c r="F2607" i="1"/>
  <c r="L2607" i="1"/>
  <c r="M2607" i="1"/>
  <c r="N2607" i="1"/>
  <c r="F2608" i="1"/>
  <c r="L2608" i="1"/>
  <c r="M2608" i="1"/>
  <c r="N2608" i="1"/>
  <c r="F2609" i="1"/>
  <c r="L2609" i="1"/>
  <c r="M2609" i="1"/>
  <c r="N2609" i="1"/>
  <c r="F2610" i="1"/>
  <c r="L2610" i="1"/>
  <c r="M2610" i="1"/>
  <c r="N2610" i="1"/>
  <c r="F2611" i="1"/>
  <c r="L2611" i="1"/>
  <c r="M2611" i="1"/>
  <c r="N2611" i="1"/>
  <c r="F2612" i="1"/>
  <c r="L2612" i="1"/>
  <c r="M2612" i="1"/>
  <c r="N2612" i="1"/>
  <c r="F2613" i="1"/>
  <c r="L2613" i="1"/>
  <c r="M2613" i="1"/>
  <c r="N2613" i="1"/>
  <c r="F2614" i="1"/>
  <c r="L2614" i="1"/>
  <c r="M2614" i="1"/>
  <c r="N2614" i="1"/>
  <c r="F2615" i="1"/>
  <c r="L2615" i="1"/>
  <c r="M2615" i="1"/>
  <c r="N2615" i="1"/>
  <c r="F2616" i="1"/>
  <c r="L2616" i="1"/>
  <c r="M2616" i="1"/>
  <c r="N2616" i="1"/>
  <c r="F2617" i="1"/>
  <c r="L2617" i="1"/>
  <c r="M2617" i="1"/>
  <c r="N2617" i="1"/>
  <c r="F2618" i="1"/>
  <c r="L2618" i="1"/>
  <c r="M2618" i="1"/>
  <c r="N2618" i="1"/>
  <c r="F2619" i="1"/>
  <c r="L2619" i="1"/>
  <c r="M2619" i="1"/>
  <c r="N2619" i="1"/>
  <c r="F2620" i="1"/>
  <c r="L2620" i="1"/>
  <c r="M2620" i="1"/>
  <c r="N2620" i="1"/>
  <c r="F2621" i="1"/>
  <c r="L2621" i="1"/>
  <c r="M2621" i="1"/>
  <c r="N2621" i="1"/>
  <c r="F2622" i="1"/>
  <c r="L2622" i="1"/>
  <c r="M2622" i="1"/>
  <c r="N2622" i="1"/>
  <c r="F2623" i="1"/>
  <c r="L2623" i="1"/>
  <c r="M2623" i="1"/>
  <c r="N2623" i="1"/>
  <c r="F2624" i="1"/>
  <c r="L2624" i="1"/>
  <c r="M2624" i="1"/>
  <c r="N2624" i="1"/>
  <c r="F2625" i="1"/>
  <c r="L2625" i="1"/>
  <c r="M2625" i="1"/>
  <c r="N2625" i="1"/>
  <c r="F2626" i="1"/>
  <c r="L2626" i="1"/>
  <c r="M2626" i="1"/>
  <c r="N2626" i="1"/>
  <c r="F2627" i="1"/>
  <c r="L2627" i="1"/>
  <c r="M2627" i="1"/>
  <c r="N2627" i="1"/>
  <c r="F2628" i="1"/>
  <c r="L2628" i="1"/>
  <c r="M2628" i="1"/>
  <c r="N2628" i="1"/>
  <c r="F2629" i="1"/>
  <c r="L2629" i="1"/>
  <c r="M2629" i="1"/>
  <c r="N2629" i="1"/>
  <c r="F2630" i="1"/>
  <c r="L2630" i="1"/>
  <c r="M2630" i="1"/>
  <c r="N2630" i="1"/>
  <c r="F2631" i="1"/>
  <c r="L2631" i="1"/>
  <c r="M2631" i="1"/>
  <c r="N2631" i="1"/>
  <c r="F2632" i="1"/>
  <c r="L2632" i="1"/>
  <c r="M2632" i="1"/>
  <c r="N2632" i="1"/>
  <c r="F2633" i="1"/>
  <c r="L2633" i="1"/>
  <c r="M2633" i="1"/>
  <c r="N2633" i="1"/>
  <c r="F2634" i="1"/>
  <c r="L2634" i="1"/>
  <c r="M2634" i="1"/>
  <c r="N2634" i="1"/>
  <c r="F2635" i="1"/>
  <c r="L2635" i="1"/>
  <c r="M2635" i="1"/>
  <c r="N2635" i="1"/>
  <c r="F2636" i="1"/>
  <c r="L2636" i="1"/>
  <c r="M2636" i="1"/>
  <c r="N2636" i="1"/>
  <c r="F2637" i="1"/>
  <c r="L2637" i="1"/>
  <c r="M2637" i="1"/>
  <c r="N2637" i="1"/>
  <c r="F2638" i="1"/>
  <c r="L2638" i="1"/>
  <c r="M2638" i="1"/>
  <c r="N2638" i="1"/>
  <c r="F2639" i="1"/>
  <c r="L2639" i="1"/>
  <c r="M2639" i="1"/>
  <c r="N2639" i="1"/>
  <c r="F2640" i="1"/>
  <c r="L2640" i="1"/>
  <c r="M2640" i="1"/>
  <c r="N2640" i="1"/>
  <c r="F2641" i="1"/>
  <c r="L2641" i="1"/>
  <c r="M2641" i="1"/>
  <c r="N2641" i="1"/>
  <c r="F2642" i="1"/>
  <c r="L2642" i="1"/>
  <c r="M2642" i="1"/>
  <c r="N2642" i="1"/>
  <c r="F2643" i="1"/>
  <c r="L2643" i="1"/>
  <c r="M2643" i="1"/>
  <c r="N2643" i="1"/>
  <c r="F2644" i="1"/>
  <c r="L2644" i="1"/>
  <c r="M2644" i="1"/>
  <c r="N2644" i="1"/>
  <c r="F2645" i="1"/>
  <c r="L2645" i="1"/>
  <c r="M2645" i="1"/>
  <c r="N2645" i="1"/>
  <c r="F2646" i="1"/>
  <c r="L2646" i="1"/>
  <c r="M2646" i="1"/>
  <c r="N2646" i="1"/>
  <c r="F2647" i="1"/>
  <c r="L2647" i="1"/>
  <c r="M2647" i="1"/>
  <c r="N2647" i="1"/>
  <c r="F2648" i="1"/>
  <c r="L2648" i="1"/>
  <c r="M2648" i="1"/>
  <c r="N2648" i="1"/>
  <c r="F2649" i="1"/>
  <c r="L2649" i="1"/>
  <c r="M2649" i="1"/>
  <c r="N2649" i="1"/>
  <c r="F2650" i="1"/>
  <c r="L2650" i="1"/>
  <c r="M2650" i="1"/>
  <c r="N2650" i="1"/>
  <c r="F2651" i="1"/>
  <c r="L2651" i="1"/>
  <c r="M2651" i="1"/>
  <c r="N2651" i="1"/>
  <c r="F2652" i="1"/>
  <c r="L2652" i="1"/>
  <c r="M2652" i="1"/>
  <c r="N2652" i="1"/>
  <c r="F2653" i="1"/>
  <c r="L2653" i="1"/>
  <c r="M2653" i="1"/>
  <c r="N2653" i="1"/>
  <c r="F2654" i="1"/>
  <c r="L2654" i="1"/>
  <c r="M2654" i="1"/>
  <c r="N2654" i="1"/>
  <c r="F2655" i="1"/>
  <c r="L2655" i="1"/>
  <c r="M2655" i="1"/>
  <c r="N2655" i="1"/>
  <c r="F2656" i="1"/>
  <c r="L2656" i="1"/>
  <c r="M2656" i="1"/>
  <c r="N2656" i="1"/>
  <c r="F2657" i="1"/>
  <c r="L2657" i="1"/>
  <c r="M2657" i="1"/>
  <c r="N2657" i="1"/>
  <c r="F2658" i="1"/>
  <c r="L2658" i="1"/>
  <c r="M2658" i="1"/>
  <c r="N2658" i="1"/>
  <c r="F2659" i="1"/>
  <c r="L2659" i="1"/>
  <c r="M2659" i="1"/>
  <c r="N2659" i="1"/>
  <c r="F2660" i="1"/>
  <c r="L2660" i="1"/>
  <c r="M2660" i="1"/>
  <c r="N2660" i="1"/>
  <c r="F2661" i="1"/>
  <c r="L2661" i="1"/>
  <c r="M2661" i="1"/>
  <c r="N2661" i="1"/>
  <c r="F2662" i="1"/>
  <c r="L2662" i="1"/>
  <c r="M2662" i="1"/>
  <c r="N2662" i="1"/>
  <c r="F2663" i="1"/>
  <c r="L2663" i="1"/>
  <c r="M2663" i="1"/>
  <c r="N2663" i="1"/>
  <c r="F2664" i="1"/>
  <c r="L2664" i="1"/>
  <c r="M2664" i="1"/>
  <c r="N2664" i="1"/>
  <c r="F2665" i="1"/>
  <c r="L2665" i="1"/>
  <c r="M2665" i="1"/>
  <c r="N2665" i="1"/>
  <c r="F2666" i="1"/>
  <c r="L2666" i="1"/>
  <c r="M2666" i="1"/>
  <c r="N2666" i="1"/>
  <c r="F2667" i="1"/>
  <c r="L2667" i="1"/>
  <c r="M2667" i="1"/>
  <c r="N2667" i="1"/>
  <c r="F2668" i="1"/>
  <c r="L2668" i="1"/>
  <c r="M2668" i="1"/>
  <c r="N2668" i="1"/>
  <c r="F2669" i="1"/>
  <c r="L2669" i="1"/>
  <c r="M2669" i="1"/>
  <c r="N2669" i="1"/>
  <c r="F2670" i="1"/>
  <c r="L2670" i="1"/>
  <c r="M2670" i="1"/>
  <c r="N2670" i="1"/>
  <c r="F2671" i="1"/>
  <c r="L2671" i="1"/>
  <c r="M2671" i="1"/>
  <c r="N2671" i="1"/>
  <c r="F2672" i="1"/>
  <c r="L2672" i="1"/>
  <c r="M2672" i="1"/>
  <c r="N2672" i="1"/>
  <c r="F2673" i="1"/>
  <c r="L2673" i="1"/>
  <c r="M2673" i="1"/>
  <c r="N2673" i="1"/>
  <c r="F2674" i="1"/>
  <c r="L2674" i="1"/>
  <c r="M2674" i="1"/>
  <c r="N2674" i="1"/>
  <c r="F2675" i="1"/>
  <c r="L2675" i="1"/>
  <c r="M2675" i="1"/>
  <c r="N2675" i="1"/>
  <c r="F2676" i="1"/>
  <c r="L2676" i="1"/>
  <c r="M2676" i="1"/>
  <c r="N2676" i="1"/>
  <c r="F2677" i="1"/>
  <c r="L2677" i="1"/>
  <c r="M2677" i="1"/>
  <c r="N2677" i="1"/>
  <c r="F2678" i="1"/>
  <c r="L2678" i="1"/>
  <c r="M2678" i="1"/>
  <c r="N2678" i="1"/>
  <c r="F2679" i="1"/>
  <c r="L2679" i="1"/>
  <c r="M2679" i="1"/>
  <c r="N2679" i="1"/>
  <c r="F2680" i="1"/>
  <c r="L2680" i="1"/>
  <c r="M2680" i="1"/>
  <c r="N2680" i="1"/>
  <c r="F2681" i="1"/>
  <c r="L2681" i="1"/>
  <c r="M2681" i="1"/>
  <c r="N2681" i="1"/>
  <c r="F2682" i="1"/>
  <c r="L2682" i="1"/>
  <c r="M2682" i="1"/>
  <c r="N2682" i="1"/>
  <c r="F2683" i="1"/>
  <c r="L2683" i="1"/>
  <c r="M2683" i="1"/>
  <c r="N2683" i="1"/>
  <c r="F2684" i="1"/>
  <c r="L2684" i="1"/>
  <c r="M2684" i="1"/>
  <c r="N2684" i="1"/>
  <c r="F2685" i="1"/>
  <c r="L2685" i="1"/>
  <c r="M2685" i="1"/>
  <c r="N2685" i="1"/>
  <c r="F2686" i="1"/>
  <c r="L2686" i="1"/>
  <c r="M2686" i="1"/>
  <c r="N2686" i="1"/>
  <c r="F2687" i="1"/>
  <c r="L2687" i="1"/>
  <c r="M2687" i="1"/>
  <c r="N2687" i="1"/>
  <c r="F2688" i="1"/>
  <c r="L2688" i="1"/>
  <c r="M2688" i="1"/>
  <c r="N2688" i="1"/>
  <c r="F2689" i="1"/>
  <c r="L2689" i="1"/>
  <c r="M2689" i="1"/>
  <c r="N2689" i="1"/>
  <c r="F2690" i="1"/>
  <c r="L2690" i="1"/>
  <c r="M2690" i="1"/>
  <c r="N2690" i="1"/>
  <c r="F2691" i="1"/>
  <c r="L2691" i="1"/>
  <c r="M2691" i="1"/>
  <c r="N2691" i="1"/>
  <c r="F2692" i="1"/>
  <c r="L2692" i="1"/>
  <c r="M2692" i="1"/>
  <c r="N2692" i="1"/>
  <c r="F2693" i="1"/>
  <c r="L2693" i="1"/>
  <c r="M2693" i="1"/>
  <c r="N2693" i="1"/>
  <c r="F2694" i="1"/>
  <c r="L2694" i="1"/>
  <c r="M2694" i="1"/>
  <c r="N2694" i="1"/>
  <c r="F2695" i="1"/>
  <c r="L2695" i="1"/>
  <c r="M2695" i="1"/>
  <c r="N2695" i="1"/>
  <c r="F2696" i="1"/>
  <c r="L2696" i="1"/>
  <c r="M2696" i="1"/>
  <c r="N2696" i="1"/>
  <c r="F2697" i="1"/>
  <c r="L2697" i="1"/>
  <c r="M2697" i="1"/>
  <c r="N2697" i="1"/>
  <c r="F2698" i="1"/>
  <c r="L2698" i="1"/>
  <c r="M2698" i="1"/>
  <c r="N2698" i="1"/>
  <c r="F2699" i="1"/>
  <c r="L2699" i="1"/>
  <c r="M2699" i="1"/>
  <c r="N2699" i="1"/>
  <c r="F2700" i="1"/>
  <c r="L2700" i="1"/>
  <c r="M2700" i="1"/>
  <c r="N2700" i="1"/>
  <c r="F2701" i="1"/>
  <c r="L2701" i="1"/>
  <c r="M2701" i="1"/>
  <c r="N2701" i="1"/>
  <c r="F2702" i="1"/>
  <c r="L2702" i="1"/>
  <c r="M2702" i="1"/>
  <c r="N2702" i="1"/>
  <c r="F2703" i="1"/>
  <c r="L2703" i="1"/>
  <c r="M2703" i="1"/>
  <c r="N2703" i="1"/>
  <c r="F2704" i="1"/>
  <c r="L2704" i="1"/>
  <c r="M2704" i="1"/>
  <c r="N2704" i="1"/>
  <c r="F2705" i="1"/>
  <c r="L2705" i="1"/>
  <c r="M2705" i="1"/>
  <c r="N2705" i="1"/>
  <c r="F2706" i="1"/>
  <c r="L2706" i="1"/>
  <c r="M2706" i="1"/>
  <c r="N2706" i="1"/>
  <c r="F2707" i="1"/>
  <c r="L2707" i="1"/>
  <c r="M2707" i="1"/>
  <c r="N2707" i="1"/>
  <c r="F2708" i="1"/>
  <c r="L2708" i="1"/>
  <c r="M2708" i="1"/>
  <c r="N2708" i="1"/>
  <c r="F2709" i="1"/>
  <c r="L2709" i="1"/>
  <c r="M2709" i="1"/>
  <c r="N2709" i="1"/>
  <c r="F2710" i="1"/>
  <c r="L2710" i="1"/>
  <c r="M2710" i="1"/>
  <c r="N2710" i="1"/>
  <c r="F2711" i="1"/>
  <c r="L2711" i="1"/>
  <c r="M2711" i="1"/>
  <c r="N2711" i="1"/>
  <c r="F2712" i="1"/>
  <c r="L2712" i="1"/>
  <c r="M2712" i="1"/>
  <c r="N2712" i="1"/>
  <c r="F2713" i="1"/>
  <c r="L2713" i="1"/>
  <c r="M2713" i="1"/>
  <c r="N2713" i="1"/>
  <c r="F2714" i="1"/>
  <c r="L2714" i="1"/>
  <c r="M2714" i="1"/>
  <c r="N2714" i="1"/>
  <c r="F2715" i="1"/>
  <c r="L2715" i="1"/>
  <c r="M2715" i="1"/>
  <c r="N2715" i="1"/>
  <c r="F2716" i="1"/>
  <c r="L2716" i="1"/>
  <c r="M2716" i="1"/>
  <c r="N2716" i="1"/>
  <c r="F2717" i="1"/>
  <c r="L2717" i="1"/>
  <c r="M2717" i="1"/>
  <c r="N2717" i="1"/>
  <c r="F2718" i="1"/>
  <c r="L2718" i="1"/>
  <c r="M2718" i="1"/>
  <c r="N2718" i="1"/>
  <c r="F2719" i="1"/>
  <c r="L2719" i="1"/>
  <c r="M2719" i="1"/>
  <c r="N2719" i="1"/>
  <c r="F2720" i="1"/>
  <c r="L2720" i="1"/>
  <c r="M2720" i="1"/>
  <c r="N2720" i="1"/>
  <c r="F2721" i="1"/>
  <c r="L2721" i="1"/>
  <c r="M2721" i="1"/>
  <c r="N2721" i="1"/>
  <c r="F2722" i="1"/>
  <c r="L2722" i="1"/>
  <c r="M2722" i="1"/>
  <c r="N2722" i="1"/>
  <c r="F2723" i="1"/>
  <c r="L2723" i="1"/>
  <c r="M2723" i="1"/>
  <c r="N2723" i="1"/>
  <c r="F2724" i="1"/>
  <c r="L2724" i="1"/>
  <c r="M2724" i="1"/>
  <c r="N2724" i="1"/>
  <c r="F2725" i="1"/>
  <c r="L2725" i="1"/>
  <c r="M2725" i="1"/>
  <c r="N2725" i="1"/>
  <c r="F2726" i="1"/>
  <c r="L2726" i="1"/>
  <c r="M2726" i="1"/>
  <c r="N2726" i="1"/>
  <c r="F2727" i="1"/>
  <c r="L2727" i="1"/>
  <c r="M2727" i="1"/>
  <c r="N2727" i="1"/>
  <c r="F2728" i="1"/>
  <c r="L2728" i="1"/>
  <c r="M2728" i="1"/>
  <c r="N2728" i="1"/>
  <c r="F2729" i="1"/>
  <c r="L2729" i="1"/>
  <c r="M2729" i="1"/>
  <c r="N2729" i="1"/>
  <c r="F2730" i="1"/>
  <c r="L2730" i="1"/>
  <c r="M2730" i="1"/>
  <c r="N2730" i="1"/>
  <c r="F2731" i="1"/>
  <c r="L2731" i="1"/>
  <c r="M2731" i="1"/>
  <c r="N2731" i="1"/>
  <c r="F2732" i="1"/>
  <c r="L2732" i="1"/>
  <c r="M2732" i="1"/>
  <c r="N2732" i="1"/>
  <c r="F2733" i="1"/>
  <c r="L2733" i="1"/>
  <c r="M2733" i="1"/>
  <c r="N2733" i="1"/>
  <c r="F2734" i="1"/>
  <c r="L2734" i="1"/>
  <c r="M2734" i="1"/>
  <c r="N2734" i="1"/>
  <c r="F2735" i="1"/>
  <c r="L2735" i="1"/>
  <c r="M2735" i="1"/>
  <c r="N2735" i="1"/>
  <c r="F2736" i="1"/>
  <c r="L2736" i="1"/>
  <c r="M2736" i="1"/>
  <c r="N2736" i="1"/>
  <c r="F2737" i="1"/>
  <c r="L2737" i="1"/>
  <c r="M2737" i="1"/>
  <c r="N2737" i="1"/>
  <c r="F2738" i="1"/>
  <c r="L2738" i="1"/>
  <c r="M2738" i="1"/>
  <c r="N2738" i="1"/>
  <c r="F2739" i="1"/>
  <c r="L2739" i="1"/>
  <c r="M2739" i="1"/>
  <c r="N2739" i="1"/>
  <c r="F2740" i="1"/>
  <c r="L2740" i="1"/>
  <c r="M2740" i="1"/>
  <c r="N2740" i="1"/>
  <c r="F2741" i="1"/>
  <c r="L2741" i="1"/>
  <c r="M2741" i="1"/>
  <c r="N2741" i="1"/>
  <c r="F2742" i="1"/>
  <c r="L2742" i="1"/>
  <c r="M2742" i="1"/>
  <c r="N2742" i="1"/>
  <c r="F2743" i="1"/>
  <c r="L2743" i="1"/>
  <c r="M2743" i="1"/>
  <c r="N2743" i="1"/>
  <c r="F2744" i="1"/>
  <c r="L2744" i="1"/>
  <c r="M2744" i="1"/>
  <c r="N2744" i="1"/>
  <c r="F2745" i="1"/>
  <c r="L2745" i="1"/>
  <c r="M2745" i="1"/>
  <c r="N2745" i="1"/>
  <c r="F2746" i="1"/>
  <c r="L2746" i="1"/>
  <c r="M2746" i="1"/>
  <c r="N2746" i="1"/>
  <c r="F2747" i="1"/>
  <c r="L2747" i="1"/>
  <c r="M2747" i="1"/>
  <c r="N2747" i="1"/>
  <c r="F2748" i="1"/>
  <c r="L2748" i="1"/>
  <c r="M2748" i="1"/>
  <c r="N2748" i="1"/>
  <c r="F2749" i="1"/>
  <c r="L2749" i="1"/>
  <c r="M2749" i="1"/>
  <c r="N2749" i="1"/>
  <c r="F2750" i="1"/>
  <c r="L2750" i="1"/>
  <c r="M2750" i="1"/>
  <c r="N2750" i="1"/>
  <c r="F2751" i="1"/>
  <c r="L2751" i="1"/>
  <c r="M2751" i="1"/>
  <c r="N2751" i="1"/>
  <c r="F2752" i="1"/>
  <c r="L2752" i="1"/>
  <c r="M2752" i="1"/>
  <c r="N2752" i="1"/>
  <c r="F2753" i="1"/>
  <c r="L2753" i="1"/>
  <c r="M2753" i="1"/>
  <c r="N2753" i="1"/>
  <c r="F2754" i="1"/>
  <c r="L2754" i="1"/>
  <c r="M2754" i="1"/>
  <c r="N2754" i="1"/>
  <c r="F2755" i="1"/>
  <c r="L2755" i="1"/>
  <c r="M2755" i="1"/>
  <c r="N2755" i="1"/>
  <c r="F2756" i="1"/>
  <c r="L2756" i="1"/>
  <c r="M2756" i="1"/>
  <c r="N2756" i="1"/>
  <c r="F2757" i="1"/>
  <c r="L2757" i="1"/>
  <c r="M2757" i="1"/>
  <c r="N2757" i="1"/>
  <c r="F2758" i="1"/>
  <c r="L2758" i="1"/>
  <c r="M2758" i="1"/>
  <c r="N2758" i="1"/>
  <c r="F2759" i="1"/>
  <c r="L2759" i="1"/>
  <c r="M2759" i="1"/>
  <c r="N2759" i="1"/>
  <c r="F2760" i="1"/>
  <c r="L2760" i="1"/>
  <c r="M2760" i="1"/>
  <c r="N2760" i="1"/>
  <c r="F2761" i="1"/>
  <c r="L2761" i="1"/>
  <c r="M2761" i="1"/>
  <c r="N2761" i="1"/>
  <c r="F2762" i="1"/>
  <c r="L2762" i="1"/>
  <c r="M2762" i="1"/>
  <c r="N2762" i="1"/>
  <c r="F2763" i="1"/>
  <c r="L2763" i="1"/>
  <c r="M2763" i="1"/>
  <c r="N2763" i="1"/>
  <c r="F2764" i="1"/>
  <c r="L2764" i="1"/>
  <c r="M2764" i="1"/>
  <c r="N2764" i="1"/>
  <c r="F2765" i="1"/>
  <c r="L2765" i="1"/>
  <c r="M2765" i="1"/>
  <c r="N2765" i="1"/>
  <c r="F2766" i="1"/>
  <c r="L2766" i="1"/>
  <c r="M2766" i="1"/>
  <c r="N2766" i="1"/>
  <c r="F2767" i="1"/>
  <c r="L2767" i="1"/>
  <c r="M2767" i="1"/>
  <c r="N2767" i="1"/>
  <c r="F2768" i="1"/>
  <c r="L2768" i="1"/>
  <c r="M2768" i="1"/>
  <c r="N2768" i="1"/>
  <c r="F2769" i="1"/>
  <c r="L2769" i="1"/>
  <c r="M2769" i="1"/>
  <c r="N2769" i="1"/>
  <c r="F2770" i="1"/>
  <c r="L2770" i="1"/>
  <c r="M2770" i="1"/>
  <c r="N2770" i="1"/>
  <c r="F2771" i="1"/>
  <c r="L2771" i="1"/>
  <c r="M2771" i="1"/>
  <c r="N2771" i="1"/>
  <c r="F2772" i="1"/>
  <c r="L2772" i="1"/>
  <c r="M2772" i="1"/>
  <c r="N2772" i="1"/>
  <c r="F2773" i="1"/>
  <c r="L2773" i="1"/>
  <c r="M2773" i="1"/>
  <c r="N2773" i="1"/>
  <c r="F2774" i="1"/>
  <c r="L2774" i="1"/>
  <c r="M2774" i="1"/>
  <c r="N2774" i="1"/>
  <c r="F2775" i="1"/>
  <c r="L2775" i="1"/>
  <c r="M2775" i="1"/>
  <c r="N2775" i="1"/>
  <c r="F2776" i="1"/>
  <c r="L2776" i="1"/>
  <c r="M2776" i="1"/>
  <c r="N2776" i="1"/>
  <c r="F2777" i="1"/>
  <c r="L2777" i="1"/>
  <c r="M2777" i="1"/>
  <c r="N2777" i="1"/>
  <c r="F2778" i="1"/>
  <c r="L2778" i="1"/>
  <c r="M2778" i="1"/>
  <c r="N2778" i="1"/>
  <c r="F2779" i="1"/>
  <c r="L2779" i="1"/>
  <c r="M2779" i="1"/>
  <c r="N2779" i="1"/>
  <c r="F2780" i="1"/>
  <c r="L2780" i="1"/>
  <c r="M2780" i="1"/>
  <c r="N2780" i="1"/>
  <c r="F2781" i="1"/>
  <c r="L2781" i="1"/>
  <c r="M2781" i="1"/>
  <c r="N2781" i="1"/>
  <c r="F2782" i="1"/>
  <c r="L2782" i="1"/>
  <c r="M2782" i="1"/>
  <c r="N2782" i="1"/>
  <c r="F2783" i="1"/>
  <c r="L2783" i="1"/>
  <c r="M2783" i="1"/>
  <c r="N2783" i="1"/>
  <c r="F2784" i="1"/>
  <c r="L2784" i="1"/>
  <c r="M2784" i="1"/>
  <c r="N2784" i="1"/>
  <c r="F2785" i="1"/>
  <c r="L2785" i="1"/>
  <c r="M2785" i="1"/>
  <c r="N2785" i="1"/>
  <c r="F2786" i="1"/>
  <c r="L2786" i="1"/>
  <c r="M2786" i="1"/>
  <c r="N2786" i="1"/>
  <c r="F2787" i="1"/>
  <c r="L2787" i="1"/>
  <c r="M2787" i="1"/>
  <c r="N2787" i="1"/>
  <c r="F2788" i="1"/>
  <c r="L2788" i="1"/>
  <c r="M2788" i="1"/>
  <c r="N2788" i="1"/>
  <c r="F2789" i="1"/>
  <c r="L2789" i="1"/>
  <c r="M2789" i="1"/>
  <c r="N2789" i="1"/>
  <c r="F2790" i="1"/>
  <c r="L2790" i="1"/>
  <c r="M2790" i="1"/>
  <c r="N2790" i="1"/>
  <c r="F2791" i="1"/>
  <c r="L2791" i="1"/>
  <c r="M2791" i="1"/>
  <c r="N2791" i="1"/>
  <c r="F2792" i="1"/>
  <c r="L2792" i="1"/>
  <c r="M2792" i="1"/>
  <c r="N2792" i="1"/>
  <c r="F2793" i="1"/>
  <c r="L2793" i="1"/>
  <c r="M2793" i="1"/>
  <c r="N2793" i="1"/>
  <c r="F2794" i="1"/>
  <c r="L2794" i="1"/>
  <c r="M2794" i="1"/>
  <c r="N2794" i="1"/>
  <c r="F2795" i="1"/>
  <c r="L2795" i="1"/>
  <c r="M2795" i="1"/>
  <c r="N2795" i="1"/>
  <c r="F2796" i="1"/>
  <c r="L2796" i="1"/>
  <c r="M2796" i="1"/>
  <c r="N2796" i="1"/>
  <c r="F2797" i="1"/>
  <c r="L2797" i="1"/>
  <c r="M2797" i="1"/>
  <c r="N2797" i="1"/>
  <c r="F2798" i="1"/>
  <c r="L2798" i="1"/>
  <c r="M2798" i="1"/>
  <c r="N2798" i="1"/>
  <c r="F2799" i="1"/>
  <c r="L2799" i="1"/>
  <c r="M2799" i="1"/>
  <c r="N2799" i="1"/>
  <c r="F2800" i="1"/>
  <c r="L2800" i="1"/>
  <c r="M2800" i="1"/>
  <c r="N2800" i="1"/>
  <c r="F2801" i="1"/>
  <c r="L2801" i="1"/>
  <c r="M2801" i="1"/>
  <c r="N2801" i="1"/>
  <c r="F2802" i="1"/>
  <c r="L2802" i="1"/>
  <c r="M2802" i="1"/>
  <c r="N2802" i="1"/>
  <c r="F2803" i="1"/>
  <c r="L2803" i="1"/>
  <c r="M2803" i="1"/>
  <c r="N2803" i="1"/>
  <c r="F2804" i="1"/>
  <c r="L2804" i="1"/>
  <c r="M2804" i="1"/>
  <c r="N2804" i="1"/>
  <c r="F2805" i="1"/>
  <c r="L2805" i="1"/>
  <c r="M2805" i="1"/>
  <c r="N2805" i="1"/>
  <c r="F2806" i="1"/>
  <c r="L2806" i="1"/>
  <c r="M2806" i="1"/>
  <c r="N2806" i="1"/>
  <c r="F2807" i="1"/>
  <c r="L2807" i="1"/>
  <c r="M2807" i="1"/>
  <c r="N2807" i="1"/>
  <c r="F2808" i="1"/>
  <c r="L2808" i="1"/>
  <c r="M2808" i="1"/>
  <c r="N2808" i="1"/>
  <c r="F2809" i="1"/>
  <c r="L2809" i="1"/>
  <c r="M2809" i="1"/>
  <c r="N2809" i="1"/>
  <c r="F2810" i="1"/>
  <c r="L2810" i="1"/>
  <c r="M2810" i="1"/>
  <c r="N2810" i="1"/>
  <c r="F2811" i="1"/>
  <c r="L2811" i="1"/>
  <c r="M2811" i="1"/>
  <c r="N2811" i="1"/>
  <c r="F2812" i="1"/>
  <c r="L2812" i="1"/>
  <c r="M2812" i="1"/>
  <c r="N2812" i="1"/>
  <c r="F2813" i="1"/>
  <c r="L2813" i="1"/>
  <c r="M2813" i="1"/>
  <c r="N2813" i="1"/>
  <c r="F2814" i="1"/>
  <c r="L2814" i="1"/>
  <c r="M2814" i="1"/>
  <c r="N2814" i="1"/>
  <c r="F2815" i="1"/>
  <c r="L2815" i="1"/>
  <c r="M2815" i="1"/>
  <c r="N2815" i="1"/>
  <c r="F2816" i="1"/>
  <c r="L2816" i="1"/>
  <c r="M2816" i="1"/>
  <c r="N2816" i="1"/>
  <c r="F2817" i="1"/>
  <c r="L2817" i="1"/>
  <c r="M2817" i="1"/>
  <c r="N2817" i="1"/>
  <c r="F2818" i="1"/>
  <c r="L2818" i="1"/>
  <c r="M2818" i="1"/>
  <c r="N2818" i="1"/>
  <c r="F2819" i="1"/>
  <c r="L2819" i="1"/>
  <c r="M2819" i="1"/>
  <c r="N2819" i="1"/>
  <c r="F2820" i="1"/>
  <c r="L2820" i="1"/>
  <c r="M2820" i="1"/>
  <c r="N2820" i="1"/>
  <c r="F2821" i="1"/>
  <c r="L2821" i="1"/>
  <c r="M2821" i="1"/>
  <c r="N2821" i="1"/>
  <c r="F2822" i="1"/>
  <c r="L2822" i="1"/>
  <c r="M2822" i="1"/>
  <c r="N2822" i="1"/>
  <c r="F2823" i="1"/>
  <c r="L2823" i="1"/>
  <c r="M2823" i="1"/>
  <c r="N2823" i="1"/>
  <c r="F2824" i="1"/>
  <c r="L2824" i="1"/>
  <c r="M2824" i="1"/>
  <c r="N2824" i="1"/>
  <c r="F2825" i="1"/>
  <c r="L2825" i="1"/>
  <c r="M2825" i="1"/>
  <c r="N2825" i="1"/>
  <c r="F2826" i="1"/>
  <c r="L2826" i="1"/>
  <c r="M2826" i="1"/>
  <c r="N2826" i="1"/>
  <c r="F2827" i="1"/>
  <c r="L2827" i="1"/>
  <c r="M2827" i="1"/>
  <c r="N2827" i="1"/>
  <c r="F2828" i="1"/>
  <c r="L2828" i="1"/>
  <c r="M2828" i="1"/>
  <c r="N2828" i="1"/>
  <c r="F2829" i="1"/>
  <c r="L2829" i="1"/>
  <c r="M2829" i="1"/>
  <c r="N2829" i="1"/>
  <c r="F2830" i="1"/>
  <c r="L2830" i="1"/>
  <c r="M2830" i="1"/>
  <c r="N2830" i="1"/>
  <c r="F2831" i="1"/>
  <c r="L2831" i="1"/>
  <c r="M2831" i="1"/>
  <c r="N2831" i="1"/>
  <c r="F2832" i="1"/>
  <c r="L2832" i="1"/>
  <c r="M2832" i="1"/>
  <c r="N2832" i="1"/>
  <c r="F2833" i="1"/>
  <c r="L2833" i="1"/>
  <c r="M2833" i="1"/>
  <c r="N2833" i="1"/>
  <c r="F2834" i="1"/>
  <c r="L2834" i="1"/>
  <c r="M2834" i="1"/>
  <c r="N2834" i="1"/>
  <c r="F2835" i="1"/>
  <c r="L2835" i="1"/>
  <c r="M2835" i="1"/>
  <c r="N2835" i="1"/>
  <c r="F2836" i="1"/>
  <c r="L2836" i="1"/>
  <c r="M2836" i="1"/>
  <c r="N2836" i="1"/>
  <c r="F2837" i="1"/>
  <c r="L2837" i="1"/>
  <c r="M2837" i="1"/>
  <c r="N2837" i="1"/>
  <c r="F2838" i="1"/>
  <c r="L2838" i="1"/>
  <c r="M2838" i="1"/>
  <c r="N2838" i="1"/>
  <c r="F2839" i="1"/>
  <c r="L2839" i="1"/>
  <c r="M2839" i="1"/>
  <c r="N2839" i="1"/>
  <c r="F2840" i="1"/>
  <c r="L2840" i="1"/>
  <c r="M2840" i="1"/>
  <c r="N2840" i="1"/>
  <c r="F2841" i="1"/>
  <c r="L2841" i="1"/>
  <c r="M2841" i="1"/>
  <c r="N2841" i="1"/>
  <c r="F2842" i="1"/>
  <c r="L2842" i="1"/>
  <c r="M2842" i="1"/>
  <c r="N2842" i="1"/>
  <c r="F2843" i="1"/>
  <c r="L2843" i="1"/>
  <c r="M2843" i="1"/>
  <c r="N2843" i="1"/>
  <c r="F2844" i="1"/>
  <c r="L2844" i="1"/>
  <c r="M2844" i="1"/>
  <c r="N2844" i="1"/>
  <c r="F2845" i="1"/>
  <c r="L2845" i="1"/>
  <c r="M2845" i="1"/>
  <c r="N2845" i="1"/>
  <c r="F2846" i="1"/>
  <c r="L2846" i="1"/>
  <c r="M2846" i="1"/>
  <c r="N2846" i="1"/>
  <c r="F2847" i="1"/>
  <c r="L2847" i="1"/>
  <c r="M2847" i="1"/>
  <c r="N2847" i="1"/>
  <c r="F2848" i="1"/>
  <c r="L2848" i="1"/>
  <c r="M2848" i="1"/>
  <c r="N2848" i="1"/>
  <c r="F2849" i="1"/>
  <c r="L2849" i="1"/>
  <c r="M2849" i="1"/>
  <c r="N2849" i="1"/>
  <c r="F2850" i="1"/>
  <c r="L2850" i="1"/>
  <c r="M2850" i="1"/>
  <c r="N2850" i="1"/>
  <c r="F2851" i="1"/>
  <c r="L2851" i="1"/>
  <c r="M2851" i="1"/>
  <c r="N2851" i="1"/>
  <c r="F2852" i="1"/>
  <c r="L2852" i="1"/>
  <c r="M2852" i="1"/>
  <c r="N2852" i="1"/>
  <c r="F2853" i="1"/>
  <c r="L2853" i="1"/>
  <c r="M2853" i="1"/>
  <c r="N2853" i="1"/>
  <c r="F2854" i="1"/>
  <c r="L2854" i="1"/>
  <c r="M2854" i="1"/>
  <c r="N2854" i="1"/>
  <c r="F2855" i="1"/>
  <c r="L2855" i="1"/>
  <c r="M2855" i="1"/>
  <c r="N2855" i="1"/>
  <c r="F2856" i="1"/>
  <c r="L2856" i="1"/>
  <c r="M2856" i="1"/>
  <c r="N2856" i="1"/>
  <c r="F2857" i="1"/>
  <c r="L2857" i="1"/>
  <c r="M2857" i="1"/>
  <c r="N2857" i="1"/>
  <c r="F2858" i="1"/>
  <c r="L2858" i="1"/>
  <c r="M2858" i="1"/>
  <c r="N2858" i="1"/>
  <c r="F2859" i="1"/>
  <c r="L2859" i="1"/>
  <c r="M2859" i="1"/>
  <c r="N2859" i="1"/>
  <c r="F2860" i="1"/>
  <c r="L2860" i="1"/>
  <c r="M2860" i="1"/>
  <c r="N2860" i="1"/>
  <c r="F2861" i="1"/>
  <c r="L2861" i="1"/>
  <c r="M2861" i="1"/>
  <c r="N2861" i="1"/>
  <c r="F2862" i="1"/>
  <c r="L2862" i="1"/>
  <c r="M2862" i="1"/>
  <c r="N2862" i="1"/>
  <c r="F2863" i="1"/>
  <c r="L2863" i="1"/>
  <c r="M2863" i="1"/>
  <c r="N2863" i="1"/>
  <c r="F2864" i="1"/>
  <c r="L2864" i="1"/>
  <c r="M2864" i="1"/>
  <c r="N2864" i="1"/>
  <c r="F2865" i="1"/>
  <c r="L2865" i="1"/>
  <c r="M2865" i="1"/>
  <c r="N2865" i="1"/>
  <c r="F2866" i="1"/>
  <c r="L2866" i="1"/>
  <c r="M2866" i="1"/>
  <c r="N2866" i="1"/>
  <c r="F2867" i="1"/>
  <c r="L2867" i="1"/>
  <c r="M2867" i="1"/>
  <c r="N2867" i="1"/>
  <c r="F2868" i="1"/>
  <c r="L2868" i="1"/>
  <c r="M2868" i="1"/>
  <c r="N2868" i="1"/>
  <c r="F2869" i="1"/>
  <c r="L2869" i="1"/>
  <c r="M2869" i="1"/>
  <c r="N2869" i="1"/>
  <c r="F2870" i="1"/>
  <c r="L2870" i="1"/>
  <c r="M2870" i="1"/>
  <c r="N2870" i="1"/>
  <c r="F2871" i="1"/>
  <c r="L2871" i="1"/>
  <c r="M2871" i="1"/>
  <c r="N2871" i="1"/>
  <c r="F2872" i="1"/>
  <c r="L2872" i="1"/>
  <c r="M2872" i="1"/>
  <c r="N2872" i="1"/>
  <c r="F2873" i="1"/>
  <c r="L2873" i="1"/>
  <c r="M2873" i="1"/>
  <c r="N2873" i="1"/>
  <c r="F2874" i="1"/>
  <c r="L2874" i="1"/>
  <c r="M2874" i="1"/>
  <c r="N2874" i="1"/>
  <c r="F2875" i="1"/>
  <c r="L2875" i="1"/>
  <c r="M2875" i="1"/>
  <c r="N2875" i="1"/>
  <c r="F2876" i="1"/>
  <c r="L2876" i="1"/>
  <c r="M2876" i="1"/>
  <c r="N2876" i="1"/>
  <c r="F2877" i="1"/>
  <c r="L2877" i="1"/>
  <c r="M2877" i="1"/>
  <c r="N2877" i="1"/>
  <c r="F2878" i="1"/>
  <c r="L2878" i="1"/>
  <c r="M2878" i="1"/>
  <c r="N2878" i="1"/>
  <c r="F2879" i="1"/>
  <c r="L2879" i="1"/>
  <c r="M2879" i="1"/>
  <c r="N2879" i="1"/>
  <c r="F2880" i="1"/>
  <c r="L2880" i="1"/>
  <c r="M2880" i="1"/>
  <c r="N2880" i="1"/>
  <c r="F2881" i="1"/>
  <c r="L2881" i="1"/>
  <c r="M2881" i="1"/>
  <c r="N2881" i="1"/>
  <c r="F2882" i="1"/>
  <c r="L2882" i="1"/>
  <c r="M2882" i="1"/>
  <c r="N2882" i="1"/>
  <c r="F2883" i="1"/>
  <c r="L2883" i="1"/>
  <c r="M2883" i="1"/>
  <c r="N2883" i="1"/>
  <c r="F2884" i="1"/>
  <c r="L2884" i="1"/>
  <c r="M2884" i="1"/>
  <c r="N2884" i="1"/>
  <c r="F2885" i="1"/>
  <c r="L2885" i="1"/>
  <c r="M2885" i="1"/>
  <c r="N2885" i="1"/>
  <c r="F2886" i="1"/>
  <c r="L2886" i="1"/>
  <c r="M2886" i="1"/>
  <c r="N2886" i="1"/>
  <c r="F2887" i="1"/>
  <c r="L2887" i="1"/>
  <c r="M2887" i="1"/>
  <c r="N2887" i="1"/>
  <c r="F2888" i="1"/>
  <c r="L2888" i="1"/>
  <c r="M2888" i="1"/>
  <c r="N2888" i="1"/>
  <c r="F2889" i="1"/>
  <c r="L2889" i="1"/>
  <c r="M2889" i="1"/>
  <c r="N2889" i="1"/>
  <c r="F2890" i="1"/>
  <c r="L2890" i="1"/>
  <c r="M2890" i="1"/>
  <c r="N2890" i="1"/>
  <c r="F2891" i="1"/>
  <c r="L2891" i="1"/>
  <c r="M2891" i="1"/>
  <c r="N2891" i="1"/>
  <c r="F2892" i="1"/>
  <c r="L2892" i="1"/>
  <c r="M2892" i="1"/>
  <c r="N2892" i="1"/>
  <c r="F2893" i="1"/>
  <c r="L2893" i="1"/>
  <c r="M2893" i="1"/>
  <c r="N2893" i="1"/>
  <c r="F2894" i="1"/>
  <c r="L2894" i="1"/>
  <c r="M2894" i="1"/>
  <c r="N2894" i="1"/>
  <c r="F2895" i="1"/>
  <c r="L2895" i="1"/>
  <c r="M2895" i="1"/>
  <c r="N2895" i="1"/>
  <c r="F2896" i="1"/>
  <c r="L2896" i="1"/>
  <c r="M2896" i="1"/>
  <c r="N2896" i="1"/>
  <c r="F2897" i="1"/>
  <c r="L2897" i="1"/>
  <c r="M2897" i="1"/>
  <c r="N2897" i="1"/>
  <c r="F2898" i="1"/>
  <c r="L2898" i="1"/>
  <c r="M2898" i="1"/>
  <c r="N2898" i="1"/>
  <c r="F2899" i="1"/>
  <c r="L2899" i="1"/>
  <c r="M2899" i="1"/>
  <c r="N2899" i="1"/>
  <c r="F2900" i="1"/>
  <c r="L2900" i="1"/>
  <c r="M2900" i="1"/>
  <c r="N2900" i="1"/>
  <c r="F2901" i="1"/>
  <c r="L2901" i="1"/>
  <c r="M2901" i="1"/>
  <c r="N2901" i="1"/>
  <c r="F2902" i="1"/>
  <c r="L2902" i="1"/>
  <c r="M2902" i="1"/>
  <c r="N2902" i="1"/>
  <c r="F2903" i="1"/>
  <c r="L2903" i="1"/>
  <c r="M2903" i="1"/>
  <c r="N2903" i="1"/>
  <c r="F2904" i="1"/>
  <c r="L2904" i="1"/>
  <c r="M2904" i="1"/>
  <c r="N2904" i="1"/>
  <c r="F2905" i="1"/>
  <c r="L2905" i="1"/>
  <c r="M2905" i="1"/>
  <c r="N2905" i="1"/>
  <c r="F2906" i="1"/>
  <c r="L2906" i="1"/>
  <c r="M2906" i="1"/>
  <c r="N2906" i="1"/>
  <c r="F2907" i="1"/>
  <c r="L2907" i="1"/>
  <c r="M2907" i="1"/>
  <c r="N2907" i="1"/>
  <c r="F2908" i="1"/>
  <c r="L2908" i="1"/>
  <c r="M2908" i="1"/>
  <c r="N2908" i="1"/>
  <c r="F2909" i="1"/>
  <c r="L2909" i="1"/>
  <c r="M2909" i="1"/>
  <c r="N2909" i="1"/>
  <c r="F2910" i="1"/>
  <c r="L2910" i="1"/>
  <c r="M2910" i="1"/>
  <c r="N2910" i="1"/>
  <c r="F2911" i="1"/>
  <c r="L2911" i="1"/>
  <c r="M2911" i="1"/>
  <c r="N2911" i="1"/>
  <c r="F2912" i="1"/>
  <c r="L2912" i="1"/>
  <c r="M2912" i="1"/>
  <c r="N2912" i="1"/>
  <c r="F2913" i="1"/>
  <c r="L2913" i="1"/>
  <c r="M2913" i="1"/>
  <c r="N2913" i="1"/>
  <c r="F2914" i="1"/>
  <c r="L2914" i="1"/>
  <c r="M2914" i="1"/>
  <c r="N2914" i="1"/>
  <c r="F2915" i="1"/>
  <c r="L2915" i="1"/>
  <c r="M2915" i="1"/>
  <c r="N2915" i="1"/>
  <c r="F2916" i="1"/>
  <c r="L2916" i="1"/>
  <c r="M2916" i="1"/>
  <c r="N2916" i="1"/>
  <c r="F2917" i="1"/>
  <c r="L2917" i="1"/>
  <c r="M2917" i="1"/>
  <c r="N2917" i="1"/>
  <c r="F2918" i="1"/>
  <c r="L2918" i="1"/>
  <c r="M2918" i="1"/>
  <c r="N2918" i="1"/>
  <c r="F2919" i="1"/>
  <c r="L2919" i="1"/>
  <c r="M2919" i="1"/>
  <c r="N2919" i="1"/>
  <c r="F2920" i="1"/>
  <c r="L2920" i="1"/>
  <c r="M2920" i="1"/>
  <c r="N2920" i="1"/>
  <c r="F2921" i="1"/>
  <c r="L2921" i="1"/>
  <c r="M2921" i="1"/>
  <c r="N2921" i="1"/>
  <c r="F2922" i="1"/>
  <c r="L2922" i="1"/>
  <c r="M2922" i="1"/>
  <c r="N2922" i="1"/>
  <c r="F2923" i="1"/>
  <c r="L2923" i="1"/>
  <c r="M2923" i="1"/>
  <c r="N2923" i="1"/>
  <c r="F2924" i="1"/>
  <c r="L2924" i="1"/>
  <c r="M2924" i="1"/>
  <c r="N2924" i="1"/>
  <c r="F2925" i="1"/>
  <c r="L2925" i="1"/>
  <c r="M2925" i="1"/>
  <c r="N2925" i="1"/>
  <c r="F2926" i="1"/>
  <c r="L2926" i="1"/>
  <c r="M2926" i="1"/>
  <c r="N2926" i="1"/>
  <c r="F2927" i="1"/>
  <c r="L2927" i="1"/>
  <c r="M2927" i="1"/>
  <c r="N2927" i="1"/>
  <c r="F2928" i="1"/>
  <c r="L2928" i="1"/>
  <c r="M2928" i="1"/>
  <c r="N2928" i="1"/>
  <c r="F2929" i="1"/>
  <c r="L2929" i="1"/>
  <c r="M2929" i="1"/>
  <c r="N2929" i="1"/>
  <c r="F2930" i="1"/>
  <c r="L2930" i="1"/>
  <c r="M2930" i="1"/>
  <c r="N2930" i="1"/>
  <c r="F2931" i="1"/>
  <c r="L2931" i="1"/>
  <c r="M2931" i="1"/>
  <c r="N2931" i="1"/>
  <c r="F2932" i="1"/>
  <c r="L2932" i="1"/>
  <c r="M2932" i="1"/>
  <c r="N2932" i="1"/>
  <c r="F2933" i="1"/>
  <c r="L2933" i="1"/>
  <c r="M2933" i="1"/>
  <c r="N2933" i="1"/>
  <c r="F2934" i="1"/>
  <c r="L2934" i="1"/>
  <c r="M2934" i="1"/>
  <c r="N2934" i="1"/>
  <c r="F2935" i="1"/>
  <c r="L2935" i="1"/>
  <c r="M2935" i="1"/>
  <c r="N2935" i="1"/>
  <c r="F2936" i="1"/>
  <c r="L2936" i="1"/>
  <c r="M2936" i="1"/>
  <c r="N2936" i="1"/>
  <c r="F2937" i="1"/>
  <c r="L2937" i="1"/>
  <c r="M2937" i="1"/>
  <c r="N2937" i="1"/>
  <c r="F2938" i="1"/>
  <c r="L2938" i="1"/>
  <c r="M2938" i="1"/>
  <c r="N2938" i="1"/>
  <c r="F2939" i="1"/>
  <c r="L2939" i="1"/>
  <c r="M2939" i="1"/>
  <c r="N2939" i="1"/>
  <c r="F2940" i="1"/>
  <c r="L2940" i="1"/>
  <c r="M2940" i="1"/>
  <c r="N2940" i="1"/>
  <c r="F2941" i="1"/>
  <c r="L2941" i="1"/>
  <c r="M2941" i="1"/>
  <c r="N2941" i="1"/>
  <c r="F2942" i="1"/>
  <c r="L2942" i="1"/>
  <c r="M2942" i="1"/>
  <c r="N2942" i="1"/>
  <c r="F2943" i="1"/>
  <c r="L2943" i="1"/>
  <c r="M2943" i="1"/>
  <c r="N2943" i="1"/>
  <c r="F2944" i="1"/>
  <c r="L2944" i="1"/>
  <c r="M2944" i="1"/>
  <c r="N2944" i="1"/>
  <c r="F2945" i="1"/>
  <c r="L2945" i="1"/>
  <c r="M2945" i="1"/>
  <c r="N2945" i="1"/>
  <c r="F2946" i="1"/>
  <c r="L2946" i="1"/>
  <c r="M2946" i="1"/>
  <c r="N2946" i="1"/>
  <c r="F2947" i="1"/>
  <c r="L2947" i="1"/>
  <c r="M2947" i="1"/>
  <c r="N2947" i="1"/>
  <c r="F2948" i="1"/>
  <c r="L2948" i="1"/>
  <c r="M2948" i="1"/>
  <c r="N2948" i="1"/>
  <c r="F2949" i="1"/>
  <c r="L2949" i="1"/>
  <c r="M2949" i="1"/>
  <c r="N2949" i="1"/>
  <c r="F2950" i="1"/>
  <c r="L2950" i="1"/>
  <c r="M2950" i="1"/>
  <c r="N2950" i="1"/>
  <c r="F2951" i="1"/>
  <c r="L2951" i="1"/>
  <c r="M2951" i="1"/>
  <c r="N2951" i="1"/>
  <c r="F2952" i="1"/>
  <c r="L2952" i="1"/>
  <c r="M2952" i="1"/>
  <c r="N2952" i="1"/>
  <c r="F2953" i="1"/>
  <c r="L2953" i="1"/>
  <c r="M2953" i="1"/>
  <c r="N2953" i="1"/>
  <c r="F2954" i="1"/>
  <c r="L2954" i="1"/>
  <c r="M2954" i="1"/>
  <c r="N2954" i="1"/>
  <c r="F2955" i="1"/>
  <c r="L2955" i="1"/>
  <c r="M2955" i="1"/>
  <c r="N2955" i="1"/>
  <c r="F2956" i="1"/>
  <c r="L2956" i="1"/>
  <c r="M2956" i="1"/>
  <c r="N2956" i="1"/>
  <c r="F2957" i="1"/>
  <c r="L2957" i="1"/>
  <c r="M2957" i="1"/>
  <c r="N2957" i="1"/>
  <c r="F2958" i="1"/>
  <c r="L2958" i="1"/>
  <c r="M2958" i="1"/>
  <c r="N2958" i="1"/>
  <c r="F2959" i="1"/>
  <c r="L2959" i="1"/>
  <c r="M2959" i="1"/>
  <c r="N2959" i="1"/>
  <c r="F2960" i="1"/>
  <c r="L2960" i="1"/>
  <c r="M2960" i="1"/>
  <c r="N2960" i="1"/>
  <c r="F2961" i="1"/>
  <c r="L2961" i="1"/>
  <c r="M2961" i="1"/>
  <c r="N2961" i="1"/>
  <c r="F2962" i="1"/>
  <c r="L2962" i="1"/>
  <c r="M2962" i="1"/>
  <c r="N2962" i="1"/>
  <c r="F2963" i="1"/>
  <c r="L2963" i="1"/>
  <c r="M2963" i="1"/>
  <c r="N2963" i="1"/>
  <c r="F2964" i="1"/>
  <c r="L2964" i="1"/>
  <c r="M2964" i="1"/>
  <c r="N2964" i="1"/>
  <c r="F2965" i="1"/>
  <c r="L2965" i="1"/>
  <c r="M2965" i="1"/>
  <c r="N2965" i="1"/>
  <c r="F2966" i="1"/>
  <c r="L2966" i="1"/>
  <c r="M2966" i="1"/>
  <c r="N2966" i="1"/>
  <c r="F2967" i="1"/>
  <c r="L2967" i="1"/>
  <c r="M2967" i="1"/>
  <c r="N2967" i="1"/>
  <c r="F2968" i="1"/>
  <c r="L2968" i="1"/>
  <c r="M2968" i="1"/>
  <c r="N2968" i="1"/>
  <c r="F2969" i="1"/>
  <c r="L2969" i="1"/>
  <c r="M2969" i="1"/>
  <c r="N2969" i="1"/>
  <c r="F2970" i="1"/>
  <c r="L2970" i="1"/>
  <c r="M2970" i="1"/>
  <c r="N2970" i="1"/>
  <c r="F2971" i="1"/>
  <c r="L2971" i="1"/>
  <c r="M2971" i="1"/>
  <c r="N2971" i="1"/>
  <c r="F2972" i="1"/>
  <c r="L2972" i="1"/>
  <c r="M2972" i="1"/>
  <c r="N2972" i="1"/>
  <c r="F2973" i="1"/>
  <c r="L2973" i="1"/>
  <c r="M2973" i="1"/>
  <c r="N2973" i="1"/>
  <c r="F2974" i="1"/>
  <c r="L2974" i="1"/>
  <c r="M2974" i="1"/>
  <c r="N2974" i="1"/>
  <c r="F2975" i="1"/>
  <c r="L2975" i="1"/>
  <c r="M2975" i="1"/>
  <c r="N2975" i="1"/>
  <c r="F2976" i="1"/>
  <c r="L2976" i="1"/>
  <c r="M2976" i="1"/>
  <c r="N2976" i="1"/>
  <c r="F2977" i="1"/>
  <c r="L2977" i="1"/>
  <c r="M2977" i="1"/>
  <c r="N2977" i="1"/>
  <c r="F2978" i="1"/>
  <c r="L2978" i="1"/>
  <c r="M2978" i="1"/>
  <c r="N2978" i="1"/>
  <c r="F2979" i="1"/>
  <c r="L2979" i="1"/>
  <c r="M2979" i="1"/>
  <c r="N2979" i="1"/>
  <c r="F2980" i="1"/>
  <c r="L2980" i="1"/>
  <c r="M2980" i="1"/>
  <c r="N2980" i="1"/>
  <c r="F2981" i="1"/>
  <c r="L2981" i="1"/>
  <c r="M2981" i="1"/>
  <c r="N2981" i="1"/>
  <c r="F2982" i="1"/>
  <c r="L2982" i="1"/>
  <c r="M2982" i="1"/>
  <c r="N2982" i="1"/>
  <c r="F2983" i="1"/>
  <c r="L2983" i="1"/>
  <c r="M2983" i="1"/>
  <c r="N2983" i="1"/>
  <c r="F2984" i="1"/>
  <c r="L2984" i="1"/>
  <c r="M2984" i="1"/>
  <c r="N2984" i="1"/>
  <c r="F2985" i="1"/>
  <c r="L2985" i="1"/>
  <c r="M2985" i="1"/>
  <c r="N2985" i="1"/>
  <c r="F2986" i="1"/>
  <c r="L2986" i="1"/>
  <c r="M2986" i="1"/>
  <c r="N2986" i="1"/>
  <c r="F2987" i="1"/>
  <c r="L2987" i="1"/>
  <c r="M2987" i="1"/>
  <c r="N2987" i="1"/>
  <c r="F2988" i="1"/>
  <c r="L2988" i="1"/>
  <c r="M2988" i="1"/>
  <c r="N2988" i="1"/>
  <c r="F2989" i="1"/>
  <c r="L2989" i="1"/>
  <c r="M2989" i="1"/>
  <c r="N2989" i="1"/>
  <c r="F2990" i="1"/>
  <c r="L2990" i="1"/>
  <c r="M2990" i="1"/>
  <c r="N2990" i="1"/>
  <c r="F2991" i="1"/>
  <c r="L2991" i="1"/>
  <c r="M2991" i="1"/>
  <c r="N2991" i="1"/>
  <c r="F2992" i="1"/>
  <c r="L2992" i="1"/>
  <c r="M2992" i="1"/>
  <c r="N2992" i="1"/>
  <c r="F2993" i="1"/>
  <c r="L2993" i="1"/>
  <c r="M2993" i="1"/>
  <c r="N2993" i="1"/>
  <c r="F2994" i="1"/>
  <c r="L2994" i="1"/>
  <c r="M2994" i="1"/>
  <c r="N2994" i="1"/>
  <c r="F2995" i="1"/>
  <c r="L2995" i="1"/>
  <c r="M2995" i="1"/>
  <c r="N2995" i="1"/>
  <c r="F2996" i="1"/>
  <c r="L2996" i="1"/>
  <c r="M2996" i="1"/>
  <c r="N2996" i="1"/>
  <c r="F2997" i="1"/>
  <c r="L2997" i="1"/>
  <c r="M2997" i="1"/>
  <c r="N2997" i="1"/>
  <c r="F2998" i="1"/>
  <c r="L2998" i="1"/>
  <c r="M2998" i="1"/>
  <c r="N2998" i="1"/>
  <c r="F2999" i="1"/>
  <c r="L2999" i="1"/>
  <c r="M2999" i="1"/>
  <c r="N2999" i="1"/>
  <c r="F3000" i="1"/>
  <c r="L3000" i="1"/>
  <c r="M3000" i="1"/>
  <c r="N3000" i="1"/>
  <c r="F3001" i="1"/>
  <c r="L3001" i="1"/>
  <c r="M3001" i="1"/>
  <c r="N3001" i="1"/>
  <c r="F3002" i="1"/>
  <c r="L3002" i="1"/>
  <c r="M3002" i="1"/>
  <c r="N3002" i="1"/>
  <c r="F3003" i="1"/>
  <c r="L3003" i="1"/>
  <c r="M3003" i="1"/>
  <c r="N3003" i="1"/>
  <c r="F3004" i="1"/>
  <c r="L3004" i="1"/>
  <c r="M3004" i="1"/>
  <c r="N3004" i="1"/>
  <c r="F3005" i="1"/>
  <c r="L3005" i="1"/>
  <c r="M3005" i="1"/>
  <c r="N3005" i="1"/>
  <c r="F3006" i="1"/>
  <c r="L3006" i="1"/>
  <c r="M3006" i="1"/>
  <c r="N3006" i="1"/>
  <c r="F3007" i="1"/>
  <c r="L3007" i="1"/>
  <c r="M3007" i="1"/>
  <c r="N3007" i="1"/>
  <c r="F3008" i="1"/>
  <c r="L3008" i="1"/>
  <c r="M3008" i="1"/>
  <c r="N3008" i="1"/>
  <c r="F3009" i="1"/>
  <c r="L3009" i="1"/>
  <c r="M3009" i="1"/>
  <c r="N3009" i="1"/>
  <c r="F3010" i="1"/>
  <c r="L3010" i="1"/>
  <c r="M3010" i="1"/>
  <c r="N3010" i="1"/>
  <c r="F3011" i="1"/>
  <c r="L3011" i="1"/>
  <c r="M3011" i="1"/>
  <c r="N3011" i="1"/>
  <c r="F3012" i="1"/>
  <c r="L3012" i="1"/>
  <c r="M3012" i="1"/>
  <c r="N3012" i="1"/>
  <c r="F3013" i="1"/>
  <c r="L3013" i="1"/>
  <c r="M3013" i="1"/>
  <c r="N3013" i="1"/>
  <c r="F3014" i="1"/>
  <c r="L3014" i="1"/>
  <c r="M3014" i="1"/>
  <c r="N3014" i="1"/>
  <c r="F3015" i="1"/>
  <c r="L3015" i="1"/>
  <c r="M3015" i="1"/>
  <c r="N3015" i="1"/>
  <c r="F3016" i="1"/>
  <c r="L3016" i="1"/>
  <c r="M3016" i="1"/>
  <c r="N3016" i="1"/>
  <c r="F3017" i="1"/>
  <c r="L3017" i="1"/>
  <c r="M3017" i="1"/>
  <c r="N3017" i="1"/>
  <c r="F3018" i="1"/>
  <c r="L3018" i="1"/>
  <c r="M3018" i="1"/>
  <c r="N3018" i="1"/>
  <c r="F3019" i="1"/>
  <c r="L3019" i="1"/>
  <c r="M3019" i="1"/>
  <c r="N3019" i="1"/>
  <c r="F3020" i="1"/>
  <c r="L3020" i="1"/>
  <c r="M3020" i="1"/>
  <c r="N3020" i="1"/>
  <c r="F3021" i="1"/>
  <c r="L3021" i="1"/>
  <c r="M3021" i="1"/>
  <c r="N3021" i="1"/>
  <c r="F3022" i="1"/>
  <c r="L3022" i="1"/>
  <c r="M3022" i="1"/>
  <c r="N3022" i="1"/>
  <c r="F3023" i="1"/>
  <c r="L3023" i="1"/>
  <c r="M3023" i="1"/>
  <c r="N3023" i="1"/>
  <c r="F3024" i="1"/>
  <c r="L3024" i="1"/>
  <c r="M3024" i="1"/>
  <c r="N3024" i="1"/>
  <c r="F3025" i="1"/>
  <c r="L3025" i="1"/>
  <c r="M3025" i="1"/>
  <c r="N3025" i="1"/>
  <c r="F3026" i="1"/>
  <c r="L3026" i="1"/>
  <c r="M3026" i="1"/>
  <c r="N3026" i="1"/>
  <c r="F3027" i="1"/>
  <c r="L3027" i="1"/>
  <c r="M3027" i="1"/>
  <c r="N3027" i="1"/>
  <c r="F3028" i="1"/>
  <c r="L3028" i="1"/>
  <c r="M3028" i="1"/>
  <c r="N3028" i="1"/>
  <c r="F3029" i="1"/>
  <c r="L3029" i="1"/>
  <c r="M3029" i="1"/>
  <c r="N3029" i="1"/>
  <c r="F3030" i="1"/>
  <c r="L3030" i="1"/>
  <c r="M3030" i="1"/>
  <c r="N3030" i="1"/>
  <c r="F3031" i="1"/>
  <c r="L3031" i="1"/>
  <c r="M3031" i="1"/>
  <c r="N3031" i="1"/>
  <c r="F3032" i="1"/>
  <c r="L3032" i="1"/>
  <c r="M3032" i="1"/>
  <c r="N3032" i="1"/>
  <c r="F3033" i="1"/>
  <c r="L3033" i="1"/>
  <c r="M3033" i="1"/>
  <c r="N3033" i="1"/>
  <c r="F3034" i="1"/>
  <c r="L3034" i="1"/>
  <c r="M3034" i="1"/>
  <c r="N3034" i="1"/>
  <c r="F3035" i="1"/>
  <c r="L3035" i="1"/>
  <c r="M3035" i="1"/>
  <c r="N3035" i="1"/>
  <c r="F3036" i="1"/>
  <c r="L3036" i="1"/>
  <c r="M3036" i="1"/>
  <c r="N3036" i="1"/>
  <c r="F3037" i="1"/>
  <c r="L3037" i="1"/>
  <c r="M3037" i="1"/>
  <c r="N3037" i="1"/>
  <c r="B13" i="8" l="1"/>
  <c r="G13" i="8"/>
  <c r="K13" i="8"/>
  <c r="M13" i="8"/>
  <c r="N13" i="8"/>
  <c r="O13" i="8"/>
  <c r="AC12" i="3"/>
  <c r="AA12" i="3"/>
  <c r="Y12" i="3"/>
  <c r="W12" i="3"/>
  <c r="U12" i="3"/>
  <c r="S12" i="3"/>
  <c r="Q12" i="3"/>
  <c r="O12" i="3"/>
  <c r="M12" i="3"/>
  <c r="AB16" i="3"/>
  <c r="Z16" i="3"/>
  <c r="X16" i="3"/>
  <c r="V16" i="3"/>
  <c r="T16" i="3"/>
  <c r="R16" i="3"/>
  <c r="P16" i="3"/>
  <c r="N16" i="3"/>
  <c r="L16" i="3"/>
  <c r="AB14" i="3"/>
  <c r="Z14" i="3"/>
  <c r="X14" i="3"/>
  <c r="V14" i="3"/>
  <c r="T14" i="3"/>
  <c r="R14" i="3"/>
  <c r="P14" i="3"/>
  <c r="N14" i="3"/>
  <c r="L14" i="3"/>
  <c r="L12" i="8"/>
  <c r="L13" i="8" s="1"/>
  <c r="K30" i="8"/>
  <c r="L30" i="8"/>
  <c r="M30" i="8"/>
  <c r="O30" i="8"/>
  <c r="Q30" i="8"/>
  <c r="S30" i="8"/>
  <c r="T30" i="8"/>
  <c r="U30" i="8"/>
  <c r="W30" i="8"/>
  <c r="X30" i="8"/>
  <c r="Y30" i="8"/>
  <c r="AA30" i="8"/>
  <c r="K31" i="8"/>
  <c r="L31" i="8"/>
  <c r="M31" i="8"/>
  <c r="O31" i="8"/>
  <c r="Q31" i="8"/>
  <c r="S31" i="8"/>
  <c r="T31" i="8"/>
  <c r="U31" i="8"/>
  <c r="W31" i="8"/>
  <c r="X31" i="8"/>
  <c r="Y31" i="8"/>
  <c r="AA31" i="8"/>
  <c r="P30" i="8"/>
  <c r="P31" i="8" s="1"/>
</calcChain>
</file>

<file path=xl/sharedStrings.xml><?xml version="1.0" encoding="utf-8"?>
<sst xmlns="http://schemas.openxmlformats.org/spreadsheetml/2006/main" count="24375" uniqueCount="441">
  <si>
    <t>Reef</t>
  </si>
  <si>
    <t>Transect</t>
  </si>
  <si>
    <t>Species</t>
  </si>
  <si>
    <t>% Mortality</t>
  </si>
  <si>
    <t>Honolua North</t>
  </si>
  <si>
    <t>Mpat</t>
  </si>
  <si>
    <t>Plob</t>
  </si>
  <si>
    <t>Pvar</t>
  </si>
  <si>
    <t>Pcom</t>
  </si>
  <si>
    <t>Mfla</t>
  </si>
  <si>
    <t>Pnie</t>
  </si>
  <si>
    <t>Plic</t>
  </si>
  <si>
    <t>Pmea</t>
  </si>
  <si>
    <t>Coce</t>
  </si>
  <si>
    <t>Pdam</t>
  </si>
  <si>
    <t>Honolua South</t>
  </si>
  <si>
    <t>Mcap</t>
  </si>
  <si>
    <t>Pdue</t>
  </si>
  <si>
    <t>Date</t>
  </si>
  <si>
    <t>Observer</t>
  </si>
  <si>
    <t>EKB</t>
  </si>
  <si>
    <t>AL</t>
  </si>
  <si>
    <t>Mstu</t>
  </si>
  <si>
    <t>Lpur</t>
  </si>
  <si>
    <r>
      <t>Area (cm</t>
    </r>
    <r>
      <rPr>
        <vertAlign val="superscript"/>
        <sz val="8"/>
        <rFont val="Arial"/>
        <family val="2"/>
      </rPr>
      <t>2</t>
    </r>
    <r>
      <rPr>
        <sz val="8"/>
        <rFont val="Arial"/>
      </rPr>
      <t>)</t>
    </r>
  </si>
  <si>
    <t>Length (cm)</t>
  </si>
  <si>
    <t>Width (cm)</t>
  </si>
  <si>
    <t>Height (cm)</t>
  </si>
  <si>
    <t>JM</t>
  </si>
  <si>
    <t>Puamana Deep</t>
  </si>
  <si>
    <t>Peve</t>
  </si>
  <si>
    <t>JRH</t>
  </si>
  <si>
    <t>Olowalu Near</t>
  </si>
  <si>
    <t>Pste</t>
  </si>
  <si>
    <t>Pbri</t>
  </si>
  <si>
    <t>Olowalu Off</t>
  </si>
  <si>
    <t>Pver</t>
  </si>
  <si>
    <t>Pmal</t>
  </si>
  <si>
    <t>ADL</t>
  </si>
  <si>
    <t>Ridge</t>
  </si>
  <si>
    <t>Pedy</t>
  </si>
  <si>
    <t>Puamana Near</t>
  </si>
  <si>
    <t>Site</t>
  </si>
  <si>
    <t>T#</t>
  </si>
  <si>
    <t>Count of Species</t>
  </si>
  <si>
    <t>Total</t>
  </si>
  <si>
    <t>Grand Total</t>
  </si>
  <si>
    <t>Honolua North Total</t>
  </si>
  <si>
    <t>Honolua South Total</t>
  </si>
  <si>
    <t>Olowalu Near Total</t>
  </si>
  <si>
    <t>Olowalu Off Total</t>
  </si>
  <si>
    <t>Puamana Deep Total</t>
  </si>
  <si>
    <t>Puamana Near Total</t>
  </si>
  <si>
    <t>SizeCategory</t>
  </si>
  <si>
    <t>Average of % Mortality</t>
  </si>
  <si>
    <t>Average of Area (cm2)</t>
  </si>
  <si>
    <t>CV</t>
  </si>
  <si>
    <t>Log Area</t>
  </si>
  <si>
    <t>Valid N</t>
  </si>
  <si>
    <t>Mean</t>
  </si>
  <si>
    <t>Geometric</t>
  </si>
  <si>
    <t>Minimum</t>
  </si>
  <si>
    <t>Maximum</t>
  </si>
  <si>
    <t>Std.Dev.</t>
  </si>
  <si>
    <t>Skewness</t>
  </si>
  <si>
    <t>HNCoce</t>
  </si>
  <si>
    <t>HNMcap</t>
  </si>
  <si>
    <t>HNMfla</t>
  </si>
  <si>
    <t>HNMpat</t>
  </si>
  <si>
    <t>HNMstu</t>
  </si>
  <si>
    <t>HNPcom</t>
  </si>
  <si>
    <t>HNPdue</t>
  </si>
  <si>
    <t>HNPlic</t>
  </si>
  <si>
    <t>HNPlob</t>
  </si>
  <si>
    <t>HNPmea</t>
  </si>
  <si>
    <t>HNPnie</t>
  </si>
  <si>
    <t/>
  </si>
  <si>
    <t>HNPvar</t>
  </si>
  <si>
    <t>Mode</t>
  </si>
  <si>
    <t>Multiple</t>
  </si>
  <si>
    <t>HNCoceT</t>
  </si>
  <si>
    <t>HNMcapT</t>
  </si>
  <si>
    <t>HNMflaT</t>
  </si>
  <si>
    <t>HNMpatT</t>
  </si>
  <si>
    <t>HNMstuT</t>
  </si>
  <si>
    <t>HNPcomT</t>
  </si>
  <si>
    <t>HNPdueT</t>
  </si>
  <si>
    <t>HNPlicT</t>
  </si>
  <si>
    <t>HNPlobT</t>
  </si>
  <si>
    <t>HNPmeaT</t>
  </si>
  <si>
    <t>HNPnieT</t>
  </si>
  <si>
    <t>HNPvarT</t>
  </si>
  <si>
    <t>Transformed</t>
  </si>
  <si>
    <t>HSCoce</t>
  </si>
  <si>
    <t>HSLpur</t>
  </si>
  <si>
    <t>HSMcap</t>
  </si>
  <si>
    <t>HSMfla</t>
  </si>
  <si>
    <t>HSMpat</t>
  </si>
  <si>
    <t>HSPcom</t>
  </si>
  <si>
    <t>HSPdam</t>
  </si>
  <si>
    <t>HSPdue</t>
  </si>
  <si>
    <t>HSPlic</t>
  </si>
  <si>
    <t>HSPlob</t>
  </si>
  <si>
    <t>HSPmea</t>
  </si>
  <si>
    <t>HSPnie</t>
  </si>
  <si>
    <t>HSPvar</t>
  </si>
  <si>
    <t>HSCoceT</t>
  </si>
  <si>
    <t>HSLpurT</t>
  </si>
  <si>
    <t>HSMcapT</t>
  </si>
  <si>
    <t>HSMflaT</t>
  </si>
  <si>
    <t>HSMpatT</t>
  </si>
  <si>
    <t>HSPcomT</t>
  </si>
  <si>
    <t>HSPdamT</t>
  </si>
  <si>
    <t>HSPdueT</t>
  </si>
  <si>
    <t>HSPlicT</t>
  </si>
  <si>
    <t>HSPlobT</t>
  </si>
  <si>
    <t>HSPmeaT</t>
  </si>
  <si>
    <t>HSPnieT</t>
  </si>
  <si>
    <t>HSPvarT</t>
  </si>
  <si>
    <t>ONCoce</t>
  </si>
  <si>
    <t>ONLpur</t>
  </si>
  <si>
    <t>ONMcap</t>
  </si>
  <si>
    <t>ONMfla</t>
  </si>
  <si>
    <t>ONMpat</t>
  </si>
  <si>
    <t>ONPbri</t>
  </si>
  <si>
    <t>ONPcom</t>
  </si>
  <si>
    <t>ONPdam</t>
  </si>
  <si>
    <t>ONPdue</t>
  </si>
  <si>
    <t>ONPeve</t>
  </si>
  <si>
    <t>ONPlic</t>
  </si>
  <si>
    <t>ONPlob</t>
  </si>
  <si>
    <t>ONPmal</t>
  </si>
  <si>
    <t>ONPmea</t>
  </si>
  <si>
    <t>ONPnie</t>
  </si>
  <si>
    <t>ONPste</t>
  </si>
  <si>
    <t>ONPvar</t>
  </si>
  <si>
    <t>ONPver</t>
  </si>
  <si>
    <t>ONCoceT</t>
  </si>
  <si>
    <t>ONLpurT</t>
  </si>
  <si>
    <t>ONMcapT</t>
  </si>
  <si>
    <t>ONMflaT</t>
  </si>
  <si>
    <t>ONMpatT</t>
  </si>
  <si>
    <t>ONPbriT</t>
  </si>
  <si>
    <t>ONPcomT</t>
  </si>
  <si>
    <t>ONPdamT</t>
  </si>
  <si>
    <t>ONPdueT</t>
  </si>
  <si>
    <t>ONPeveT</t>
  </si>
  <si>
    <t>ONPlicT</t>
  </si>
  <si>
    <t>ONPlobT</t>
  </si>
  <si>
    <t>ONPmalT</t>
  </si>
  <si>
    <t>ONPmeaT</t>
  </si>
  <si>
    <t>ONPnieT</t>
  </si>
  <si>
    <t>ONPsteT</t>
  </si>
  <si>
    <t>ONPvarT</t>
  </si>
  <si>
    <t>ONPverT</t>
  </si>
  <si>
    <t>OOCoce</t>
  </si>
  <si>
    <t>OOLpur</t>
  </si>
  <si>
    <t>OOMcap</t>
  </si>
  <si>
    <t>OOMpat</t>
  </si>
  <si>
    <t>OOPcom</t>
  </si>
  <si>
    <t>OOPdue</t>
  </si>
  <si>
    <t>OOPedy</t>
  </si>
  <si>
    <t>OOPlic</t>
  </si>
  <si>
    <t>OOPlob</t>
  </si>
  <si>
    <t>OOPmal</t>
  </si>
  <si>
    <t>OOPmea</t>
  </si>
  <si>
    <t>OOPnie</t>
  </si>
  <si>
    <t>OOPvar</t>
  </si>
  <si>
    <t>OOCoceT</t>
  </si>
  <si>
    <t>OOLpurT</t>
  </si>
  <si>
    <t>OOMcapT</t>
  </si>
  <si>
    <t>OOMpatT</t>
  </si>
  <si>
    <t>OOPcomT</t>
  </si>
  <si>
    <t>OOPdueT</t>
  </si>
  <si>
    <t>OOPedyT</t>
  </si>
  <si>
    <t>OOPlicT</t>
  </si>
  <si>
    <t>OOPlobT</t>
  </si>
  <si>
    <t>OOPmalT</t>
  </si>
  <si>
    <t>OOPmeaT</t>
  </si>
  <si>
    <t>OOPnieT</t>
  </si>
  <si>
    <t>OOPvarT</t>
  </si>
  <si>
    <t>PNLpur</t>
  </si>
  <si>
    <t>PNMcap</t>
  </si>
  <si>
    <t>PNMpat</t>
  </si>
  <si>
    <t>PNPcom</t>
  </si>
  <si>
    <t>PNPlob</t>
  </si>
  <si>
    <t>PNPmea</t>
  </si>
  <si>
    <t>Puamana Off</t>
  </si>
  <si>
    <t>PNLpurT</t>
  </si>
  <si>
    <t>PNMcapT</t>
  </si>
  <si>
    <t>PNMpatT</t>
  </si>
  <si>
    <t>PNPcomT</t>
  </si>
  <si>
    <t>PNPlobT</t>
  </si>
  <si>
    <t>PNPmeaT</t>
  </si>
  <si>
    <t>PNPdue</t>
  </si>
  <si>
    <t>PNPdueT</t>
  </si>
  <si>
    <t>PNPlic</t>
  </si>
  <si>
    <t>PNPlicT</t>
  </si>
  <si>
    <t>PNPvar</t>
  </si>
  <si>
    <t>PNPvarT</t>
  </si>
  <si>
    <t>POLpur</t>
  </si>
  <si>
    <t>POLpurT</t>
  </si>
  <si>
    <t>POMcap</t>
  </si>
  <si>
    <t>POMcapT</t>
  </si>
  <si>
    <t>POMpat</t>
  </si>
  <si>
    <t>POMpatT</t>
  </si>
  <si>
    <t>POPcom</t>
  </si>
  <si>
    <t>POPcomT</t>
  </si>
  <si>
    <t>POPeve</t>
  </si>
  <si>
    <t>POPeveT</t>
  </si>
  <si>
    <t>POPlob</t>
  </si>
  <si>
    <t>POPlobT</t>
  </si>
  <si>
    <t>POPmea</t>
  </si>
  <si>
    <t>POPmeaT</t>
  </si>
  <si>
    <t>Porites compressa</t>
  </si>
  <si>
    <t>Porites brighami</t>
  </si>
  <si>
    <t>Montipora flabellata</t>
  </si>
  <si>
    <t>Montipora patula</t>
  </si>
  <si>
    <t>Pocillopora meandrina</t>
  </si>
  <si>
    <t>Psammocora nierstraszi</t>
  </si>
  <si>
    <t>Pavona varians</t>
  </si>
  <si>
    <t>Porites lobata</t>
  </si>
  <si>
    <t>Psammocora verrilli</t>
  </si>
  <si>
    <t>Psammocora stellata</t>
  </si>
  <si>
    <t>Pocillopora damicornis</t>
  </si>
  <si>
    <t>Porites evermanni</t>
  </si>
  <si>
    <t>Pavona maldivensis</t>
  </si>
  <si>
    <t>Pavona duerdeni</t>
  </si>
  <si>
    <t>Porites lichen</t>
  </si>
  <si>
    <t>Cyphastrea ocellina</t>
  </si>
  <si>
    <t>Montipora studeri</t>
  </si>
  <si>
    <t>Leptastrea purpurea</t>
  </si>
  <si>
    <t>Olowalu 3m</t>
  </si>
  <si>
    <t>Olowalu 8m</t>
  </si>
  <si>
    <t>Puamana 3m</t>
  </si>
  <si>
    <t>Puamana 13m</t>
  </si>
  <si>
    <t>Montipora capitata</t>
  </si>
  <si>
    <t>SD</t>
  </si>
  <si>
    <t>N</t>
  </si>
  <si>
    <t>Data</t>
  </si>
  <si>
    <t>Max of N</t>
  </si>
  <si>
    <t>Total Max of N</t>
  </si>
  <si>
    <t>Honolua North 3m</t>
  </si>
  <si>
    <t>Honolua South 3m</t>
  </si>
  <si>
    <t>Mortality</t>
  </si>
  <si>
    <t>Area</t>
  </si>
  <si>
    <t>AreaT</t>
  </si>
  <si>
    <t>Ln Area</t>
  </si>
  <si>
    <t>MeanT</t>
  </si>
  <si>
    <t>Area (cm2)</t>
  </si>
  <si>
    <t>Pocillopora eydouxi</t>
  </si>
  <si>
    <t>PartMortMode</t>
  </si>
  <si>
    <t>MeanMort</t>
  </si>
  <si>
    <t>MaxMort</t>
  </si>
  <si>
    <t>HonoluaN</t>
  </si>
  <si>
    <t>HonoluaS</t>
  </si>
  <si>
    <t>OlowaluN</t>
  </si>
  <si>
    <t>OlowaluO</t>
  </si>
  <si>
    <t>PuamanaN</t>
  </si>
  <si>
    <t>PuamanaO</t>
  </si>
  <si>
    <t>PartMortModeT</t>
  </si>
  <si>
    <t>MeanMortT</t>
  </si>
  <si>
    <t>MaxMortT</t>
  </si>
  <si>
    <t>Mon</t>
  </si>
  <si>
    <t>Category</t>
  </si>
  <si>
    <t>Por</t>
  </si>
  <si>
    <t>Other</t>
  </si>
  <si>
    <t>Poc</t>
  </si>
  <si>
    <t>HoN03</t>
  </si>
  <si>
    <t>HoS03</t>
  </si>
  <si>
    <t>Pua3</t>
  </si>
  <si>
    <t>Pua13</t>
  </si>
  <si>
    <t>Olo3</t>
  </si>
  <si>
    <t>Olo8</t>
  </si>
  <si>
    <t xml:space="preserve"> + Pcom</t>
  </si>
  <si>
    <t>Avg. + Pcom</t>
  </si>
  <si>
    <t>Avg. - Pcom</t>
  </si>
  <si>
    <t>Morphology</t>
  </si>
  <si>
    <t>Encrust</t>
  </si>
  <si>
    <t>Hemisph</t>
  </si>
  <si>
    <t>Branch</t>
  </si>
  <si>
    <t>OtherEnc</t>
  </si>
  <si>
    <t>OtherHem</t>
  </si>
  <si>
    <t>OtherBrh</t>
  </si>
  <si>
    <t>Reef Avg.</t>
  </si>
  <si>
    <t>StdDev of Area (cm2)</t>
  </si>
  <si>
    <t>2.356194</t>
  </si>
  <si>
    <t>4.712389</t>
  </si>
  <si>
    <t>35.34292</t>
  </si>
  <si>
    <t>26.70354</t>
  </si>
  <si>
    <t>11.78097</t>
  </si>
  <si>
    <t>1.570796</t>
  </si>
  <si>
    <t>2013.761</t>
  </si>
  <si>
    <t>502.6548</t>
  </si>
  <si>
    <t>319.6571</t>
  </si>
  <si>
    <t>.7853982</t>
  </si>
  <si>
    <t>343.2190</t>
  </si>
  <si>
    <t>2.945243</t>
  </si>
  <si>
    <t>15.70796</t>
  </si>
  <si>
    <t>32.98672</t>
  </si>
  <si>
    <t>3.141593</t>
  </si>
  <si>
    <t>2324.779</t>
  </si>
  <si>
    <t>21.99115</t>
  </si>
  <si>
    <t>412.3340</t>
  </si>
  <si>
    <t>30.63053</t>
  </si>
  <si>
    <t>.6283185</t>
  </si>
  <si>
    <t>1222.080</t>
  </si>
  <si>
    <t>Average of Mean</t>
  </si>
  <si>
    <t>Average</t>
  </si>
  <si>
    <t>Total Average of Std.Dev.</t>
  </si>
  <si>
    <t>Average of Std.Dev.</t>
  </si>
  <si>
    <t>Shapiro-Wilk</t>
  </si>
  <si>
    <t>p</t>
  </si>
  <si>
    <t>Normality X Reef X Species</t>
  </si>
  <si>
    <t>Normality Table</t>
  </si>
  <si>
    <t>SkewnessT</t>
  </si>
  <si>
    <t>CVT</t>
  </si>
  <si>
    <t>Std.DevT</t>
  </si>
  <si>
    <t>Level of</t>
  </si>
  <si>
    <t>Reef*Species</t>
  </si>
  <si>
    <t>HonN</t>
  </si>
  <si>
    <t>HonS</t>
  </si>
  <si>
    <t>-</t>
  </si>
  <si>
    <t>+</t>
  </si>
  <si>
    <t>SE</t>
  </si>
  <si>
    <t>SS</t>
  </si>
  <si>
    <t>Degr. of</t>
  </si>
  <si>
    <t>MS</t>
  </si>
  <si>
    <t>F</t>
  </si>
  <si>
    <t>Intercept</t>
  </si>
  <si>
    <t>Error</t>
  </si>
  <si>
    <t>Max of Total</t>
  </si>
  <si>
    <t>ANCOVA with Partial mortality at the mode (dependent) and mean mortaliy (covariate)</t>
  </si>
  <si>
    <t>ANCOVA with Partial mortality at the mode (dependent) and max mortaliy (covariate)</t>
  </si>
  <si>
    <t>Pocillopora edyouxi</t>
  </si>
  <si>
    <r>
      <t>1.2 x 10</t>
    </r>
    <r>
      <rPr>
        <vertAlign val="superscript"/>
        <sz val="8"/>
        <rFont val="Arial"/>
        <family val="2"/>
      </rPr>
      <t>2</t>
    </r>
  </si>
  <si>
    <r>
      <t>2.9 x 10</t>
    </r>
    <r>
      <rPr>
        <vertAlign val="superscript"/>
        <sz val="8"/>
        <rFont val="Arial"/>
        <family val="2"/>
      </rPr>
      <t>2</t>
    </r>
  </si>
  <si>
    <r>
      <t>2.1 x 10</t>
    </r>
    <r>
      <rPr>
        <vertAlign val="superscript"/>
        <sz val="8"/>
        <rFont val="Arial"/>
        <family val="2"/>
      </rPr>
      <t>2</t>
    </r>
  </si>
  <si>
    <r>
      <t>3.8 x 10</t>
    </r>
    <r>
      <rPr>
        <vertAlign val="superscript"/>
        <sz val="8"/>
        <rFont val="Arial"/>
        <family val="2"/>
      </rPr>
      <t>2</t>
    </r>
  </si>
  <si>
    <r>
      <t>1.8 x 10</t>
    </r>
    <r>
      <rPr>
        <vertAlign val="superscript"/>
        <sz val="8"/>
        <rFont val="Arial"/>
        <family val="2"/>
      </rPr>
      <t>2</t>
    </r>
  </si>
  <si>
    <r>
      <t>4.8 x 10</t>
    </r>
    <r>
      <rPr>
        <vertAlign val="superscript"/>
        <sz val="8"/>
        <rFont val="Arial"/>
        <family val="2"/>
      </rPr>
      <t>2</t>
    </r>
  </si>
  <si>
    <r>
      <t>6.5 x 10</t>
    </r>
    <r>
      <rPr>
        <vertAlign val="superscript"/>
        <sz val="8"/>
        <rFont val="Arial"/>
        <family val="2"/>
      </rPr>
      <t>2</t>
    </r>
  </si>
  <si>
    <r>
      <t>1.2 x 10</t>
    </r>
    <r>
      <rPr>
        <vertAlign val="superscript"/>
        <sz val="8"/>
        <rFont val="Arial"/>
        <family val="2"/>
      </rPr>
      <t>3</t>
    </r>
  </si>
  <si>
    <r>
      <t>1.3 x 10</t>
    </r>
    <r>
      <rPr>
        <vertAlign val="superscript"/>
        <sz val="8"/>
        <rFont val="Arial"/>
        <family val="2"/>
      </rPr>
      <t>2</t>
    </r>
  </si>
  <si>
    <r>
      <t>5.5 x 10</t>
    </r>
    <r>
      <rPr>
        <vertAlign val="superscript"/>
        <sz val="8"/>
        <rFont val="Arial"/>
        <family val="2"/>
      </rPr>
      <t>2</t>
    </r>
  </si>
  <si>
    <r>
      <t>2.7 x 10</t>
    </r>
    <r>
      <rPr>
        <vertAlign val="superscript"/>
        <sz val="8"/>
        <rFont val="Arial"/>
        <family val="2"/>
      </rPr>
      <t>2</t>
    </r>
  </si>
  <si>
    <r>
      <t>1.5 x 10</t>
    </r>
    <r>
      <rPr>
        <vertAlign val="superscript"/>
        <sz val="8"/>
        <rFont val="Arial"/>
        <family val="2"/>
      </rPr>
      <t>3</t>
    </r>
  </si>
  <si>
    <r>
      <t>1.7 x 10</t>
    </r>
    <r>
      <rPr>
        <vertAlign val="superscript"/>
        <sz val="8"/>
        <rFont val="Arial"/>
        <family val="2"/>
      </rPr>
      <t>3</t>
    </r>
  </si>
  <si>
    <r>
      <t>2.1 x 10</t>
    </r>
    <r>
      <rPr>
        <vertAlign val="superscript"/>
        <sz val="8"/>
        <rFont val="Arial"/>
        <family val="2"/>
      </rPr>
      <t>3</t>
    </r>
  </si>
  <si>
    <r>
      <t>1.8 x 10</t>
    </r>
    <r>
      <rPr>
        <vertAlign val="superscript"/>
        <sz val="8"/>
        <rFont val="Arial"/>
        <family val="2"/>
      </rPr>
      <t>3</t>
    </r>
  </si>
  <si>
    <r>
      <t>1.7 x 10</t>
    </r>
    <r>
      <rPr>
        <vertAlign val="superscript"/>
        <sz val="8"/>
        <rFont val="Arial"/>
        <family val="2"/>
      </rPr>
      <t>2</t>
    </r>
  </si>
  <si>
    <r>
      <t>1.0 x 10</t>
    </r>
    <r>
      <rPr>
        <vertAlign val="superscript"/>
        <sz val="8"/>
        <rFont val="Arial"/>
        <family val="2"/>
      </rPr>
      <t>3</t>
    </r>
  </si>
  <si>
    <r>
      <t>1.4 x 10</t>
    </r>
    <r>
      <rPr>
        <vertAlign val="superscript"/>
        <sz val="8"/>
        <rFont val="Arial"/>
        <family val="2"/>
      </rPr>
      <t>3</t>
    </r>
  </si>
  <si>
    <r>
      <t>7.9 x 10</t>
    </r>
    <r>
      <rPr>
        <vertAlign val="superscript"/>
        <sz val="8"/>
        <rFont val="Arial"/>
        <family val="2"/>
      </rPr>
      <t>2</t>
    </r>
  </si>
  <si>
    <r>
      <t>9.1 x 10</t>
    </r>
    <r>
      <rPr>
        <vertAlign val="superscript"/>
        <sz val="8"/>
        <rFont val="Arial"/>
        <family val="2"/>
      </rPr>
      <t>2</t>
    </r>
  </si>
  <si>
    <r>
      <t>6.2 x 10</t>
    </r>
    <r>
      <rPr>
        <vertAlign val="superscript"/>
        <sz val="8"/>
        <rFont val="Arial"/>
        <family val="2"/>
      </rPr>
      <t>2</t>
    </r>
  </si>
  <si>
    <r>
      <t>6.4 x 10</t>
    </r>
    <r>
      <rPr>
        <vertAlign val="superscript"/>
        <sz val="8"/>
        <rFont val="Arial"/>
        <family val="2"/>
      </rPr>
      <t>2</t>
    </r>
  </si>
  <si>
    <r>
      <t>6.6 x 10</t>
    </r>
    <r>
      <rPr>
        <vertAlign val="superscript"/>
        <sz val="8"/>
        <rFont val="Arial"/>
        <family val="2"/>
      </rPr>
      <t>3</t>
    </r>
  </si>
  <si>
    <r>
      <t>1.6 x 10</t>
    </r>
    <r>
      <rPr>
        <vertAlign val="superscript"/>
        <sz val="8"/>
        <rFont val="Arial"/>
        <family val="2"/>
      </rPr>
      <t>4</t>
    </r>
  </si>
  <si>
    <r>
      <t>1.9 x 10</t>
    </r>
    <r>
      <rPr>
        <vertAlign val="superscript"/>
        <sz val="8"/>
        <rFont val="Arial"/>
        <family val="2"/>
      </rPr>
      <t>3</t>
    </r>
  </si>
  <si>
    <r>
      <t>3.0 x 10</t>
    </r>
    <r>
      <rPr>
        <vertAlign val="superscript"/>
        <sz val="8"/>
        <rFont val="Arial"/>
        <family val="2"/>
      </rPr>
      <t>3</t>
    </r>
  </si>
  <si>
    <r>
      <t>4.5 x 10</t>
    </r>
    <r>
      <rPr>
        <vertAlign val="superscript"/>
        <sz val="8"/>
        <rFont val="Arial"/>
        <family val="2"/>
      </rPr>
      <t>2</t>
    </r>
  </si>
  <si>
    <r>
      <t>6.1 x 10</t>
    </r>
    <r>
      <rPr>
        <vertAlign val="superscript"/>
        <sz val="8"/>
        <rFont val="Arial"/>
        <family val="2"/>
      </rPr>
      <t>2</t>
    </r>
  </si>
  <si>
    <r>
      <t>2.4 x 10</t>
    </r>
    <r>
      <rPr>
        <vertAlign val="superscript"/>
        <sz val="8"/>
        <rFont val="Arial"/>
        <family val="2"/>
      </rPr>
      <t>2</t>
    </r>
  </si>
  <si>
    <r>
      <t>3.4 x 10</t>
    </r>
    <r>
      <rPr>
        <vertAlign val="superscript"/>
        <sz val="8"/>
        <rFont val="Arial"/>
        <family val="2"/>
      </rPr>
      <t>2</t>
    </r>
  </si>
  <si>
    <r>
      <t>9.2 x 10</t>
    </r>
    <r>
      <rPr>
        <vertAlign val="superscript"/>
        <sz val="8"/>
        <rFont val="Arial"/>
        <family val="2"/>
      </rPr>
      <t>2</t>
    </r>
  </si>
  <si>
    <r>
      <t>5.4 x 10</t>
    </r>
    <r>
      <rPr>
        <vertAlign val="superscript"/>
        <sz val="8"/>
        <rFont val="Arial"/>
        <family val="2"/>
      </rPr>
      <t>2</t>
    </r>
  </si>
  <si>
    <r>
      <t>7.5 x 10</t>
    </r>
    <r>
      <rPr>
        <vertAlign val="superscript"/>
        <sz val="8"/>
        <rFont val="Arial"/>
        <family val="2"/>
      </rPr>
      <t>2</t>
    </r>
  </si>
  <si>
    <r>
      <t>1.1 x 10</t>
    </r>
    <r>
      <rPr>
        <vertAlign val="superscript"/>
        <sz val="8"/>
        <rFont val="Arial"/>
        <family val="2"/>
      </rPr>
      <t>2</t>
    </r>
  </si>
  <si>
    <r>
      <t>4.3 x 10</t>
    </r>
    <r>
      <rPr>
        <vertAlign val="superscript"/>
        <sz val="8"/>
        <rFont val="Arial"/>
        <family val="2"/>
      </rPr>
      <t>2</t>
    </r>
  </si>
  <si>
    <r>
      <t>4.4 x 10</t>
    </r>
    <r>
      <rPr>
        <vertAlign val="superscript"/>
        <sz val="8"/>
        <rFont val="Arial"/>
        <family val="2"/>
      </rPr>
      <t>2</t>
    </r>
  </si>
  <si>
    <r>
      <t>3.5 x 10</t>
    </r>
    <r>
      <rPr>
        <vertAlign val="superscript"/>
        <sz val="8"/>
        <rFont val="Arial"/>
        <family val="2"/>
      </rPr>
      <t>2</t>
    </r>
  </si>
  <si>
    <r>
      <t>2.8 x 10</t>
    </r>
    <r>
      <rPr>
        <vertAlign val="superscript"/>
        <sz val="8"/>
        <rFont val="Arial"/>
        <family val="2"/>
      </rPr>
      <t>2</t>
    </r>
  </si>
  <si>
    <r>
      <t>5.3 x 10</t>
    </r>
    <r>
      <rPr>
        <vertAlign val="superscript"/>
        <sz val="8"/>
        <rFont val="Arial"/>
        <family val="2"/>
      </rPr>
      <t>2</t>
    </r>
  </si>
  <si>
    <r>
      <t>1.6 x 10</t>
    </r>
    <r>
      <rPr>
        <vertAlign val="superscript"/>
        <sz val="8"/>
        <rFont val="Arial"/>
        <family val="2"/>
      </rPr>
      <t>2</t>
    </r>
  </si>
  <si>
    <r>
      <t>3.6 x 10</t>
    </r>
    <r>
      <rPr>
        <vertAlign val="superscript"/>
        <sz val="8"/>
        <rFont val="Arial"/>
        <family val="2"/>
      </rPr>
      <t>2</t>
    </r>
  </si>
  <si>
    <r>
      <t>4.6 x 10</t>
    </r>
    <r>
      <rPr>
        <vertAlign val="superscript"/>
        <sz val="8"/>
        <rFont val="Arial"/>
        <family val="2"/>
      </rPr>
      <t>2</t>
    </r>
  </si>
  <si>
    <r>
      <t>3.1 x 10</t>
    </r>
    <r>
      <rPr>
        <vertAlign val="superscript"/>
        <sz val="8"/>
        <rFont val="Arial"/>
        <family val="2"/>
      </rPr>
      <t>2</t>
    </r>
  </si>
  <si>
    <r>
      <t>1.5 x 10</t>
    </r>
    <r>
      <rPr>
        <vertAlign val="superscript"/>
        <sz val="8"/>
        <rFont val="Arial"/>
        <family val="2"/>
      </rPr>
      <t>2</t>
    </r>
  </si>
  <si>
    <r>
      <t>1.1 x 10</t>
    </r>
    <r>
      <rPr>
        <vertAlign val="superscript"/>
        <sz val="8"/>
        <rFont val="Arial"/>
        <family val="2"/>
      </rPr>
      <t>3</t>
    </r>
  </si>
  <si>
    <r>
      <t>2.0 x 10</t>
    </r>
    <r>
      <rPr>
        <vertAlign val="superscript"/>
        <sz val="8"/>
        <rFont val="Arial"/>
        <family val="2"/>
      </rPr>
      <t>3</t>
    </r>
  </si>
  <si>
    <r>
      <t>3.7 x 10</t>
    </r>
    <r>
      <rPr>
        <vertAlign val="superscript"/>
        <sz val="8"/>
        <rFont val="Arial"/>
        <family val="2"/>
      </rPr>
      <t>3</t>
    </r>
  </si>
  <si>
    <r>
      <t>5.0 x 10</t>
    </r>
    <r>
      <rPr>
        <vertAlign val="superscript"/>
        <sz val="8"/>
        <rFont val="Arial"/>
        <family val="2"/>
      </rPr>
      <t>2</t>
    </r>
  </si>
  <si>
    <r>
      <t>4.6 x 10</t>
    </r>
    <r>
      <rPr>
        <vertAlign val="superscript"/>
        <sz val="8"/>
        <rFont val="Arial"/>
        <family val="2"/>
      </rPr>
      <t>3</t>
    </r>
  </si>
  <si>
    <r>
      <t>1.6 x 10</t>
    </r>
    <r>
      <rPr>
        <vertAlign val="superscript"/>
        <sz val="8"/>
        <rFont val="Arial"/>
        <family val="2"/>
      </rPr>
      <t>3</t>
    </r>
  </si>
  <si>
    <r>
      <t>4.0 x 10</t>
    </r>
    <r>
      <rPr>
        <vertAlign val="superscript"/>
        <sz val="8"/>
        <rFont val="Arial"/>
        <family val="2"/>
      </rPr>
      <t>3</t>
    </r>
  </si>
  <si>
    <r>
      <t>4.9 x 10</t>
    </r>
    <r>
      <rPr>
        <vertAlign val="superscript"/>
        <sz val="8"/>
        <rFont val="Arial"/>
        <family val="2"/>
      </rPr>
      <t>3</t>
    </r>
  </si>
  <si>
    <r>
      <t>2.5 x 10</t>
    </r>
    <r>
      <rPr>
        <vertAlign val="superscript"/>
        <sz val="8"/>
        <rFont val="Arial"/>
        <family val="2"/>
      </rPr>
      <t>3</t>
    </r>
  </si>
  <si>
    <r>
      <t>3.1 x 10</t>
    </r>
    <r>
      <rPr>
        <vertAlign val="superscript"/>
        <sz val="8"/>
        <rFont val="Arial"/>
        <family val="2"/>
      </rPr>
      <t>3</t>
    </r>
  </si>
  <si>
    <r>
      <t>3.3 x 10</t>
    </r>
    <r>
      <rPr>
        <vertAlign val="superscript"/>
        <sz val="8"/>
        <rFont val="Arial"/>
        <family val="2"/>
      </rPr>
      <t>2</t>
    </r>
  </si>
  <si>
    <r>
      <t>6.8 x 10</t>
    </r>
    <r>
      <rPr>
        <vertAlign val="superscript"/>
        <sz val="8"/>
        <rFont val="Arial"/>
        <family val="2"/>
      </rPr>
      <t>2</t>
    </r>
  </si>
  <si>
    <r>
      <t>2.3 x 10</t>
    </r>
    <r>
      <rPr>
        <vertAlign val="superscript"/>
        <sz val="8"/>
        <rFont val="Arial"/>
        <family val="2"/>
      </rPr>
      <t>2</t>
    </r>
  </si>
  <si>
    <r>
      <t>3.2 x 10</t>
    </r>
    <r>
      <rPr>
        <vertAlign val="superscript"/>
        <sz val="8"/>
        <rFont val="Arial"/>
        <family val="2"/>
      </rPr>
      <t>2</t>
    </r>
  </si>
  <si>
    <r>
      <t>2.3 x 10</t>
    </r>
    <r>
      <rPr>
        <vertAlign val="superscript"/>
        <sz val="8"/>
        <rFont val="Arial"/>
        <family val="2"/>
      </rPr>
      <t>3</t>
    </r>
  </si>
  <si>
    <r>
      <t>9.3 x 10</t>
    </r>
    <r>
      <rPr>
        <vertAlign val="superscript"/>
        <sz val="8"/>
        <rFont val="Arial"/>
        <family val="2"/>
      </rPr>
      <t>2</t>
    </r>
  </si>
  <si>
    <r>
      <t>1.4 x 10</t>
    </r>
    <r>
      <rPr>
        <vertAlign val="superscript"/>
        <sz val="8"/>
        <rFont val="Arial"/>
        <family val="2"/>
      </rPr>
      <t>2</t>
    </r>
  </si>
  <si>
    <r>
      <t>4.2 x 10</t>
    </r>
    <r>
      <rPr>
        <vertAlign val="superscript"/>
        <sz val="8"/>
        <rFont val="Arial"/>
        <family val="2"/>
      </rPr>
      <t>3</t>
    </r>
  </si>
  <si>
    <r>
      <t>1.0 x 10</t>
    </r>
    <r>
      <rPr>
        <vertAlign val="superscript"/>
        <sz val="8"/>
        <rFont val="Arial"/>
        <family val="2"/>
      </rPr>
      <t>4</t>
    </r>
  </si>
  <si>
    <r>
      <t>2.5 x 10</t>
    </r>
    <r>
      <rPr>
        <vertAlign val="superscript"/>
        <sz val="8"/>
        <rFont val="Arial"/>
        <family val="2"/>
      </rPr>
      <t>4</t>
    </r>
  </si>
  <si>
    <r>
      <t>6.2 x 10</t>
    </r>
    <r>
      <rPr>
        <vertAlign val="superscript"/>
        <sz val="8"/>
        <rFont val="Arial"/>
        <family val="2"/>
      </rPr>
      <t>4</t>
    </r>
  </si>
  <si>
    <r>
      <t>4.6 x 10</t>
    </r>
    <r>
      <rPr>
        <vertAlign val="superscript"/>
        <sz val="8"/>
        <rFont val="Arial"/>
        <family val="2"/>
      </rPr>
      <t>4</t>
    </r>
  </si>
  <si>
    <r>
      <t>4.1 x 10</t>
    </r>
    <r>
      <rPr>
        <vertAlign val="superscript"/>
        <sz val="8"/>
        <rFont val="Arial"/>
        <family val="2"/>
      </rPr>
      <t>2</t>
    </r>
  </si>
  <si>
    <r>
      <t>5.8 x 10</t>
    </r>
    <r>
      <rPr>
        <vertAlign val="superscript"/>
        <sz val="8"/>
        <rFont val="Arial"/>
        <family val="2"/>
      </rPr>
      <t>3</t>
    </r>
  </si>
  <si>
    <r>
      <t>6.1 x 10</t>
    </r>
    <r>
      <rPr>
        <vertAlign val="superscript"/>
        <sz val="8"/>
        <rFont val="Arial"/>
        <family val="2"/>
      </rPr>
      <t>3</t>
    </r>
  </si>
  <si>
    <t>%</t>
  </si>
  <si>
    <t>skewness</t>
  </si>
  <si>
    <t>Sqrt b1</t>
  </si>
  <si>
    <t>A</t>
  </si>
  <si>
    <t>B</t>
  </si>
  <si>
    <t>Variables</t>
  </si>
  <si>
    <t>Calculation</t>
  </si>
  <si>
    <t>C</t>
  </si>
  <si>
    <t>D</t>
  </si>
  <si>
    <t>E</t>
  </si>
  <si>
    <t>Z</t>
  </si>
  <si>
    <t>Appendix B2 (Zar, 1999) value</t>
  </si>
  <si>
    <r>
      <t>As P&gt;0.05, do not reject H</t>
    </r>
    <r>
      <rPr>
        <vertAlign val="subscript"/>
        <sz val="8"/>
        <rFont val="Arial"/>
        <family val="2"/>
      </rPr>
      <t>0</t>
    </r>
  </si>
  <si>
    <t>P one-tail</t>
  </si>
  <si>
    <t>P two-tail</t>
  </si>
  <si>
    <t>Abundant Species</t>
  </si>
  <si>
    <t>Uncommon Species</t>
  </si>
  <si>
    <r>
      <t>Coce=</t>
    </r>
    <r>
      <rPr>
        <i/>
        <sz val="8"/>
        <rFont val="Arial"/>
        <family val="2"/>
      </rPr>
      <t>Cyphastrea ocellina</t>
    </r>
  </si>
  <si>
    <r>
      <t>Lpur=</t>
    </r>
    <r>
      <rPr>
        <i/>
        <sz val="8"/>
        <rFont val="Arial"/>
        <family val="2"/>
      </rPr>
      <t>Leptastrea purpurea</t>
    </r>
  </si>
  <si>
    <r>
      <t>Mcap=</t>
    </r>
    <r>
      <rPr>
        <i/>
        <sz val="8"/>
        <rFont val="Arial"/>
        <family val="2"/>
      </rPr>
      <t>Montipora capitata</t>
    </r>
  </si>
  <si>
    <r>
      <t>Mfla=</t>
    </r>
    <r>
      <rPr>
        <i/>
        <sz val="8"/>
        <rFont val="Arial"/>
        <family val="2"/>
      </rPr>
      <t>Montipora flabellata</t>
    </r>
  </si>
  <si>
    <r>
      <t>Mpat=</t>
    </r>
    <r>
      <rPr>
        <i/>
        <sz val="8"/>
        <rFont val="Arial"/>
        <family val="2"/>
      </rPr>
      <t>Montipora patula</t>
    </r>
  </si>
  <si>
    <r>
      <t>Mstu=</t>
    </r>
    <r>
      <rPr>
        <i/>
        <sz val="8"/>
        <rFont val="Arial"/>
        <family val="2"/>
      </rPr>
      <t>Montipora studeri</t>
    </r>
  </si>
  <si>
    <r>
      <t>Pbri=</t>
    </r>
    <r>
      <rPr>
        <i/>
        <sz val="8"/>
        <rFont val="Arial"/>
        <family val="2"/>
      </rPr>
      <t>Porites brighami</t>
    </r>
  </si>
  <si>
    <r>
      <t>Pcom=</t>
    </r>
    <r>
      <rPr>
        <i/>
        <sz val="8"/>
        <rFont val="Arial"/>
        <family val="2"/>
      </rPr>
      <t>Porites compressa</t>
    </r>
  </si>
  <si>
    <r>
      <t>Pdam=</t>
    </r>
    <r>
      <rPr>
        <i/>
        <sz val="8"/>
        <rFont val="Arial"/>
        <family val="2"/>
      </rPr>
      <t>Pocillopora damicornis</t>
    </r>
  </si>
  <si>
    <r>
      <t>Pdue=</t>
    </r>
    <r>
      <rPr>
        <i/>
        <sz val="8"/>
        <rFont val="Arial"/>
        <family val="2"/>
      </rPr>
      <t>Pavona duerdeni</t>
    </r>
  </si>
  <si>
    <r>
      <t>Pedy=</t>
    </r>
    <r>
      <rPr>
        <i/>
        <sz val="8"/>
        <rFont val="Arial"/>
        <family val="2"/>
      </rPr>
      <t>Pocillopora edyouxi</t>
    </r>
  </si>
  <si>
    <r>
      <t>Peve=</t>
    </r>
    <r>
      <rPr>
        <i/>
        <sz val="8"/>
        <rFont val="Arial"/>
        <family val="2"/>
      </rPr>
      <t>Porites evermanni</t>
    </r>
  </si>
  <si>
    <r>
      <t>Plic=</t>
    </r>
    <r>
      <rPr>
        <i/>
        <sz val="8"/>
        <rFont val="Arial"/>
        <family val="2"/>
      </rPr>
      <t>Porites lichen</t>
    </r>
  </si>
  <si>
    <r>
      <t>Plob=</t>
    </r>
    <r>
      <rPr>
        <i/>
        <sz val="8"/>
        <rFont val="Arial"/>
        <family val="2"/>
      </rPr>
      <t>Porites lobata</t>
    </r>
  </si>
  <si>
    <r>
      <t>Pmal=</t>
    </r>
    <r>
      <rPr>
        <i/>
        <sz val="8"/>
        <rFont val="Arial"/>
        <family val="2"/>
      </rPr>
      <t>Pavona maldivensis</t>
    </r>
  </si>
  <si>
    <r>
      <t>Pmea=</t>
    </r>
    <r>
      <rPr>
        <i/>
        <sz val="8"/>
        <rFont val="Arial"/>
        <family val="2"/>
      </rPr>
      <t>Pocillopora meandrina</t>
    </r>
  </si>
  <si>
    <r>
      <t>Pnie=</t>
    </r>
    <r>
      <rPr>
        <i/>
        <sz val="8"/>
        <rFont val="Arial"/>
        <family val="2"/>
      </rPr>
      <t>Psammocora nierstraszi</t>
    </r>
  </si>
  <si>
    <r>
      <t>Pste=</t>
    </r>
    <r>
      <rPr>
        <i/>
        <sz val="8"/>
        <rFont val="Arial"/>
        <family val="2"/>
      </rPr>
      <t>Psammocora stellata</t>
    </r>
  </si>
  <si>
    <r>
      <t>Pvar=</t>
    </r>
    <r>
      <rPr>
        <i/>
        <sz val="8"/>
        <rFont val="Arial"/>
        <family val="2"/>
      </rPr>
      <t>Pavona varians</t>
    </r>
  </si>
  <si>
    <r>
      <t>Pver=</t>
    </r>
    <r>
      <rPr>
        <i/>
        <sz val="8"/>
        <rFont val="Arial"/>
        <family val="2"/>
      </rPr>
      <t>Psammocora verrilli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</si>
</sst>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0.000"/>
    <numFmt numFmtId="165" formatCode="0.0"/>
    <numFmt numFmtId="166" formatCode="0.00000"/>
    <numFmt numFmtId="167" formatCode="0.000000"/>
    <numFmt numFmtId="168" formatCode="0.0000"/>
  </numFmts>
  <fonts count="13" x14ac:knownFonts="1">
    <font>
      <sz val="8"/>
      <name val="Arial"/>
    </font>
    <font>
      <sz val="8"/>
      <name val="Arial"/>
    </font>
    <font>
      <vertAlign val="superscript"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color indexed="8"/>
      <name val="Arial"/>
      <family val="2"/>
    </font>
    <font>
      <sz val="10"/>
      <name val="Arial"/>
      <family val="2"/>
    </font>
    <font>
      <sz val="10"/>
      <name val="Bookman Old Style"/>
      <family val="1"/>
    </font>
    <font>
      <i/>
      <sz val="8"/>
      <name val="Arial"/>
      <family val="2"/>
    </font>
    <font>
      <vertAlign val="subscript"/>
      <sz val="8"/>
      <name val="Arial"/>
      <family val="2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65"/>
      </top>
      <bottom/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65"/>
      </top>
      <bottom/>
      <diagonal/>
    </border>
    <border>
      <left/>
      <right style="double">
        <color indexed="8"/>
      </right>
      <top/>
      <bottom style="double">
        <color indexed="8"/>
      </bottom>
      <diagonal/>
    </border>
  </borders>
  <cellStyleXfs count="1">
    <xf numFmtId="0" fontId="0" fillId="0" borderId="0"/>
  </cellStyleXfs>
  <cellXfs count="13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164" fontId="1" fillId="0" borderId="0" xfId="0" applyNumberFormat="1" applyFont="1"/>
    <xf numFmtId="0" fontId="1" fillId="0" borderId="0" xfId="0" applyFont="1" applyAlignment="1">
      <alignment horizontal="right"/>
    </xf>
    <xf numFmtId="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Font="1"/>
    <xf numFmtId="2" fontId="1" fillId="0" borderId="0" xfId="0" applyNumberFormat="1" applyFont="1"/>
    <xf numFmtId="1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165" fontId="0" fillId="0" borderId="0" xfId="0" applyNumberFormat="1" applyAlignment="1">
      <alignment horizontal="right"/>
    </xf>
    <xf numFmtId="164" fontId="1" fillId="0" borderId="0" xfId="0" applyNumberFormat="1" applyFont="1" applyAlignment="1">
      <alignment horizontal="right"/>
    </xf>
    <xf numFmtId="165" fontId="0" fillId="0" borderId="0" xfId="0" applyNumberFormat="1" applyFont="1" applyAlignment="1">
      <alignment horizontal="right"/>
    </xf>
    <xf numFmtId="0" fontId="3" fillId="0" borderId="0" xfId="0" applyFont="1"/>
    <xf numFmtId="0" fontId="3" fillId="0" borderId="0" xfId="0" applyFont="1" applyAlignment="1">
      <alignment horizontal="center"/>
    </xf>
    <xf numFmtId="165" fontId="1" fillId="0" borderId="0" xfId="0" applyNumberFormat="1" applyFont="1" applyAlignment="1"/>
    <xf numFmtId="165" fontId="1" fillId="0" borderId="0" xfId="0" applyNumberFormat="1" applyFont="1" applyFill="1" applyBorder="1" applyAlignment="1" applyProtection="1"/>
    <xf numFmtId="165" fontId="0" fillId="0" borderId="0" xfId="0" applyNumberFormat="1" applyAlignment="1"/>
    <xf numFmtId="165" fontId="3" fillId="0" borderId="0" xfId="0" applyNumberFormat="1" applyFont="1" applyAlignment="1"/>
    <xf numFmtId="165" fontId="0" fillId="0" borderId="0" xfId="0" applyNumberFormat="1" applyAlignment="1">
      <alignment wrapText="1"/>
    </xf>
    <xf numFmtId="1" fontId="1" fillId="0" borderId="0" xfId="0" applyNumberFormat="1" applyFont="1" applyAlignment="1"/>
    <xf numFmtId="1" fontId="1" fillId="0" borderId="0" xfId="0" applyNumberFormat="1" applyFont="1" applyFill="1" applyBorder="1" applyAlignment="1" applyProtection="1"/>
    <xf numFmtId="1" fontId="0" fillId="0" borderId="0" xfId="0" applyNumberFormat="1" applyAlignment="1"/>
    <xf numFmtId="1" fontId="3" fillId="0" borderId="0" xfId="0" applyNumberFormat="1" applyFont="1" applyAlignment="1"/>
    <xf numFmtId="0" fontId="1" fillId="0" borderId="0" xfId="0" applyNumberFormat="1" applyFont="1" applyFill="1" applyBorder="1" applyAlignment="1" applyProtection="1">
      <alignment horizontal="left"/>
    </xf>
    <xf numFmtId="0" fontId="3" fillId="0" borderId="0" xfId="0" applyFont="1" applyAlignment="1">
      <alignment horizontal="left"/>
    </xf>
    <xf numFmtId="16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right"/>
    </xf>
    <xf numFmtId="14" fontId="0" fillId="0" borderId="0" xfId="0" applyNumberFormat="1" applyAlignment="1">
      <alignment horizontal="right"/>
    </xf>
    <xf numFmtId="14" fontId="3" fillId="0" borderId="0" xfId="0" applyNumberFormat="1" applyFont="1" applyAlignment="1">
      <alignment horizontal="right"/>
    </xf>
    <xf numFmtId="14" fontId="0" fillId="0" borderId="0" xfId="0" applyNumberFormat="1"/>
    <xf numFmtId="165" fontId="0" fillId="0" borderId="0" xfId="0" applyNumberFormat="1"/>
    <xf numFmtId="0" fontId="0" fillId="0" borderId="0" xfId="0" applyNumberFormat="1" applyFill="1" applyBorder="1" applyAlignment="1"/>
    <xf numFmtId="0" fontId="0" fillId="0" borderId="1" xfId="0" applyBorder="1"/>
    <xf numFmtId="0" fontId="0" fillId="0" borderId="2" xfId="0" applyBorder="1"/>
    <xf numFmtId="0" fontId="0" fillId="0" borderId="2" xfId="0" applyNumberFormat="1" applyBorder="1"/>
    <xf numFmtId="0" fontId="0" fillId="0" borderId="3" xfId="0" applyBorder="1"/>
    <xf numFmtId="0" fontId="0" fillId="0" borderId="4" xfId="0" applyNumberFormat="1" applyBorder="1"/>
    <xf numFmtId="0" fontId="0" fillId="0" borderId="5" xfId="0" applyBorder="1"/>
    <xf numFmtId="0" fontId="0" fillId="0" borderId="6" xfId="0" applyNumberFormat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" xfId="0" pivotButton="1" applyBorder="1"/>
    <xf numFmtId="0" fontId="4" fillId="0" borderId="0" xfId="0" applyFont="1" applyAlignment="1">
      <alignment horizontal="center" vertical="top"/>
    </xf>
    <xf numFmtId="0" fontId="4" fillId="0" borderId="0" xfId="0" applyFont="1" applyAlignment="1">
      <alignment horizontal="left" vertical="center"/>
    </xf>
    <xf numFmtId="1" fontId="4" fillId="0" borderId="0" xfId="0" applyNumberFormat="1" applyFont="1" applyAlignment="1">
      <alignment horizontal="right" vertical="center"/>
    </xf>
    <xf numFmtId="165" fontId="4" fillId="0" borderId="0" xfId="0" applyNumberFormat="1" applyFont="1" applyAlignment="1">
      <alignment horizontal="right" vertical="center"/>
    </xf>
    <xf numFmtId="164" fontId="4" fillId="0" borderId="0" xfId="0" applyNumberFormat="1" applyFont="1" applyAlignment="1">
      <alignment horizontal="right" vertical="center"/>
    </xf>
    <xf numFmtId="166" fontId="4" fillId="0" borderId="0" xfId="0" applyNumberFormat="1" applyFont="1" applyAlignment="1">
      <alignment horizontal="right" vertical="center"/>
    </xf>
    <xf numFmtId="167" fontId="4" fillId="0" borderId="0" xfId="0" applyNumberFormat="1" applyFont="1" applyAlignment="1">
      <alignment horizontal="right" vertical="center"/>
    </xf>
    <xf numFmtId="0" fontId="5" fillId="0" borderId="0" xfId="0" applyFont="1"/>
    <xf numFmtId="2" fontId="3" fillId="0" borderId="0" xfId="0" applyNumberFormat="1" applyFont="1"/>
    <xf numFmtId="2" fontId="0" fillId="0" borderId="2" xfId="0" applyNumberFormat="1" applyBorder="1"/>
    <xf numFmtId="2" fontId="0" fillId="0" borderId="4" xfId="0" applyNumberFormat="1" applyBorder="1"/>
    <xf numFmtId="2" fontId="0" fillId="0" borderId="6" xfId="0" applyNumberFormat="1" applyBorder="1"/>
    <xf numFmtId="168" fontId="4" fillId="0" borderId="0" xfId="0" applyNumberFormat="1" applyFont="1" applyAlignment="1">
      <alignment horizontal="right" vertical="center"/>
    </xf>
    <xf numFmtId="2" fontId="4" fillId="0" borderId="0" xfId="0" applyNumberFormat="1" applyFont="1" applyAlignment="1">
      <alignment horizontal="right" vertical="center"/>
    </xf>
    <xf numFmtId="2" fontId="4" fillId="0" borderId="0" xfId="0" applyNumberFormat="1" applyFont="1" applyAlignment="1">
      <alignment horizontal="center" vertical="top"/>
    </xf>
    <xf numFmtId="2" fontId="0" fillId="0" borderId="0" xfId="0" applyNumberFormat="1" applyAlignment="1">
      <alignment horizontal="right"/>
    </xf>
    <xf numFmtId="0" fontId="6" fillId="0" borderId="0" xfId="0" applyFont="1"/>
    <xf numFmtId="2" fontId="6" fillId="0" borderId="0" xfId="0" applyNumberFormat="1" applyFont="1"/>
    <xf numFmtId="0" fontId="7" fillId="0" borderId="0" xfId="0" applyFont="1"/>
    <xf numFmtId="2" fontId="8" fillId="0" borderId="0" xfId="0" applyNumberFormat="1" applyFont="1" applyAlignment="1">
      <alignment horizontal="left" vertical="top"/>
    </xf>
    <xf numFmtId="0" fontId="0" fillId="0" borderId="10" xfId="0" applyBorder="1"/>
    <xf numFmtId="0" fontId="0" fillId="0" borderId="1" xfId="0" applyNumberFormat="1" applyBorder="1"/>
    <xf numFmtId="0" fontId="0" fillId="0" borderId="3" xfId="0" applyNumberFormat="1" applyBorder="1"/>
    <xf numFmtId="0" fontId="0" fillId="0" borderId="0" xfId="0" applyNumberFormat="1"/>
    <xf numFmtId="0" fontId="0" fillId="0" borderId="5" xfId="0" applyNumberFormat="1" applyBorder="1"/>
    <xf numFmtId="0" fontId="0" fillId="0" borderId="11" xfId="0" applyBorder="1"/>
    <xf numFmtId="165" fontId="6" fillId="0" borderId="0" xfId="0" applyNumberFormat="1" applyFont="1"/>
    <xf numFmtId="0" fontId="6" fillId="0" borderId="0" xfId="0" applyFont="1" applyAlignment="1">
      <alignment horizontal="right"/>
    </xf>
    <xf numFmtId="165" fontId="6" fillId="0" borderId="0" xfId="0" applyNumberFormat="1" applyFont="1" applyAlignment="1">
      <alignment horizontal="right"/>
    </xf>
    <xf numFmtId="2" fontId="0" fillId="0" borderId="0" xfId="0" applyNumberFormat="1"/>
    <xf numFmtId="2" fontId="0" fillId="0" borderId="0" xfId="0" applyNumberFormat="1" applyFill="1" applyBorder="1" applyAlignment="1"/>
    <xf numFmtId="1" fontId="0" fillId="0" borderId="0" xfId="0" applyNumberFormat="1" applyFill="1" applyBorder="1" applyAlignment="1"/>
    <xf numFmtId="0" fontId="6" fillId="0" borderId="3" xfId="0" applyFont="1" applyBorder="1"/>
    <xf numFmtId="1" fontId="1" fillId="0" borderId="0" xfId="0" applyNumberFormat="1" applyFont="1" applyAlignment="1">
      <alignment horizontal="right"/>
    </xf>
    <xf numFmtId="0" fontId="1" fillId="0" borderId="0" xfId="0" applyFont="1" applyBorder="1"/>
    <xf numFmtId="2" fontId="1" fillId="0" borderId="0" xfId="0" applyNumberFormat="1" applyFont="1" applyBorder="1"/>
    <xf numFmtId="2" fontId="0" fillId="0" borderId="0" xfId="0" applyNumberFormat="1" applyBorder="1"/>
    <xf numFmtId="165" fontId="1" fillId="0" borderId="0" xfId="0" applyNumberFormat="1" applyFont="1"/>
    <xf numFmtId="166" fontId="0" fillId="0" borderId="0" xfId="0" applyNumberFormat="1" applyAlignment="1">
      <alignment horizontal="right"/>
    </xf>
    <xf numFmtId="0" fontId="9" fillId="0" borderId="0" xfId="0" applyFont="1"/>
    <xf numFmtId="4" fontId="0" fillId="0" borderId="0" xfId="0" applyNumberFormat="1"/>
    <xf numFmtId="4" fontId="3" fillId="0" borderId="0" xfId="0" applyNumberFormat="1" applyFont="1"/>
    <xf numFmtId="4" fontId="6" fillId="0" borderId="0" xfId="0" applyNumberFormat="1" applyFont="1"/>
    <xf numFmtId="4" fontId="4" fillId="0" borderId="0" xfId="0" applyNumberFormat="1" applyFont="1" applyAlignment="1">
      <alignment horizontal="center" vertical="top"/>
    </xf>
    <xf numFmtId="165" fontId="0" fillId="0" borderId="8" xfId="0" pivotButton="1" applyNumberFormat="1" applyBorder="1"/>
    <xf numFmtId="165" fontId="0" fillId="0" borderId="12" xfId="0" applyNumberFormat="1" applyBorder="1"/>
    <xf numFmtId="165" fontId="0" fillId="0" borderId="13" xfId="0" applyNumberFormat="1" applyBorder="1"/>
    <xf numFmtId="165" fontId="3" fillId="0" borderId="0" xfId="0" applyNumberFormat="1" applyFont="1"/>
    <xf numFmtId="0" fontId="10" fillId="0" borderId="0" xfId="0" applyFont="1" applyBorder="1" applyAlignment="1">
      <alignment horizontal="justify"/>
    </xf>
    <xf numFmtId="0" fontId="10" fillId="0" borderId="0" xfId="0" applyFont="1" applyBorder="1" applyAlignment="1">
      <alignment horizontal="right"/>
    </xf>
    <xf numFmtId="0" fontId="10" fillId="0" borderId="0" xfId="0" applyFont="1" applyBorder="1" applyAlignment="1">
      <alignment horizontal="left"/>
    </xf>
    <xf numFmtId="0" fontId="10" fillId="0" borderId="0" xfId="0" applyFont="1" applyBorder="1" applyAlignment="1">
      <alignment horizontal="center"/>
    </xf>
    <xf numFmtId="0" fontId="10" fillId="0" borderId="0" xfId="0" applyFont="1" applyBorder="1" applyAlignment="1">
      <alignment horizontal="right" vertical="top"/>
    </xf>
    <xf numFmtId="164" fontId="1" fillId="0" borderId="0" xfId="0" applyNumberFormat="1" applyFont="1" applyBorder="1"/>
    <xf numFmtId="164" fontId="0" fillId="0" borderId="0" xfId="0" applyNumberFormat="1"/>
    <xf numFmtId="0" fontId="0" fillId="0" borderId="12" xfId="0" applyBorder="1"/>
    <xf numFmtId="0" fontId="0" fillId="0" borderId="12" xfId="0" applyNumberFormat="1" applyBorder="1"/>
    <xf numFmtId="0" fontId="0" fillId="0" borderId="13" xfId="0" applyNumberFormat="1" applyBorder="1"/>
    <xf numFmtId="0" fontId="0" fillId="0" borderId="12" xfId="0" pivotButton="1" applyBorder="1"/>
    <xf numFmtId="0" fontId="0" fillId="0" borderId="14" xfId="0" applyBorder="1"/>
    <xf numFmtId="0" fontId="0" fillId="0" borderId="0" xfId="0" applyBorder="1"/>
    <xf numFmtId="165" fontId="0" fillId="0" borderId="0" xfId="0" applyNumberFormat="1" applyBorder="1"/>
    <xf numFmtId="0" fontId="0" fillId="0" borderId="0" xfId="0" applyNumberFormat="1" applyBorder="1"/>
    <xf numFmtId="4" fontId="4" fillId="0" borderId="0" xfId="0" applyNumberFormat="1" applyFont="1" applyAlignment="1">
      <alignment horizontal="right" vertical="center"/>
    </xf>
    <xf numFmtId="4" fontId="0" fillId="0" borderId="0" xfId="0" applyNumberFormat="1" applyAlignment="1">
      <alignment horizontal="right"/>
    </xf>
    <xf numFmtId="1" fontId="4" fillId="0" borderId="15" xfId="0" applyNumberFormat="1" applyFont="1" applyBorder="1" applyAlignment="1">
      <alignment horizontal="right" vertical="center"/>
    </xf>
    <xf numFmtId="2" fontId="8" fillId="0" borderId="0" xfId="0" applyNumberFormat="1" applyFont="1" applyBorder="1" applyAlignment="1">
      <alignment horizontal="left" vertical="top"/>
    </xf>
    <xf numFmtId="0" fontId="3" fillId="0" borderId="0" xfId="0" applyFont="1" applyBorder="1" applyAlignment="1">
      <alignment horizontal="left"/>
    </xf>
    <xf numFmtId="2" fontId="3" fillId="0" borderId="0" xfId="0" applyNumberFormat="1" applyFont="1" applyBorder="1"/>
    <xf numFmtId="0" fontId="3" fillId="0" borderId="0" xfId="0" applyFont="1" applyBorder="1"/>
    <xf numFmtId="0" fontId="6" fillId="0" borderId="0" xfId="0" applyFont="1" applyBorder="1"/>
    <xf numFmtId="165" fontId="3" fillId="0" borderId="0" xfId="0" applyNumberFormat="1" applyFont="1" applyBorder="1"/>
    <xf numFmtId="0" fontId="3" fillId="0" borderId="0" xfId="0" applyFont="1" applyFill="1" applyBorder="1" applyAlignment="1">
      <alignment horizontal="right"/>
    </xf>
    <xf numFmtId="9" fontId="0" fillId="0" borderId="0" xfId="0" applyNumberFormat="1"/>
    <xf numFmtId="0" fontId="3" fillId="0" borderId="0" xfId="0" applyFont="1" applyBorder="1" applyAlignment="1">
      <alignment horizontal="justify"/>
    </xf>
    <xf numFmtId="0" fontId="3" fillId="0" borderId="0" xfId="0" applyFont="1" applyBorder="1" applyAlignment="1"/>
    <xf numFmtId="0" fontId="3" fillId="0" borderId="0" xfId="0" applyFont="1" applyBorder="1" applyAlignment="1">
      <alignment horizontal="right"/>
    </xf>
    <xf numFmtId="0" fontId="11" fillId="0" borderId="0" xfId="0" applyFont="1" applyBorder="1" applyAlignment="1">
      <alignment horizontal="justify"/>
    </xf>
    <xf numFmtId="0" fontId="3" fillId="0" borderId="0" xfId="0" applyFont="1" applyBorder="1" applyAlignment="1">
      <alignment horizontal="center"/>
    </xf>
    <xf numFmtId="0" fontId="3" fillId="0" borderId="0" xfId="0" applyFont="1" applyBorder="1" applyAlignment="1">
      <alignment horizontal="justify" vertical="top"/>
    </xf>
    <xf numFmtId="0" fontId="3" fillId="0" borderId="0" xfId="0" applyFont="1" applyBorder="1" applyAlignment="1">
      <alignment horizontal="right" vertical="top"/>
    </xf>
    <xf numFmtId="167" fontId="0" fillId="0" borderId="0" xfId="0" applyNumberFormat="1"/>
    <xf numFmtId="168" fontId="3" fillId="0" borderId="0" xfId="0" applyNumberFormat="1" applyFont="1"/>
    <xf numFmtId="0" fontId="11" fillId="0" borderId="0" xfId="0" applyFont="1"/>
    <xf numFmtId="0" fontId="10" fillId="0" borderId="0" xfId="0" applyFont="1" applyBorder="1" applyAlignment="1">
      <alignment horizontal="justify"/>
    </xf>
  </cellXfs>
  <cellStyles count="1">
    <cellStyle name="Normal" xfId="0" builtinId="0"/>
  </cellStyles>
  <dxfs count="10">
    <dxf>
      <numFmt numFmtId="165" formatCode="0.0"/>
    </dxf>
    <dxf>
      <numFmt numFmtId="165" formatCode="0.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350223546944858"/>
          <c:y val="7.1052631578947367E-2"/>
          <c:w val="0.74962742175856933"/>
          <c:h val="0.69473684210526321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'Species Frequency'!$J$3</c:f>
              <c:strCache>
                <c:ptCount val="1"/>
                <c:pt idx="0">
                  <c:v>Coce</c:v>
                </c:pt>
              </c:strCache>
            </c:strRef>
          </c:tx>
          <c:spPr>
            <a:pattFill prst="sphere">
              <a:fgClr>
                <a:srgbClr xmlns:mc="http://schemas.openxmlformats.org/markup-compatibility/2006" xmlns:a14="http://schemas.microsoft.com/office/drawing/2010/main" val="000000" mc:Ignorable="a14" a14:legacySpreadsheetColorIndex="8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9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'Species Frequency'!$I$4:$I$9</c:f>
              <c:strCache>
                <c:ptCount val="6"/>
                <c:pt idx="0">
                  <c:v>Honolua North 3m</c:v>
                </c:pt>
                <c:pt idx="1">
                  <c:v>Honolua South 3m</c:v>
                </c:pt>
                <c:pt idx="2">
                  <c:v>Puamana 3m</c:v>
                </c:pt>
                <c:pt idx="3">
                  <c:v>Puamana 13m</c:v>
                </c:pt>
                <c:pt idx="4">
                  <c:v>Olowalu 3m</c:v>
                </c:pt>
                <c:pt idx="5">
                  <c:v>Olowalu 8m</c:v>
                </c:pt>
              </c:strCache>
            </c:strRef>
          </c:cat>
          <c:val>
            <c:numRef>
              <c:f>'Species Frequency'!$J$4:$J$9</c:f>
              <c:numCache>
                <c:formatCode>General</c:formatCode>
                <c:ptCount val="6"/>
                <c:pt idx="0">
                  <c:v>5</c:v>
                </c:pt>
                <c:pt idx="1">
                  <c:v>6</c:v>
                </c:pt>
                <c:pt idx="2">
                  <c:v>0</c:v>
                </c:pt>
                <c:pt idx="3">
                  <c:v>0</c:v>
                </c:pt>
                <c:pt idx="4">
                  <c:v>34</c:v>
                </c:pt>
                <c:pt idx="5">
                  <c:v>7</c:v>
                </c:pt>
              </c:numCache>
            </c:numRef>
          </c:val>
        </c:ser>
        <c:ser>
          <c:idx val="1"/>
          <c:order val="1"/>
          <c:tx>
            <c:strRef>
              <c:f>'Species Frequency'!$K$3</c:f>
              <c:strCache>
                <c:ptCount val="1"/>
                <c:pt idx="0">
                  <c:v>Lpur</c:v>
                </c:pt>
              </c:strCache>
            </c:strRef>
          </c:tx>
          <c:spPr>
            <a:pattFill prst="shingle">
              <a:fgClr>
                <a:srgbClr xmlns:mc="http://schemas.openxmlformats.org/markup-compatibility/2006" xmlns:a14="http://schemas.microsoft.com/office/drawing/2010/main" val="000000" mc:Ignorable="a14" a14:legacySpreadsheetColorIndex="8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9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'Species Frequency'!$I$4:$I$9</c:f>
              <c:strCache>
                <c:ptCount val="6"/>
                <c:pt idx="0">
                  <c:v>Honolua North 3m</c:v>
                </c:pt>
                <c:pt idx="1">
                  <c:v>Honolua South 3m</c:v>
                </c:pt>
                <c:pt idx="2">
                  <c:v>Puamana 3m</c:v>
                </c:pt>
                <c:pt idx="3">
                  <c:v>Puamana 13m</c:v>
                </c:pt>
                <c:pt idx="4">
                  <c:v>Olowalu 3m</c:v>
                </c:pt>
                <c:pt idx="5">
                  <c:v>Olowalu 8m</c:v>
                </c:pt>
              </c:strCache>
            </c:strRef>
          </c:cat>
          <c:val>
            <c:numRef>
              <c:f>'Species Frequency'!$K$4:$K$9</c:f>
              <c:numCache>
                <c:formatCode>General</c:formatCode>
                <c:ptCount val="6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1</c:v>
                </c:pt>
                <c:pt idx="4">
                  <c:v>11</c:v>
                </c:pt>
                <c:pt idx="5">
                  <c:v>1</c:v>
                </c:pt>
              </c:numCache>
            </c:numRef>
          </c:val>
        </c:ser>
        <c:ser>
          <c:idx val="2"/>
          <c:order val="2"/>
          <c:tx>
            <c:strRef>
              <c:f>'Species Frequency'!$L$3</c:f>
              <c:strCache>
                <c:ptCount val="1"/>
                <c:pt idx="0">
                  <c:v>Mcap</c:v>
                </c:pt>
              </c:strCache>
            </c:strRef>
          </c:tx>
          <c:spPr>
            <a:noFill/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'Species Frequency'!$I$4:$I$9</c:f>
              <c:strCache>
                <c:ptCount val="6"/>
                <c:pt idx="0">
                  <c:v>Honolua North 3m</c:v>
                </c:pt>
                <c:pt idx="1">
                  <c:v>Honolua South 3m</c:v>
                </c:pt>
                <c:pt idx="2">
                  <c:v>Puamana 3m</c:v>
                </c:pt>
                <c:pt idx="3">
                  <c:v>Puamana 13m</c:v>
                </c:pt>
                <c:pt idx="4">
                  <c:v>Olowalu 3m</c:v>
                </c:pt>
                <c:pt idx="5">
                  <c:v>Olowalu 8m</c:v>
                </c:pt>
              </c:strCache>
            </c:strRef>
          </c:cat>
          <c:val>
            <c:numRef>
              <c:f>'Species Frequency'!$L$4:$L$9</c:f>
              <c:numCache>
                <c:formatCode>General</c:formatCode>
                <c:ptCount val="6"/>
                <c:pt idx="0">
                  <c:v>93</c:v>
                </c:pt>
                <c:pt idx="1">
                  <c:v>58</c:v>
                </c:pt>
                <c:pt idx="2">
                  <c:v>132</c:v>
                </c:pt>
                <c:pt idx="3">
                  <c:v>93</c:v>
                </c:pt>
                <c:pt idx="4">
                  <c:v>156</c:v>
                </c:pt>
                <c:pt idx="5">
                  <c:v>196</c:v>
                </c:pt>
              </c:numCache>
            </c:numRef>
          </c:val>
        </c:ser>
        <c:ser>
          <c:idx val="3"/>
          <c:order val="3"/>
          <c:tx>
            <c:strRef>
              <c:f>'Species Frequency'!$M$3</c:f>
              <c:strCache>
                <c:ptCount val="1"/>
                <c:pt idx="0">
                  <c:v>Mfla</c:v>
                </c:pt>
              </c:strCache>
            </c:strRef>
          </c:tx>
          <c:spPr>
            <a:pattFill prst="pct25">
              <a:fgClr>
                <a:srgbClr xmlns:mc="http://schemas.openxmlformats.org/markup-compatibility/2006" xmlns:a14="http://schemas.microsoft.com/office/drawing/2010/main" val="000000" mc:Ignorable="a14" a14:legacySpreadsheetColorIndex="8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9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'Species Frequency'!$I$4:$I$9</c:f>
              <c:strCache>
                <c:ptCount val="6"/>
                <c:pt idx="0">
                  <c:v>Honolua North 3m</c:v>
                </c:pt>
                <c:pt idx="1">
                  <c:v>Honolua South 3m</c:v>
                </c:pt>
                <c:pt idx="2">
                  <c:v>Puamana 3m</c:v>
                </c:pt>
                <c:pt idx="3">
                  <c:v>Puamana 13m</c:v>
                </c:pt>
                <c:pt idx="4">
                  <c:v>Olowalu 3m</c:v>
                </c:pt>
                <c:pt idx="5">
                  <c:v>Olowalu 8m</c:v>
                </c:pt>
              </c:strCache>
            </c:strRef>
          </c:cat>
          <c:val>
            <c:numRef>
              <c:f>'Species Frequency'!$M$4:$M$9</c:f>
              <c:numCache>
                <c:formatCode>General</c:formatCode>
                <c:ptCount val="6"/>
                <c:pt idx="0">
                  <c:v>52</c:v>
                </c:pt>
                <c:pt idx="1">
                  <c:v>111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ser>
          <c:idx val="4"/>
          <c:order val="4"/>
          <c:tx>
            <c:strRef>
              <c:f>'Species Frequency'!$N$3</c:f>
              <c:strCache>
                <c:ptCount val="1"/>
                <c:pt idx="0">
                  <c:v>Mpat</c:v>
                </c:pt>
              </c:strCache>
            </c:strRef>
          </c:tx>
          <c:spPr>
            <a:pattFill prst="pct5">
              <a:fgClr>
                <a:srgbClr xmlns:mc="http://schemas.openxmlformats.org/markup-compatibility/2006" xmlns:a14="http://schemas.microsoft.com/office/drawing/2010/main" val="000000" mc:Ignorable="a14" a14:legacySpreadsheetColorIndex="8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9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'Species Frequency'!$I$4:$I$9</c:f>
              <c:strCache>
                <c:ptCount val="6"/>
                <c:pt idx="0">
                  <c:v>Honolua North 3m</c:v>
                </c:pt>
                <c:pt idx="1">
                  <c:v>Honolua South 3m</c:v>
                </c:pt>
                <c:pt idx="2">
                  <c:v>Puamana 3m</c:v>
                </c:pt>
                <c:pt idx="3">
                  <c:v>Puamana 13m</c:v>
                </c:pt>
                <c:pt idx="4">
                  <c:v>Olowalu 3m</c:v>
                </c:pt>
                <c:pt idx="5">
                  <c:v>Olowalu 8m</c:v>
                </c:pt>
              </c:strCache>
            </c:strRef>
          </c:cat>
          <c:val>
            <c:numRef>
              <c:f>'Species Frequency'!$N$4:$N$9</c:f>
              <c:numCache>
                <c:formatCode>General</c:formatCode>
                <c:ptCount val="6"/>
                <c:pt idx="0">
                  <c:v>63</c:v>
                </c:pt>
                <c:pt idx="1">
                  <c:v>97</c:v>
                </c:pt>
                <c:pt idx="2">
                  <c:v>101</c:v>
                </c:pt>
                <c:pt idx="3">
                  <c:v>24</c:v>
                </c:pt>
                <c:pt idx="4">
                  <c:v>50</c:v>
                </c:pt>
                <c:pt idx="5">
                  <c:v>133</c:v>
                </c:pt>
              </c:numCache>
            </c:numRef>
          </c:val>
        </c:ser>
        <c:ser>
          <c:idx val="5"/>
          <c:order val="5"/>
          <c:tx>
            <c:strRef>
              <c:f>'Species Frequency'!$O$3</c:f>
              <c:strCache>
                <c:ptCount val="1"/>
                <c:pt idx="0">
                  <c:v>Mstu</c:v>
                </c:pt>
              </c:strCache>
            </c:strRef>
          </c:tx>
          <c:spPr>
            <a:pattFill prst="pct90">
              <a:fgClr>
                <a:srgbClr xmlns:mc="http://schemas.openxmlformats.org/markup-compatibility/2006" xmlns:a14="http://schemas.microsoft.com/office/drawing/2010/main" val="000000" mc:Ignorable="a14" a14:legacySpreadsheetColorIndex="8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9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'Species Frequency'!$I$4:$I$9</c:f>
              <c:strCache>
                <c:ptCount val="6"/>
                <c:pt idx="0">
                  <c:v>Honolua North 3m</c:v>
                </c:pt>
                <c:pt idx="1">
                  <c:v>Honolua South 3m</c:v>
                </c:pt>
                <c:pt idx="2">
                  <c:v>Puamana 3m</c:v>
                </c:pt>
                <c:pt idx="3">
                  <c:v>Puamana 13m</c:v>
                </c:pt>
                <c:pt idx="4">
                  <c:v>Olowalu 3m</c:v>
                </c:pt>
                <c:pt idx="5">
                  <c:v>Olowalu 8m</c:v>
                </c:pt>
              </c:strCache>
            </c:strRef>
          </c:cat>
          <c:val>
            <c:numRef>
              <c:f>'Species Frequency'!$O$4:$O$9</c:f>
              <c:numCache>
                <c:formatCode>General</c:formatCode>
                <c:ptCount val="6"/>
                <c:pt idx="0">
                  <c:v>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6"/>
          <c:order val="6"/>
          <c:tx>
            <c:strRef>
              <c:f>'Species Frequency'!$P$3</c:f>
              <c:strCache>
                <c:ptCount val="1"/>
                <c:pt idx="0">
                  <c:v>Pbri</c:v>
                </c:pt>
              </c:strCache>
            </c:strRef>
          </c:tx>
          <c:spPr>
            <a:pattFill prst="dotGrid">
              <a:fgClr>
                <a:srgbClr xmlns:mc="http://schemas.openxmlformats.org/markup-compatibility/2006" xmlns:a14="http://schemas.microsoft.com/office/drawing/2010/main" val="000000" mc:Ignorable="a14" a14:legacySpreadsheetColorIndex="8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9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'Species Frequency'!$I$4:$I$9</c:f>
              <c:strCache>
                <c:ptCount val="6"/>
                <c:pt idx="0">
                  <c:v>Honolua North 3m</c:v>
                </c:pt>
                <c:pt idx="1">
                  <c:v>Honolua South 3m</c:v>
                </c:pt>
                <c:pt idx="2">
                  <c:v>Puamana 3m</c:v>
                </c:pt>
                <c:pt idx="3">
                  <c:v>Puamana 13m</c:v>
                </c:pt>
                <c:pt idx="4">
                  <c:v>Olowalu 3m</c:v>
                </c:pt>
                <c:pt idx="5">
                  <c:v>Olowalu 8m</c:v>
                </c:pt>
              </c:strCache>
            </c:strRef>
          </c:cat>
          <c:val>
            <c:numRef>
              <c:f>'Species Frequency'!$P$4:$P$9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0</c:v>
                </c:pt>
              </c:numCache>
            </c:numRef>
          </c:val>
        </c:ser>
        <c:ser>
          <c:idx val="7"/>
          <c:order val="7"/>
          <c:tx>
            <c:strRef>
              <c:f>'Species Frequency'!$Q$3</c:f>
              <c:strCache>
                <c:ptCount val="1"/>
                <c:pt idx="0">
                  <c:v>Pcom</c:v>
                </c:pt>
              </c:strCache>
            </c:strRef>
          </c:tx>
          <c:spPr>
            <a:pattFill prst="ltVert">
              <a:fgClr>
                <a:srgbClr xmlns:mc="http://schemas.openxmlformats.org/markup-compatibility/2006" xmlns:a14="http://schemas.microsoft.com/office/drawing/2010/main" val="000000" mc:Ignorable="a14" a14:legacySpreadsheetColorIndex="8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9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'Species Frequency'!$I$4:$I$9</c:f>
              <c:strCache>
                <c:ptCount val="6"/>
                <c:pt idx="0">
                  <c:v>Honolua North 3m</c:v>
                </c:pt>
                <c:pt idx="1">
                  <c:v>Honolua South 3m</c:v>
                </c:pt>
                <c:pt idx="2">
                  <c:v>Puamana 3m</c:v>
                </c:pt>
                <c:pt idx="3">
                  <c:v>Puamana 13m</c:v>
                </c:pt>
                <c:pt idx="4">
                  <c:v>Olowalu 3m</c:v>
                </c:pt>
                <c:pt idx="5">
                  <c:v>Olowalu 8m</c:v>
                </c:pt>
              </c:strCache>
            </c:strRef>
          </c:cat>
          <c:val>
            <c:numRef>
              <c:f>'Species Frequency'!$Q$4:$Q$9</c:f>
              <c:numCache>
                <c:formatCode>General</c:formatCode>
                <c:ptCount val="6"/>
                <c:pt idx="0">
                  <c:v>27</c:v>
                </c:pt>
                <c:pt idx="1">
                  <c:v>17</c:v>
                </c:pt>
                <c:pt idx="2">
                  <c:v>11</c:v>
                </c:pt>
                <c:pt idx="3">
                  <c:v>90</c:v>
                </c:pt>
                <c:pt idx="4">
                  <c:v>45</c:v>
                </c:pt>
                <c:pt idx="5">
                  <c:v>19</c:v>
                </c:pt>
              </c:numCache>
            </c:numRef>
          </c:val>
        </c:ser>
        <c:ser>
          <c:idx val="8"/>
          <c:order val="8"/>
          <c:tx>
            <c:strRef>
              <c:f>'Species Frequency'!$R$3</c:f>
              <c:strCache>
                <c:ptCount val="1"/>
                <c:pt idx="0">
                  <c:v>Pdam</c:v>
                </c:pt>
              </c:strCache>
            </c:strRef>
          </c:tx>
          <c:spPr>
            <a:pattFill prst="lgConfetti">
              <a:fgClr>
                <a:srgbClr xmlns:mc="http://schemas.openxmlformats.org/markup-compatibility/2006" xmlns:a14="http://schemas.microsoft.com/office/drawing/2010/main" val="000000" mc:Ignorable="a14" a14:legacySpreadsheetColorIndex="8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9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'Species Frequency'!$I$4:$I$9</c:f>
              <c:strCache>
                <c:ptCount val="6"/>
                <c:pt idx="0">
                  <c:v>Honolua North 3m</c:v>
                </c:pt>
                <c:pt idx="1">
                  <c:v>Honolua South 3m</c:v>
                </c:pt>
                <c:pt idx="2">
                  <c:v>Puamana 3m</c:v>
                </c:pt>
                <c:pt idx="3">
                  <c:v>Puamana 13m</c:v>
                </c:pt>
                <c:pt idx="4">
                  <c:v>Olowalu 3m</c:v>
                </c:pt>
                <c:pt idx="5">
                  <c:v>Olowalu 8m</c:v>
                </c:pt>
              </c:strCache>
            </c:strRef>
          </c:cat>
          <c:val>
            <c:numRef>
              <c:f>'Species Frequency'!$R$4:$R$9</c:f>
              <c:numCache>
                <c:formatCode>General</c:formatCode>
                <c:ptCount val="6"/>
                <c:pt idx="0">
                  <c:v>0</c:v>
                </c:pt>
                <c:pt idx="1">
                  <c:v>4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ser>
          <c:idx val="9"/>
          <c:order val="9"/>
          <c:tx>
            <c:strRef>
              <c:f>'Species Frequency'!$S$3</c:f>
              <c:strCache>
                <c:ptCount val="1"/>
                <c:pt idx="0">
                  <c:v>Pdue</c:v>
                </c:pt>
              </c:strCache>
            </c:strRef>
          </c:tx>
          <c:spPr>
            <a:pattFill prst="solidDmnd">
              <a:fgClr>
                <a:srgbClr xmlns:mc="http://schemas.openxmlformats.org/markup-compatibility/2006" xmlns:a14="http://schemas.microsoft.com/office/drawing/2010/main" val="000000" mc:Ignorable="a14" a14:legacySpreadsheetColorIndex="8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9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'Species Frequency'!$I$4:$I$9</c:f>
              <c:strCache>
                <c:ptCount val="6"/>
                <c:pt idx="0">
                  <c:v>Honolua North 3m</c:v>
                </c:pt>
                <c:pt idx="1">
                  <c:v>Honolua South 3m</c:v>
                </c:pt>
                <c:pt idx="2">
                  <c:v>Puamana 3m</c:v>
                </c:pt>
                <c:pt idx="3">
                  <c:v>Puamana 13m</c:v>
                </c:pt>
                <c:pt idx="4">
                  <c:v>Olowalu 3m</c:v>
                </c:pt>
                <c:pt idx="5">
                  <c:v>Olowalu 8m</c:v>
                </c:pt>
              </c:strCache>
            </c:strRef>
          </c:cat>
          <c:val>
            <c:numRef>
              <c:f>'Species Frequency'!$S$4:$S$9</c:f>
              <c:numCache>
                <c:formatCode>General</c:formatCode>
                <c:ptCount val="6"/>
                <c:pt idx="0">
                  <c:v>9</c:v>
                </c:pt>
                <c:pt idx="1">
                  <c:v>3</c:v>
                </c:pt>
                <c:pt idx="2">
                  <c:v>1</c:v>
                </c:pt>
                <c:pt idx="3">
                  <c:v>0</c:v>
                </c:pt>
                <c:pt idx="4">
                  <c:v>31</c:v>
                </c:pt>
                <c:pt idx="5">
                  <c:v>8</c:v>
                </c:pt>
              </c:numCache>
            </c:numRef>
          </c:val>
        </c:ser>
        <c:ser>
          <c:idx val="10"/>
          <c:order val="10"/>
          <c:tx>
            <c:strRef>
              <c:f>'Species Frequency'!$T$3</c:f>
              <c:strCache>
                <c:ptCount val="1"/>
                <c:pt idx="0">
                  <c:v>Pedy</c:v>
                </c:pt>
              </c:strCache>
            </c:strRef>
          </c:tx>
          <c:spPr>
            <a:pattFill prst="diagBrick">
              <a:fgClr>
                <a:srgbClr xmlns:mc="http://schemas.openxmlformats.org/markup-compatibility/2006" xmlns:a14="http://schemas.microsoft.com/office/drawing/2010/main" val="000000" mc:Ignorable="a14" a14:legacySpreadsheetColorIndex="8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9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'Species Frequency'!$I$4:$I$9</c:f>
              <c:strCache>
                <c:ptCount val="6"/>
                <c:pt idx="0">
                  <c:v>Honolua North 3m</c:v>
                </c:pt>
                <c:pt idx="1">
                  <c:v>Honolua South 3m</c:v>
                </c:pt>
                <c:pt idx="2">
                  <c:v>Puamana 3m</c:v>
                </c:pt>
                <c:pt idx="3">
                  <c:v>Puamana 13m</c:v>
                </c:pt>
                <c:pt idx="4">
                  <c:v>Olowalu 3m</c:v>
                </c:pt>
                <c:pt idx="5">
                  <c:v>Olowalu 8m</c:v>
                </c:pt>
              </c:strCache>
            </c:strRef>
          </c:cat>
          <c:val>
            <c:numRef>
              <c:f>'Species Frequency'!$T$4:$T$9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</c:ser>
        <c:ser>
          <c:idx val="11"/>
          <c:order val="11"/>
          <c:tx>
            <c:strRef>
              <c:f>'Species Frequency'!$U$3</c:f>
              <c:strCache>
                <c:ptCount val="1"/>
                <c:pt idx="0">
                  <c:v>Peve</c:v>
                </c:pt>
              </c:strCache>
            </c:strRef>
          </c:tx>
          <c:spPr>
            <a:pattFill prst="dkUpDiag">
              <a:fgClr>
                <a:srgbClr xmlns:mc="http://schemas.openxmlformats.org/markup-compatibility/2006" xmlns:a14="http://schemas.microsoft.com/office/drawing/2010/main" val="000000" mc:Ignorable="a14" a14:legacySpreadsheetColorIndex="8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9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'Species Frequency'!$I$4:$I$9</c:f>
              <c:strCache>
                <c:ptCount val="6"/>
                <c:pt idx="0">
                  <c:v>Honolua North 3m</c:v>
                </c:pt>
                <c:pt idx="1">
                  <c:v>Honolua South 3m</c:v>
                </c:pt>
                <c:pt idx="2">
                  <c:v>Puamana 3m</c:v>
                </c:pt>
                <c:pt idx="3">
                  <c:v>Puamana 13m</c:v>
                </c:pt>
                <c:pt idx="4">
                  <c:v>Olowalu 3m</c:v>
                </c:pt>
                <c:pt idx="5">
                  <c:v>Olowalu 8m</c:v>
                </c:pt>
              </c:strCache>
            </c:strRef>
          </c:cat>
          <c:val>
            <c:numRef>
              <c:f>'Species Frequency'!$U$4:$U$9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18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ser>
          <c:idx val="12"/>
          <c:order val="12"/>
          <c:tx>
            <c:strRef>
              <c:f>'Species Frequency'!$V$3</c:f>
              <c:strCache>
                <c:ptCount val="1"/>
                <c:pt idx="0">
                  <c:v>Plic</c:v>
                </c:pt>
              </c:strCache>
            </c:strRef>
          </c:tx>
          <c:spPr>
            <a:pattFill prst="pct20">
              <a:fgClr>
                <a:srgbClr xmlns:mc="http://schemas.openxmlformats.org/markup-compatibility/2006" xmlns:a14="http://schemas.microsoft.com/office/drawing/2010/main" val="000000" mc:Ignorable="a14" a14:legacySpreadsheetColorIndex="8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9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'Species Frequency'!$I$4:$I$9</c:f>
              <c:strCache>
                <c:ptCount val="6"/>
                <c:pt idx="0">
                  <c:v>Honolua North 3m</c:v>
                </c:pt>
                <c:pt idx="1">
                  <c:v>Honolua South 3m</c:v>
                </c:pt>
                <c:pt idx="2">
                  <c:v>Puamana 3m</c:v>
                </c:pt>
                <c:pt idx="3">
                  <c:v>Puamana 13m</c:v>
                </c:pt>
                <c:pt idx="4">
                  <c:v>Olowalu 3m</c:v>
                </c:pt>
                <c:pt idx="5">
                  <c:v>Olowalu 8m</c:v>
                </c:pt>
              </c:strCache>
            </c:strRef>
          </c:cat>
          <c:val>
            <c:numRef>
              <c:f>'Species Frequency'!$V$4:$V$9</c:f>
              <c:numCache>
                <c:formatCode>General</c:formatCode>
                <c:ptCount val="6"/>
                <c:pt idx="0">
                  <c:v>32</c:v>
                </c:pt>
                <c:pt idx="1">
                  <c:v>55</c:v>
                </c:pt>
                <c:pt idx="2">
                  <c:v>3</c:v>
                </c:pt>
                <c:pt idx="3">
                  <c:v>0</c:v>
                </c:pt>
                <c:pt idx="4">
                  <c:v>46</c:v>
                </c:pt>
                <c:pt idx="5">
                  <c:v>19</c:v>
                </c:pt>
              </c:numCache>
            </c:numRef>
          </c:val>
        </c:ser>
        <c:ser>
          <c:idx val="13"/>
          <c:order val="13"/>
          <c:tx>
            <c:strRef>
              <c:f>'Species Frequency'!$W$3</c:f>
              <c:strCache>
                <c:ptCount val="1"/>
                <c:pt idx="0">
                  <c:v>Plob</c:v>
                </c:pt>
              </c:strCache>
            </c:strRef>
          </c:tx>
          <c:spPr>
            <a:solidFill>
              <a:srgbClr val="0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'Species Frequency'!$I$4:$I$9</c:f>
              <c:strCache>
                <c:ptCount val="6"/>
                <c:pt idx="0">
                  <c:v>Honolua North 3m</c:v>
                </c:pt>
                <c:pt idx="1">
                  <c:v>Honolua South 3m</c:v>
                </c:pt>
                <c:pt idx="2">
                  <c:v>Puamana 3m</c:v>
                </c:pt>
                <c:pt idx="3">
                  <c:v>Puamana 13m</c:v>
                </c:pt>
                <c:pt idx="4">
                  <c:v>Olowalu 3m</c:v>
                </c:pt>
                <c:pt idx="5">
                  <c:v>Olowalu 8m</c:v>
                </c:pt>
              </c:strCache>
            </c:strRef>
          </c:cat>
          <c:val>
            <c:numRef>
              <c:f>'Species Frequency'!$W$4:$W$9</c:f>
              <c:numCache>
                <c:formatCode>General</c:formatCode>
                <c:ptCount val="6"/>
                <c:pt idx="0">
                  <c:v>71</c:v>
                </c:pt>
                <c:pt idx="1">
                  <c:v>52</c:v>
                </c:pt>
                <c:pt idx="2">
                  <c:v>167</c:v>
                </c:pt>
                <c:pt idx="3">
                  <c:v>213</c:v>
                </c:pt>
                <c:pt idx="4">
                  <c:v>21</c:v>
                </c:pt>
                <c:pt idx="5">
                  <c:v>71</c:v>
                </c:pt>
              </c:numCache>
            </c:numRef>
          </c:val>
        </c:ser>
        <c:ser>
          <c:idx val="14"/>
          <c:order val="14"/>
          <c:tx>
            <c:strRef>
              <c:f>'Species Frequency'!$X$3</c:f>
              <c:strCache>
                <c:ptCount val="1"/>
                <c:pt idx="0">
                  <c:v>Pmal</c:v>
                </c:pt>
              </c:strCache>
            </c:strRef>
          </c:tx>
          <c:spPr>
            <a:pattFill prst="dashDnDiag">
              <a:fgClr>
                <a:srgbClr xmlns:mc="http://schemas.openxmlformats.org/markup-compatibility/2006" xmlns:a14="http://schemas.microsoft.com/office/drawing/2010/main" val="000000" mc:Ignorable="a14" a14:legacySpreadsheetColorIndex="8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9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'Species Frequency'!$I$4:$I$9</c:f>
              <c:strCache>
                <c:ptCount val="6"/>
                <c:pt idx="0">
                  <c:v>Honolua North 3m</c:v>
                </c:pt>
                <c:pt idx="1">
                  <c:v>Honolua South 3m</c:v>
                </c:pt>
                <c:pt idx="2">
                  <c:v>Puamana 3m</c:v>
                </c:pt>
                <c:pt idx="3">
                  <c:v>Puamana 13m</c:v>
                </c:pt>
                <c:pt idx="4">
                  <c:v>Olowalu 3m</c:v>
                </c:pt>
                <c:pt idx="5">
                  <c:v>Olowalu 8m</c:v>
                </c:pt>
              </c:strCache>
            </c:strRef>
          </c:cat>
          <c:val>
            <c:numRef>
              <c:f>'Species Frequency'!$X$4:$X$9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8</c:v>
                </c:pt>
              </c:numCache>
            </c:numRef>
          </c:val>
        </c:ser>
        <c:ser>
          <c:idx val="15"/>
          <c:order val="15"/>
          <c:tx>
            <c:strRef>
              <c:f>'Species Frequency'!$Y$3</c:f>
              <c:strCache>
                <c:ptCount val="1"/>
                <c:pt idx="0">
                  <c:v>Pmea</c:v>
                </c:pt>
              </c:strCache>
            </c:strRef>
          </c:tx>
          <c:spPr>
            <a:pattFill prst="wdDnDiag">
              <a:fgClr>
                <a:srgbClr xmlns:mc="http://schemas.openxmlformats.org/markup-compatibility/2006" xmlns:a14="http://schemas.microsoft.com/office/drawing/2010/main" val="000000" mc:Ignorable="a14" a14:legacySpreadsheetColorIndex="8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9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'Species Frequency'!$I$4:$I$9</c:f>
              <c:strCache>
                <c:ptCount val="6"/>
                <c:pt idx="0">
                  <c:v>Honolua North 3m</c:v>
                </c:pt>
                <c:pt idx="1">
                  <c:v>Honolua South 3m</c:v>
                </c:pt>
                <c:pt idx="2">
                  <c:v>Puamana 3m</c:v>
                </c:pt>
                <c:pt idx="3">
                  <c:v>Puamana 13m</c:v>
                </c:pt>
                <c:pt idx="4">
                  <c:v>Olowalu 3m</c:v>
                </c:pt>
                <c:pt idx="5">
                  <c:v>Olowalu 8m</c:v>
                </c:pt>
              </c:strCache>
            </c:strRef>
          </c:cat>
          <c:val>
            <c:numRef>
              <c:f>'Species Frequency'!$Y$4:$Y$9</c:f>
              <c:numCache>
                <c:formatCode>General</c:formatCode>
                <c:ptCount val="6"/>
                <c:pt idx="0">
                  <c:v>20</c:v>
                </c:pt>
                <c:pt idx="1">
                  <c:v>40</c:v>
                </c:pt>
                <c:pt idx="2">
                  <c:v>89</c:v>
                </c:pt>
                <c:pt idx="3">
                  <c:v>75</c:v>
                </c:pt>
                <c:pt idx="4">
                  <c:v>35</c:v>
                </c:pt>
                <c:pt idx="5">
                  <c:v>38</c:v>
                </c:pt>
              </c:numCache>
            </c:numRef>
          </c:val>
        </c:ser>
        <c:ser>
          <c:idx val="16"/>
          <c:order val="16"/>
          <c:tx>
            <c:strRef>
              <c:f>'Species Frequency'!$Z$3</c:f>
              <c:strCache>
                <c:ptCount val="1"/>
                <c:pt idx="0">
                  <c:v>Pnie</c:v>
                </c:pt>
              </c:strCache>
            </c:strRef>
          </c:tx>
          <c:spPr>
            <a:pattFill prst="pct70">
              <a:fgClr>
                <a:srgbClr xmlns:mc="http://schemas.openxmlformats.org/markup-compatibility/2006" xmlns:a14="http://schemas.microsoft.com/office/drawing/2010/main" val="000000" mc:Ignorable="a14" a14:legacySpreadsheetColorIndex="8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9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'Species Frequency'!$I$4:$I$9</c:f>
              <c:strCache>
                <c:ptCount val="6"/>
                <c:pt idx="0">
                  <c:v>Honolua North 3m</c:v>
                </c:pt>
                <c:pt idx="1">
                  <c:v>Honolua South 3m</c:v>
                </c:pt>
                <c:pt idx="2">
                  <c:v>Puamana 3m</c:v>
                </c:pt>
                <c:pt idx="3">
                  <c:v>Puamana 13m</c:v>
                </c:pt>
                <c:pt idx="4">
                  <c:v>Olowalu 3m</c:v>
                </c:pt>
                <c:pt idx="5">
                  <c:v>Olowalu 8m</c:v>
                </c:pt>
              </c:strCache>
            </c:strRef>
          </c:cat>
          <c:val>
            <c:numRef>
              <c:f>'Species Frequency'!$Z$4:$Z$9</c:f>
              <c:numCache>
                <c:formatCode>General</c:formatCode>
                <c:ptCount val="6"/>
                <c:pt idx="0">
                  <c:v>2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22</c:v>
                </c:pt>
                <c:pt idx="5">
                  <c:v>1</c:v>
                </c:pt>
              </c:numCache>
            </c:numRef>
          </c:val>
        </c:ser>
        <c:ser>
          <c:idx val="17"/>
          <c:order val="17"/>
          <c:tx>
            <c:strRef>
              <c:f>'Species Frequency'!$AA$3</c:f>
              <c:strCache>
                <c:ptCount val="1"/>
                <c:pt idx="0">
                  <c:v>Pste</c:v>
                </c:pt>
              </c:strCache>
            </c:strRef>
          </c:tx>
          <c:spPr>
            <a:pattFill prst="dashVert">
              <a:fgClr>
                <a:srgbClr xmlns:mc="http://schemas.openxmlformats.org/markup-compatibility/2006" xmlns:a14="http://schemas.microsoft.com/office/drawing/2010/main" val="000000" mc:Ignorable="a14" a14:legacySpreadsheetColorIndex="8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9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'Species Frequency'!$I$4:$I$9</c:f>
              <c:strCache>
                <c:ptCount val="6"/>
                <c:pt idx="0">
                  <c:v>Honolua North 3m</c:v>
                </c:pt>
                <c:pt idx="1">
                  <c:v>Honolua South 3m</c:v>
                </c:pt>
                <c:pt idx="2">
                  <c:v>Puamana 3m</c:v>
                </c:pt>
                <c:pt idx="3">
                  <c:v>Puamana 13m</c:v>
                </c:pt>
                <c:pt idx="4">
                  <c:v>Olowalu 3m</c:v>
                </c:pt>
                <c:pt idx="5">
                  <c:v>Olowalu 8m</c:v>
                </c:pt>
              </c:strCache>
            </c:strRef>
          </c:cat>
          <c:val>
            <c:numRef>
              <c:f>'Species Frequency'!$AA$4:$AA$9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</c:v>
                </c:pt>
                <c:pt idx="5">
                  <c:v>0</c:v>
                </c:pt>
              </c:numCache>
            </c:numRef>
          </c:val>
        </c:ser>
        <c:ser>
          <c:idx val="18"/>
          <c:order val="18"/>
          <c:tx>
            <c:strRef>
              <c:f>'Species Frequency'!$AB$3</c:f>
              <c:strCache>
                <c:ptCount val="1"/>
                <c:pt idx="0">
                  <c:v>Pvar</c:v>
                </c:pt>
              </c:strCache>
            </c:strRef>
          </c:tx>
          <c:spPr>
            <a:pattFill prst="zigZag">
              <a:fgClr>
                <a:srgbClr xmlns:mc="http://schemas.openxmlformats.org/markup-compatibility/2006" xmlns:a14="http://schemas.microsoft.com/office/drawing/2010/main" val="000000" mc:Ignorable="a14" a14:legacySpreadsheetColorIndex="8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9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'Species Frequency'!$I$4:$I$9</c:f>
              <c:strCache>
                <c:ptCount val="6"/>
                <c:pt idx="0">
                  <c:v>Honolua North 3m</c:v>
                </c:pt>
                <c:pt idx="1">
                  <c:v>Honolua South 3m</c:v>
                </c:pt>
                <c:pt idx="2">
                  <c:v>Puamana 3m</c:v>
                </c:pt>
                <c:pt idx="3">
                  <c:v>Puamana 13m</c:v>
                </c:pt>
                <c:pt idx="4">
                  <c:v>Olowalu 3m</c:v>
                </c:pt>
                <c:pt idx="5">
                  <c:v>Olowalu 8m</c:v>
                </c:pt>
              </c:strCache>
            </c:strRef>
          </c:cat>
          <c:val>
            <c:numRef>
              <c:f>'Species Frequency'!$AB$4:$AB$9</c:f>
              <c:numCache>
                <c:formatCode>General</c:formatCode>
                <c:ptCount val="6"/>
                <c:pt idx="0">
                  <c:v>89</c:v>
                </c:pt>
                <c:pt idx="1">
                  <c:v>90</c:v>
                </c:pt>
                <c:pt idx="2">
                  <c:v>2</c:v>
                </c:pt>
                <c:pt idx="3">
                  <c:v>0</c:v>
                </c:pt>
                <c:pt idx="4">
                  <c:v>20</c:v>
                </c:pt>
                <c:pt idx="5">
                  <c:v>2</c:v>
                </c:pt>
              </c:numCache>
            </c:numRef>
          </c:val>
        </c:ser>
        <c:ser>
          <c:idx val="19"/>
          <c:order val="19"/>
          <c:tx>
            <c:strRef>
              <c:f>'Species Frequency'!$AC$3</c:f>
              <c:strCache>
                <c:ptCount val="1"/>
                <c:pt idx="0">
                  <c:v>Pver</c:v>
                </c:pt>
              </c:strCache>
            </c:strRef>
          </c:tx>
          <c:spPr>
            <a:pattFill prst="ltHorz">
              <a:fgClr>
                <a:srgbClr xmlns:mc="http://schemas.openxmlformats.org/markup-compatibility/2006" xmlns:a14="http://schemas.microsoft.com/office/drawing/2010/main" val="000000" mc:Ignorable="a14" a14:legacySpreadsheetColorIndex="8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9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'Species Frequency'!$I$4:$I$9</c:f>
              <c:strCache>
                <c:ptCount val="6"/>
                <c:pt idx="0">
                  <c:v>Honolua North 3m</c:v>
                </c:pt>
                <c:pt idx="1">
                  <c:v>Honolua South 3m</c:v>
                </c:pt>
                <c:pt idx="2">
                  <c:v>Puamana 3m</c:v>
                </c:pt>
                <c:pt idx="3">
                  <c:v>Puamana 13m</c:v>
                </c:pt>
                <c:pt idx="4">
                  <c:v>Olowalu 3m</c:v>
                </c:pt>
                <c:pt idx="5">
                  <c:v>Olowalu 8m</c:v>
                </c:pt>
              </c:strCache>
            </c:strRef>
          </c:cat>
          <c:val>
            <c:numRef>
              <c:f>'Species Frequency'!$AC$4:$AC$9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14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6257536"/>
        <c:axId val="136259456"/>
      </c:barChart>
      <c:catAx>
        <c:axId val="136257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Site</a:t>
                </a:r>
              </a:p>
            </c:rich>
          </c:tx>
          <c:layout>
            <c:manualLayout>
              <c:xMode val="edge"/>
              <c:yMode val="edge"/>
              <c:x val="0.50372578241430699"/>
              <c:y val="0.9078947368421053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6259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62594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Percent of Colonies</a:t>
                </a:r>
              </a:p>
            </c:rich>
          </c:tx>
          <c:layout>
            <c:manualLayout>
              <c:xMode val="edge"/>
              <c:yMode val="edge"/>
              <c:x val="2.0864381520119227E-2"/>
              <c:y val="0.2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625753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90461997019374063"/>
          <c:y val="3.4210526315789476E-2"/>
          <c:w val="8.4947839046199708E-2"/>
          <c:h val="0.9578947368421052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38100</xdr:colOff>
      <xdr:row>17</xdr:row>
      <xdr:rowOff>133350</xdr:rowOff>
    </xdr:from>
    <xdr:to>
      <xdr:col>33</xdr:col>
      <xdr:colOff>95250</xdr:colOff>
      <xdr:row>43</xdr:row>
      <xdr:rowOff>38100</xdr:rowOff>
    </xdr:to>
    <xdr:graphicFrame macro="">
      <xdr:nvGraphicFramePr>
        <xdr:cNvPr id="204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ric K. Brown" refreshedDate="37680.406780671299" createdVersion="1" refreshedVersion="1" recordCount="3036" upgradeOnRefresh="1">
  <cacheSource type="worksheet">
    <worksheetSource ref="A1:C3037" sheet="Species Frequency"/>
  </cacheSource>
  <cacheFields count="3">
    <cacheField name="Site" numFmtId="0">
      <sharedItems count="6">
        <s v="Honolua North"/>
        <s v="Honolua South"/>
        <s v="Olowalu Near"/>
        <s v="Olowalu Off"/>
        <s v="Puamana Deep"/>
        <s v="Puamana Near"/>
      </sharedItems>
    </cacheField>
    <cacheField name="T#" numFmtId="0">
      <sharedItems containsSemiMixedTypes="0" containsString="0" containsNumber="1" containsInteger="1" minValue="1" maxValue="10" count="10">
        <n v="1"/>
        <n v="2"/>
        <n v="5"/>
        <n v="8"/>
        <n v="3"/>
        <n v="4"/>
        <n v="6"/>
        <n v="7"/>
        <n v="9"/>
        <n v="10"/>
      </sharedItems>
    </cacheField>
    <cacheField name="Species" numFmtId="0">
      <sharedItems count="21">
        <s v="Coce"/>
        <s v="Mcap"/>
        <s v="Mfla"/>
        <s v="Mpat"/>
        <s v="Mstu"/>
        <s v="Pcom"/>
        <s v="Pdue"/>
        <s v="Plic"/>
        <s v="Plob"/>
        <s v="Pmea"/>
        <s v="Pnie"/>
        <s v="Pvar"/>
        <s v="Lpur"/>
        <s v="Pdam"/>
        <s v="Pbri"/>
        <s v="Peve"/>
        <s v="Pmal"/>
        <s v="Pste"/>
        <s v="Pver"/>
        <s v="Pedy"/>
        <s v="Ridg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 " refreshedDate="37915.3302287037" createdVersion="1" refreshedVersion="1" recordCount="3036" upgradeOnRefresh="1">
  <cacheSource type="worksheet">
    <worksheetSource ref="A1:M3037" sheet="Raw Data"/>
  </cacheSource>
  <cacheFields count="13">
    <cacheField name="Date" numFmtId="0">
      <sharedItems containsSemiMixedTypes="0" containsNonDate="0" containsDate="1" containsString="0" minDate="2002-05-11T00:00:00" maxDate="2002-12-01T00:00:00" count="15">
        <d v="2002-05-11T00:00:00"/>
        <d v="2002-06-24T00:00:00"/>
        <d v="2002-05-16T00:00:00"/>
        <d v="2002-05-31T00:00:00"/>
        <d v="2002-06-25T00:00:00"/>
        <d v="2002-09-14T00:00:00"/>
        <d v="2002-09-28T00:00:00"/>
        <d v="2002-10-26T00:00:00"/>
        <d v="2002-11-02T00:00:00"/>
        <d v="2002-09-21T00:00:00"/>
        <d v="2002-09-05T00:00:00"/>
        <d v="2002-09-04T00:00:00"/>
        <d v="2002-09-06T00:00:00"/>
        <d v="2002-11-23T00:00:00"/>
        <d v="2002-11-30T00:00:00"/>
      </sharedItems>
    </cacheField>
    <cacheField name="Observer" numFmtId="0">
      <sharedItems count="5">
        <s v="EKB"/>
        <s v="AL"/>
        <s v="JM"/>
        <s v="JRH"/>
        <s v="ADL"/>
      </sharedItems>
    </cacheField>
    <cacheField name="Reef" numFmtId="0">
      <sharedItems count="6">
        <s v="Honolua North"/>
        <s v="Honolua South"/>
        <s v="Olowalu Near"/>
        <s v="Olowalu Off"/>
        <s v="Puamana Deep"/>
        <s v="Puamana Near"/>
      </sharedItems>
    </cacheField>
    <cacheField name="Transect" numFmtId="0">
      <sharedItems containsSemiMixedTypes="0" containsString="0" containsNumber="1" containsInteger="1" minValue="1" maxValue="10" count="10">
        <n v="1"/>
        <n v="2"/>
        <n v="5"/>
        <n v="8"/>
        <n v="3"/>
        <n v="4"/>
        <n v="6"/>
        <n v="7"/>
        <n v="9"/>
        <n v="10"/>
      </sharedItems>
    </cacheField>
    <cacheField name="Species" numFmtId="0">
      <sharedItems count="21">
        <s v="Coce"/>
        <s v="Mcap"/>
        <s v="Mfla"/>
        <s v="Mpat"/>
        <s v="Mstu"/>
        <s v="Pcom"/>
        <s v="Pdue"/>
        <s v="Plic"/>
        <s v="Plob"/>
        <s v="Pmea"/>
        <s v="Pnie"/>
        <s v="Pvar"/>
        <s v="Lpur"/>
        <s v="Pdam"/>
        <s v="Pbri"/>
        <s v="Peve"/>
        <s v="Pmal"/>
        <s v="Pste"/>
        <s v="Pver"/>
        <s v="Pedy"/>
        <s v="Ridge" u="1"/>
      </sharedItems>
    </cacheField>
    <cacheField name="Category" numFmtId="0">
      <sharedItems count="4">
        <s v="Other"/>
        <s v="Mon"/>
        <s v="Por"/>
        <s v="Poc"/>
      </sharedItems>
    </cacheField>
    <cacheField name="Morphology" numFmtId="0">
      <sharedItems count="6">
        <s v="OtherEnc"/>
        <s v="Encrust"/>
        <s v="Branch"/>
        <s v="OtherHem"/>
        <s v="Hemisph"/>
        <s v="OtherBrh"/>
      </sharedItems>
    </cacheField>
    <cacheField name="Length (cm)" numFmtId="0">
      <sharedItems containsSemiMixedTypes="0" containsString="0" containsNumber="1" minValue="0.2" maxValue="410"/>
    </cacheField>
    <cacheField name="Width (cm)" numFmtId="0">
      <sharedItems containsSemiMixedTypes="0" containsString="0" containsNumber="1" minValue="0.2" maxValue="475"/>
    </cacheField>
    <cacheField name="Height (cm)" numFmtId="0">
      <sharedItems containsSemiMixedTypes="0" containsString="0" containsNumber="1" minValue="0" maxValue="262"/>
    </cacheField>
    <cacheField name="% Mortality" numFmtId="0">
      <sharedItems containsSemiMixedTypes="0" containsString="0" containsNumber="1" containsInteger="1" minValue="0" maxValue="100" count="29">
        <n v="0"/>
        <n v="10"/>
        <n v="5"/>
        <n v="15"/>
        <n v="85"/>
        <n v="25"/>
        <n v="55"/>
        <n v="40"/>
        <n v="60"/>
        <n v="30"/>
        <n v="80"/>
        <n v="45"/>
        <n v="20"/>
        <n v="50"/>
        <n v="2"/>
        <n v="65"/>
        <n v="90"/>
        <n v="95"/>
        <n v="70"/>
        <n v="75"/>
        <n v="35"/>
        <n v="98"/>
        <n v="7"/>
        <n v="8"/>
        <n v="3"/>
        <n v="100"/>
        <n v="99"/>
        <n v="1"/>
        <n v="92"/>
      </sharedItems>
    </cacheField>
    <cacheField name="Area (cm2)" numFmtId="0">
      <sharedItems containsSemiMixedTypes="0" containsString="0" containsNumber="1" minValue="3.1415926535897934E-2" maxValue="320982.80460257636"/>
    </cacheField>
    <cacheField name="Log Area" numFmtId="0">
      <sharedItems containsSemiMixedTypes="0" containsString="0" containsNumber="1" minValue="-1.5028501273058661" maxValue="5.50648176740100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 " refreshedDate="37916.685299074074" createdVersion="1" refreshedVersion="1" recordCount="3036" upgradeOnRefresh="1">
  <cacheSource type="worksheet">
    <worksheetSource ref="A1:H3037" sheet="Partial Mortality"/>
  </cacheSource>
  <cacheFields count="8">
    <cacheField name="Reef" numFmtId="0">
      <sharedItems count="6">
        <s v="Honolua North"/>
        <s v="Honolua South"/>
        <s v="Olowalu Near"/>
        <s v="Olowalu Off"/>
        <s v="Puamana Deep"/>
        <s v="Puamana Near"/>
      </sharedItems>
    </cacheField>
    <cacheField name="Transect" numFmtId="0">
      <sharedItems containsSemiMixedTypes="0" containsString="0" containsNumber="1" containsInteger="1" minValue="1" maxValue="10" count="10">
        <n v="1"/>
        <n v="2"/>
        <n v="5"/>
        <n v="8"/>
        <n v="3"/>
        <n v="4"/>
        <n v="6"/>
        <n v="7"/>
        <n v="9"/>
        <n v="10"/>
      </sharedItems>
    </cacheField>
    <cacheField name="Species" numFmtId="0">
      <sharedItems count="20">
        <s v="Coce"/>
        <s v="Mcap"/>
        <s v="Mfla"/>
        <s v="Mpat"/>
        <s v="Mstu"/>
        <s v="Pcom"/>
        <s v="Pdue"/>
        <s v="Plic"/>
        <s v="Plob"/>
        <s v="Pmea"/>
        <s v="Pnie"/>
        <s v="Pvar"/>
        <s v="Lpur"/>
        <s v="Pdam"/>
        <s v="Pbri"/>
        <s v="Peve"/>
        <s v="Pmal"/>
        <s v="Pste"/>
        <s v="Pver"/>
        <s v="Pedy"/>
      </sharedItems>
    </cacheField>
    <cacheField name="% Mortality" numFmtId="0">
      <sharedItems containsSemiMixedTypes="0" containsString="0" containsNumber="1" containsInteger="1" minValue="0" maxValue="100" count="29">
        <n v="0"/>
        <n v="10"/>
        <n v="5"/>
        <n v="15"/>
        <n v="85"/>
        <n v="25"/>
        <n v="55"/>
        <n v="40"/>
        <n v="60"/>
        <n v="30"/>
        <n v="80"/>
        <n v="45"/>
        <n v="20"/>
        <n v="50"/>
        <n v="2"/>
        <n v="65"/>
        <n v="90"/>
        <n v="95"/>
        <n v="70"/>
        <n v="75"/>
        <n v="35"/>
        <n v="98"/>
        <n v="7"/>
        <n v="8"/>
        <n v="3"/>
        <n v="100"/>
        <n v="99"/>
        <n v="1"/>
        <n v="92"/>
      </sharedItems>
    </cacheField>
    <cacheField name="Area (cm2)" numFmtId="0">
      <sharedItems containsSemiMixedTypes="0" containsString="0" containsNumber="1" minValue="3.1415926535897934E-2" maxValue="320982.80460257636"/>
    </cacheField>
    <cacheField name="Log Area" numFmtId="0">
      <sharedItems containsSemiMixedTypes="0" containsString="0" containsNumber="1" minValue="-1.5028501273058661" maxValue="5.5064817674010014"/>
    </cacheField>
    <cacheField name="Ln Area" numFmtId="0">
      <sharedItems containsSemiMixedTypes="0" containsString="0" containsNumber="1" minValue="-3.460440300138691" maxValue="12.679142832461052"/>
    </cacheField>
    <cacheField name="SizeCategory" numFmtId="0">
      <sharedItems containsSemiMixedTypes="0" containsString="0" containsNumber="1" minValue="0.37" maxValue="8886110" count="18">
        <n v="7"/>
        <n v="3"/>
        <n v="403"/>
        <n v="148"/>
        <n v="1097"/>
        <n v="55"/>
        <n v="20"/>
        <n v="2981"/>
        <n v="1"/>
        <n v="8103"/>
        <n v="22026"/>
        <n v="0.37"/>
        <n v="59874"/>
        <n v="162754"/>
        <n v="442413"/>
        <n v="3269017" u="1"/>
        <n v="8886110" u="1"/>
        <n v="1202604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 " refreshedDate="37881.45479398148" createdVersion="1" refreshedVersion="1" recordCount="3036" upgradeOnRefresh="1">
  <cacheSource type="worksheet">
    <worksheetSource ref="A1:N3037" sheet="Raw Data"/>
  </cacheSource>
  <cacheFields count="14">
    <cacheField name="Date" numFmtId="0">
      <sharedItems containsSemiMixedTypes="0" containsNonDate="0" containsDate="1" containsString="0" minDate="2002-05-11T00:00:00" maxDate="2002-12-01T00:00:00" count="15">
        <d v="2002-05-11T00:00:00"/>
        <d v="2002-06-24T00:00:00"/>
        <d v="2002-05-16T00:00:00"/>
        <d v="2002-05-31T00:00:00"/>
        <d v="2002-06-25T00:00:00"/>
        <d v="2002-09-14T00:00:00"/>
        <d v="2002-09-28T00:00:00"/>
        <d v="2002-10-26T00:00:00"/>
        <d v="2002-11-02T00:00:00"/>
        <d v="2002-09-21T00:00:00"/>
        <d v="2002-09-05T00:00:00"/>
        <d v="2002-09-04T00:00:00"/>
        <d v="2002-09-06T00:00:00"/>
        <d v="2002-11-23T00:00:00"/>
        <d v="2002-11-30T00:00:00"/>
      </sharedItems>
    </cacheField>
    <cacheField name="Observer" numFmtId="0">
      <sharedItems count="5">
        <s v="EKB"/>
        <s v="AL"/>
        <s v="JM"/>
        <s v="JRH"/>
        <s v="ADL"/>
      </sharedItems>
    </cacheField>
    <cacheField name="Reef" numFmtId="0">
      <sharedItems count="6">
        <s v="Honolua North"/>
        <s v="Honolua South"/>
        <s v="Olowalu Near"/>
        <s v="Olowalu Off"/>
        <s v="Puamana Deep"/>
        <s v="Puamana Near"/>
      </sharedItems>
    </cacheField>
    <cacheField name="Transect" numFmtId="0">
      <sharedItems containsSemiMixedTypes="0" containsString="0" containsNumber="1" containsInteger="1" minValue="1" maxValue="10" count="10">
        <n v="1"/>
        <n v="2"/>
        <n v="5"/>
        <n v="8"/>
        <n v="3"/>
        <n v="4"/>
        <n v="6"/>
        <n v="7"/>
        <n v="9"/>
        <n v="10"/>
      </sharedItems>
    </cacheField>
    <cacheField name="Species" numFmtId="0">
      <sharedItems count="20">
        <s v="Coce"/>
        <s v="Mcap"/>
        <s v="Mfla"/>
        <s v="Mpat"/>
        <s v="Mstu"/>
        <s v="Pcom"/>
        <s v="Pdue"/>
        <s v="Plic"/>
        <s v="Plob"/>
        <s v="Pmea"/>
        <s v="Pnie"/>
        <s v="Pvar"/>
        <s v="Lpur"/>
        <s v="Pdam"/>
        <s v="Pbri"/>
        <s v="Peve"/>
        <s v="Pmal"/>
        <s v="Pste"/>
        <s v="Pver"/>
        <s v="Pedy"/>
      </sharedItems>
    </cacheField>
    <cacheField name="Category" numFmtId="0">
      <sharedItems count="4">
        <s v="Other"/>
        <s v="Mon"/>
        <s v="Por"/>
        <s v="Poc"/>
      </sharedItems>
    </cacheField>
    <cacheField name="Morphology" numFmtId="0">
      <sharedItems count="7">
        <s v="OtherEnc"/>
        <s v="Encrust"/>
        <s v="Branch"/>
        <s v="OtherHem"/>
        <s v="Hemisph"/>
        <s v="OtherBrh"/>
        <s v="Other" u="1"/>
      </sharedItems>
    </cacheField>
    <cacheField name="Length (cm)" numFmtId="0">
      <sharedItems containsSemiMixedTypes="0" containsString="0" containsNumber="1" minValue="0.2" maxValue="410"/>
    </cacheField>
    <cacheField name="Width (cm)" numFmtId="0">
      <sharedItems containsSemiMixedTypes="0" containsString="0" containsNumber="1" minValue="0.2" maxValue="475"/>
    </cacheField>
    <cacheField name="Height (cm)" numFmtId="0">
      <sharedItems containsSemiMixedTypes="0" containsString="0" containsNumber="1" minValue="0" maxValue="262"/>
    </cacheField>
    <cacheField name="% Mortality" numFmtId="0">
      <sharedItems containsSemiMixedTypes="0" containsString="0" containsNumber="1" containsInteger="1" minValue="0" maxValue="100" count="29">
        <n v="0"/>
        <n v="10"/>
        <n v="5"/>
        <n v="15"/>
        <n v="85"/>
        <n v="25"/>
        <n v="55"/>
        <n v="40"/>
        <n v="60"/>
        <n v="30"/>
        <n v="80"/>
        <n v="45"/>
        <n v="20"/>
        <n v="50"/>
        <n v="2"/>
        <n v="65"/>
        <n v="90"/>
        <n v="95"/>
        <n v="70"/>
        <n v="75"/>
        <n v="35"/>
        <n v="98"/>
        <n v="7"/>
        <n v="8"/>
        <n v="3"/>
        <n v="100"/>
        <n v="99"/>
        <n v="1"/>
        <n v="92"/>
      </sharedItems>
    </cacheField>
    <cacheField name="Area (cm2)" numFmtId="0">
      <sharedItems containsSemiMixedTypes="0" containsString="0" containsNumber="1" minValue="3.1415926535897934E-2" maxValue="320982.80460257636"/>
    </cacheField>
    <cacheField name="Log Area" numFmtId="0">
      <sharedItems containsSemiMixedTypes="0" containsString="0" containsNumber="1" minValue="-1.5028501273058661" maxValue="5.5064817674010014"/>
    </cacheField>
    <cacheField name="Ln Area" numFmtId="0">
      <sharedItems containsSemiMixedTypes="0" containsString="0" containsNumber="1" minValue="-3.460440300138691" maxValue="12.67914283246105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 " refreshedDate="37916.354091550929" createdVersion="1" refreshedVersion="1" recordCount="72" upgradeOnRefresh="1">
  <cacheSource type="worksheet">
    <worksheetSource ref="U1:AF73" sheet="GeometricMean"/>
  </cacheSource>
  <cacheFields count="12">
    <cacheField name="Site" numFmtId="0">
      <sharedItems count="6">
        <s v="Puamana 13m"/>
        <s v="Olowalu 8m"/>
        <s v="Puamana 3m"/>
        <s v="Olowalu 3m"/>
        <s v="Honolua South"/>
        <s v="Honolua North"/>
      </sharedItems>
    </cacheField>
    <cacheField name="Species" numFmtId="0">
      <sharedItems count="22">
        <s v="Porites lobata"/>
        <s v="Montipora capitata"/>
        <s v="Montipora patula"/>
        <s v="Montipora flabellata"/>
        <s v="Pavona varians"/>
        <s v="Porites compressa"/>
        <s v="Pocillopora meandrina"/>
        <s v="Porites lichen"/>
        <s v="Cyphastrea ocellina"/>
        <s v="Pavona duerdeni"/>
        <s v="Psammocora nierstraszi"/>
        <s v="Porites evermanni"/>
        <s v="Psammocora verrilli"/>
        <s v="Leptastrea purpurea"/>
        <s v="Montipora studeri"/>
        <s v="Pavona maldivensis"/>
        <s v="Psammocora stellata"/>
        <s v="Pocillopora damicornis"/>
        <s v="Porites brighami"/>
        <s v="Pocillopora eydouxi"/>
        <s v="Pocillopora edyouxi" u="1"/>
        <s v="Porites duerdeni" u="1"/>
      </sharedItems>
    </cacheField>
    <cacheField name="N" numFmtId="0">
      <sharedItems containsSemiMixedTypes="0" containsString="0" containsNumber="1" containsInteger="1" minValue="1" maxValue="213"/>
    </cacheField>
    <cacheField name="Mean" numFmtId="0">
      <sharedItems containsSemiMixedTypes="0" containsString="0" containsNumber="1" minValue="0.96865773333333349" maxValue="25147.177621828097"/>
    </cacheField>
    <cacheField name="Std.Dev." numFmtId="0">
      <sharedItems containsMixedTypes="1" containsNumber="1" minValue="0.55536036486743712" maxValue="61916.851538895709"/>
    </cacheField>
    <cacheField name="Geometric" numFmtId="0">
      <sharedItems containsSemiMixedTypes="0" containsString="0" containsNumber="1" minValue="0.70393741117088882" maxValue="3427.9819188469091"/>
    </cacheField>
    <cacheField name="Skewness" numFmtId="0">
      <sharedItems containsMixedTypes="1" containsNumber="1" minValue="0.42246691343672615" maxValue="11.210027669130497"/>
    </cacheField>
    <cacheField name="CV" numFmtId="0">
      <sharedItems containsMixedTypes="1" containsNumber="1" minValue="7.4432292457204577E-2" maxValue="6.0499075545359009"/>
    </cacheField>
    <cacheField name="MeanT" numFmtId="0">
      <sharedItems containsSemiMixedTypes="0" containsString="0" containsNumber="1" minValue="-0.35106584666666651" maxValue="8.1397270000000006"/>
    </cacheField>
    <cacheField name="Std.DevT" numFmtId="0">
      <sharedItems containsMixedTypes="1" containsNumber="1" minValue="7.450113816134088E-2" maxValue="3.3189546864558697"/>
    </cacheField>
    <cacheField name="SkewnessT" numFmtId="0">
      <sharedItems containsMixedTypes="1" containsNumber="1" minValue="-1.4635133817161921" maxValue="1.6351625477646896"/>
    </cacheField>
    <cacheField name="CVT" numFmtId="0">
      <sharedItems containsMixedTypes="1" containsNumber="1" minValue="-2.9739050604457207" maxValue="6.235594661711897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 " refreshedDate="37916.896826388889" createdVersion="1" refreshedVersion="1" recordCount="269" upgradeOnRefresh="1">
  <cacheSource type="worksheet">
    <worksheetSource ref="V37:Y306" sheet="Partial Mortality"/>
  </cacheSource>
  <cacheFields count="4">
    <cacheField name="Reef" numFmtId="0">
      <sharedItems count="6">
        <s v="Honolua North"/>
        <s v="Honolua South"/>
        <s v="Olowalu Near"/>
        <s v="Olowalu Off"/>
        <s v="Puamana Deep"/>
        <s v="Puamana Near"/>
      </sharedItems>
    </cacheField>
    <cacheField name="Species" numFmtId="0">
      <sharedItems count="5">
        <s v="Mcap"/>
        <s v="Mpat"/>
        <s v="Pcom"/>
        <s v="Plob"/>
        <s v="Pmea"/>
      </sharedItems>
    </cacheField>
    <cacheField name="SizeCategory" numFmtId="0">
      <sharedItems containsSemiMixedTypes="0" containsString="0" containsNumber="1" minValue="0.37" maxValue="442413" count="15">
        <n v="1"/>
        <n v="3"/>
        <n v="7"/>
        <n v="20"/>
        <n v="55"/>
        <n v="148"/>
        <n v="403"/>
        <n v="1097"/>
        <n v="2981"/>
        <n v="8103"/>
        <n v="22026"/>
        <n v="59874"/>
        <n v="162754"/>
        <n v="442413"/>
        <n v="0.37"/>
      </sharedItems>
    </cacheField>
    <cacheField name="Total" numFmtId="0">
      <sharedItems containsSemiMixedTypes="0" containsString="0" containsNumber="1" minValue="0" maxValue="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36">
  <r>
    <x v="0"/>
    <x v="0"/>
    <x v="0"/>
  </r>
  <r>
    <x v="0"/>
    <x v="0"/>
    <x v="0"/>
  </r>
  <r>
    <x v="0"/>
    <x v="1"/>
    <x v="0"/>
  </r>
  <r>
    <x v="0"/>
    <x v="2"/>
    <x v="0"/>
  </r>
  <r>
    <x v="0"/>
    <x v="3"/>
    <x v="0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1"/>
  </r>
  <r>
    <x v="0"/>
    <x v="4"/>
    <x v="1"/>
  </r>
  <r>
    <x v="0"/>
    <x v="4"/>
    <x v="1"/>
  </r>
  <r>
    <x v="0"/>
    <x v="4"/>
    <x v="1"/>
  </r>
  <r>
    <x v="0"/>
    <x v="4"/>
    <x v="1"/>
  </r>
  <r>
    <x v="0"/>
    <x v="4"/>
    <x v="1"/>
  </r>
  <r>
    <x v="0"/>
    <x v="4"/>
    <x v="1"/>
  </r>
  <r>
    <x v="0"/>
    <x v="4"/>
    <x v="1"/>
  </r>
  <r>
    <x v="0"/>
    <x v="5"/>
    <x v="1"/>
  </r>
  <r>
    <x v="0"/>
    <x v="5"/>
    <x v="1"/>
  </r>
  <r>
    <x v="0"/>
    <x v="5"/>
    <x v="1"/>
  </r>
  <r>
    <x v="0"/>
    <x v="5"/>
    <x v="1"/>
  </r>
  <r>
    <x v="0"/>
    <x v="5"/>
    <x v="1"/>
  </r>
  <r>
    <x v="0"/>
    <x v="5"/>
    <x v="1"/>
  </r>
  <r>
    <x v="0"/>
    <x v="5"/>
    <x v="1"/>
  </r>
  <r>
    <x v="0"/>
    <x v="5"/>
    <x v="1"/>
  </r>
  <r>
    <x v="0"/>
    <x v="5"/>
    <x v="1"/>
  </r>
  <r>
    <x v="0"/>
    <x v="5"/>
    <x v="1"/>
  </r>
  <r>
    <x v="0"/>
    <x v="5"/>
    <x v="1"/>
  </r>
  <r>
    <x v="0"/>
    <x v="5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6"/>
    <x v="1"/>
  </r>
  <r>
    <x v="0"/>
    <x v="6"/>
    <x v="1"/>
  </r>
  <r>
    <x v="0"/>
    <x v="6"/>
    <x v="1"/>
  </r>
  <r>
    <x v="0"/>
    <x v="6"/>
    <x v="1"/>
  </r>
  <r>
    <x v="0"/>
    <x v="6"/>
    <x v="1"/>
  </r>
  <r>
    <x v="0"/>
    <x v="6"/>
    <x v="1"/>
  </r>
  <r>
    <x v="0"/>
    <x v="6"/>
    <x v="1"/>
  </r>
  <r>
    <x v="0"/>
    <x v="6"/>
    <x v="1"/>
  </r>
  <r>
    <x v="0"/>
    <x v="6"/>
    <x v="1"/>
  </r>
  <r>
    <x v="0"/>
    <x v="6"/>
    <x v="1"/>
  </r>
  <r>
    <x v="0"/>
    <x v="6"/>
    <x v="1"/>
  </r>
  <r>
    <x v="0"/>
    <x v="6"/>
    <x v="1"/>
  </r>
  <r>
    <x v="0"/>
    <x v="6"/>
    <x v="1"/>
  </r>
  <r>
    <x v="0"/>
    <x v="6"/>
    <x v="1"/>
  </r>
  <r>
    <x v="0"/>
    <x v="7"/>
    <x v="1"/>
  </r>
  <r>
    <x v="0"/>
    <x v="7"/>
    <x v="1"/>
  </r>
  <r>
    <x v="0"/>
    <x v="7"/>
    <x v="1"/>
  </r>
  <r>
    <x v="0"/>
    <x v="7"/>
    <x v="1"/>
  </r>
  <r>
    <x v="0"/>
    <x v="7"/>
    <x v="1"/>
  </r>
  <r>
    <x v="0"/>
    <x v="7"/>
    <x v="1"/>
  </r>
  <r>
    <x v="0"/>
    <x v="7"/>
    <x v="1"/>
  </r>
  <r>
    <x v="0"/>
    <x v="7"/>
    <x v="1"/>
  </r>
  <r>
    <x v="0"/>
    <x v="7"/>
    <x v="1"/>
  </r>
  <r>
    <x v="0"/>
    <x v="7"/>
    <x v="1"/>
  </r>
  <r>
    <x v="0"/>
    <x v="7"/>
    <x v="1"/>
  </r>
  <r>
    <x v="0"/>
    <x v="7"/>
    <x v="1"/>
  </r>
  <r>
    <x v="0"/>
    <x v="7"/>
    <x v="1"/>
  </r>
  <r>
    <x v="0"/>
    <x v="7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8"/>
    <x v="1"/>
  </r>
  <r>
    <x v="0"/>
    <x v="8"/>
    <x v="1"/>
  </r>
  <r>
    <x v="0"/>
    <x v="8"/>
    <x v="1"/>
  </r>
  <r>
    <x v="0"/>
    <x v="8"/>
    <x v="1"/>
  </r>
  <r>
    <x v="0"/>
    <x v="8"/>
    <x v="1"/>
  </r>
  <r>
    <x v="0"/>
    <x v="8"/>
    <x v="1"/>
  </r>
  <r>
    <x v="0"/>
    <x v="8"/>
    <x v="1"/>
  </r>
  <r>
    <x v="0"/>
    <x v="9"/>
    <x v="1"/>
  </r>
  <r>
    <x v="0"/>
    <x v="9"/>
    <x v="1"/>
  </r>
  <r>
    <x v="0"/>
    <x v="9"/>
    <x v="1"/>
  </r>
  <r>
    <x v="0"/>
    <x v="9"/>
    <x v="1"/>
  </r>
  <r>
    <x v="0"/>
    <x v="9"/>
    <x v="1"/>
  </r>
  <r>
    <x v="0"/>
    <x v="9"/>
    <x v="1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4"/>
    <x v="2"/>
  </r>
  <r>
    <x v="0"/>
    <x v="4"/>
    <x v="2"/>
  </r>
  <r>
    <x v="0"/>
    <x v="5"/>
    <x v="2"/>
  </r>
  <r>
    <x v="0"/>
    <x v="5"/>
    <x v="2"/>
  </r>
  <r>
    <x v="0"/>
    <x v="5"/>
    <x v="2"/>
  </r>
  <r>
    <x v="0"/>
    <x v="5"/>
    <x v="2"/>
  </r>
  <r>
    <x v="0"/>
    <x v="5"/>
    <x v="2"/>
  </r>
  <r>
    <x v="0"/>
    <x v="5"/>
    <x v="2"/>
  </r>
  <r>
    <x v="0"/>
    <x v="5"/>
    <x v="2"/>
  </r>
  <r>
    <x v="0"/>
    <x v="5"/>
    <x v="2"/>
  </r>
  <r>
    <x v="0"/>
    <x v="2"/>
    <x v="2"/>
  </r>
  <r>
    <x v="0"/>
    <x v="6"/>
    <x v="2"/>
  </r>
  <r>
    <x v="0"/>
    <x v="7"/>
    <x v="2"/>
  </r>
  <r>
    <x v="0"/>
    <x v="7"/>
    <x v="2"/>
  </r>
  <r>
    <x v="0"/>
    <x v="3"/>
    <x v="2"/>
  </r>
  <r>
    <x v="0"/>
    <x v="8"/>
    <x v="2"/>
  </r>
  <r>
    <x v="0"/>
    <x v="8"/>
    <x v="2"/>
  </r>
  <r>
    <x v="0"/>
    <x v="8"/>
    <x v="2"/>
  </r>
  <r>
    <x v="0"/>
    <x v="8"/>
    <x v="2"/>
  </r>
  <r>
    <x v="0"/>
    <x v="8"/>
    <x v="2"/>
  </r>
  <r>
    <x v="0"/>
    <x v="8"/>
    <x v="2"/>
  </r>
  <r>
    <x v="0"/>
    <x v="8"/>
    <x v="2"/>
  </r>
  <r>
    <x v="0"/>
    <x v="8"/>
    <x v="2"/>
  </r>
  <r>
    <x v="0"/>
    <x v="8"/>
    <x v="2"/>
  </r>
  <r>
    <x v="0"/>
    <x v="9"/>
    <x v="2"/>
  </r>
  <r>
    <x v="0"/>
    <x v="9"/>
    <x v="2"/>
  </r>
  <r>
    <x v="0"/>
    <x v="9"/>
    <x v="2"/>
  </r>
  <r>
    <x v="0"/>
    <x v="9"/>
    <x v="2"/>
  </r>
  <r>
    <x v="0"/>
    <x v="9"/>
    <x v="2"/>
  </r>
  <r>
    <x v="0"/>
    <x v="9"/>
    <x v="2"/>
  </r>
  <r>
    <x v="0"/>
    <x v="9"/>
    <x v="2"/>
  </r>
  <r>
    <x v="0"/>
    <x v="9"/>
    <x v="2"/>
  </r>
  <r>
    <x v="0"/>
    <x v="9"/>
    <x v="2"/>
  </r>
  <r>
    <x v="0"/>
    <x v="9"/>
    <x v="2"/>
  </r>
  <r>
    <x v="0"/>
    <x v="9"/>
    <x v="2"/>
  </r>
  <r>
    <x v="0"/>
    <x v="0"/>
    <x v="3"/>
  </r>
  <r>
    <x v="0"/>
    <x v="0"/>
    <x v="3"/>
  </r>
  <r>
    <x v="0"/>
    <x v="1"/>
    <x v="3"/>
  </r>
  <r>
    <x v="0"/>
    <x v="1"/>
    <x v="3"/>
  </r>
  <r>
    <x v="0"/>
    <x v="1"/>
    <x v="3"/>
  </r>
  <r>
    <x v="0"/>
    <x v="1"/>
    <x v="3"/>
  </r>
  <r>
    <x v="0"/>
    <x v="1"/>
    <x v="3"/>
  </r>
  <r>
    <x v="0"/>
    <x v="1"/>
    <x v="3"/>
  </r>
  <r>
    <x v="0"/>
    <x v="1"/>
    <x v="3"/>
  </r>
  <r>
    <x v="0"/>
    <x v="4"/>
    <x v="3"/>
  </r>
  <r>
    <x v="0"/>
    <x v="4"/>
    <x v="3"/>
  </r>
  <r>
    <x v="0"/>
    <x v="4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6"/>
    <x v="3"/>
  </r>
  <r>
    <x v="0"/>
    <x v="6"/>
    <x v="3"/>
  </r>
  <r>
    <x v="0"/>
    <x v="6"/>
    <x v="3"/>
  </r>
  <r>
    <x v="0"/>
    <x v="6"/>
    <x v="3"/>
  </r>
  <r>
    <x v="0"/>
    <x v="6"/>
    <x v="3"/>
  </r>
  <r>
    <x v="0"/>
    <x v="6"/>
    <x v="3"/>
  </r>
  <r>
    <x v="0"/>
    <x v="6"/>
    <x v="3"/>
  </r>
  <r>
    <x v="0"/>
    <x v="6"/>
    <x v="3"/>
  </r>
  <r>
    <x v="0"/>
    <x v="7"/>
    <x v="3"/>
  </r>
  <r>
    <x v="0"/>
    <x v="7"/>
    <x v="3"/>
  </r>
  <r>
    <x v="0"/>
    <x v="7"/>
    <x v="3"/>
  </r>
  <r>
    <x v="0"/>
    <x v="7"/>
    <x v="3"/>
  </r>
  <r>
    <x v="0"/>
    <x v="7"/>
    <x v="3"/>
  </r>
  <r>
    <x v="0"/>
    <x v="7"/>
    <x v="3"/>
  </r>
  <r>
    <x v="0"/>
    <x v="7"/>
    <x v="3"/>
  </r>
  <r>
    <x v="0"/>
    <x v="3"/>
    <x v="3"/>
  </r>
  <r>
    <x v="0"/>
    <x v="3"/>
    <x v="3"/>
  </r>
  <r>
    <x v="0"/>
    <x v="3"/>
    <x v="3"/>
  </r>
  <r>
    <x v="0"/>
    <x v="3"/>
    <x v="3"/>
  </r>
  <r>
    <x v="0"/>
    <x v="3"/>
    <x v="3"/>
  </r>
  <r>
    <x v="0"/>
    <x v="3"/>
    <x v="3"/>
  </r>
  <r>
    <x v="0"/>
    <x v="3"/>
    <x v="3"/>
  </r>
  <r>
    <x v="0"/>
    <x v="3"/>
    <x v="3"/>
  </r>
  <r>
    <x v="0"/>
    <x v="3"/>
    <x v="3"/>
  </r>
  <r>
    <x v="0"/>
    <x v="3"/>
    <x v="3"/>
  </r>
  <r>
    <x v="0"/>
    <x v="8"/>
    <x v="3"/>
  </r>
  <r>
    <x v="0"/>
    <x v="8"/>
    <x v="3"/>
  </r>
  <r>
    <x v="0"/>
    <x v="8"/>
    <x v="3"/>
  </r>
  <r>
    <x v="0"/>
    <x v="8"/>
    <x v="3"/>
  </r>
  <r>
    <x v="0"/>
    <x v="8"/>
    <x v="3"/>
  </r>
  <r>
    <x v="0"/>
    <x v="8"/>
    <x v="3"/>
  </r>
  <r>
    <x v="0"/>
    <x v="8"/>
    <x v="3"/>
  </r>
  <r>
    <x v="0"/>
    <x v="8"/>
    <x v="3"/>
  </r>
  <r>
    <x v="0"/>
    <x v="9"/>
    <x v="3"/>
  </r>
  <r>
    <x v="0"/>
    <x v="9"/>
    <x v="3"/>
  </r>
  <r>
    <x v="0"/>
    <x v="9"/>
    <x v="3"/>
  </r>
  <r>
    <x v="0"/>
    <x v="9"/>
    <x v="3"/>
  </r>
  <r>
    <x v="0"/>
    <x v="9"/>
    <x v="3"/>
  </r>
  <r>
    <x v="0"/>
    <x v="9"/>
    <x v="3"/>
  </r>
  <r>
    <x v="0"/>
    <x v="9"/>
    <x v="3"/>
  </r>
  <r>
    <x v="0"/>
    <x v="9"/>
    <x v="3"/>
  </r>
  <r>
    <x v="0"/>
    <x v="9"/>
    <x v="3"/>
  </r>
  <r>
    <x v="0"/>
    <x v="9"/>
    <x v="3"/>
  </r>
  <r>
    <x v="0"/>
    <x v="9"/>
    <x v="3"/>
  </r>
  <r>
    <x v="0"/>
    <x v="1"/>
    <x v="4"/>
  </r>
  <r>
    <x v="0"/>
    <x v="1"/>
    <x v="4"/>
  </r>
  <r>
    <x v="0"/>
    <x v="1"/>
    <x v="4"/>
  </r>
  <r>
    <x v="0"/>
    <x v="1"/>
    <x v="4"/>
  </r>
  <r>
    <x v="0"/>
    <x v="6"/>
    <x v="4"/>
  </r>
  <r>
    <x v="0"/>
    <x v="6"/>
    <x v="4"/>
  </r>
  <r>
    <x v="0"/>
    <x v="8"/>
    <x v="4"/>
  </r>
  <r>
    <x v="0"/>
    <x v="8"/>
    <x v="4"/>
  </r>
  <r>
    <x v="0"/>
    <x v="8"/>
    <x v="4"/>
  </r>
  <r>
    <x v="0"/>
    <x v="0"/>
    <x v="5"/>
  </r>
  <r>
    <x v="0"/>
    <x v="0"/>
    <x v="5"/>
  </r>
  <r>
    <x v="0"/>
    <x v="0"/>
    <x v="5"/>
  </r>
  <r>
    <x v="0"/>
    <x v="1"/>
    <x v="5"/>
  </r>
  <r>
    <x v="0"/>
    <x v="4"/>
    <x v="5"/>
  </r>
  <r>
    <x v="0"/>
    <x v="4"/>
    <x v="5"/>
  </r>
  <r>
    <x v="0"/>
    <x v="4"/>
    <x v="5"/>
  </r>
  <r>
    <x v="0"/>
    <x v="4"/>
    <x v="5"/>
  </r>
  <r>
    <x v="0"/>
    <x v="4"/>
    <x v="5"/>
  </r>
  <r>
    <x v="0"/>
    <x v="4"/>
    <x v="5"/>
  </r>
  <r>
    <x v="0"/>
    <x v="4"/>
    <x v="5"/>
  </r>
  <r>
    <x v="0"/>
    <x v="4"/>
    <x v="5"/>
  </r>
  <r>
    <x v="0"/>
    <x v="5"/>
    <x v="5"/>
  </r>
  <r>
    <x v="0"/>
    <x v="2"/>
    <x v="5"/>
  </r>
  <r>
    <x v="0"/>
    <x v="2"/>
    <x v="5"/>
  </r>
  <r>
    <x v="0"/>
    <x v="2"/>
    <x v="5"/>
  </r>
  <r>
    <x v="0"/>
    <x v="2"/>
    <x v="5"/>
  </r>
  <r>
    <x v="0"/>
    <x v="2"/>
    <x v="5"/>
  </r>
  <r>
    <x v="0"/>
    <x v="2"/>
    <x v="5"/>
  </r>
  <r>
    <x v="0"/>
    <x v="2"/>
    <x v="5"/>
  </r>
  <r>
    <x v="0"/>
    <x v="6"/>
    <x v="5"/>
  </r>
  <r>
    <x v="0"/>
    <x v="6"/>
    <x v="5"/>
  </r>
  <r>
    <x v="0"/>
    <x v="6"/>
    <x v="5"/>
  </r>
  <r>
    <x v="0"/>
    <x v="7"/>
    <x v="5"/>
  </r>
  <r>
    <x v="0"/>
    <x v="7"/>
    <x v="5"/>
  </r>
  <r>
    <x v="0"/>
    <x v="7"/>
    <x v="5"/>
  </r>
  <r>
    <x v="0"/>
    <x v="3"/>
    <x v="5"/>
  </r>
  <r>
    <x v="0"/>
    <x v="1"/>
    <x v="6"/>
  </r>
  <r>
    <x v="0"/>
    <x v="4"/>
    <x v="6"/>
  </r>
  <r>
    <x v="0"/>
    <x v="4"/>
    <x v="6"/>
  </r>
  <r>
    <x v="0"/>
    <x v="6"/>
    <x v="6"/>
  </r>
  <r>
    <x v="0"/>
    <x v="8"/>
    <x v="6"/>
  </r>
  <r>
    <x v="0"/>
    <x v="9"/>
    <x v="6"/>
  </r>
  <r>
    <x v="0"/>
    <x v="9"/>
    <x v="6"/>
  </r>
  <r>
    <x v="0"/>
    <x v="9"/>
    <x v="6"/>
  </r>
  <r>
    <x v="0"/>
    <x v="9"/>
    <x v="6"/>
  </r>
  <r>
    <x v="0"/>
    <x v="0"/>
    <x v="7"/>
  </r>
  <r>
    <x v="0"/>
    <x v="1"/>
    <x v="7"/>
  </r>
  <r>
    <x v="0"/>
    <x v="1"/>
    <x v="7"/>
  </r>
  <r>
    <x v="0"/>
    <x v="1"/>
    <x v="7"/>
  </r>
  <r>
    <x v="0"/>
    <x v="1"/>
    <x v="7"/>
  </r>
  <r>
    <x v="0"/>
    <x v="4"/>
    <x v="7"/>
  </r>
  <r>
    <x v="0"/>
    <x v="5"/>
    <x v="7"/>
  </r>
  <r>
    <x v="0"/>
    <x v="5"/>
    <x v="7"/>
  </r>
  <r>
    <x v="0"/>
    <x v="5"/>
    <x v="7"/>
  </r>
  <r>
    <x v="0"/>
    <x v="5"/>
    <x v="7"/>
  </r>
  <r>
    <x v="0"/>
    <x v="5"/>
    <x v="7"/>
  </r>
  <r>
    <x v="0"/>
    <x v="5"/>
    <x v="7"/>
  </r>
  <r>
    <x v="0"/>
    <x v="2"/>
    <x v="7"/>
  </r>
  <r>
    <x v="0"/>
    <x v="2"/>
    <x v="7"/>
  </r>
  <r>
    <x v="0"/>
    <x v="6"/>
    <x v="7"/>
  </r>
  <r>
    <x v="0"/>
    <x v="6"/>
    <x v="7"/>
  </r>
  <r>
    <x v="0"/>
    <x v="6"/>
    <x v="7"/>
  </r>
  <r>
    <x v="0"/>
    <x v="6"/>
    <x v="7"/>
  </r>
  <r>
    <x v="0"/>
    <x v="6"/>
    <x v="7"/>
  </r>
  <r>
    <x v="0"/>
    <x v="7"/>
    <x v="7"/>
  </r>
  <r>
    <x v="0"/>
    <x v="7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8"/>
    <x v="7"/>
  </r>
  <r>
    <x v="0"/>
    <x v="8"/>
    <x v="7"/>
  </r>
  <r>
    <x v="0"/>
    <x v="8"/>
    <x v="7"/>
  </r>
  <r>
    <x v="0"/>
    <x v="9"/>
    <x v="7"/>
  </r>
  <r>
    <x v="0"/>
    <x v="9"/>
    <x v="7"/>
  </r>
  <r>
    <x v="0"/>
    <x v="9"/>
    <x v="7"/>
  </r>
  <r>
    <x v="0"/>
    <x v="9"/>
    <x v="7"/>
  </r>
  <r>
    <x v="0"/>
    <x v="0"/>
    <x v="8"/>
  </r>
  <r>
    <x v="0"/>
    <x v="0"/>
    <x v="8"/>
  </r>
  <r>
    <x v="0"/>
    <x v="0"/>
    <x v="8"/>
  </r>
  <r>
    <x v="0"/>
    <x v="0"/>
    <x v="8"/>
  </r>
  <r>
    <x v="0"/>
    <x v="0"/>
    <x v="8"/>
  </r>
  <r>
    <x v="0"/>
    <x v="0"/>
    <x v="8"/>
  </r>
  <r>
    <x v="0"/>
    <x v="0"/>
    <x v="8"/>
  </r>
  <r>
    <x v="0"/>
    <x v="1"/>
    <x v="8"/>
  </r>
  <r>
    <x v="0"/>
    <x v="1"/>
    <x v="8"/>
  </r>
  <r>
    <x v="0"/>
    <x v="1"/>
    <x v="8"/>
  </r>
  <r>
    <x v="0"/>
    <x v="1"/>
    <x v="8"/>
  </r>
  <r>
    <x v="0"/>
    <x v="4"/>
    <x v="8"/>
  </r>
  <r>
    <x v="0"/>
    <x v="4"/>
    <x v="8"/>
  </r>
  <r>
    <x v="0"/>
    <x v="4"/>
    <x v="8"/>
  </r>
  <r>
    <x v="0"/>
    <x v="4"/>
    <x v="8"/>
  </r>
  <r>
    <x v="0"/>
    <x v="5"/>
    <x v="8"/>
  </r>
  <r>
    <x v="0"/>
    <x v="5"/>
    <x v="8"/>
  </r>
  <r>
    <x v="0"/>
    <x v="5"/>
    <x v="8"/>
  </r>
  <r>
    <x v="0"/>
    <x v="5"/>
    <x v="8"/>
  </r>
  <r>
    <x v="0"/>
    <x v="5"/>
    <x v="8"/>
  </r>
  <r>
    <x v="0"/>
    <x v="5"/>
    <x v="8"/>
  </r>
  <r>
    <x v="0"/>
    <x v="5"/>
    <x v="8"/>
  </r>
  <r>
    <x v="0"/>
    <x v="5"/>
    <x v="8"/>
  </r>
  <r>
    <x v="0"/>
    <x v="5"/>
    <x v="8"/>
  </r>
  <r>
    <x v="0"/>
    <x v="5"/>
    <x v="8"/>
  </r>
  <r>
    <x v="0"/>
    <x v="5"/>
    <x v="8"/>
  </r>
  <r>
    <x v="0"/>
    <x v="2"/>
    <x v="8"/>
  </r>
  <r>
    <x v="0"/>
    <x v="2"/>
    <x v="8"/>
  </r>
  <r>
    <x v="0"/>
    <x v="2"/>
    <x v="8"/>
  </r>
  <r>
    <x v="0"/>
    <x v="2"/>
    <x v="8"/>
  </r>
  <r>
    <x v="0"/>
    <x v="2"/>
    <x v="8"/>
  </r>
  <r>
    <x v="0"/>
    <x v="6"/>
    <x v="8"/>
  </r>
  <r>
    <x v="0"/>
    <x v="6"/>
    <x v="8"/>
  </r>
  <r>
    <x v="0"/>
    <x v="6"/>
    <x v="8"/>
  </r>
  <r>
    <x v="0"/>
    <x v="7"/>
    <x v="8"/>
  </r>
  <r>
    <x v="0"/>
    <x v="7"/>
    <x v="8"/>
  </r>
  <r>
    <x v="0"/>
    <x v="7"/>
    <x v="8"/>
  </r>
  <r>
    <x v="0"/>
    <x v="7"/>
    <x v="8"/>
  </r>
  <r>
    <x v="0"/>
    <x v="7"/>
    <x v="8"/>
  </r>
  <r>
    <x v="0"/>
    <x v="7"/>
    <x v="8"/>
  </r>
  <r>
    <x v="0"/>
    <x v="7"/>
    <x v="8"/>
  </r>
  <r>
    <x v="0"/>
    <x v="7"/>
    <x v="8"/>
  </r>
  <r>
    <x v="0"/>
    <x v="7"/>
    <x v="8"/>
  </r>
  <r>
    <x v="0"/>
    <x v="3"/>
    <x v="8"/>
  </r>
  <r>
    <x v="0"/>
    <x v="3"/>
    <x v="8"/>
  </r>
  <r>
    <x v="0"/>
    <x v="8"/>
    <x v="8"/>
  </r>
  <r>
    <x v="0"/>
    <x v="8"/>
    <x v="8"/>
  </r>
  <r>
    <x v="0"/>
    <x v="8"/>
    <x v="8"/>
  </r>
  <r>
    <x v="0"/>
    <x v="8"/>
    <x v="8"/>
  </r>
  <r>
    <x v="0"/>
    <x v="8"/>
    <x v="8"/>
  </r>
  <r>
    <x v="0"/>
    <x v="8"/>
    <x v="8"/>
  </r>
  <r>
    <x v="0"/>
    <x v="8"/>
    <x v="8"/>
  </r>
  <r>
    <x v="0"/>
    <x v="8"/>
    <x v="8"/>
  </r>
  <r>
    <x v="0"/>
    <x v="8"/>
    <x v="8"/>
  </r>
  <r>
    <x v="0"/>
    <x v="8"/>
    <x v="8"/>
  </r>
  <r>
    <x v="0"/>
    <x v="8"/>
    <x v="8"/>
  </r>
  <r>
    <x v="0"/>
    <x v="8"/>
    <x v="8"/>
  </r>
  <r>
    <x v="0"/>
    <x v="8"/>
    <x v="8"/>
  </r>
  <r>
    <x v="0"/>
    <x v="8"/>
    <x v="8"/>
  </r>
  <r>
    <x v="0"/>
    <x v="9"/>
    <x v="8"/>
  </r>
  <r>
    <x v="0"/>
    <x v="9"/>
    <x v="8"/>
  </r>
  <r>
    <x v="0"/>
    <x v="9"/>
    <x v="8"/>
  </r>
  <r>
    <x v="0"/>
    <x v="9"/>
    <x v="8"/>
  </r>
  <r>
    <x v="0"/>
    <x v="9"/>
    <x v="8"/>
  </r>
  <r>
    <x v="0"/>
    <x v="9"/>
    <x v="8"/>
  </r>
  <r>
    <x v="0"/>
    <x v="9"/>
    <x v="8"/>
  </r>
  <r>
    <x v="0"/>
    <x v="9"/>
    <x v="8"/>
  </r>
  <r>
    <x v="0"/>
    <x v="9"/>
    <x v="8"/>
  </r>
  <r>
    <x v="0"/>
    <x v="9"/>
    <x v="8"/>
  </r>
  <r>
    <x v="0"/>
    <x v="9"/>
    <x v="8"/>
  </r>
  <r>
    <x v="0"/>
    <x v="9"/>
    <x v="8"/>
  </r>
  <r>
    <x v="0"/>
    <x v="0"/>
    <x v="9"/>
  </r>
  <r>
    <x v="0"/>
    <x v="1"/>
    <x v="9"/>
  </r>
  <r>
    <x v="0"/>
    <x v="1"/>
    <x v="9"/>
  </r>
  <r>
    <x v="0"/>
    <x v="1"/>
    <x v="9"/>
  </r>
  <r>
    <x v="0"/>
    <x v="1"/>
    <x v="9"/>
  </r>
  <r>
    <x v="0"/>
    <x v="1"/>
    <x v="9"/>
  </r>
  <r>
    <x v="0"/>
    <x v="4"/>
    <x v="9"/>
  </r>
  <r>
    <x v="0"/>
    <x v="4"/>
    <x v="9"/>
  </r>
  <r>
    <x v="0"/>
    <x v="5"/>
    <x v="9"/>
  </r>
  <r>
    <x v="0"/>
    <x v="5"/>
    <x v="9"/>
  </r>
  <r>
    <x v="0"/>
    <x v="6"/>
    <x v="9"/>
  </r>
  <r>
    <x v="0"/>
    <x v="6"/>
    <x v="9"/>
  </r>
  <r>
    <x v="0"/>
    <x v="6"/>
    <x v="9"/>
  </r>
  <r>
    <x v="0"/>
    <x v="7"/>
    <x v="9"/>
  </r>
  <r>
    <x v="0"/>
    <x v="7"/>
    <x v="9"/>
  </r>
  <r>
    <x v="0"/>
    <x v="7"/>
    <x v="9"/>
  </r>
  <r>
    <x v="0"/>
    <x v="3"/>
    <x v="9"/>
  </r>
  <r>
    <x v="0"/>
    <x v="3"/>
    <x v="9"/>
  </r>
  <r>
    <x v="0"/>
    <x v="8"/>
    <x v="9"/>
  </r>
  <r>
    <x v="0"/>
    <x v="9"/>
    <x v="9"/>
  </r>
  <r>
    <x v="0"/>
    <x v="4"/>
    <x v="10"/>
  </r>
  <r>
    <x v="0"/>
    <x v="4"/>
    <x v="10"/>
  </r>
  <r>
    <x v="0"/>
    <x v="0"/>
    <x v="11"/>
  </r>
  <r>
    <x v="0"/>
    <x v="0"/>
    <x v="11"/>
  </r>
  <r>
    <x v="0"/>
    <x v="0"/>
    <x v="11"/>
  </r>
  <r>
    <x v="0"/>
    <x v="0"/>
    <x v="11"/>
  </r>
  <r>
    <x v="0"/>
    <x v="0"/>
    <x v="11"/>
  </r>
  <r>
    <x v="0"/>
    <x v="0"/>
    <x v="11"/>
  </r>
  <r>
    <x v="0"/>
    <x v="0"/>
    <x v="11"/>
  </r>
  <r>
    <x v="0"/>
    <x v="0"/>
    <x v="11"/>
  </r>
  <r>
    <x v="0"/>
    <x v="0"/>
    <x v="11"/>
  </r>
  <r>
    <x v="0"/>
    <x v="0"/>
    <x v="11"/>
  </r>
  <r>
    <x v="0"/>
    <x v="1"/>
    <x v="11"/>
  </r>
  <r>
    <x v="0"/>
    <x v="1"/>
    <x v="11"/>
  </r>
  <r>
    <x v="0"/>
    <x v="1"/>
    <x v="11"/>
  </r>
  <r>
    <x v="0"/>
    <x v="1"/>
    <x v="11"/>
  </r>
  <r>
    <x v="0"/>
    <x v="4"/>
    <x v="11"/>
  </r>
  <r>
    <x v="0"/>
    <x v="4"/>
    <x v="11"/>
  </r>
  <r>
    <x v="0"/>
    <x v="4"/>
    <x v="11"/>
  </r>
  <r>
    <x v="0"/>
    <x v="4"/>
    <x v="11"/>
  </r>
  <r>
    <x v="0"/>
    <x v="4"/>
    <x v="11"/>
  </r>
  <r>
    <x v="0"/>
    <x v="4"/>
    <x v="11"/>
  </r>
  <r>
    <x v="0"/>
    <x v="4"/>
    <x v="11"/>
  </r>
  <r>
    <x v="0"/>
    <x v="4"/>
    <x v="11"/>
  </r>
  <r>
    <x v="0"/>
    <x v="4"/>
    <x v="11"/>
  </r>
  <r>
    <x v="0"/>
    <x v="5"/>
    <x v="11"/>
  </r>
  <r>
    <x v="0"/>
    <x v="5"/>
    <x v="11"/>
  </r>
  <r>
    <x v="0"/>
    <x v="5"/>
    <x v="11"/>
  </r>
  <r>
    <x v="0"/>
    <x v="5"/>
    <x v="11"/>
  </r>
  <r>
    <x v="0"/>
    <x v="5"/>
    <x v="11"/>
  </r>
  <r>
    <x v="0"/>
    <x v="5"/>
    <x v="11"/>
  </r>
  <r>
    <x v="0"/>
    <x v="2"/>
    <x v="11"/>
  </r>
  <r>
    <x v="0"/>
    <x v="2"/>
    <x v="11"/>
  </r>
  <r>
    <x v="0"/>
    <x v="2"/>
    <x v="11"/>
  </r>
  <r>
    <x v="0"/>
    <x v="2"/>
    <x v="11"/>
  </r>
  <r>
    <x v="0"/>
    <x v="2"/>
    <x v="11"/>
  </r>
  <r>
    <x v="0"/>
    <x v="2"/>
    <x v="11"/>
  </r>
  <r>
    <x v="0"/>
    <x v="2"/>
    <x v="11"/>
  </r>
  <r>
    <x v="0"/>
    <x v="2"/>
    <x v="11"/>
  </r>
  <r>
    <x v="0"/>
    <x v="2"/>
    <x v="11"/>
  </r>
  <r>
    <x v="0"/>
    <x v="2"/>
    <x v="11"/>
  </r>
  <r>
    <x v="0"/>
    <x v="2"/>
    <x v="11"/>
  </r>
  <r>
    <x v="0"/>
    <x v="2"/>
    <x v="11"/>
  </r>
  <r>
    <x v="0"/>
    <x v="2"/>
    <x v="11"/>
  </r>
  <r>
    <x v="0"/>
    <x v="2"/>
    <x v="11"/>
  </r>
  <r>
    <x v="0"/>
    <x v="2"/>
    <x v="11"/>
  </r>
  <r>
    <x v="0"/>
    <x v="2"/>
    <x v="11"/>
  </r>
  <r>
    <x v="0"/>
    <x v="2"/>
    <x v="11"/>
  </r>
  <r>
    <x v="0"/>
    <x v="2"/>
    <x v="11"/>
  </r>
  <r>
    <x v="0"/>
    <x v="6"/>
    <x v="11"/>
  </r>
  <r>
    <x v="0"/>
    <x v="6"/>
    <x v="11"/>
  </r>
  <r>
    <x v="0"/>
    <x v="6"/>
    <x v="11"/>
  </r>
  <r>
    <x v="0"/>
    <x v="6"/>
    <x v="11"/>
  </r>
  <r>
    <x v="0"/>
    <x v="6"/>
    <x v="11"/>
  </r>
  <r>
    <x v="0"/>
    <x v="6"/>
    <x v="11"/>
  </r>
  <r>
    <x v="0"/>
    <x v="6"/>
    <x v="11"/>
  </r>
  <r>
    <x v="0"/>
    <x v="6"/>
    <x v="11"/>
  </r>
  <r>
    <x v="0"/>
    <x v="6"/>
    <x v="11"/>
  </r>
  <r>
    <x v="0"/>
    <x v="7"/>
    <x v="11"/>
  </r>
  <r>
    <x v="0"/>
    <x v="7"/>
    <x v="11"/>
  </r>
  <r>
    <x v="0"/>
    <x v="7"/>
    <x v="11"/>
  </r>
  <r>
    <x v="0"/>
    <x v="7"/>
    <x v="11"/>
  </r>
  <r>
    <x v="0"/>
    <x v="7"/>
    <x v="11"/>
  </r>
  <r>
    <x v="0"/>
    <x v="7"/>
    <x v="11"/>
  </r>
  <r>
    <x v="0"/>
    <x v="7"/>
    <x v="11"/>
  </r>
  <r>
    <x v="0"/>
    <x v="7"/>
    <x v="11"/>
  </r>
  <r>
    <x v="0"/>
    <x v="7"/>
    <x v="11"/>
  </r>
  <r>
    <x v="0"/>
    <x v="7"/>
    <x v="11"/>
  </r>
  <r>
    <x v="0"/>
    <x v="3"/>
    <x v="11"/>
  </r>
  <r>
    <x v="0"/>
    <x v="3"/>
    <x v="11"/>
  </r>
  <r>
    <x v="0"/>
    <x v="3"/>
    <x v="11"/>
  </r>
  <r>
    <x v="0"/>
    <x v="3"/>
    <x v="11"/>
  </r>
  <r>
    <x v="0"/>
    <x v="3"/>
    <x v="11"/>
  </r>
  <r>
    <x v="0"/>
    <x v="3"/>
    <x v="11"/>
  </r>
  <r>
    <x v="0"/>
    <x v="3"/>
    <x v="11"/>
  </r>
  <r>
    <x v="0"/>
    <x v="3"/>
    <x v="11"/>
  </r>
  <r>
    <x v="0"/>
    <x v="3"/>
    <x v="11"/>
  </r>
  <r>
    <x v="0"/>
    <x v="3"/>
    <x v="11"/>
  </r>
  <r>
    <x v="0"/>
    <x v="3"/>
    <x v="11"/>
  </r>
  <r>
    <x v="0"/>
    <x v="3"/>
    <x v="11"/>
  </r>
  <r>
    <x v="0"/>
    <x v="8"/>
    <x v="11"/>
  </r>
  <r>
    <x v="0"/>
    <x v="8"/>
    <x v="11"/>
  </r>
  <r>
    <x v="0"/>
    <x v="8"/>
    <x v="11"/>
  </r>
  <r>
    <x v="0"/>
    <x v="8"/>
    <x v="11"/>
  </r>
  <r>
    <x v="0"/>
    <x v="9"/>
    <x v="11"/>
  </r>
  <r>
    <x v="0"/>
    <x v="9"/>
    <x v="11"/>
  </r>
  <r>
    <x v="0"/>
    <x v="9"/>
    <x v="11"/>
  </r>
  <r>
    <x v="0"/>
    <x v="9"/>
    <x v="11"/>
  </r>
  <r>
    <x v="0"/>
    <x v="9"/>
    <x v="11"/>
  </r>
  <r>
    <x v="0"/>
    <x v="9"/>
    <x v="11"/>
  </r>
  <r>
    <x v="0"/>
    <x v="9"/>
    <x v="11"/>
  </r>
  <r>
    <x v="1"/>
    <x v="4"/>
    <x v="0"/>
  </r>
  <r>
    <x v="1"/>
    <x v="7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1"/>
    <x v="12"/>
  </r>
  <r>
    <x v="1"/>
    <x v="1"/>
    <x v="12"/>
  </r>
  <r>
    <x v="1"/>
    <x v="0"/>
    <x v="1"/>
  </r>
  <r>
    <x v="1"/>
    <x v="0"/>
    <x v="1"/>
  </r>
  <r>
    <x v="1"/>
    <x v="0"/>
    <x v="1"/>
  </r>
  <r>
    <x v="1"/>
    <x v="0"/>
    <x v="1"/>
  </r>
  <r>
    <x v="1"/>
    <x v="0"/>
    <x v="1"/>
  </r>
  <r>
    <x v="1"/>
    <x v="0"/>
    <x v="1"/>
  </r>
  <r>
    <x v="1"/>
    <x v="0"/>
    <x v="1"/>
  </r>
  <r>
    <x v="1"/>
    <x v="0"/>
    <x v="1"/>
  </r>
  <r>
    <x v="1"/>
    <x v="0"/>
    <x v="1"/>
  </r>
  <r>
    <x v="1"/>
    <x v="0"/>
    <x v="1"/>
  </r>
  <r>
    <x v="1"/>
    <x v="0"/>
    <x v="1"/>
  </r>
  <r>
    <x v="1"/>
    <x v="0"/>
    <x v="1"/>
  </r>
  <r>
    <x v="1"/>
    <x v="0"/>
    <x v="1"/>
  </r>
  <r>
    <x v="1"/>
    <x v="0"/>
    <x v="1"/>
  </r>
  <r>
    <x v="1"/>
    <x v="0"/>
    <x v="1"/>
  </r>
  <r>
    <x v="1"/>
    <x v="0"/>
    <x v="1"/>
  </r>
  <r>
    <x v="1"/>
    <x v="0"/>
    <x v="1"/>
  </r>
  <r>
    <x v="1"/>
    <x v="0"/>
    <x v="1"/>
  </r>
  <r>
    <x v="1"/>
    <x v="0"/>
    <x v="1"/>
  </r>
  <r>
    <x v="1"/>
    <x v="0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1"/>
    <x v="1"/>
  </r>
  <r>
    <x v="1"/>
    <x v="5"/>
    <x v="1"/>
  </r>
  <r>
    <x v="1"/>
    <x v="5"/>
    <x v="1"/>
  </r>
  <r>
    <x v="1"/>
    <x v="5"/>
    <x v="1"/>
  </r>
  <r>
    <x v="1"/>
    <x v="5"/>
    <x v="1"/>
  </r>
  <r>
    <x v="1"/>
    <x v="5"/>
    <x v="1"/>
  </r>
  <r>
    <x v="1"/>
    <x v="5"/>
    <x v="1"/>
  </r>
  <r>
    <x v="1"/>
    <x v="5"/>
    <x v="1"/>
  </r>
  <r>
    <x v="1"/>
    <x v="5"/>
    <x v="1"/>
  </r>
  <r>
    <x v="1"/>
    <x v="5"/>
    <x v="1"/>
  </r>
  <r>
    <x v="1"/>
    <x v="2"/>
    <x v="1"/>
  </r>
  <r>
    <x v="1"/>
    <x v="2"/>
    <x v="1"/>
  </r>
  <r>
    <x v="1"/>
    <x v="2"/>
    <x v="1"/>
  </r>
  <r>
    <x v="1"/>
    <x v="2"/>
    <x v="1"/>
  </r>
  <r>
    <x v="1"/>
    <x v="6"/>
    <x v="1"/>
  </r>
  <r>
    <x v="1"/>
    <x v="6"/>
    <x v="1"/>
  </r>
  <r>
    <x v="1"/>
    <x v="6"/>
    <x v="1"/>
  </r>
  <r>
    <x v="1"/>
    <x v="6"/>
    <x v="1"/>
  </r>
  <r>
    <x v="1"/>
    <x v="6"/>
    <x v="1"/>
  </r>
  <r>
    <x v="1"/>
    <x v="6"/>
    <x v="1"/>
  </r>
  <r>
    <x v="1"/>
    <x v="6"/>
    <x v="1"/>
  </r>
  <r>
    <x v="1"/>
    <x v="6"/>
    <x v="1"/>
  </r>
  <r>
    <x v="1"/>
    <x v="6"/>
    <x v="1"/>
  </r>
  <r>
    <x v="1"/>
    <x v="6"/>
    <x v="1"/>
  </r>
  <r>
    <x v="1"/>
    <x v="3"/>
    <x v="1"/>
  </r>
  <r>
    <x v="1"/>
    <x v="3"/>
    <x v="1"/>
  </r>
  <r>
    <x v="1"/>
    <x v="9"/>
    <x v="1"/>
  </r>
  <r>
    <x v="1"/>
    <x v="9"/>
    <x v="1"/>
  </r>
  <r>
    <x v="1"/>
    <x v="9"/>
    <x v="1"/>
  </r>
  <r>
    <x v="1"/>
    <x v="0"/>
    <x v="2"/>
  </r>
  <r>
    <x v="1"/>
    <x v="0"/>
    <x v="2"/>
  </r>
  <r>
    <x v="1"/>
    <x v="0"/>
    <x v="2"/>
  </r>
  <r>
    <x v="1"/>
    <x v="0"/>
    <x v="2"/>
  </r>
  <r>
    <x v="1"/>
    <x v="0"/>
    <x v="2"/>
  </r>
  <r>
    <x v="1"/>
    <x v="1"/>
    <x v="2"/>
  </r>
  <r>
    <x v="1"/>
    <x v="1"/>
    <x v="2"/>
  </r>
  <r>
    <x v="1"/>
    <x v="1"/>
    <x v="2"/>
  </r>
  <r>
    <x v="1"/>
    <x v="1"/>
    <x v="2"/>
  </r>
  <r>
    <x v="1"/>
    <x v="1"/>
    <x v="2"/>
  </r>
  <r>
    <x v="1"/>
    <x v="1"/>
    <x v="2"/>
  </r>
  <r>
    <x v="1"/>
    <x v="1"/>
    <x v="2"/>
  </r>
  <r>
    <x v="1"/>
    <x v="1"/>
    <x v="2"/>
  </r>
  <r>
    <x v="1"/>
    <x v="1"/>
    <x v="2"/>
  </r>
  <r>
    <x v="1"/>
    <x v="1"/>
    <x v="2"/>
  </r>
  <r>
    <x v="1"/>
    <x v="1"/>
    <x v="2"/>
  </r>
  <r>
    <x v="1"/>
    <x v="1"/>
    <x v="2"/>
  </r>
  <r>
    <x v="1"/>
    <x v="1"/>
    <x v="2"/>
  </r>
  <r>
    <x v="1"/>
    <x v="1"/>
    <x v="2"/>
  </r>
  <r>
    <x v="1"/>
    <x v="1"/>
    <x v="2"/>
  </r>
  <r>
    <x v="1"/>
    <x v="4"/>
    <x v="2"/>
  </r>
  <r>
    <x v="1"/>
    <x v="4"/>
    <x v="2"/>
  </r>
  <r>
    <x v="1"/>
    <x v="4"/>
    <x v="2"/>
  </r>
  <r>
    <x v="1"/>
    <x v="4"/>
    <x v="2"/>
  </r>
  <r>
    <x v="1"/>
    <x v="4"/>
    <x v="2"/>
  </r>
  <r>
    <x v="1"/>
    <x v="4"/>
    <x v="2"/>
  </r>
  <r>
    <x v="1"/>
    <x v="4"/>
    <x v="2"/>
  </r>
  <r>
    <x v="1"/>
    <x v="4"/>
    <x v="2"/>
  </r>
  <r>
    <x v="1"/>
    <x v="5"/>
    <x v="2"/>
  </r>
  <r>
    <x v="1"/>
    <x v="5"/>
    <x v="2"/>
  </r>
  <r>
    <x v="1"/>
    <x v="5"/>
    <x v="2"/>
  </r>
  <r>
    <x v="1"/>
    <x v="5"/>
    <x v="2"/>
  </r>
  <r>
    <x v="1"/>
    <x v="5"/>
    <x v="2"/>
  </r>
  <r>
    <x v="1"/>
    <x v="5"/>
    <x v="2"/>
  </r>
  <r>
    <x v="1"/>
    <x v="5"/>
    <x v="2"/>
  </r>
  <r>
    <x v="1"/>
    <x v="5"/>
    <x v="2"/>
  </r>
  <r>
    <x v="1"/>
    <x v="2"/>
    <x v="2"/>
  </r>
  <r>
    <x v="1"/>
    <x v="2"/>
    <x v="2"/>
  </r>
  <r>
    <x v="1"/>
    <x v="2"/>
    <x v="2"/>
  </r>
  <r>
    <x v="1"/>
    <x v="2"/>
    <x v="2"/>
  </r>
  <r>
    <x v="1"/>
    <x v="2"/>
    <x v="2"/>
  </r>
  <r>
    <x v="1"/>
    <x v="2"/>
    <x v="2"/>
  </r>
  <r>
    <x v="1"/>
    <x v="2"/>
    <x v="2"/>
  </r>
  <r>
    <x v="1"/>
    <x v="2"/>
    <x v="2"/>
  </r>
  <r>
    <x v="1"/>
    <x v="2"/>
    <x v="2"/>
  </r>
  <r>
    <x v="1"/>
    <x v="2"/>
    <x v="2"/>
  </r>
  <r>
    <x v="1"/>
    <x v="2"/>
    <x v="2"/>
  </r>
  <r>
    <x v="1"/>
    <x v="2"/>
    <x v="2"/>
  </r>
  <r>
    <x v="1"/>
    <x v="2"/>
    <x v="2"/>
  </r>
  <r>
    <x v="1"/>
    <x v="2"/>
    <x v="2"/>
  </r>
  <r>
    <x v="1"/>
    <x v="2"/>
    <x v="2"/>
  </r>
  <r>
    <x v="1"/>
    <x v="2"/>
    <x v="2"/>
  </r>
  <r>
    <x v="1"/>
    <x v="2"/>
    <x v="2"/>
  </r>
  <r>
    <x v="1"/>
    <x v="2"/>
    <x v="2"/>
  </r>
  <r>
    <x v="1"/>
    <x v="6"/>
    <x v="2"/>
  </r>
  <r>
    <x v="1"/>
    <x v="6"/>
    <x v="2"/>
  </r>
  <r>
    <x v="1"/>
    <x v="6"/>
    <x v="2"/>
  </r>
  <r>
    <x v="1"/>
    <x v="6"/>
    <x v="2"/>
  </r>
  <r>
    <x v="1"/>
    <x v="6"/>
    <x v="2"/>
  </r>
  <r>
    <x v="1"/>
    <x v="6"/>
    <x v="2"/>
  </r>
  <r>
    <x v="1"/>
    <x v="6"/>
    <x v="2"/>
  </r>
  <r>
    <x v="1"/>
    <x v="6"/>
    <x v="2"/>
  </r>
  <r>
    <x v="1"/>
    <x v="6"/>
    <x v="2"/>
  </r>
  <r>
    <x v="1"/>
    <x v="6"/>
    <x v="2"/>
  </r>
  <r>
    <x v="1"/>
    <x v="6"/>
    <x v="2"/>
  </r>
  <r>
    <x v="1"/>
    <x v="6"/>
    <x v="2"/>
  </r>
  <r>
    <x v="1"/>
    <x v="6"/>
    <x v="2"/>
  </r>
  <r>
    <x v="1"/>
    <x v="7"/>
    <x v="2"/>
  </r>
  <r>
    <x v="1"/>
    <x v="7"/>
    <x v="2"/>
  </r>
  <r>
    <x v="1"/>
    <x v="7"/>
    <x v="2"/>
  </r>
  <r>
    <x v="1"/>
    <x v="7"/>
    <x v="2"/>
  </r>
  <r>
    <x v="1"/>
    <x v="7"/>
    <x v="2"/>
  </r>
  <r>
    <x v="1"/>
    <x v="7"/>
    <x v="2"/>
  </r>
  <r>
    <x v="1"/>
    <x v="3"/>
    <x v="2"/>
  </r>
  <r>
    <x v="1"/>
    <x v="3"/>
    <x v="2"/>
  </r>
  <r>
    <x v="1"/>
    <x v="3"/>
    <x v="2"/>
  </r>
  <r>
    <x v="1"/>
    <x v="3"/>
    <x v="2"/>
  </r>
  <r>
    <x v="1"/>
    <x v="3"/>
    <x v="2"/>
  </r>
  <r>
    <x v="1"/>
    <x v="3"/>
    <x v="2"/>
  </r>
  <r>
    <x v="1"/>
    <x v="3"/>
    <x v="2"/>
  </r>
  <r>
    <x v="1"/>
    <x v="3"/>
    <x v="2"/>
  </r>
  <r>
    <x v="1"/>
    <x v="3"/>
    <x v="2"/>
  </r>
  <r>
    <x v="1"/>
    <x v="3"/>
    <x v="2"/>
  </r>
  <r>
    <x v="1"/>
    <x v="3"/>
    <x v="2"/>
  </r>
  <r>
    <x v="1"/>
    <x v="3"/>
    <x v="2"/>
  </r>
  <r>
    <x v="1"/>
    <x v="3"/>
    <x v="2"/>
  </r>
  <r>
    <x v="1"/>
    <x v="8"/>
    <x v="2"/>
  </r>
  <r>
    <x v="1"/>
    <x v="8"/>
    <x v="2"/>
  </r>
  <r>
    <x v="1"/>
    <x v="8"/>
    <x v="2"/>
  </r>
  <r>
    <x v="1"/>
    <x v="8"/>
    <x v="2"/>
  </r>
  <r>
    <x v="1"/>
    <x v="8"/>
    <x v="2"/>
  </r>
  <r>
    <x v="1"/>
    <x v="8"/>
    <x v="2"/>
  </r>
  <r>
    <x v="1"/>
    <x v="9"/>
    <x v="2"/>
  </r>
  <r>
    <x v="1"/>
    <x v="9"/>
    <x v="2"/>
  </r>
  <r>
    <x v="1"/>
    <x v="9"/>
    <x v="2"/>
  </r>
  <r>
    <x v="1"/>
    <x v="9"/>
    <x v="2"/>
  </r>
  <r>
    <x v="1"/>
    <x v="9"/>
    <x v="2"/>
  </r>
  <r>
    <x v="1"/>
    <x v="9"/>
    <x v="2"/>
  </r>
  <r>
    <x v="1"/>
    <x v="9"/>
    <x v="2"/>
  </r>
  <r>
    <x v="1"/>
    <x v="9"/>
    <x v="2"/>
  </r>
  <r>
    <x v="1"/>
    <x v="9"/>
    <x v="2"/>
  </r>
  <r>
    <x v="1"/>
    <x v="9"/>
    <x v="2"/>
  </r>
  <r>
    <x v="1"/>
    <x v="9"/>
    <x v="2"/>
  </r>
  <r>
    <x v="1"/>
    <x v="9"/>
    <x v="2"/>
  </r>
  <r>
    <x v="1"/>
    <x v="9"/>
    <x v="2"/>
  </r>
  <r>
    <x v="1"/>
    <x v="9"/>
    <x v="2"/>
  </r>
  <r>
    <x v="1"/>
    <x v="9"/>
    <x v="2"/>
  </r>
  <r>
    <x v="1"/>
    <x v="9"/>
    <x v="2"/>
  </r>
  <r>
    <x v="1"/>
    <x v="9"/>
    <x v="2"/>
  </r>
  <r>
    <x v="1"/>
    <x v="9"/>
    <x v="2"/>
  </r>
  <r>
    <x v="1"/>
    <x v="9"/>
    <x v="2"/>
  </r>
  <r>
    <x v="1"/>
    <x v="0"/>
    <x v="3"/>
  </r>
  <r>
    <x v="1"/>
    <x v="0"/>
    <x v="3"/>
  </r>
  <r>
    <x v="1"/>
    <x v="0"/>
    <x v="3"/>
  </r>
  <r>
    <x v="1"/>
    <x v="0"/>
    <x v="3"/>
  </r>
  <r>
    <x v="1"/>
    <x v="0"/>
    <x v="3"/>
  </r>
  <r>
    <x v="1"/>
    <x v="0"/>
    <x v="3"/>
  </r>
  <r>
    <x v="1"/>
    <x v="0"/>
    <x v="3"/>
  </r>
  <r>
    <x v="1"/>
    <x v="1"/>
    <x v="3"/>
  </r>
  <r>
    <x v="1"/>
    <x v="1"/>
    <x v="3"/>
  </r>
  <r>
    <x v="1"/>
    <x v="1"/>
    <x v="3"/>
  </r>
  <r>
    <x v="1"/>
    <x v="1"/>
    <x v="3"/>
  </r>
  <r>
    <x v="1"/>
    <x v="1"/>
    <x v="3"/>
  </r>
  <r>
    <x v="1"/>
    <x v="1"/>
    <x v="3"/>
  </r>
  <r>
    <x v="1"/>
    <x v="1"/>
    <x v="3"/>
  </r>
  <r>
    <x v="1"/>
    <x v="1"/>
    <x v="3"/>
  </r>
  <r>
    <x v="1"/>
    <x v="1"/>
    <x v="3"/>
  </r>
  <r>
    <x v="1"/>
    <x v="1"/>
    <x v="3"/>
  </r>
  <r>
    <x v="1"/>
    <x v="1"/>
    <x v="3"/>
  </r>
  <r>
    <x v="1"/>
    <x v="1"/>
    <x v="3"/>
  </r>
  <r>
    <x v="1"/>
    <x v="1"/>
    <x v="3"/>
  </r>
  <r>
    <x v="1"/>
    <x v="1"/>
    <x v="3"/>
  </r>
  <r>
    <x v="1"/>
    <x v="1"/>
    <x v="3"/>
  </r>
  <r>
    <x v="1"/>
    <x v="4"/>
    <x v="3"/>
  </r>
  <r>
    <x v="1"/>
    <x v="4"/>
    <x v="3"/>
  </r>
  <r>
    <x v="1"/>
    <x v="4"/>
    <x v="3"/>
  </r>
  <r>
    <x v="1"/>
    <x v="5"/>
    <x v="3"/>
  </r>
  <r>
    <x v="1"/>
    <x v="5"/>
    <x v="3"/>
  </r>
  <r>
    <x v="1"/>
    <x v="5"/>
    <x v="3"/>
  </r>
  <r>
    <x v="1"/>
    <x v="5"/>
    <x v="3"/>
  </r>
  <r>
    <x v="1"/>
    <x v="5"/>
    <x v="3"/>
  </r>
  <r>
    <x v="1"/>
    <x v="5"/>
    <x v="3"/>
  </r>
  <r>
    <x v="1"/>
    <x v="5"/>
    <x v="3"/>
  </r>
  <r>
    <x v="1"/>
    <x v="5"/>
    <x v="3"/>
  </r>
  <r>
    <x v="1"/>
    <x v="5"/>
    <x v="3"/>
  </r>
  <r>
    <x v="1"/>
    <x v="5"/>
    <x v="3"/>
  </r>
  <r>
    <x v="1"/>
    <x v="5"/>
    <x v="3"/>
  </r>
  <r>
    <x v="1"/>
    <x v="2"/>
    <x v="3"/>
  </r>
  <r>
    <x v="1"/>
    <x v="2"/>
    <x v="3"/>
  </r>
  <r>
    <x v="1"/>
    <x v="2"/>
    <x v="3"/>
  </r>
  <r>
    <x v="1"/>
    <x v="2"/>
    <x v="3"/>
  </r>
  <r>
    <x v="1"/>
    <x v="2"/>
    <x v="3"/>
  </r>
  <r>
    <x v="1"/>
    <x v="2"/>
    <x v="3"/>
  </r>
  <r>
    <x v="1"/>
    <x v="2"/>
    <x v="3"/>
  </r>
  <r>
    <x v="1"/>
    <x v="2"/>
    <x v="3"/>
  </r>
  <r>
    <x v="1"/>
    <x v="2"/>
    <x v="3"/>
  </r>
  <r>
    <x v="1"/>
    <x v="2"/>
    <x v="3"/>
  </r>
  <r>
    <x v="1"/>
    <x v="2"/>
    <x v="3"/>
  </r>
  <r>
    <x v="1"/>
    <x v="2"/>
    <x v="3"/>
  </r>
  <r>
    <x v="1"/>
    <x v="2"/>
    <x v="3"/>
  </r>
  <r>
    <x v="1"/>
    <x v="2"/>
    <x v="3"/>
  </r>
  <r>
    <x v="1"/>
    <x v="2"/>
    <x v="3"/>
  </r>
  <r>
    <x v="1"/>
    <x v="2"/>
    <x v="3"/>
  </r>
  <r>
    <x v="1"/>
    <x v="2"/>
    <x v="3"/>
  </r>
  <r>
    <x v="1"/>
    <x v="6"/>
    <x v="3"/>
  </r>
  <r>
    <x v="1"/>
    <x v="6"/>
    <x v="3"/>
  </r>
  <r>
    <x v="1"/>
    <x v="6"/>
    <x v="3"/>
  </r>
  <r>
    <x v="1"/>
    <x v="6"/>
    <x v="3"/>
  </r>
  <r>
    <x v="1"/>
    <x v="6"/>
    <x v="3"/>
  </r>
  <r>
    <x v="1"/>
    <x v="6"/>
    <x v="3"/>
  </r>
  <r>
    <x v="1"/>
    <x v="6"/>
    <x v="3"/>
  </r>
  <r>
    <x v="1"/>
    <x v="6"/>
    <x v="3"/>
  </r>
  <r>
    <x v="1"/>
    <x v="6"/>
    <x v="3"/>
  </r>
  <r>
    <x v="1"/>
    <x v="6"/>
    <x v="3"/>
  </r>
  <r>
    <x v="1"/>
    <x v="6"/>
    <x v="3"/>
  </r>
  <r>
    <x v="1"/>
    <x v="6"/>
    <x v="3"/>
  </r>
  <r>
    <x v="1"/>
    <x v="7"/>
    <x v="3"/>
  </r>
  <r>
    <x v="1"/>
    <x v="7"/>
    <x v="3"/>
  </r>
  <r>
    <x v="1"/>
    <x v="7"/>
    <x v="3"/>
  </r>
  <r>
    <x v="1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1"/>
    <x v="3"/>
    <x v="3"/>
  </r>
  <r>
    <x v="1"/>
    <x v="8"/>
    <x v="3"/>
  </r>
  <r>
    <x v="1"/>
    <x v="8"/>
    <x v="3"/>
  </r>
  <r>
    <x v="1"/>
    <x v="8"/>
    <x v="3"/>
  </r>
  <r>
    <x v="1"/>
    <x v="8"/>
    <x v="3"/>
  </r>
  <r>
    <x v="1"/>
    <x v="8"/>
    <x v="3"/>
  </r>
  <r>
    <x v="1"/>
    <x v="8"/>
    <x v="3"/>
  </r>
  <r>
    <x v="1"/>
    <x v="8"/>
    <x v="3"/>
  </r>
  <r>
    <x v="1"/>
    <x v="8"/>
    <x v="3"/>
  </r>
  <r>
    <x v="1"/>
    <x v="8"/>
    <x v="3"/>
  </r>
  <r>
    <x v="1"/>
    <x v="8"/>
    <x v="3"/>
  </r>
  <r>
    <x v="1"/>
    <x v="8"/>
    <x v="3"/>
  </r>
  <r>
    <x v="1"/>
    <x v="8"/>
    <x v="3"/>
  </r>
  <r>
    <x v="1"/>
    <x v="8"/>
    <x v="3"/>
  </r>
  <r>
    <x v="1"/>
    <x v="9"/>
    <x v="3"/>
  </r>
  <r>
    <x v="1"/>
    <x v="9"/>
    <x v="3"/>
  </r>
  <r>
    <x v="1"/>
    <x v="9"/>
    <x v="3"/>
  </r>
  <r>
    <x v="1"/>
    <x v="9"/>
    <x v="3"/>
  </r>
  <r>
    <x v="1"/>
    <x v="4"/>
    <x v="5"/>
  </r>
  <r>
    <x v="1"/>
    <x v="4"/>
    <x v="5"/>
  </r>
  <r>
    <x v="1"/>
    <x v="4"/>
    <x v="5"/>
  </r>
  <r>
    <x v="1"/>
    <x v="2"/>
    <x v="5"/>
  </r>
  <r>
    <x v="1"/>
    <x v="6"/>
    <x v="5"/>
  </r>
  <r>
    <x v="1"/>
    <x v="7"/>
    <x v="5"/>
  </r>
  <r>
    <x v="1"/>
    <x v="7"/>
    <x v="5"/>
  </r>
  <r>
    <x v="1"/>
    <x v="7"/>
    <x v="5"/>
  </r>
  <r>
    <x v="1"/>
    <x v="7"/>
    <x v="5"/>
  </r>
  <r>
    <x v="1"/>
    <x v="7"/>
    <x v="5"/>
  </r>
  <r>
    <x v="1"/>
    <x v="3"/>
    <x v="5"/>
  </r>
  <r>
    <x v="1"/>
    <x v="8"/>
    <x v="5"/>
  </r>
  <r>
    <x v="1"/>
    <x v="9"/>
    <x v="5"/>
  </r>
  <r>
    <x v="1"/>
    <x v="9"/>
    <x v="5"/>
  </r>
  <r>
    <x v="1"/>
    <x v="9"/>
    <x v="5"/>
  </r>
  <r>
    <x v="1"/>
    <x v="9"/>
    <x v="5"/>
  </r>
  <r>
    <x v="1"/>
    <x v="9"/>
    <x v="5"/>
  </r>
  <r>
    <x v="1"/>
    <x v="7"/>
    <x v="13"/>
  </r>
  <r>
    <x v="1"/>
    <x v="7"/>
    <x v="13"/>
  </r>
  <r>
    <x v="1"/>
    <x v="7"/>
    <x v="13"/>
  </r>
  <r>
    <x v="1"/>
    <x v="8"/>
    <x v="13"/>
  </r>
  <r>
    <x v="1"/>
    <x v="2"/>
    <x v="6"/>
  </r>
  <r>
    <x v="1"/>
    <x v="2"/>
    <x v="6"/>
  </r>
  <r>
    <x v="1"/>
    <x v="9"/>
    <x v="6"/>
  </r>
  <r>
    <x v="1"/>
    <x v="0"/>
    <x v="7"/>
  </r>
  <r>
    <x v="1"/>
    <x v="0"/>
    <x v="7"/>
  </r>
  <r>
    <x v="1"/>
    <x v="0"/>
    <x v="7"/>
  </r>
  <r>
    <x v="1"/>
    <x v="0"/>
    <x v="7"/>
  </r>
  <r>
    <x v="1"/>
    <x v="0"/>
    <x v="7"/>
  </r>
  <r>
    <x v="1"/>
    <x v="0"/>
    <x v="7"/>
  </r>
  <r>
    <x v="1"/>
    <x v="0"/>
    <x v="7"/>
  </r>
  <r>
    <x v="1"/>
    <x v="4"/>
    <x v="7"/>
  </r>
  <r>
    <x v="1"/>
    <x v="4"/>
    <x v="7"/>
  </r>
  <r>
    <x v="1"/>
    <x v="4"/>
    <x v="7"/>
  </r>
  <r>
    <x v="1"/>
    <x v="4"/>
    <x v="7"/>
  </r>
  <r>
    <x v="1"/>
    <x v="4"/>
    <x v="7"/>
  </r>
  <r>
    <x v="1"/>
    <x v="4"/>
    <x v="7"/>
  </r>
  <r>
    <x v="1"/>
    <x v="4"/>
    <x v="7"/>
  </r>
  <r>
    <x v="1"/>
    <x v="4"/>
    <x v="7"/>
  </r>
  <r>
    <x v="1"/>
    <x v="4"/>
    <x v="7"/>
  </r>
  <r>
    <x v="1"/>
    <x v="4"/>
    <x v="7"/>
  </r>
  <r>
    <x v="1"/>
    <x v="4"/>
    <x v="7"/>
  </r>
  <r>
    <x v="1"/>
    <x v="4"/>
    <x v="7"/>
  </r>
  <r>
    <x v="1"/>
    <x v="4"/>
    <x v="7"/>
  </r>
  <r>
    <x v="1"/>
    <x v="4"/>
    <x v="7"/>
  </r>
  <r>
    <x v="1"/>
    <x v="4"/>
    <x v="7"/>
  </r>
  <r>
    <x v="1"/>
    <x v="5"/>
    <x v="7"/>
  </r>
  <r>
    <x v="1"/>
    <x v="5"/>
    <x v="7"/>
  </r>
  <r>
    <x v="1"/>
    <x v="5"/>
    <x v="7"/>
  </r>
  <r>
    <x v="1"/>
    <x v="2"/>
    <x v="7"/>
  </r>
  <r>
    <x v="1"/>
    <x v="2"/>
    <x v="7"/>
  </r>
  <r>
    <x v="1"/>
    <x v="2"/>
    <x v="7"/>
  </r>
  <r>
    <x v="1"/>
    <x v="2"/>
    <x v="7"/>
  </r>
  <r>
    <x v="1"/>
    <x v="2"/>
    <x v="7"/>
  </r>
  <r>
    <x v="1"/>
    <x v="2"/>
    <x v="7"/>
  </r>
  <r>
    <x v="1"/>
    <x v="2"/>
    <x v="7"/>
  </r>
  <r>
    <x v="1"/>
    <x v="6"/>
    <x v="7"/>
  </r>
  <r>
    <x v="1"/>
    <x v="6"/>
    <x v="7"/>
  </r>
  <r>
    <x v="1"/>
    <x v="7"/>
    <x v="7"/>
  </r>
  <r>
    <x v="1"/>
    <x v="7"/>
    <x v="7"/>
  </r>
  <r>
    <x v="1"/>
    <x v="7"/>
    <x v="7"/>
  </r>
  <r>
    <x v="1"/>
    <x v="7"/>
    <x v="7"/>
  </r>
  <r>
    <x v="1"/>
    <x v="7"/>
    <x v="7"/>
  </r>
  <r>
    <x v="1"/>
    <x v="7"/>
    <x v="7"/>
  </r>
  <r>
    <x v="1"/>
    <x v="7"/>
    <x v="7"/>
  </r>
  <r>
    <x v="1"/>
    <x v="7"/>
    <x v="7"/>
  </r>
  <r>
    <x v="1"/>
    <x v="7"/>
    <x v="7"/>
  </r>
  <r>
    <x v="1"/>
    <x v="7"/>
    <x v="7"/>
  </r>
  <r>
    <x v="1"/>
    <x v="7"/>
    <x v="7"/>
  </r>
  <r>
    <x v="1"/>
    <x v="3"/>
    <x v="7"/>
  </r>
  <r>
    <x v="1"/>
    <x v="3"/>
    <x v="7"/>
  </r>
  <r>
    <x v="1"/>
    <x v="8"/>
    <x v="7"/>
  </r>
  <r>
    <x v="1"/>
    <x v="8"/>
    <x v="7"/>
  </r>
  <r>
    <x v="1"/>
    <x v="8"/>
    <x v="7"/>
  </r>
  <r>
    <x v="1"/>
    <x v="9"/>
    <x v="7"/>
  </r>
  <r>
    <x v="1"/>
    <x v="9"/>
    <x v="7"/>
  </r>
  <r>
    <x v="1"/>
    <x v="9"/>
    <x v="7"/>
  </r>
  <r>
    <x v="1"/>
    <x v="9"/>
    <x v="7"/>
  </r>
  <r>
    <x v="1"/>
    <x v="9"/>
    <x v="7"/>
  </r>
  <r>
    <x v="1"/>
    <x v="0"/>
    <x v="8"/>
  </r>
  <r>
    <x v="1"/>
    <x v="0"/>
    <x v="8"/>
  </r>
  <r>
    <x v="1"/>
    <x v="0"/>
    <x v="8"/>
  </r>
  <r>
    <x v="1"/>
    <x v="0"/>
    <x v="8"/>
  </r>
  <r>
    <x v="1"/>
    <x v="0"/>
    <x v="8"/>
  </r>
  <r>
    <x v="1"/>
    <x v="0"/>
    <x v="8"/>
  </r>
  <r>
    <x v="1"/>
    <x v="1"/>
    <x v="8"/>
  </r>
  <r>
    <x v="1"/>
    <x v="1"/>
    <x v="8"/>
  </r>
  <r>
    <x v="1"/>
    <x v="1"/>
    <x v="8"/>
  </r>
  <r>
    <x v="1"/>
    <x v="1"/>
    <x v="8"/>
  </r>
  <r>
    <x v="1"/>
    <x v="4"/>
    <x v="8"/>
  </r>
  <r>
    <x v="1"/>
    <x v="4"/>
    <x v="8"/>
  </r>
  <r>
    <x v="1"/>
    <x v="4"/>
    <x v="8"/>
  </r>
  <r>
    <x v="1"/>
    <x v="4"/>
    <x v="8"/>
  </r>
  <r>
    <x v="1"/>
    <x v="4"/>
    <x v="8"/>
  </r>
  <r>
    <x v="1"/>
    <x v="4"/>
    <x v="8"/>
  </r>
  <r>
    <x v="1"/>
    <x v="4"/>
    <x v="8"/>
  </r>
  <r>
    <x v="1"/>
    <x v="5"/>
    <x v="8"/>
  </r>
  <r>
    <x v="1"/>
    <x v="2"/>
    <x v="8"/>
  </r>
  <r>
    <x v="1"/>
    <x v="2"/>
    <x v="8"/>
  </r>
  <r>
    <x v="1"/>
    <x v="2"/>
    <x v="8"/>
  </r>
  <r>
    <x v="1"/>
    <x v="2"/>
    <x v="8"/>
  </r>
  <r>
    <x v="1"/>
    <x v="6"/>
    <x v="8"/>
  </r>
  <r>
    <x v="1"/>
    <x v="6"/>
    <x v="8"/>
  </r>
  <r>
    <x v="1"/>
    <x v="6"/>
    <x v="8"/>
  </r>
  <r>
    <x v="1"/>
    <x v="6"/>
    <x v="8"/>
  </r>
  <r>
    <x v="1"/>
    <x v="6"/>
    <x v="8"/>
  </r>
  <r>
    <x v="1"/>
    <x v="6"/>
    <x v="8"/>
  </r>
  <r>
    <x v="1"/>
    <x v="6"/>
    <x v="8"/>
  </r>
  <r>
    <x v="1"/>
    <x v="6"/>
    <x v="8"/>
  </r>
  <r>
    <x v="1"/>
    <x v="7"/>
    <x v="8"/>
  </r>
  <r>
    <x v="1"/>
    <x v="7"/>
    <x v="8"/>
  </r>
  <r>
    <x v="1"/>
    <x v="7"/>
    <x v="8"/>
  </r>
  <r>
    <x v="1"/>
    <x v="7"/>
    <x v="8"/>
  </r>
  <r>
    <x v="1"/>
    <x v="7"/>
    <x v="8"/>
  </r>
  <r>
    <x v="1"/>
    <x v="7"/>
    <x v="8"/>
  </r>
  <r>
    <x v="1"/>
    <x v="3"/>
    <x v="8"/>
  </r>
  <r>
    <x v="1"/>
    <x v="3"/>
    <x v="8"/>
  </r>
  <r>
    <x v="1"/>
    <x v="3"/>
    <x v="8"/>
  </r>
  <r>
    <x v="1"/>
    <x v="3"/>
    <x v="8"/>
  </r>
  <r>
    <x v="1"/>
    <x v="3"/>
    <x v="8"/>
  </r>
  <r>
    <x v="1"/>
    <x v="3"/>
    <x v="8"/>
  </r>
  <r>
    <x v="1"/>
    <x v="3"/>
    <x v="8"/>
  </r>
  <r>
    <x v="1"/>
    <x v="3"/>
    <x v="8"/>
  </r>
  <r>
    <x v="1"/>
    <x v="3"/>
    <x v="8"/>
  </r>
  <r>
    <x v="1"/>
    <x v="3"/>
    <x v="8"/>
  </r>
  <r>
    <x v="1"/>
    <x v="8"/>
    <x v="8"/>
  </r>
  <r>
    <x v="1"/>
    <x v="8"/>
    <x v="8"/>
  </r>
  <r>
    <x v="1"/>
    <x v="8"/>
    <x v="8"/>
  </r>
  <r>
    <x v="1"/>
    <x v="8"/>
    <x v="8"/>
  </r>
  <r>
    <x v="1"/>
    <x v="8"/>
    <x v="8"/>
  </r>
  <r>
    <x v="1"/>
    <x v="8"/>
    <x v="8"/>
  </r>
  <r>
    <x v="1"/>
    <x v="0"/>
    <x v="9"/>
  </r>
  <r>
    <x v="1"/>
    <x v="0"/>
    <x v="9"/>
  </r>
  <r>
    <x v="1"/>
    <x v="0"/>
    <x v="9"/>
  </r>
  <r>
    <x v="1"/>
    <x v="0"/>
    <x v="9"/>
  </r>
  <r>
    <x v="1"/>
    <x v="4"/>
    <x v="9"/>
  </r>
  <r>
    <x v="1"/>
    <x v="4"/>
    <x v="9"/>
  </r>
  <r>
    <x v="1"/>
    <x v="4"/>
    <x v="9"/>
  </r>
  <r>
    <x v="1"/>
    <x v="4"/>
    <x v="9"/>
  </r>
  <r>
    <x v="1"/>
    <x v="4"/>
    <x v="9"/>
  </r>
  <r>
    <x v="1"/>
    <x v="5"/>
    <x v="9"/>
  </r>
  <r>
    <x v="1"/>
    <x v="2"/>
    <x v="9"/>
  </r>
  <r>
    <x v="1"/>
    <x v="2"/>
    <x v="9"/>
  </r>
  <r>
    <x v="1"/>
    <x v="2"/>
    <x v="9"/>
  </r>
  <r>
    <x v="1"/>
    <x v="2"/>
    <x v="9"/>
  </r>
  <r>
    <x v="1"/>
    <x v="2"/>
    <x v="9"/>
  </r>
  <r>
    <x v="1"/>
    <x v="2"/>
    <x v="9"/>
  </r>
  <r>
    <x v="1"/>
    <x v="6"/>
    <x v="9"/>
  </r>
  <r>
    <x v="1"/>
    <x v="6"/>
    <x v="9"/>
  </r>
  <r>
    <x v="1"/>
    <x v="6"/>
    <x v="9"/>
  </r>
  <r>
    <x v="1"/>
    <x v="6"/>
    <x v="9"/>
  </r>
  <r>
    <x v="1"/>
    <x v="6"/>
    <x v="9"/>
  </r>
  <r>
    <x v="1"/>
    <x v="6"/>
    <x v="9"/>
  </r>
  <r>
    <x v="1"/>
    <x v="6"/>
    <x v="9"/>
  </r>
  <r>
    <x v="1"/>
    <x v="7"/>
    <x v="9"/>
  </r>
  <r>
    <x v="1"/>
    <x v="7"/>
    <x v="9"/>
  </r>
  <r>
    <x v="1"/>
    <x v="7"/>
    <x v="9"/>
  </r>
  <r>
    <x v="1"/>
    <x v="7"/>
    <x v="9"/>
  </r>
  <r>
    <x v="1"/>
    <x v="7"/>
    <x v="9"/>
  </r>
  <r>
    <x v="1"/>
    <x v="3"/>
    <x v="9"/>
  </r>
  <r>
    <x v="1"/>
    <x v="3"/>
    <x v="9"/>
  </r>
  <r>
    <x v="1"/>
    <x v="8"/>
    <x v="9"/>
  </r>
  <r>
    <x v="1"/>
    <x v="8"/>
    <x v="9"/>
  </r>
  <r>
    <x v="1"/>
    <x v="8"/>
    <x v="9"/>
  </r>
  <r>
    <x v="1"/>
    <x v="8"/>
    <x v="9"/>
  </r>
  <r>
    <x v="1"/>
    <x v="9"/>
    <x v="9"/>
  </r>
  <r>
    <x v="1"/>
    <x v="9"/>
    <x v="9"/>
  </r>
  <r>
    <x v="1"/>
    <x v="9"/>
    <x v="9"/>
  </r>
  <r>
    <x v="1"/>
    <x v="9"/>
    <x v="9"/>
  </r>
  <r>
    <x v="1"/>
    <x v="9"/>
    <x v="9"/>
  </r>
  <r>
    <x v="1"/>
    <x v="9"/>
    <x v="9"/>
  </r>
  <r>
    <x v="1"/>
    <x v="7"/>
    <x v="10"/>
  </r>
  <r>
    <x v="1"/>
    <x v="9"/>
    <x v="10"/>
  </r>
  <r>
    <x v="1"/>
    <x v="0"/>
    <x v="11"/>
  </r>
  <r>
    <x v="1"/>
    <x v="0"/>
    <x v="11"/>
  </r>
  <r>
    <x v="1"/>
    <x v="0"/>
    <x v="11"/>
  </r>
  <r>
    <x v="1"/>
    <x v="0"/>
    <x v="11"/>
  </r>
  <r>
    <x v="1"/>
    <x v="0"/>
    <x v="11"/>
  </r>
  <r>
    <x v="1"/>
    <x v="1"/>
    <x v="11"/>
  </r>
  <r>
    <x v="1"/>
    <x v="4"/>
    <x v="11"/>
  </r>
  <r>
    <x v="1"/>
    <x v="4"/>
    <x v="11"/>
  </r>
  <r>
    <x v="1"/>
    <x v="4"/>
    <x v="11"/>
  </r>
  <r>
    <x v="1"/>
    <x v="4"/>
    <x v="11"/>
  </r>
  <r>
    <x v="1"/>
    <x v="4"/>
    <x v="11"/>
  </r>
  <r>
    <x v="1"/>
    <x v="4"/>
    <x v="11"/>
  </r>
  <r>
    <x v="1"/>
    <x v="4"/>
    <x v="11"/>
  </r>
  <r>
    <x v="1"/>
    <x v="4"/>
    <x v="11"/>
  </r>
  <r>
    <x v="1"/>
    <x v="4"/>
    <x v="11"/>
  </r>
  <r>
    <x v="1"/>
    <x v="4"/>
    <x v="11"/>
  </r>
  <r>
    <x v="1"/>
    <x v="4"/>
    <x v="11"/>
  </r>
  <r>
    <x v="1"/>
    <x v="5"/>
    <x v="11"/>
  </r>
  <r>
    <x v="1"/>
    <x v="5"/>
    <x v="11"/>
  </r>
  <r>
    <x v="1"/>
    <x v="5"/>
    <x v="11"/>
  </r>
  <r>
    <x v="1"/>
    <x v="5"/>
    <x v="11"/>
  </r>
  <r>
    <x v="1"/>
    <x v="5"/>
    <x v="11"/>
  </r>
  <r>
    <x v="1"/>
    <x v="5"/>
    <x v="11"/>
  </r>
  <r>
    <x v="1"/>
    <x v="5"/>
    <x v="11"/>
  </r>
  <r>
    <x v="1"/>
    <x v="5"/>
    <x v="11"/>
  </r>
  <r>
    <x v="1"/>
    <x v="5"/>
    <x v="11"/>
  </r>
  <r>
    <x v="1"/>
    <x v="5"/>
    <x v="11"/>
  </r>
  <r>
    <x v="1"/>
    <x v="5"/>
    <x v="11"/>
  </r>
  <r>
    <x v="1"/>
    <x v="5"/>
    <x v="11"/>
  </r>
  <r>
    <x v="1"/>
    <x v="5"/>
    <x v="11"/>
  </r>
  <r>
    <x v="1"/>
    <x v="5"/>
    <x v="11"/>
  </r>
  <r>
    <x v="1"/>
    <x v="5"/>
    <x v="11"/>
  </r>
  <r>
    <x v="1"/>
    <x v="5"/>
    <x v="11"/>
  </r>
  <r>
    <x v="1"/>
    <x v="5"/>
    <x v="11"/>
  </r>
  <r>
    <x v="1"/>
    <x v="5"/>
    <x v="11"/>
  </r>
  <r>
    <x v="1"/>
    <x v="2"/>
    <x v="11"/>
  </r>
  <r>
    <x v="1"/>
    <x v="2"/>
    <x v="11"/>
  </r>
  <r>
    <x v="1"/>
    <x v="2"/>
    <x v="11"/>
  </r>
  <r>
    <x v="1"/>
    <x v="2"/>
    <x v="11"/>
  </r>
  <r>
    <x v="1"/>
    <x v="2"/>
    <x v="11"/>
  </r>
  <r>
    <x v="1"/>
    <x v="2"/>
    <x v="11"/>
  </r>
  <r>
    <x v="1"/>
    <x v="2"/>
    <x v="11"/>
  </r>
  <r>
    <x v="1"/>
    <x v="2"/>
    <x v="11"/>
  </r>
  <r>
    <x v="1"/>
    <x v="2"/>
    <x v="11"/>
  </r>
  <r>
    <x v="1"/>
    <x v="7"/>
    <x v="11"/>
  </r>
  <r>
    <x v="1"/>
    <x v="7"/>
    <x v="11"/>
  </r>
  <r>
    <x v="1"/>
    <x v="7"/>
    <x v="11"/>
  </r>
  <r>
    <x v="1"/>
    <x v="7"/>
    <x v="11"/>
  </r>
  <r>
    <x v="1"/>
    <x v="7"/>
    <x v="11"/>
  </r>
  <r>
    <x v="1"/>
    <x v="7"/>
    <x v="11"/>
  </r>
  <r>
    <x v="1"/>
    <x v="7"/>
    <x v="11"/>
  </r>
  <r>
    <x v="1"/>
    <x v="7"/>
    <x v="11"/>
  </r>
  <r>
    <x v="1"/>
    <x v="7"/>
    <x v="11"/>
  </r>
  <r>
    <x v="1"/>
    <x v="7"/>
    <x v="11"/>
  </r>
  <r>
    <x v="1"/>
    <x v="7"/>
    <x v="11"/>
  </r>
  <r>
    <x v="1"/>
    <x v="7"/>
    <x v="11"/>
  </r>
  <r>
    <x v="1"/>
    <x v="7"/>
    <x v="11"/>
  </r>
  <r>
    <x v="1"/>
    <x v="7"/>
    <x v="11"/>
  </r>
  <r>
    <x v="1"/>
    <x v="7"/>
    <x v="11"/>
  </r>
  <r>
    <x v="1"/>
    <x v="7"/>
    <x v="11"/>
  </r>
  <r>
    <x v="1"/>
    <x v="3"/>
    <x v="11"/>
  </r>
  <r>
    <x v="1"/>
    <x v="3"/>
    <x v="11"/>
  </r>
  <r>
    <x v="1"/>
    <x v="3"/>
    <x v="11"/>
  </r>
  <r>
    <x v="1"/>
    <x v="3"/>
    <x v="11"/>
  </r>
  <r>
    <x v="1"/>
    <x v="3"/>
    <x v="11"/>
  </r>
  <r>
    <x v="1"/>
    <x v="3"/>
    <x v="11"/>
  </r>
  <r>
    <x v="1"/>
    <x v="3"/>
    <x v="11"/>
  </r>
  <r>
    <x v="1"/>
    <x v="3"/>
    <x v="11"/>
  </r>
  <r>
    <x v="1"/>
    <x v="3"/>
    <x v="11"/>
  </r>
  <r>
    <x v="1"/>
    <x v="3"/>
    <x v="11"/>
  </r>
  <r>
    <x v="1"/>
    <x v="3"/>
    <x v="11"/>
  </r>
  <r>
    <x v="1"/>
    <x v="8"/>
    <x v="11"/>
  </r>
  <r>
    <x v="1"/>
    <x v="8"/>
    <x v="11"/>
  </r>
  <r>
    <x v="1"/>
    <x v="8"/>
    <x v="11"/>
  </r>
  <r>
    <x v="1"/>
    <x v="8"/>
    <x v="11"/>
  </r>
  <r>
    <x v="1"/>
    <x v="8"/>
    <x v="11"/>
  </r>
  <r>
    <x v="1"/>
    <x v="8"/>
    <x v="11"/>
  </r>
  <r>
    <x v="1"/>
    <x v="8"/>
    <x v="11"/>
  </r>
  <r>
    <x v="1"/>
    <x v="8"/>
    <x v="11"/>
  </r>
  <r>
    <x v="1"/>
    <x v="8"/>
    <x v="11"/>
  </r>
  <r>
    <x v="1"/>
    <x v="8"/>
    <x v="11"/>
  </r>
  <r>
    <x v="1"/>
    <x v="8"/>
    <x v="11"/>
  </r>
  <r>
    <x v="1"/>
    <x v="8"/>
    <x v="11"/>
  </r>
  <r>
    <x v="1"/>
    <x v="8"/>
    <x v="11"/>
  </r>
  <r>
    <x v="1"/>
    <x v="9"/>
    <x v="11"/>
  </r>
  <r>
    <x v="1"/>
    <x v="9"/>
    <x v="11"/>
  </r>
  <r>
    <x v="1"/>
    <x v="9"/>
    <x v="11"/>
  </r>
  <r>
    <x v="1"/>
    <x v="9"/>
    <x v="11"/>
  </r>
  <r>
    <x v="1"/>
    <x v="9"/>
    <x v="11"/>
  </r>
  <r>
    <x v="1"/>
    <x v="9"/>
    <x v="11"/>
  </r>
  <r>
    <x v="2"/>
    <x v="0"/>
    <x v="0"/>
  </r>
  <r>
    <x v="2"/>
    <x v="1"/>
    <x v="0"/>
  </r>
  <r>
    <x v="2"/>
    <x v="1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5"/>
    <x v="0"/>
  </r>
  <r>
    <x v="2"/>
    <x v="5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6"/>
    <x v="0"/>
  </r>
  <r>
    <x v="2"/>
    <x v="7"/>
    <x v="0"/>
  </r>
  <r>
    <x v="2"/>
    <x v="7"/>
    <x v="0"/>
  </r>
  <r>
    <x v="2"/>
    <x v="3"/>
    <x v="0"/>
  </r>
  <r>
    <x v="2"/>
    <x v="3"/>
    <x v="0"/>
  </r>
  <r>
    <x v="2"/>
    <x v="3"/>
    <x v="0"/>
  </r>
  <r>
    <x v="2"/>
    <x v="9"/>
    <x v="0"/>
  </r>
  <r>
    <x v="2"/>
    <x v="1"/>
    <x v="12"/>
  </r>
  <r>
    <x v="2"/>
    <x v="1"/>
    <x v="12"/>
  </r>
  <r>
    <x v="2"/>
    <x v="6"/>
    <x v="12"/>
  </r>
  <r>
    <x v="2"/>
    <x v="6"/>
    <x v="12"/>
  </r>
  <r>
    <x v="2"/>
    <x v="3"/>
    <x v="12"/>
  </r>
  <r>
    <x v="2"/>
    <x v="9"/>
    <x v="12"/>
  </r>
  <r>
    <x v="2"/>
    <x v="9"/>
    <x v="12"/>
  </r>
  <r>
    <x v="2"/>
    <x v="9"/>
    <x v="12"/>
  </r>
  <r>
    <x v="2"/>
    <x v="9"/>
    <x v="12"/>
  </r>
  <r>
    <x v="2"/>
    <x v="9"/>
    <x v="12"/>
  </r>
  <r>
    <x v="2"/>
    <x v="9"/>
    <x v="12"/>
  </r>
  <r>
    <x v="2"/>
    <x v="0"/>
    <x v="1"/>
  </r>
  <r>
    <x v="2"/>
    <x v="0"/>
    <x v="1"/>
  </r>
  <r>
    <x v="2"/>
    <x v="0"/>
    <x v="1"/>
  </r>
  <r>
    <x v="2"/>
    <x v="0"/>
    <x v="1"/>
  </r>
  <r>
    <x v="2"/>
    <x v="0"/>
    <x v="1"/>
  </r>
  <r>
    <x v="2"/>
    <x v="0"/>
    <x v="1"/>
  </r>
  <r>
    <x v="2"/>
    <x v="0"/>
    <x v="1"/>
  </r>
  <r>
    <x v="2"/>
    <x v="0"/>
    <x v="1"/>
  </r>
  <r>
    <x v="2"/>
    <x v="0"/>
    <x v="1"/>
  </r>
  <r>
    <x v="2"/>
    <x v="1"/>
    <x v="1"/>
  </r>
  <r>
    <x v="2"/>
    <x v="1"/>
    <x v="1"/>
  </r>
  <r>
    <x v="2"/>
    <x v="1"/>
    <x v="1"/>
  </r>
  <r>
    <x v="2"/>
    <x v="1"/>
    <x v="1"/>
  </r>
  <r>
    <x v="2"/>
    <x v="1"/>
    <x v="1"/>
  </r>
  <r>
    <x v="2"/>
    <x v="1"/>
    <x v="1"/>
  </r>
  <r>
    <x v="2"/>
    <x v="1"/>
    <x v="1"/>
  </r>
  <r>
    <x v="2"/>
    <x v="1"/>
    <x v="1"/>
  </r>
  <r>
    <x v="2"/>
    <x v="1"/>
    <x v="1"/>
  </r>
  <r>
    <x v="2"/>
    <x v="1"/>
    <x v="1"/>
  </r>
  <r>
    <x v="2"/>
    <x v="1"/>
    <x v="1"/>
  </r>
  <r>
    <x v="2"/>
    <x v="1"/>
    <x v="1"/>
  </r>
  <r>
    <x v="2"/>
    <x v="1"/>
    <x v="1"/>
  </r>
  <r>
    <x v="2"/>
    <x v="1"/>
    <x v="1"/>
  </r>
  <r>
    <x v="2"/>
    <x v="1"/>
    <x v="1"/>
  </r>
  <r>
    <x v="2"/>
    <x v="1"/>
    <x v="1"/>
  </r>
  <r>
    <x v="2"/>
    <x v="1"/>
    <x v="1"/>
  </r>
  <r>
    <x v="2"/>
    <x v="1"/>
    <x v="1"/>
  </r>
  <r>
    <x v="2"/>
    <x v="1"/>
    <x v="1"/>
  </r>
  <r>
    <x v="2"/>
    <x v="1"/>
    <x v="1"/>
  </r>
  <r>
    <x v="2"/>
    <x v="1"/>
    <x v="1"/>
  </r>
  <r>
    <x v="2"/>
    <x v="1"/>
    <x v="1"/>
  </r>
  <r>
    <x v="2"/>
    <x v="1"/>
    <x v="1"/>
  </r>
  <r>
    <x v="2"/>
    <x v="1"/>
    <x v="1"/>
  </r>
  <r>
    <x v="2"/>
    <x v="1"/>
    <x v="1"/>
  </r>
  <r>
    <x v="2"/>
    <x v="1"/>
    <x v="1"/>
  </r>
  <r>
    <x v="2"/>
    <x v="1"/>
    <x v="1"/>
  </r>
  <r>
    <x v="2"/>
    <x v="1"/>
    <x v="1"/>
  </r>
  <r>
    <x v="2"/>
    <x v="4"/>
    <x v="1"/>
  </r>
  <r>
    <x v="2"/>
    <x v="4"/>
    <x v="1"/>
  </r>
  <r>
    <x v="2"/>
    <x v="4"/>
    <x v="1"/>
  </r>
  <r>
    <x v="2"/>
    <x v="4"/>
    <x v="1"/>
  </r>
  <r>
    <x v="2"/>
    <x v="4"/>
    <x v="1"/>
  </r>
  <r>
    <x v="2"/>
    <x v="4"/>
    <x v="1"/>
  </r>
  <r>
    <x v="2"/>
    <x v="4"/>
    <x v="1"/>
  </r>
  <r>
    <x v="2"/>
    <x v="4"/>
    <x v="1"/>
  </r>
  <r>
    <x v="2"/>
    <x v="4"/>
    <x v="1"/>
  </r>
  <r>
    <x v="2"/>
    <x v="4"/>
    <x v="1"/>
  </r>
  <r>
    <x v="2"/>
    <x v="4"/>
    <x v="1"/>
  </r>
  <r>
    <x v="2"/>
    <x v="4"/>
    <x v="1"/>
  </r>
  <r>
    <x v="2"/>
    <x v="4"/>
    <x v="1"/>
  </r>
  <r>
    <x v="2"/>
    <x v="4"/>
    <x v="1"/>
  </r>
  <r>
    <x v="2"/>
    <x v="5"/>
    <x v="1"/>
  </r>
  <r>
    <x v="2"/>
    <x v="5"/>
    <x v="1"/>
  </r>
  <r>
    <x v="2"/>
    <x v="5"/>
    <x v="1"/>
  </r>
  <r>
    <x v="2"/>
    <x v="5"/>
    <x v="1"/>
  </r>
  <r>
    <x v="2"/>
    <x v="5"/>
    <x v="1"/>
  </r>
  <r>
    <x v="2"/>
    <x v="5"/>
    <x v="1"/>
  </r>
  <r>
    <x v="2"/>
    <x v="5"/>
    <x v="1"/>
  </r>
  <r>
    <x v="2"/>
    <x v="5"/>
    <x v="1"/>
  </r>
  <r>
    <x v="2"/>
    <x v="5"/>
    <x v="1"/>
  </r>
  <r>
    <x v="2"/>
    <x v="2"/>
    <x v="1"/>
  </r>
  <r>
    <x v="2"/>
    <x v="2"/>
    <x v="1"/>
  </r>
  <r>
    <x v="2"/>
    <x v="2"/>
    <x v="1"/>
  </r>
  <r>
    <x v="2"/>
    <x v="2"/>
    <x v="1"/>
  </r>
  <r>
    <x v="2"/>
    <x v="2"/>
    <x v="1"/>
  </r>
  <r>
    <x v="2"/>
    <x v="2"/>
    <x v="1"/>
  </r>
  <r>
    <x v="2"/>
    <x v="2"/>
    <x v="1"/>
  </r>
  <r>
    <x v="2"/>
    <x v="2"/>
    <x v="1"/>
  </r>
  <r>
    <x v="2"/>
    <x v="2"/>
    <x v="1"/>
  </r>
  <r>
    <x v="2"/>
    <x v="2"/>
    <x v="1"/>
  </r>
  <r>
    <x v="2"/>
    <x v="6"/>
    <x v="1"/>
  </r>
  <r>
    <x v="2"/>
    <x v="6"/>
    <x v="1"/>
  </r>
  <r>
    <x v="2"/>
    <x v="6"/>
    <x v="1"/>
  </r>
  <r>
    <x v="2"/>
    <x v="6"/>
    <x v="1"/>
  </r>
  <r>
    <x v="2"/>
    <x v="6"/>
    <x v="1"/>
  </r>
  <r>
    <x v="2"/>
    <x v="6"/>
    <x v="1"/>
  </r>
  <r>
    <x v="2"/>
    <x v="6"/>
    <x v="1"/>
  </r>
  <r>
    <x v="2"/>
    <x v="6"/>
    <x v="1"/>
  </r>
  <r>
    <x v="2"/>
    <x v="6"/>
    <x v="1"/>
  </r>
  <r>
    <x v="2"/>
    <x v="6"/>
    <x v="1"/>
  </r>
  <r>
    <x v="2"/>
    <x v="6"/>
    <x v="1"/>
  </r>
  <r>
    <x v="2"/>
    <x v="6"/>
    <x v="1"/>
  </r>
  <r>
    <x v="2"/>
    <x v="6"/>
    <x v="1"/>
  </r>
  <r>
    <x v="2"/>
    <x v="7"/>
    <x v="1"/>
  </r>
  <r>
    <x v="2"/>
    <x v="7"/>
    <x v="1"/>
  </r>
  <r>
    <x v="2"/>
    <x v="7"/>
    <x v="1"/>
  </r>
  <r>
    <x v="2"/>
    <x v="7"/>
    <x v="1"/>
  </r>
  <r>
    <x v="2"/>
    <x v="7"/>
    <x v="1"/>
  </r>
  <r>
    <x v="2"/>
    <x v="7"/>
    <x v="1"/>
  </r>
  <r>
    <x v="2"/>
    <x v="7"/>
    <x v="1"/>
  </r>
  <r>
    <x v="2"/>
    <x v="7"/>
    <x v="1"/>
  </r>
  <r>
    <x v="2"/>
    <x v="7"/>
    <x v="1"/>
  </r>
  <r>
    <x v="2"/>
    <x v="7"/>
    <x v="1"/>
  </r>
  <r>
    <x v="2"/>
    <x v="7"/>
    <x v="1"/>
  </r>
  <r>
    <x v="2"/>
    <x v="7"/>
    <x v="1"/>
  </r>
  <r>
    <x v="2"/>
    <x v="7"/>
    <x v="1"/>
  </r>
  <r>
    <x v="2"/>
    <x v="7"/>
    <x v="1"/>
  </r>
  <r>
    <x v="2"/>
    <x v="7"/>
    <x v="1"/>
  </r>
  <r>
    <x v="2"/>
    <x v="7"/>
    <x v="1"/>
  </r>
  <r>
    <x v="2"/>
    <x v="7"/>
    <x v="1"/>
  </r>
  <r>
    <x v="2"/>
    <x v="7"/>
    <x v="1"/>
  </r>
  <r>
    <x v="2"/>
    <x v="7"/>
    <x v="1"/>
  </r>
  <r>
    <x v="2"/>
    <x v="7"/>
    <x v="1"/>
  </r>
  <r>
    <x v="2"/>
    <x v="7"/>
    <x v="1"/>
  </r>
  <r>
    <x v="2"/>
    <x v="7"/>
    <x v="1"/>
  </r>
  <r>
    <x v="2"/>
    <x v="3"/>
    <x v="1"/>
  </r>
  <r>
    <x v="2"/>
    <x v="3"/>
    <x v="1"/>
  </r>
  <r>
    <x v="2"/>
    <x v="3"/>
    <x v="1"/>
  </r>
  <r>
    <x v="2"/>
    <x v="3"/>
    <x v="1"/>
  </r>
  <r>
    <x v="2"/>
    <x v="3"/>
    <x v="1"/>
  </r>
  <r>
    <x v="2"/>
    <x v="8"/>
    <x v="1"/>
  </r>
  <r>
    <x v="2"/>
    <x v="8"/>
    <x v="1"/>
  </r>
  <r>
    <x v="2"/>
    <x v="8"/>
    <x v="1"/>
  </r>
  <r>
    <x v="2"/>
    <x v="8"/>
    <x v="1"/>
  </r>
  <r>
    <x v="2"/>
    <x v="8"/>
    <x v="1"/>
  </r>
  <r>
    <x v="2"/>
    <x v="8"/>
    <x v="1"/>
  </r>
  <r>
    <x v="2"/>
    <x v="8"/>
    <x v="1"/>
  </r>
  <r>
    <x v="2"/>
    <x v="8"/>
    <x v="1"/>
  </r>
  <r>
    <x v="2"/>
    <x v="8"/>
    <x v="1"/>
  </r>
  <r>
    <x v="2"/>
    <x v="8"/>
    <x v="1"/>
  </r>
  <r>
    <x v="2"/>
    <x v="8"/>
    <x v="1"/>
  </r>
  <r>
    <x v="2"/>
    <x v="8"/>
    <x v="1"/>
  </r>
  <r>
    <x v="2"/>
    <x v="8"/>
    <x v="1"/>
  </r>
  <r>
    <x v="2"/>
    <x v="8"/>
    <x v="1"/>
  </r>
  <r>
    <x v="2"/>
    <x v="8"/>
    <x v="1"/>
  </r>
  <r>
    <x v="2"/>
    <x v="8"/>
    <x v="1"/>
  </r>
  <r>
    <x v="2"/>
    <x v="8"/>
    <x v="1"/>
  </r>
  <r>
    <x v="2"/>
    <x v="8"/>
    <x v="1"/>
  </r>
  <r>
    <x v="2"/>
    <x v="8"/>
    <x v="1"/>
  </r>
  <r>
    <x v="2"/>
    <x v="8"/>
    <x v="1"/>
  </r>
  <r>
    <x v="2"/>
    <x v="8"/>
    <x v="1"/>
  </r>
  <r>
    <x v="2"/>
    <x v="8"/>
    <x v="1"/>
  </r>
  <r>
    <x v="2"/>
    <x v="8"/>
    <x v="1"/>
  </r>
  <r>
    <x v="2"/>
    <x v="8"/>
    <x v="1"/>
  </r>
  <r>
    <x v="2"/>
    <x v="8"/>
    <x v="1"/>
  </r>
  <r>
    <x v="2"/>
    <x v="8"/>
    <x v="1"/>
  </r>
  <r>
    <x v="2"/>
    <x v="8"/>
    <x v="1"/>
  </r>
  <r>
    <x v="2"/>
    <x v="8"/>
    <x v="1"/>
  </r>
  <r>
    <x v="2"/>
    <x v="9"/>
    <x v="1"/>
  </r>
  <r>
    <x v="2"/>
    <x v="9"/>
    <x v="1"/>
  </r>
  <r>
    <x v="2"/>
    <x v="9"/>
    <x v="1"/>
  </r>
  <r>
    <x v="2"/>
    <x v="9"/>
    <x v="1"/>
  </r>
  <r>
    <x v="2"/>
    <x v="9"/>
    <x v="1"/>
  </r>
  <r>
    <x v="2"/>
    <x v="9"/>
    <x v="1"/>
  </r>
  <r>
    <x v="2"/>
    <x v="9"/>
    <x v="1"/>
  </r>
  <r>
    <x v="2"/>
    <x v="9"/>
    <x v="1"/>
  </r>
  <r>
    <x v="2"/>
    <x v="9"/>
    <x v="1"/>
  </r>
  <r>
    <x v="2"/>
    <x v="9"/>
    <x v="1"/>
  </r>
  <r>
    <x v="2"/>
    <x v="9"/>
    <x v="1"/>
  </r>
  <r>
    <x v="2"/>
    <x v="9"/>
    <x v="1"/>
  </r>
  <r>
    <x v="2"/>
    <x v="9"/>
    <x v="1"/>
  </r>
  <r>
    <x v="2"/>
    <x v="9"/>
    <x v="1"/>
  </r>
  <r>
    <x v="2"/>
    <x v="9"/>
    <x v="1"/>
  </r>
  <r>
    <x v="2"/>
    <x v="9"/>
    <x v="1"/>
  </r>
  <r>
    <x v="2"/>
    <x v="9"/>
    <x v="1"/>
  </r>
  <r>
    <x v="2"/>
    <x v="9"/>
    <x v="1"/>
  </r>
  <r>
    <x v="2"/>
    <x v="8"/>
    <x v="2"/>
  </r>
  <r>
    <x v="2"/>
    <x v="0"/>
    <x v="3"/>
  </r>
  <r>
    <x v="2"/>
    <x v="0"/>
    <x v="3"/>
  </r>
  <r>
    <x v="2"/>
    <x v="1"/>
    <x v="3"/>
  </r>
  <r>
    <x v="2"/>
    <x v="4"/>
    <x v="3"/>
  </r>
  <r>
    <x v="2"/>
    <x v="4"/>
    <x v="3"/>
  </r>
  <r>
    <x v="2"/>
    <x v="4"/>
    <x v="3"/>
  </r>
  <r>
    <x v="2"/>
    <x v="4"/>
    <x v="3"/>
  </r>
  <r>
    <x v="2"/>
    <x v="4"/>
    <x v="3"/>
  </r>
  <r>
    <x v="2"/>
    <x v="2"/>
    <x v="3"/>
  </r>
  <r>
    <x v="2"/>
    <x v="2"/>
    <x v="3"/>
  </r>
  <r>
    <x v="2"/>
    <x v="2"/>
    <x v="3"/>
  </r>
  <r>
    <x v="2"/>
    <x v="2"/>
    <x v="3"/>
  </r>
  <r>
    <x v="2"/>
    <x v="2"/>
    <x v="3"/>
  </r>
  <r>
    <x v="2"/>
    <x v="6"/>
    <x v="3"/>
  </r>
  <r>
    <x v="2"/>
    <x v="7"/>
    <x v="3"/>
  </r>
  <r>
    <x v="2"/>
    <x v="7"/>
    <x v="3"/>
  </r>
  <r>
    <x v="2"/>
    <x v="7"/>
    <x v="3"/>
  </r>
  <r>
    <x v="2"/>
    <x v="7"/>
    <x v="3"/>
  </r>
  <r>
    <x v="2"/>
    <x v="7"/>
    <x v="3"/>
  </r>
  <r>
    <x v="2"/>
    <x v="7"/>
    <x v="3"/>
  </r>
  <r>
    <x v="2"/>
    <x v="7"/>
    <x v="3"/>
  </r>
  <r>
    <x v="2"/>
    <x v="3"/>
    <x v="3"/>
  </r>
  <r>
    <x v="2"/>
    <x v="3"/>
    <x v="3"/>
  </r>
  <r>
    <x v="2"/>
    <x v="3"/>
    <x v="3"/>
  </r>
  <r>
    <x v="2"/>
    <x v="3"/>
    <x v="3"/>
  </r>
  <r>
    <x v="2"/>
    <x v="3"/>
    <x v="3"/>
  </r>
  <r>
    <x v="2"/>
    <x v="3"/>
    <x v="3"/>
  </r>
  <r>
    <x v="2"/>
    <x v="3"/>
    <x v="3"/>
  </r>
  <r>
    <x v="2"/>
    <x v="3"/>
    <x v="3"/>
  </r>
  <r>
    <x v="2"/>
    <x v="3"/>
    <x v="3"/>
  </r>
  <r>
    <x v="2"/>
    <x v="3"/>
    <x v="3"/>
  </r>
  <r>
    <x v="2"/>
    <x v="3"/>
    <x v="3"/>
  </r>
  <r>
    <x v="2"/>
    <x v="3"/>
    <x v="3"/>
  </r>
  <r>
    <x v="2"/>
    <x v="3"/>
    <x v="3"/>
  </r>
  <r>
    <x v="2"/>
    <x v="3"/>
    <x v="3"/>
  </r>
  <r>
    <x v="2"/>
    <x v="3"/>
    <x v="3"/>
  </r>
  <r>
    <x v="2"/>
    <x v="3"/>
    <x v="3"/>
  </r>
  <r>
    <x v="2"/>
    <x v="3"/>
    <x v="3"/>
  </r>
  <r>
    <x v="2"/>
    <x v="3"/>
    <x v="3"/>
  </r>
  <r>
    <x v="2"/>
    <x v="3"/>
    <x v="3"/>
  </r>
  <r>
    <x v="2"/>
    <x v="3"/>
    <x v="3"/>
  </r>
  <r>
    <x v="2"/>
    <x v="3"/>
    <x v="3"/>
  </r>
  <r>
    <x v="2"/>
    <x v="8"/>
    <x v="3"/>
  </r>
  <r>
    <x v="2"/>
    <x v="8"/>
    <x v="3"/>
  </r>
  <r>
    <x v="2"/>
    <x v="8"/>
    <x v="3"/>
  </r>
  <r>
    <x v="2"/>
    <x v="8"/>
    <x v="3"/>
  </r>
  <r>
    <x v="2"/>
    <x v="8"/>
    <x v="3"/>
  </r>
  <r>
    <x v="2"/>
    <x v="8"/>
    <x v="3"/>
  </r>
  <r>
    <x v="2"/>
    <x v="8"/>
    <x v="3"/>
  </r>
  <r>
    <x v="2"/>
    <x v="9"/>
    <x v="3"/>
  </r>
  <r>
    <x v="2"/>
    <x v="1"/>
    <x v="14"/>
  </r>
  <r>
    <x v="2"/>
    <x v="1"/>
    <x v="14"/>
  </r>
  <r>
    <x v="2"/>
    <x v="7"/>
    <x v="14"/>
  </r>
  <r>
    <x v="2"/>
    <x v="3"/>
    <x v="14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5"/>
  </r>
  <r>
    <x v="2"/>
    <x v="0"/>
    <x v="5"/>
  </r>
  <r>
    <x v="2"/>
    <x v="4"/>
    <x v="5"/>
  </r>
  <r>
    <x v="2"/>
    <x v="4"/>
    <x v="5"/>
  </r>
  <r>
    <x v="2"/>
    <x v="4"/>
    <x v="5"/>
  </r>
  <r>
    <x v="2"/>
    <x v="4"/>
    <x v="5"/>
  </r>
  <r>
    <x v="2"/>
    <x v="5"/>
    <x v="5"/>
  </r>
  <r>
    <x v="2"/>
    <x v="2"/>
    <x v="5"/>
  </r>
  <r>
    <x v="2"/>
    <x v="2"/>
    <x v="5"/>
  </r>
  <r>
    <x v="2"/>
    <x v="2"/>
    <x v="5"/>
  </r>
  <r>
    <x v="2"/>
    <x v="2"/>
    <x v="5"/>
  </r>
  <r>
    <x v="2"/>
    <x v="2"/>
    <x v="5"/>
  </r>
  <r>
    <x v="2"/>
    <x v="2"/>
    <x v="5"/>
  </r>
  <r>
    <x v="2"/>
    <x v="2"/>
    <x v="5"/>
  </r>
  <r>
    <x v="2"/>
    <x v="2"/>
    <x v="5"/>
  </r>
  <r>
    <x v="2"/>
    <x v="2"/>
    <x v="5"/>
  </r>
  <r>
    <x v="2"/>
    <x v="6"/>
    <x v="5"/>
  </r>
  <r>
    <x v="2"/>
    <x v="6"/>
    <x v="5"/>
  </r>
  <r>
    <x v="2"/>
    <x v="6"/>
    <x v="5"/>
  </r>
  <r>
    <x v="2"/>
    <x v="6"/>
    <x v="5"/>
  </r>
  <r>
    <x v="2"/>
    <x v="6"/>
    <x v="5"/>
  </r>
  <r>
    <x v="2"/>
    <x v="3"/>
    <x v="5"/>
  </r>
  <r>
    <x v="2"/>
    <x v="3"/>
    <x v="5"/>
  </r>
  <r>
    <x v="2"/>
    <x v="8"/>
    <x v="5"/>
  </r>
  <r>
    <x v="2"/>
    <x v="8"/>
    <x v="5"/>
  </r>
  <r>
    <x v="2"/>
    <x v="8"/>
    <x v="5"/>
  </r>
  <r>
    <x v="2"/>
    <x v="8"/>
    <x v="5"/>
  </r>
  <r>
    <x v="2"/>
    <x v="8"/>
    <x v="5"/>
  </r>
  <r>
    <x v="2"/>
    <x v="8"/>
    <x v="5"/>
  </r>
  <r>
    <x v="2"/>
    <x v="8"/>
    <x v="5"/>
  </r>
  <r>
    <x v="2"/>
    <x v="8"/>
    <x v="5"/>
  </r>
  <r>
    <x v="2"/>
    <x v="9"/>
    <x v="13"/>
  </r>
  <r>
    <x v="2"/>
    <x v="0"/>
    <x v="6"/>
  </r>
  <r>
    <x v="2"/>
    <x v="0"/>
    <x v="6"/>
  </r>
  <r>
    <x v="2"/>
    <x v="1"/>
    <x v="6"/>
  </r>
  <r>
    <x v="2"/>
    <x v="1"/>
    <x v="6"/>
  </r>
  <r>
    <x v="2"/>
    <x v="1"/>
    <x v="6"/>
  </r>
  <r>
    <x v="2"/>
    <x v="4"/>
    <x v="6"/>
  </r>
  <r>
    <x v="2"/>
    <x v="4"/>
    <x v="6"/>
  </r>
  <r>
    <x v="2"/>
    <x v="4"/>
    <x v="6"/>
  </r>
  <r>
    <x v="2"/>
    <x v="4"/>
    <x v="6"/>
  </r>
  <r>
    <x v="2"/>
    <x v="4"/>
    <x v="6"/>
  </r>
  <r>
    <x v="2"/>
    <x v="4"/>
    <x v="6"/>
  </r>
  <r>
    <x v="2"/>
    <x v="5"/>
    <x v="6"/>
  </r>
  <r>
    <x v="2"/>
    <x v="5"/>
    <x v="6"/>
  </r>
  <r>
    <x v="2"/>
    <x v="5"/>
    <x v="6"/>
  </r>
  <r>
    <x v="2"/>
    <x v="5"/>
    <x v="6"/>
  </r>
  <r>
    <x v="2"/>
    <x v="2"/>
    <x v="6"/>
  </r>
  <r>
    <x v="2"/>
    <x v="6"/>
    <x v="6"/>
  </r>
  <r>
    <x v="2"/>
    <x v="6"/>
    <x v="6"/>
  </r>
  <r>
    <x v="2"/>
    <x v="6"/>
    <x v="6"/>
  </r>
  <r>
    <x v="2"/>
    <x v="6"/>
    <x v="6"/>
  </r>
  <r>
    <x v="2"/>
    <x v="6"/>
    <x v="6"/>
  </r>
  <r>
    <x v="2"/>
    <x v="6"/>
    <x v="6"/>
  </r>
  <r>
    <x v="2"/>
    <x v="6"/>
    <x v="6"/>
  </r>
  <r>
    <x v="2"/>
    <x v="6"/>
    <x v="6"/>
  </r>
  <r>
    <x v="2"/>
    <x v="6"/>
    <x v="6"/>
  </r>
  <r>
    <x v="2"/>
    <x v="3"/>
    <x v="6"/>
  </r>
  <r>
    <x v="2"/>
    <x v="3"/>
    <x v="6"/>
  </r>
  <r>
    <x v="2"/>
    <x v="8"/>
    <x v="6"/>
  </r>
  <r>
    <x v="2"/>
    <x v="9"/>
    <x v="6"/>
  </r>
  <r>
    <x v="2"/>
    <x v="9"/>
    <x v="6"/>
  </r>
  <r>
    <x v="2"/>
    <x v="9"/>
    <x v="6"/>
  </r>
  <r>
    <x v="2"/>
    <x v="3"/>
    <x v="15"/>
  </r>
  <r>
    <x v="2"/>
    <x v="0"/>
    <x v="7"/>
  </r>
  <r>
    <x v="2"/>
    <x v="0"/>
    <x v="7"/>
  </r>
  <r>
    <x v="2"/>
    <x v="0"/>
    <x v="7"/>
  </r>
  <r>
    <x v="2"/>
    <x v="1"/>
    <x v="7"/>
  </r>
  <r>
    <x v="2"/>
    <x v="1"/>
    <x v="7"/>
  </r>
  <r>
    <x v="2"/>
    <x v="1"/>
    <x v="7"/>
  </r>
  <r>
    <x v="2"/>
    <x v="4"/>
    <x v="7"/>
  </r>
  <r>
    <x v="2"/>
    <x v="4"/>
    <x v="7"/>
  </r>
  <r>
    <x v="2"/>
    <x v="4"/>
    <x v="7"/>
  </r>
  <r>
    <x v="2"/>
    <x v="4"/>
    <x v="7"/>
  </r>
  <r>
    <x v="2"/>
    <x v="4"/>
    <x v="7"/>
  </r>
  <r>
    <x v="2"/>
    <x v="4"/>
    <x v="7"/>
  </r>
  <r>
    <x v="2"/>
    <x v="4"/>
    <x v="7"/>
  </r>
  <r>
    <x v="2"/>
    <x v="4"/>
    <x v="7"/>
  </r>
  <r>
    <x v="2"/>
    <x v="5"/>
    <x v="7"/>
  </r>
  <r>
    <x v="2"/>
    <x v="5"/>
    <x v="7"/>
  </r>
  <r>
    <x v="2"/>
    <x v="5"/>
    <x v="7"/>
  </r>
  <r>
    <x v="2"/>
    <x v="5"/>
    <x v="7"/>
  </r>
  <r>
    <x v="2"/>
    <x v="5"/>
    <x v="7"/>
  </r>
  <r>
    <x v="2"/>
    <x v="2"/>
    <x v="7"/>
  </r>
  <r>
    <x v="2"/>
    <x v="2"/>
    <x v="7"/>
  </r>
  <r>
    <x v="2"/>
    <x v="2"/>
    <x v="7"/>
  </r>
  <r>
    <x v="2"/>
    <x v="2"/>
    <x v="7"/>
  </r>
  <r>
    <x v="2"/>
    <x v="2"/>
    <x v="7"/>
  </r>
  <r>
    <x v="2"/>
    <x v="2"/>
    <x v="7"/>
  </r>
  <r>
    <x v="2"/>
    <x v="6"/>
    <x v="7"/>
  </r>
  <r>
    <x v="2"/>
    <x v="6"/>
    <x v="7"/>
  </r>
  <r>
    <x v="2"/>
    <x v="6"/>
    <x v="7"/>
  </r>
  <r>
    <x v="2"/>
    <x v="6"/>
    <x v="7"/>
  </r>
  <r>
    <x v="2"/>
    <x v="6"/>
    <x v="7"/>
  </r>
  <r>
    <x v="2"/>
    <x v="6"/>
    <x v="7"/>
  </r>
  <r>
    <x v="2"/>
    <x v="7"/>
    <x v="7"/>
  </r>
  <r>
    <x v="2"/>
    <x v="7"/>
    <x v="7"/>
  </r>
  <r>
    <x v="2"/>
    <x v="7"/>
    <x v="7"/>
  </r>
  <r>
    <x v="2"/>
    <x v="7"/>
    <x v="7"/>
  </r>
  <r>
    <x v="2"/>
    <x v="7"/>
    <x v="7"/>
  </r>
  <r>
    <x v="2"/>
    <x v="7"/>
    <x v="7"/>
  </r>
  <r>
    <x v="2"/>
    <x v="7"/>
    <x v="7"/>
  </r>
  <r>
    <x v="2"/>
    <x v="7"/>
    <x v="7"/>
  </r>
  <r>
    <x v="2"/>
    <x v="7"/>
    <x v="7"/>
  </r>
  <r>
    <x v="2"/>
    <x v="7"/>
    <x v="7"/>
  </r>
  <r>
    <x v="2"/>
    <x v="7"/>
    <x v="7"/>
  </r>
  <r>
    <x v="2"/>
    <x v="3"/>
    <x v="7"/>
  </r>
  <r>
    <x v="2"/>
    <x v="3"/>
    <x v="7"/>
  </r>
  <r>
    <x v="2"/>
    <x v="3"/>
    <x v="7"/>
  </r>
  <r>
    <x v="2"/>
    <x v="9"/>
    <x v="7"/>
  </r>
  <r>
    <x v="2"/>
    <x v="1"/>
    <x v="8"/>
  </r>
  <r>
    <x v="2"/>
    <x v="1"/>
    <x v="8"/>
  </r>
  <r>
    <x v="2"/>
    <x v="1"/>
    <x v="8"/>
  </r>
  <r>
    <x v="2"/>
    <x v="5"/>
    <x v="8"/>
  </r>
  <r>
    <x v="2"/>
    <x v="5"/>
    <x v="8"/>
  </r>
  <r>
    <x v="2"/>
    <x v="5"/>
    <x v="8"/>
  </r>
  <r>
    <x v="2"/>
    <x v="5"/>
    <x v="8"/>
  </r>
  <r>
    <x v="2"/>
    <x v="2"/>
    <x v="8"/>
  </r>
  <r>
    <x v="2"/>
    <x v="6"/>
    <x v="8"/>
  </r>
  <r>
    <x v="2"/>
    <x v="7"/>
    <x v="8"/>
  </r>
  <r>
    <x v="2"/>
    <x v="7"/>
    <x v="8"/>
  </r>
  <r>
    <x v="2"/>
    <x v="7"/>
    <x v="8"/>
  </r>
  <r>
    <x v="2"/>
    <x v="7"/>
    <x v="8"/>
  </r>
  <r>
    <x v="2"/>
    <x v="3"/>
    <x v="8"/>
  </r>
  <r>
    <x v="2"/>
    <x v="3"/>
    <x v="8"/>
  </r>
  <r>
    <x v="2"/>
    <x v="3"/>
    <x v="8"/>
  </r>
  <r>
    <x v="2"/>
    <x v="8"/>
    <x v="8"/>
  </r>
  <r>
    <x v="2"/>
    <x v="9"/>
    <x v="8"/>
  </r>
  <r>
    <x v="2"/>
    <x v="9"/>
    <x v="8"/>
  </r>
  <r>
    <x v="2"/>
    <x v="9"/>
    <x v="8"/>
  </r>
  <r>
    <x v="2"/>
    <x v="9"/>
    <x v="8"/>
  </r>
  <r>
    <x v="2"/>
    <x v="2"/>
    <x v="16"/>
  </r>
  <r>
    <x v="2"/>
    <x v="2"/>
    <x v="16"/>
  </r>
  <r>
    <x v="2"/>
    <x v="2"/>
    <x v="16"/>
  </r>
  <r>
    <x v="2"/>
    <x v="0"/>
    <x v="9"/>
  </r>
  <r>
    <x v="2"/>
    <x v="1"/>
    <x v="9"/>
  </r>
  <r>
    <x v="2"/>
    <x v="1"/>
    <x v="9"/>
  </r>
  <r>
    <x v="2"/>
    <x v="1"/>
    <x v="9"/>
  </r>
  <r>
    <x v="2"/>
    <x v="1"/>
    <x v="9"/>
  </r>
  <r>
    <x v="2"/>
    <x v="4"/>
    <x v="9"/>
  </r>
  <r>
    <x v="2"/>
    <x v="5"/>
    <x v="9"/>
  </r>
  <r>
    <x v="2"/>
    <x v="5"/>
    <x v="9"/>
  </r>
  <r>
    <x v="2"/>
    <x v="5"/>
    <x v="9"/>
  </r>
  <r>
    <x v="2"/>
    <x v="5"/>
    <x v="9"/>
  </r>
  <r>
    <x v="2"/>
    <x v="5"/>
    <x v="9"/>
  </r>
  <r>
    <x v="2"/>
    <x v="5"/>
    <x v="9"/>
  </r>
  <r>
    <x v="2"/>
    <x v="5"/>
    <x v="9"/>
  </r>
  <r>
    <x v="2"/>
    <x v="5"/>
    <x v="9"/>
  </r>
  <r>
    <x v="2"/>
    <x v="2"/>
    <x v="9"/>
  </r>
  <r>
    <x v="2"/>
    <x v="2"/>
    <x v="9"/>
  </r>
  <r>
    <x v="2"/>
    <x v="2"/>
    <x v="9"/>
  </r>
  <r>
    <x v="2"/>
    <x v="2"/>
    <x v="9"/>
  </r>
  <r>
    <x v="2"/>
    <x v="2"/>
    <x v="9"/>
  </r>
  <r>
    <x v="2"/>
    <x v="6"/>
    <x v="9"/>
  </r>
  <r>
    <x v="2"/>
    <x v="6"/>
    <x v="9"/>
  </r>
  <r>
    <x v="2"/>
    <x v="6"/>
    <x v="9"/>
  </r>
  <r>
    <x v="2"/>
    <x v="6"/>
    <x v="9"/>
  </r>
  <r>
    <x v="2"/>
    <x v="6"/>
    <x v="9"/>
  </r>
  <r>
    <x v="2"/>
    <x v="7"/>
    <x v="9"/>
  </r>
  <r>
    <x v="2"/>
    <x v="7"/>
    <x v="9"/>
  </r>
  <r>
    <x v="2"/>
    <x v="7"/>
    <x v="9"/>
  </r>
  <r>
    <x v="2"/>
    <x v="3"/>
    <x v="9"/>
  </r>
  <r>
    <x v="2"/>
    <x v="3"/>
    <x v="9"/>
  </r>
  <r>
    <x v="2"/>
    <x v="3"/>
    <x v="9"/>
  </r>
  <r>
    <x v="2"/>
    <x v="3"/>
    <x v="9"/>
  </r>
  <r>
    <x v="2"/>
    <x v="3"/>
    <x v="9"/>
  </r>
  <r>
    <x v="2"/>
    <x v="8"/>
    <x v="9"/>
  </r>
  <r>
    <x v="2"/>
    <x v="9"/>
    <x v="9"/>
  </r>
  <r>
    <x v="2"/>
    <x v="9"/>
    <x v="9"/>
  </r>
  <r>
    <x v="2"/>
    <x v="0"/>
    <x v="10"/>
  </r>
  <r>
    <x v="2"/>
    <x v="0"/>
    <x v="10"/>
  </r>
  <r>
    <x v="2"/>
    <x v="0"/>
    <x v="10"/>
  </r>
  <r>
    <x v="2"/>
    <x v="0"/>
    <x v="10"/>
  </r>
  <r>
    <x v="2"/>
    <x v="0"/>
    <x v="10"/>
  </r>
  <r>
    <x v="2"/>
    <x v="0"/>
    <x v="10"/>
  </r>
  <r>
    <x v="2"/>
    <x v="0"/>
    <x v="10"/>
  </r>
  <r>
    <x v="2"/>
    <x v="0"/>
    <x v="10"/>
  </r>
  <r>
    <x v="2"/>
    <x v="0"/>
    <x v="10"/>
  </r>
  <r>
    <x v="2"/>
    <x v="0"/>
    <x v="10"/>
  </r>
  <r>
    <x v="2"/>
    <x v="0"/>
    <x v="10"/>
  </r>
  <r>
    <x v="2"/>
    <x v="0"/>
    <x v="10"/>
  </r>
  <r>
    <x v="2"/>
    <x v="0"/>
    <x v="10"/>
  </r>
  <r>
    <x v="2"/>
    <x v="0"/>
    <x v="10"/>
  </r>
  <r>
    <x v="2"/>
    <x v="1"/>
    <x v="10"/>
  </r>
  <r>
    <x v="2"/>
    <x v="5"/>
    <x v="10"/>
  </r>
  <r>
    <x v="2"/>
    <x v="5"/>
    <x v="10"/>
  </r>
  <r>
    <x v="2"/>
    <x v="5"/>
    <x v="10"/>
  </r>
  <r>
    <x v="2"/>
    <x v="5"/>
    <x v="10"/>
  </r>
  <r>
    <x v="2"/>
    <x v="5"/>
    <x v="10"/>
  </r>
  <r>
    <x v="2"/>
    <x v="9"/>
    <x v="10"/>
  </r>
  <r>
    <x v="2"/>
    <x v="9"/>
    <x v="10"/>
  </r>
  <r>
    <x v="2"/>
    <x v="0"/>
    <x v="17"/>
  </r>
  <r>
    <x v="2"/>
    <x v="6"/>
    <x v="17"/>
  </r>
  <r>
    <x v="2"/>
    <x v="6"/>
    <x v="17"/>
  </r>
  <r>
    <x v="2"/>
    <x v="6"/>
    <x v="17"/>
  </r>
  <r>
    <x v="2"/>
    <x v="6"/>
    <x v="17"/>
  </r>
  <r>
    <x v="2"/>
    <x v="6"/>
    <x v="17"/>
  </r>
  <r>
    <x v="2"/>
    <x v="0"/>
    <x v="11"/>
  </r>
  <r>
    <x v="2"/>
    <x v="0"/>
    <x v="11"/>
  </r>
  <r>
    <x v="2"/>
    <x v="1"/>
    <x v="11"/>
  </r>
  <r>
    <x v="2"/>
    <x v="5"/>
    <x v="11"/>
  </r>
  <r>
    <x v="2"/>
    <x v="5"/>
    <x v="11"/>
  </r>
  <r>
    <x v="2"/>
    <x v="5"/>
    <x v="11"/>
  </r>
  <r>
    <x v="2"/>
    <x v="5"/>
    <x v="11"/>
  </r>
  <r>
    <x v="2"/>
    <x v="5"/>
    <x v="11"/>
  </r>
  <r>
    <x v="2"/>
    <x v="5"/>
    <x v="11"/>
  </r>
  <r>
    <x v="2"/>
    <x v="5"/>
    <x v="11"/>
  </r>
  <r>
    <x v="2"/>
    <x v="5"/>
    <x v="11"/>
  </r>
  <r>
    <x v="2"/>
    <x v="6"/>
    <x v="11"/>
  </r>
  <r>
    <x v="2"/>
    <x v="6"/>
    <x v="11"/>
  </r>
  <r>
    <x v="2"/>
    <x v="3"/>
    <x v="11"/>
  </r>
  <r>
    <x v="2"/>
    <x v="3"/>
    <x v="11"/>
  </r>
  <r>
    <x v="2"/>
    <x v="3"/>
    <x v="11"/>
  </r>
  <r>
    <x v="2"/>
    <x v="8"/>
    <x v="11"/>
  </r>
  <r>
    <x v="2"/>
    <x v="8"/>
    <x v="11"/>
  </r>
  <r>
    <x v="2"/>
    <x v="8"/>
    <x v="11"/>
  </r>
  <r>
    <x v="2"/>
    <x v="9"/>
    <x v="11"/>
  </r>
  <r>
    <x v="2"/>
    <x v="5"/>
    <x v="18"/>
  </r>
  <r>
    <x v="2"/>
    <x v="5"/>
    <x v="18"/>
  </r>
  <r>
    <x v="2"/>
    <x v="5"/>
    <x v="18"/>
  </r>
  <r>
    <x v="2"/>
    <x v="5"/>
    <x v="18"/>
  </r>
  <r>
    <x v="2"/>
    <x v="9"/>
    <x v="18"/>
  </r>
  <r>
    <x v="2"/>
    <x v="9"/>
    <x v="18"/>
  </r>
  <r>
    <x v="2"/>
    <x v="9"/>
    <x v="18"/>
  </r>
  <r>
    <x v="2"/>
    <x v="9"/>
    <x v="18"/>
  </r>
  <r>
    <x v="2"/>
    <x v="9"/>
    <x v="18"/>
  </r>
  <r>
    <x v="2"/>
    <x v="9"/>
    <x v="18"/>
  </r>
  <r>
    <x v="2"/>
    <x v="9"/>
    <x v="18"/>
  </r>
  <r>
    <x v="2"/>
    <x v="9"/>
    <x v="18"/>
  </r>
  <r>
    <x v="2"/>
    <x v="9"/>
    <x v="18"/>
  </r>
  <r>
    <x v="2"/>
    <x v="9"/>
    <x v="18"/>
  </r>
  <r>
    <x v="3"/>
    <x v="2"/>
    <x v="0"/>
  </r>
  <r>
    <x v="3"/>
    <x v="8"/>
    <x v="0"/>
  </r>
  <r>
    <x v="3"/>
    <x v="8"/>
    <x v="0"/>
  </r>
  <r>
    <x v="3"/>
    <x v="8"/>
    <x v="0"/>
  </r>
  <r>
    <x v="3"/>
    <x v="8"/>
    <x v="0"/>
  </r>
  <r>
    <x v="3"/>
    <x v="8"/>
    <x v="0"/>
  </r>
  <r>
    <x v="3"/>
    <x v="9"/>
    <x v="0"/>
  </r>
  <r>
    <x v="3"/>
    <x v="2"/>
    <x v="12"/>
  </r>
  <r>
    <x v="3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4"/>
    <x v="1"/>
  </r>
  <r>
    <x v="3"/>
    <x v="4"/>
    <x v="1"/>
  </r>
  <r>
    <x v="3"/>
    <x v="4"/>
    <x v="1"/>
  </r>
  <r>
    <x v="3"/>
    <x v="4"/>
    <x v="1"/>
  </r>
  <r>
    <x v="3"/>
    <x v="4"/>
    <x v="1"/>
  </r>
  <r>
    <x v="3"/>
    <x v="4"/>
    <x v="1"/>
  </r>
  <r>
    <x v="3"/>
    <x v="4"/>
    <x v="1"/>
  </r>
  <r>
    <x v="3"/>
    <x v="4"/>
    <x v="1"/>
  </r>
  <r>
    <x v="3"/>
    <x v="4"/>
    <x v="1"/>
  </r>
  <r>
    <x v="3"/>
    <x v="4"/>
    <x v="1"/>
  </r>
  <r>
    <x v="3"/>
    <x v="4"/>
    <x v="1"/>
  </r>
  <r>
    <x v="3"/>
    <x v="4"/>
    <x v="1"/>
  </r>
  <r>
    <x v="3"/>
    <x v="4"/>
    <x v="1"/>
  </r>
  <r>
    <x v="3"/>
    <x v="4"/>
    <x v="1"/>
  </r>
  <r>
    <x v="3"/>
    <x v="4"/>
    <x v="1"/>
  </r>
  <r>
    <x v="3"/>
    <x v="4"/>
    <x v="1"/>
  </r>
  <r>
    <x v="3"/>
    <x v="4"/>
    <x v="1"/>
  </r>
  <r>
    <x v="3"/>
    <x v="4"/>
    <x v="1"/>
  </r>
  <r>
    <x v="3"/>
    <x v="5"/>
    <x v="1"/>
  </r>
  <r>
    <x v="3"/>
    <x v="5"/>
    <x v="1"/>
  </r>
  <r>
    <x v="3"/>
    <x v="5"/>
    <x v="1"/>
  </r>
  <r>
    <x v="3"/>
    <x v="5"/>
    <x v="1"/>
  </r>
  <r>
    <x v="3"/>
    <x v="5"/>
    <x v="1"/>
  </r>
  <r>
    <x v="3"/>
    <x v="5"/>
    <x v="1"/>
  </r>
  <r>
    <x v="3"/>
    <x v="5"/>
    <x v="1"/>
  </r>
  <r>
    <x v="3"/>
    <x v="5"/>
    <x v="1"/>
  </r>
  <r>
    <x v="3"/>
    <x v="5"/>
    <x v="1"/>
  </r>
  <r>
    <x v="3"/>
    <x v="5"/>
    <x v="1"/>
  </r>
  <r>
    <x v="3"/>
    <x v="5"/>
    <x v="1"/>
  </r>
  <r>
    <x v="3"/>
    <x v="5"/>
    <x v="1"/>
  </r>
  <r>
    <x v="3"/>
    <x v="5"/>
    <x v="1"/>
  </r>
  <r>
    <x v="3"/>
    <x v="5"/>
    <x v="1"/>
  </r>
  <r>
    <x v="3"/>
    <x v="5"/>
    <x v="1"/>
  </r>
  <r>
    <x v="3"/>
    <x v="5"/>
    <x v="1"/>
  </r>
  <r>
    <x v="3"/>
    <x v="5"/>
    <x v="1"/>
  </r>
  <r>
    <x v="3"/>
    <x v="2"/>
    <x v="1"/>
  </r>
  <r>
    <x v="3"/>
    <x v="2"/>
    <x v="1"/>
  </r>
  <r>
    <x v="3"/>
    <x v="2"/>
    <x v="1"/>
  </r>
  <r>
    <x v="3"/>
    <x v="2"/>
    <x v="1"/>
  </r>
  <r>
    <x v="3"/>
    <x v="2"/>
    <x v="1"/>
  </r>
  <r>
    <x v="3"/>
    <x v="2"/>
    <x v="1"/>
  </r>
  <r>
    <x v="3"/>
    <x v="2"/>
    <x v="1"/>
  </r>
  <r>
    <x v="3"/>
    <x v="2"/>
    <x v="1"/>
  </r>
  <r>
    <x v="3"/>
    <x v="2"/>
    <x v="1"/>
  </r>
  <r>
    <x v="3"/>
    <x v="2"/>
    <x v="1"/>
  </r>
  <r>
    <x v="3"/>
    <x v="2"/>
    <x v="1"/>
  </r>
  <r>
    <x v="3"/>
    <x v="2"/>
    <x v="1"/>
  </r>
  <r>
    <x v="3"/>
    <x v="2"/>
    <x v="1"/>
  </r>
  <r>
    <x v="3"/>
    <x v="6"/>
    <x v="1"/>
  </r>
  <r>
    <x v="3"/>
    <x v="6"/>
    <x v="1"/>
  </r>
  <r>
    <x v="3"/>
    <x v="6"/>
    <x v="1"/>
  </r>
  <r>
    <x v="3"/>
    <x v="6"/>
    <x v="1"/>
  </r>
  <r>
    <x v="3"/>
    <x v="6"/>
    <x v="1"/>
  </r>
  <r>
    <x v="3"/>
    <x v="6"/>
    <x v="1"/>
  </r>
  <r>
    <x v="3"/>
    <x v="6"/>
    <x v="1"/>
  </r>
  <r>
    <x v="3"/>
    <x v="6"/>
    <x v="1"/>
  </r>
  <r>
    <x v="3"/>
    <x v="6"/>
    <x v="1"/>
  </r>
  <r>
    <x v="3"/>
    <x v="6"/>
    <x v="1"/>
  </r>
  <r>
    <x v="3"/>
    <x v="6"/>
    <x v="1"/>
  </r>
  <r>
    <x v="3"/>
    <x v="6"/>
    <x v="1"/>
  </r>
  <r>
    <x v="3"/>
    <x v="6"/>
    <x v="1"/>
  </r>
  <r>
    <x v="3"/>
    <x v="6"/>
    <x v="1"/>
  </r>
  <r>
    <x v="3"/>
    <x v="6"/>
    <x v="1"/>
  </r>
  <r>
    <x v="3"/>
    <x v="6"/>
    <x v="1"/>
  </r>
  <r>
    <x v="3"/>
    <x v="6"/>
    <x v="1"/>
  </r>
  <r>
    <x v="3"/>
    <x v="6"/>
    <x v="1"/>
  </r>
  <r>
    <x v="3"/>
    <x v="6"/>
    <x v="1"/>
  </r>
  <r>
    <x v="3"/>
    <x v="6"/>
    <x v="1"/>
  </r>
  <r>
    <x v="3"/>
    <x v="6"/>
    <x v="1"/>
  </r>
  <r>
    <x v="3"/>
    <x v="6"/>
    <x v="1"/>
  </r>
  <r>
    <x v="3"/>
    <x v="6"/>
    <x v="1"/>
  </r>
  <r>
    <x v="3"/>
    <x v="6"/>
    <x v="1"/>
  </r>
  <r>
    <x v="3"/>
    <x v="6"/>
    <x v="1"/>
  </r>
  <r>
    <x v="3"/>
    <x v="6"/>
    <x v="1"/>
  </r>
  <r>
    <x v="3"/>
    <x v="6"/>
    <x v="1"/>
  </r>
  <r>
    <x v="3"/>
    <x v="6"/>
    <x v="1"/>
  </r>
  <r>
    <x v="3"/>
    <x v="6"/>
    <x v="1"/>
  </r>
  <r>
    <x v="3"/>
    <x v="6"/>
    <x v="1"/>
  </r>
  <r>
    <x v="3"/>
    <x v="6"/>
    <x v="1"/>
  </r>
  <r>
    <x v="3"/>
    <x v="7"/>
    <x v="1"/>
  </r>
  <r>
    <x v="3"/>
    <x v="7"/>
    <x v="1"/>
  </r>
  <r>
    <x v="3"/>
    <x v="7"/>
    <x v="1"/>
  </r>
  <r>
    <x v="3"/>
    <x v="7"/>
    <x v="1"/>
  </r>
  <r>
    <x v="3"/>
    <x v="7"/>
    <x v="1"/>
  </r>
  <r>
    <x v="3"/>
    <x v="7"/>
    <x v="1"/>
  </r>
  <r>
    <x v="3"/>
    <x v="7"/>
    <x v="1"/>
  </r>
  <r>
    <x v="3"/>
    <x v="7"/>
    <x v="1"/>
  </r>
  <r>
    <x v="3"/>
    <x v="7"/>
    <x v="1"/>
  </r>
  <r>
    <x v="3"/>
    <x v="7"/>
    <x v="1"/>
  </r>
  <r>
    <x v="3"/>
    <x v="7"/>
    <x v="1"/>
  </r>
  <r>
    <x v="3"/>
    <x v="7"/>
    <x v="1"/>
  </r>
  <r>
    <x v="3"/>
    <x v="7"/>
    <x v="1"/>
  </r>
  <r>
    <x v="3"/>
    <x v="7"/>
    <x v="1"/>
  </r>
  <r>
    <x v="3"/>
    <x v="7"/>
    <x v="1"/>
  </r>
  <r>
    <x v="3"/>
    <x v="7"/>
    <x v="1"/>
  </r>
  <r>
    <x v="3"/>
    <x v="7"/>
    <x v="1"/>
  </r>
  <r>
    <x v="3"/>
    <x v="7"/>
    <x v="1"/>
  </r>
  <r>
    <x v="3"/>
    <x v="7"/>
    <x v="1"/>
  </r>
  <r>
    <x v="3"/>
    <x v="7"/>
    <x v="1"/>
  </r>
  <r>
    <x v="3"/>
    <x v="7"/>
    <x v="1"/>
  </r>
  <r>
    <x v="3"/>
    <x v="7"/>
    <x v="1"/>
  </r>
  <r>
    <x v="3"/>
    <x v="7"/>
    <x v="1"/>
  </r>
  <r>
    <x v="3"/>
    <x v="7"/>
    <x v="1"/>
  </r>
  <r>
    <x v="3"/>
    <x v="7"/>
    <x v="1"/>
  </r>
  <r>
    <x v="3"/>
    <x v="7"/>
    <x v="1"/>
  </r>
  <r>
    <x v="3"/>
    <x v="7"/>
    <x v="1"/>
  </r>
  <r>
    <x v="3"/>
    <x v="7"/>
    <x v="1"/>
  </r>
  <r>
    <x v="3"/>
    <x v="7"/>
    <x v="1"/>
  </r>
  <r>
    <x v="3"/>
    <x v="7"/>
    <x v="1"/>
  </r>
  <r>
    <x v="3"/>
    <x v="7"/>
    <x v="1"/>
  </r>
  <r>
    <x v="3"/>
    <x v="3"/>
    <x v="1"/>
  </r>
  <r>
    <x v="3"/>
    <x v="3"/>
    <x v="1"/>
  </r>
  <r>
    <x v="3"/>
    <x v="3"/>
    <x v="1"/>
  </r>
  <r>
    <x v="3"/>
    <x v="3"/>
    <x v="1"/>
  </r>
  <r>
    <x v="3"/>
    <x v="3"/>
    <x v="1"/>
  </r>
  <r>
    <x v="3"/>
    <x v="3"/>
    <x v="1"/>
  </r>
  <r>
    <x v="3"/>
    <x v="3"/>
    <x v="1"/>
  </r>
  <r>
    <x v="3"/>
    <x v="3"/>
    <x v="1"/>
  </r>
  <r>
    <x v="3"/>
    <x v="3"/>
    <x v="1"/>
  </r>
  <r>
    <x v="3"/>
    <x v="3"/>
    <x v="1"/>
  </r>
  <r>
    <x v="3"/>
    <x v="3"/>
    <x v="1"/>
  </r>
  <r>
    <x v="3"/>
    <x v="3"/>
    <x v="1"/>
  </r>
  <r>
    <x v="3"/>
    <x v="8"/>
    <x v="1"/>
  </r>
  <r>
    <x v="3"/>
    <x v="8"/>
    <x v="1"/>
  </r>
  <r>
    <x v="3"/>
    <x v="8"/>
    <x v="1"/>
  </r>
  <r>
    <x v="3"/>
    <x v="8"/>
    <x v="1"/>
  </r>
  <r>
    <x v="3"/>
    <x v="8"/>
    <x v="1"/>
  </r>
  <r>
    <x v="3"/>
    <x v="8"/>
    <x v="1"/>
  </r>
  <r>
    <x v="3"/>
    <x v="8"/>
    <x v="1"/>
  </r>
  <r>
    <x v="3"/>
    <x v="8"/>
    <x v="1"/>
  </r>
  <r>
    <x v="3"/>
    <x v="8"/>
    <x v="1"/>
  </r>
  <r>
    <x v="3"/>
    <x v="8"/>
    <x v="1"/>
  </r>
  <r>
    <x v="3"/>
    <x v="8"/>
    <x v="1"/>
  </r>
  <r>
    <x v="3"/>
    <x v="8"/>
    <x v="1"/>
  </r>
  <r>
    <x v="3"/>
    <x v="8"/>
    <x v="1"/>
  </r>
  <r>
    <x v="3"/>
    <x v="9"/>
    <x v="1"/>
  </r>
  <r>
    <x v="3"/>
    <x v="9"/>
    <x v="1"/>
  </r>
  <r>
    <x v="3"/>
    <x v="9"/>
    <x v="1"/>
  </r>
  <r>
    <x v="3"/>
    <x v="9"/>
    <x v="1"/>
  </r>
  <r>
    <x v="3"/>
    <x v="9"/>
    <x v="1"/>
  </r>
  <r>
    <x v="3"/>
    <x v="9"/>
    <x v="1"/>
  </r>
  <r>
    <x v="3"/>
    <x v="9"/>
    <x v="1"/>
  </r>
  <r>
    <x v="3"/>
    <x v="9"/>
    <x v="1"/>
  </r>
  <r>
    <x v="3"/>
    <x v="9"/>
    <x v="1"/>
  </r>
  <r>
    <x v="3"/>
    <x v="9"/>
    <x v="1"/>
  </r>
  <r>
    <x v="3"/>
    <x v="9"/>
    <x v="1"/>
  </r>
  <r>
    <x v="3"/>
    <x v="9"/>
    <x v="1"/>
  </r>
  <r>
    <x v="3"/>
    <x v="9"/>
    <x v="1"/>
  </r>
  <r>
    <x v="3"/>
    <x v="9"/>
    <x v="1"/>
  </r>
  <r>
    <x v="3"/>
    <x v="9"/>
    <x v="1"/>
  </r>
  <r>
    <x v="3"/>
    <x v="9"/>
    <x v="1"/>
  </r>
  <r>
    <x v="3"/>
    <x v="9"/>
    <x v="1"/>
  </r>
  <r>
    <x v="3"/>
    <x v="9"/>
    <x v="1"/>
  </r>
  <r>
    <x v="3"/>
    <x v="9"/>
    <x v="1"/>
  </r>
  <r>
    <x v="3"/>
    <x v="9"/>
    <x v="1"/>
  </r>
  <r>
    <x v="3"/>
    <x v="9"/>
    <x v="1"/>
  </r>
  <r>
    <x v="3"/>
    <x v="9"/>
    <x v="1"/>
  </r>
  <r>
    <x v="3"/>
    <x v="0"/>
    <x v="3"/>
  </r>
  <r>
    <x v="3"/>
    <x v="0"/>
    <x v="3"/>
  </r>
  <r>
    <x v="3"/>
    <x v="0"/>
    <x v="3"/>
  </r>
  <r>
    <x v="3"/>
    <x v="0"/>
    <x v="3"/>
  </r>
  <r>
    <x v="3"/>
    <x v="0"/>
    <x v="3"/>
  </r>
  <r>
    <x v="3"/>
    <x v="0"/>
    <x v="3"/>
  </r>
  <r>
    <x v="3"/>
    <x v="0"/>
    <x v="3"/>
  </r>
  <r>
    <x v="3"/>
    <x v="0"/>
    <x v="3"/>
  </r>
  <r>
    <x v="3"/>
    <x v="0"/>
    <x v="3"/>
  </r>
  <r>
    <x v="3"/>
    <x v="0"/>
    <x v="3"/>
  </r>
  <r>
    <x v="3"/>
    <x v="0"/>
    <x v="3"/>
  </r>
  <r>
    <x v="3"/>
    <x v="0"/>
    <x v="3"/>
  </r>
  <r>
    <x v="3"/>
    <x v="0"/>
    <x v="3"/>
  </r>
  <r>
    <x v="3"/>
    <x v="0"/>
    <x v="3"/>
  </r>
  <r>
    <x v="3"/>
    <x v="0"/>
    <x v="3"/>
  </r>
  <r>
    <x v="3"/>
    <x v="0"/>
    <x v="3"/>
  </r>
  <r>
    <x v="3"/>
    <x v="1"/>
    <x v="3"/>
  </r>
  <r>
    <x v="3"/>
    <x v="1"/>
    <x v="3"/>
  </r>
  <r>
    <x v="3"/>
    <x v="1"/>
    <x v="3"/>
  </r>
  <r>
    <x v="3"/>
    <x v="1"/>
    <x v="3"/>
  </r>
  <r>
    <x v="3"/>
    <x v="1"/>
    <x v="3"/>
  </r>
  <r>
    <x v="3"/>
    <x v="1"/>
    <x v="3"/>
  </r>
  <r>
    <x v="3"/>
    <x v="1"/>
    <x v="3"/>
  </r>
  <r>
    <x v="3"/>
    <x v="1"/>
    <x v="3"/>
  </r>
  <r>
    <x v="3"/>
    <x v="1"/>
    <x v="3"/>
  </r>
  <r>
    <x v="3"/>
    <x v="4"/>
    <x v="3"/>
  </r>
  <r>
    <x v="3"/>
    <x v="4"/>
    <x v="3"/>
  </r>
  <r>
    <x v="3"/>
    <x v="4"/>
    <x v="3"/>
  </r>
  <r>
    <x v="3"/>
    <x v="4"/>
    <x v="3"/>
  </r>
  <r>
    <x v="3"/>
    <x v="4"/>
    <x v="3"/>
  </r>
  <r>
    <x v="3"/>
    <x v="4"/>
    <x v="3"/>
  </r>
  <r>
    <x v="3"/>
    <x v="4"/>
    <x v="3"/>
  </r>
  <r>
    <x v="3"/>
    <x v="4"/>
    <x v="3"/>
  </r>
  <r>
    <x v="3"/>
    <x v="4"/>
    <x v="3"/>
  </r>
  <r>
    <x v="3"/>
    <x v="4"/>
    <x v="3"/>
  </r>
  <r>
    <x v="3"/>
    <x v="4"/>
    <x v="3"/>
  </r>
  <r>
    <x v="3"/>
    <x v="4"/>
    <x v="3"/>
  </r>
  <r>
    <x v="3"/>
    <x v="4"/>
    <x v="3"/>
  </r>
  <r>
    <x v="3"/>
    <x v="4"/>
    <x v="3"/>
  </r>
  <r>
    <x v="3"/>
    <x v="4"/>
    <x v="3"/>
  </r>
  <r>
    <x v="3"/>
    <x v="5"/>
    <x v="3"/>
  </r>
  <r>
    <x v="3"/>
    <x v="5"/>
    <x v="3"/>
  </r>
  <r>
    <x v="3"/>
    <x v="5"/>
    <x v="3"/>
  </r>
  <r>
    <x v="3"/>
    <x v="5"/>
    <x v="3"/>
  </r>
  <r>
    <x v="3"/>
    <x v="5"/>
    <x v="3"/>
  </r>
  <r>
    <x v="3"/>
    <x v="5"/>
    <x v="3"/>
  </r>
  <r>
    <x v="3"/>
    <x v="5"/>
    <x v="3"/>
  </r>
  <r>
    <x v="3"/>
    <x v="5"/>
    <x v="3"/>
  </r>
  <r>
    <x v="3"/>
    <x v="5"/>
    <x v="3"/>
  </r>
  <r>
    <x v="3"/>
    <x v="5"/>
    <x v="3"/>
  </r>
  <r>
    <x v="3"/>
    <x v="5"/>
    <x v="3"/>
  </r>
  <r>
    <x v="3"/>
    <x v="5"/>
    <x v="3"/>
  </r>
  <r>
    <x v="3"/>
    <x v="2"/>
    <x v="3"/>
  </r>
  <r>
    <x v="3"/>
    <x v="2"/>
    <x v="3"/>
  </r>
  <r>
    <x v="3"/>
    <x v="2"/>
    <x v="3"/>
  </r>
  <r>
    <x v="3"/>
    <x v="2"/>
    <x v="3"/>
  </r>
  <r>
    <x v="3"/>
    <x v="2"/>
    <x v="3"/>
  </r>
  <r>
    <x v="3"/>
    <x v="2"/>
    <x v="3"/>
  </r>
  <r>
    <x v="3"/>
    <x v="2"/>
    <x v="3"/>
  </r>
  <r>
    <x v="3"/>
    <x v="2"/>
    <x v="3"/>
  </r>
  <r>
    <x v="3"/>
    <x v="2"/>
    <x v="3"/>
  </r>
  <r>
    <x v="3"/>
    <x v="2"/>
    <x v="3"/>
  </r>
  <r>
    <x v="3"/>
    <x v="2"/>
    <x v="3"/>
  </r>
  <r>
    <x v="3"/>
    <x v="2"/>
    <x v="3"/>
  </r>
  <r>
    <x v="3"/>
    <x v="6"/>
    <x v="3"/>
  </r>
  <r>
    <x v="3"/>
    <x v="6"/>
    <x v="3"/>
  </r>
  <r>
    <x v="3"/>
    <x v="6"/>
    <x v="3"/>
  </r>
  <r>
    <x v="3"/>
    <x v="6"/>
    <x v="3"/>
  </r>
  <r>
    <x v="3"/>
    <x v="6"/>
    <x v="3"/>
  </r>
  <r>
    <x v="3"/>
    <x v="6"/>
    <x v="3"/>
  </r>
  <r>
    <x v="3"/>
    <x v="6"/>
    <x v="3"/>
  </r>
  <r>
    <x v="3"/>
    <x v="6"/>
    <x v="3"/>
  </r>
  <r>
    <x v="3"/>
    <x v="6"/>
    <x v="3"/>
  </r>
  <r>
    <x v="3"/>
    <x v="6"/>
    <x v="3"/>
  </r>
  <r>
    <x v="3"/>
    <x v="6"/>
    <x v="3"/>
  </r>
  <r>
    <x v="3"/>
    <x v="6"/>
    <x v="3"/>
  </r>
  <r>
    <x v="3"/>
    <x v="7"/>
    <x v="3"/>
  </r>
  <r>
    <x v="3"/>
    <x v="7"/>
    <x v="3"/>
  </r>
  <r>
    <x v="3"/>
    <x v="7"/>
    <x v="3"/>
  </r>
  <r>
    <x v="3"/>
    <x v="7"/>
    <x v="3"/>
  </r>
  <r>
    <x v="3"/>
    <x v="7"/>
    <x v="3"/>
  </r>
  <r>
    <x v="3"/>
    <x v="7"/>
    <x v="3"/>
  </r>
  <r>
    <x v="3"/>
    <x v="7"/>
    <x v="3"/>
  </r>
  <r>
    <x v="3"/>
    <x v="7"/>
    <x v="3"/>
  </r>
  <r>
    <x v="3"/>
    <x v="7"/>
    <x v="3"/>
  </r>
  <r>
    <x v="3"/>
    <x v="7"/>
    <x v="3"/>
  </r>
  <r>
    <x v="3"/>
    <x v="7"/>
    <x v="3"/>
  </r>
  <r>
    <x v="3"/>
    <x v="7"/>
    <x v="3"/>
  </r>
  <r>
    <x v="3"/>
    <x v="7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8"/>
    <x v="3"/>
  </r>
  <r>
    <x v="3"/>
    <x v="8"/>
    <x v="3"/>
  </r>
  <r>
    <x v="3"/>
    <x v="8"/>
    <x v="3"/>
  </r>
  <r>
    <x v="3"/>
    <x v="8"/>
    <x v="3"/>
  </r>
  <r>
    <x v="3"/>
    <x v="8"/>
    <x v="3"/>
  </r>
  <r>
    <x v="3"/>
    <x v="8"/>
    <x v="3"/>
  </r>
  <r>
    <x v="3"/>
    <x v="8"/>
    <x v="3"/>
  </r>
  <r>
    <x v="3"/>
    <x v="8"/>
    <x v="3"/>
  </r>
  <r>
    <x v="3"/>
    <x v="8"/>
    <x v="3"/>
  </r>
  <r>
    <x v="3"/>
    <x v="8"/>
    <x v="3"/>
  </r>
  <r>
    <x v="3"/>
    <x v="8"/>
    <x v="3"/>
  </r>
  <r>
    <x v="3"/>
    <x v="8"/>
    <x v="3"/>
  </r>
  <r>
    <x v="3"/>
    <x v="8"/>
    <x v="3"/>
  </r>
  <r>
    <x v="3"/>
    <x v="9"/>
    <x v="3"/>
  </r>
  <r>
    <x v="3"/>
    <x v="9"/>
    <x v="3"/>
  </r>
  <r>
    <x v="3"/>
    <x v="9"/>
    <x v="3"/>
  </r>
  <r>
    <x v="3"/>
    <x v="9"/>
    <x v="3"/>
  </r>
  <r>
    <x v="3"/>
    <x v="9"/>
    <x v="3"/>
  </r>
  <r>
    <x v="3"/>
    <x v="9"/>
    <x v="3"/>
  </r>
  <r>
    <x v="3"/>
    <x v="9"/>
    <x v="3"/>
  </r>
  <r>
    <x v="3"/>
    <x v="9"/>
    <x v="3"/>
  </r>
  <r>
    <x v="3"/>
    <x v="9"/>
    <x v="3"/>
  </r>
  <r>
    <x v="3"/>
    <x v="9"/>
    <x v="3"/>
  </r>
  <r>
    <x v="3"/>
    <x v="9"/>
    <x v="3"/>
  </r>
  <r>
    <x v="3"/>
    <x v="1"/>
    <x v="5"/>
  </r>
  <r>
    <x v="3"/>
    <x v="1"/>
    <x v="5"/>
  </r>
  <r>
    <x v="3"/>
    <x v="1"/>
    <x v="5"/>
  </r>
  <r>
    <x v="3"/>
    <x v="1"/>
    <x v="5"/>
  </r>
  <r>
    <x v="3"/>
    <x v="1"/>
    <x v="5"/>
  </r>
  <r>
    <x v="3"/>
    <x v="4"/>
    <x v="5"/>
  </r>
  <r>
    <x v="3"/>
    <x v="4"/>
    <x v="5"/>
  </r>
  <r>
    <x v="3"/>
    <x v="4"/>
    <x v="5"/>
  </r>
  <r>
    <x v="3"/>
    <x v="4"/>
    <x v="5"/>
  </r>
  <r>
    <x v="3"/>
    <x v="4"/>
    <x v="5"/>
  </r>
  <r>
    <x v="3"/>
    <x v="5"/>
    <x v="5"/>
  </r>
  <r>
    <x v="3"/>
    <x v="5"/>
    <x v="5"/>
  </r>
  <r>
    <x v="3"/>
    <x v="5"/>
    <x v="5"/>
  </r>
  <r>
    <x v="3"/>
    <x v="5"/>
    <x v="5"/>
  </r>
  <r>
    <x v="3"/>
    <x v="5"/>
    <x v="5"/>
  </r>
  <r>
    <x v="3"/>
    <x v="2"/>
    <x v="5"/>
  </r>
  <r>
    <x v="3"/>
    <x v="9"/>
    <x v="5"/>
  </r>
  <r>
    <x v="3"/>
    <x v="9"/>
    <x v="5"/>
  </r>
  <r>
    <x v="3"/>
    <x v="9"/>
    <x v="5"/>
  </r>
  <r>
    <x v="3"/>
    <x v="1"/>
    <x v="6"/>
  </r>
  <r>
    <x v="3"/>
    <x v="1"/>
    <x v="6"/>
  </r>
  <r>
    <x v="3"/>
    <x v="4"/>
    <x v="6"/>
  </r>
  <r>
    <x v="3"/>
    <x v="7"/>
    <x v="6"/>
  </r>
  <r>
    <x v="3"/>
    <x v="7"/>
    <x v="6"/>
  </r>
  <r>
    <x v="3"/>
    <x v="7"/>
    <x v="6"/>
  </r>
  <r>
    <x v="3"/>
    <x v="4"/>
    <x v="19"/>
  </r>
  <r>
    <x v="3"/>
    <x v="5"/>
    <x v="7"/>
  </r>
  <r>
    <x v="3"/>
    <x v="5"/>
    <x v="7"/>
  </r>
  <r>
    <x v="3"/>
    <x v="5"/>
    <x v="7"/>
  </r>
  <r>
    <x v="3"/>
    <x v="5"/>
    <x v="7"/>
  </r>
  <r>
    <x v="3"/>
    <x v="5"/>
    <x v="7"/>
  </r>
  <r>
    <x v="3"/>
    <x v="5"/>
    <x v="7"/>
  </r>
  <r>
    <x v="3"/>
    <x v="3"/>
    <x v="7"/>
  </r>
  <r>
    <x v="3"/>
    <x v="3"/>
    <x v="7"/>
  </r>
  <r>
    <x v="3"/>
    <x v="3"/>
    <x v="7"/>
  </r>
  <r>
    <x v="3"/>
    <x v="3"/>
    <x v="7"/>
  </r>
  <r>
    <x v="3"/>
    <x v="3"/>
    <x v="7"/>
  </r>
  <r>
    <x v="3"/>
    <x v="3"/>
    <x v="7"/>
  </r>
  <r>
    <x v="3"/>
    <x v="8"/>
    <x v="7"/>
  </r>
  <r>
    <x v="3"/>
    <x v="8"/>
    <x v="7"/>
  </r>
  <r>
    <x v="3"/>
    <x v="8"/>
    <x v="7"/>
  </r>
  <r>
    <x v="3"/>
    <x v="8"/>
    <x v="7"/>
  </r>
  <r>
    <x v="3"/>
    <x v="8"/>
    <x v="7"/>
  </r>
  <r>
    <x v="3"/>
    <x v="8"/>
    <x v="7"/>
  </r>
  <r>
    <x v="3"/>
    <x v="8"/>
    <x v="7"/>
  </r>
  <r>
    <x v="3"/>
    <x v="0"/>
    <x v="8"/>
  </r>
  <r>
    <x v="3"/>
    <x v="0"/>
    <x v="8"/>
  </r>
  <r>
    <x v="3"/>
    <x v="0"/>
    <x v="8"/>
  </r>
  <r>
    <x v="3"/>
    <x v="0"/>
    <x v="8"/>
  </r>
  <r>
    <x v="3"/>
    <x v="0"/>
    <x v="8"/>
  </r>
  <r>
    <x v="3"/>
    <x v="0"/>
    <x v="8"/>
  </r>
  <r>
    <x v="3"/>
    <x v="0"/>
    <x v="8"/>
  </r>
  <r>
    <x v="3"/>
    <x v="1"/>
    <x v="8"/>
  </r>
  <r>
    <x v="3"/>
    <x v="1"/>
    <x v="8"/>
  </r>
  <r>
    <x v="3"/>
    <x v="1"/>
    <x v="8"/>
  </r>
  <r>
    <x v="3"/>
    <x v="1"/>
    <x v="8"/>
  </r>
  <r>
    <x v="3"/>
    <x v="1"/>
    <x v="8"/>
  </r>
  <r>
    <x v="3"/>
    <x v="1"/>
    <x v="8"/>
  </r>
  <r>
    <x v="3"/>
    <x v="1"/>
    <x v="8"/>
  </r>
  <r>
    <x v="3"/>
    <x v="1"/>
    <x v="8"/>
  </r>
  <r>
    <x v="3"/>
    <x v="4"/>
    <x v="8"/>
  </r>
  <r>
    <x v="3"/>
    <x v="4"/>
    <x v="8"/>
  </r>
  <r>
    <x v="3"/>
    <x v="4"/>
    <x v="8"/>
  </r>
  <r>
    <x v="3"/>
    <x v="5"/>
    <x v="8"/>
  </r>
  <r>
    <x v="3"/>
    <x v="5"/>
    <x v="8"/>
  </r>
  <r>
    <x v="3"/>
    <x v="5"/>
    <x v="8"/>
  </r>
  <r>
    <x v="3"/>
    <x v="5"/>
    <x v="8"/>
  </r>
  <r>
    <x v="3"/>
    <x v="5"/>
    <x v="8"/>
  </r>
  <r>
    <x v="3"/>
    <x v="2"/>
    <x v="8"/>
  </r>
  <r>
    <x v="3"/>
    <x v="2"/>
    <x v="8"/>
  </r>
  <r>
    <x v="3"/>
    <x v="2"/>
    <x v="8"/>
  </r>
  <r>
    <x v="3"/>
    <x v="2"/>
    <x v="8"/>
  </r>
  <r>
    <x v="3"/>
    <x v="2"/>
    <x v="8"/>
  </r>
  <r>
    <x v="3"/>
    <x v="2"/>
    <x v="8"/>
  </r>
  <r>
    <x v="3"/>
    <x v="2"/>
    <x v="8"/>
  </r>
  <r>
    <x v="3"/>
    <x v="2"/>
    <x v="8"/>
  </r>
  <r>
    <x v="3"/>
    <x v="2"/>
    <x v="8"/>
  </r>
  <r>
    <x v="3"/>
    <x v="2"/>
    <x v="8"/>
  </r>
  <r>
    <x v="3"/>
    <x v="2"/>
    <x v="8"/>
  </r>
  <r>
    <x v="3"/>
    <x v="2"/>
    <x v="8"/>
  </r>
  <r>
    <x v="3"/>
    <x v="2"/>
    <x v="8"/>
  </r>
  <r>
    <x v="3"/>
    <x v="2"/>
    <x v="8"/>
  </r>
  <r>
    <x v="3"/>
    <x v="2"/>
    <x v="8"/>
  </r>
  <r>
    <x v="3"/>
    <x v="2"/>
    <x v="8"/>
  </r>
  <r>
    <x v="3"/>
    <x v="2"/>
    <x v="8"/>
  </r>
  <r>
    <x v="3"/>
    <x v="6"/>
    <x v="8"/>
  </r>
  <r>
    <x v="3"/>
    <x v="6"/>
    <x v="8"/>
  </r>
  <r>
    <x v="3"/>
    <x v="6"/>
    <x v="8"/>
  </r>
  <r>
    <x v="3"/>
    <x v="6"/>
    <x v="8"/>
  </r>
  <r>
    <x v="3"/>
    <x v="6"/>
    <x v="8"/>
  </r>
  <r>
    <x v="3"/>
    <x v="6"/>
    <x v="8"/>
  </r>
  <r>
    <x v="3"/>
    <x v="7"/>
    <x v="8"/>
  </r>
  <r>
    <x v="3"/>
    <x v="7"/>
    <x v="8"/>
  </r>
  <r>
    <x v="3"/>
    <x v="3"/>
    <x v="8"/>
  </r>
  <r>
    <x v="3"/>
    <x v="3"/>
    <x v="8"/>
  </r>
  <r>
    <x v="3"/>
    <x v="3"/>
    <x v="8"/>
  </r>
  <r>
    <x v="3"/>
    <x v="3"/>
    <x v="8"/>
  </r>
  <r>
    <x v="3"/>
    <x v="3"/>
    <x v="8"/>
  </r>
  <r>
    <x v="3"/>
    <x v="3"/>
    <x v="8"/>
  </r>
  <r>
    <x v="3"/>
    <x v="8"/>
    <x v="8"/>
  </r>
  <r>
    <x v="3"/>
    <x v="8"/>
    <x v="8"/>
  </r>
  <r>
    <x v="3"/>
    <x v="8"/>
    <x v="8"/>
  </r>
  <r>
    <x v="3"/>
    <x v="8"/>
    <x v="8"/>
  </r>
  <r>
    <x v="3"/>
    <x v="8"/>
    <x v="8"/>
  </r>
  <r>
    <x v="3"/>
    <x v="8"/>
    <x v="8"/>
  </r>
  <r>
    <x v="3"/>
    <x v="8"/>
    <x v="8"/>
  </r>
  <r>
    <x v="3"/>
    <x v="8"/>
    <x v="8"/>
  </r>
  <r>
    <x v="3"/>
    <x v="9"/>
    <x v="8"/>
  </r>
  <r>
    <x v="3"/>
    <x v="9"/>
    <x v="8"/>
  </r>
  <r>
    <x v="3"/>
    <x v="9"/>
    <x v="8"/>
  </r>
  <r>
    <x v="3"/>
    <x v="9"/>
    <x v="8"/>
  </r>
  <r>
    <x v="3"/>
    <x v="9"/>
    <x v="8"/>
  </r>
  <r>
    <x v="3"/>
    <x v="9"/>
    <x v="8"/>
  </r>
  <r>
    <x v="3"/>
    <x v="9"/>
    <x v="8"/>
  </r>
  <r>
    <x v="3"/>
    <x v="9"/>
    <x v="8"/>
  </r>
  <r>
    <x v="3"/>
    <x v="9"/>
    <x v="8"/>
  </r>
  <r>
    <x v="3"/>
    <x v="1"/>
    <x v="16"/>
  </r>
  <r>
    <x v="3"/>
    <x v="1"/>
    <x v="16"/>
  </r>
  <r>
    <x v="3"/>
    <x v="1"/>
    <x v="16"/>
  </r>
  <r>
    <x v="3"/>
    <x v="1"/>
    <x v="16"/>
  </r>
  <r>
    <x v="3"/>
    <x v="4"/>
    <x v="16"/>
  </r>
  <r>
    <x v="3"/>
    <x v="4"/>
    <x v="16"/>
  </r>
  <r>
    <x v="3"/>
    <x v="4"/>
    <x v="16"/>
  </r>
  <r>
    <x v="3"/>
    <x v="4"/>
    <x v="16"/>
  </r>
  <r>
    <x v="3"/>
    <x v="0"/>
    <x v="9"/>
  </r>
  <r>
    <x v="3"/>
    <x v="0"/>
    <x v="9"/>
  </r>
  <r>
    <x v="3"/>
    <x v="0"/>
    <x v="9"/>
  </r>
  <r>
    <x v="3"/>
    <x v="0"/>
    <x v="9"/>
  </r>
  <r>
    <x v="3"/>
    <x v="0"/>
    <x v="9"/>
  </r>
  <r>
    <x v="3"/>
    <x v="0"/>
    <x v="9"/>
  </r>
  <r>
    <x v="3"/>
    <x v="0"/>
    <x v="9"/>
  </r>
  <r>
    <x v="3"/>
    <x v="0"/>
    <x v="9"/>
  </r>
  <r>
    <x v="3"/>
    <x v="1"/>
    <x v="9"/>
  </r>
  <r>
    <x v="3"/>
    <x v="1"/>
    <x v="9"/>
  </r>
  <r>
    <x v="3"/>
    <x v="4"/>
    <x v="9"/>
  </r>
  <r>
    <x v="3"/>
    <x v="4"/>
    <x v="9"/>
  </r>
  <r>
    <x v="3"/>
    <x v="4"/>
    <x v="9"/>
  </r>
  <r>
    <x v="3"/>
    <x v="5"/>
    <x v="9"/>
  </r>
  <r>
    <x v="3"/>
    <x v="5"/>
    <x v="9"/>
  </r>
  <r>
    <x v="3"/>
    <x v="5"/>
    <x v="9"/>
  </r>
  <r>
    <x v="3"/>
    <x v="5"/>
    <x v="9"/>
  </r>
  <r>
    <x v="3"/>
    <x v="2"/>
    <x v="9"/>
  </r>
  <r>
    <x v="3"/>
    <x v="2"/>
    <x v="9"/>
  </r>
  <r>
    <x v="3"/>
    <x v="2"/>
    <x v="9"/>
  </r>
  <r>
    <x v="3"/>
    <x v="2"/>
    <x v="9"/>
  </r>
  <r>
    <x v="3"/>
    <x v="2"/>
    <x v="9"/>
  </r>
  <r>
    <x v="3"/>
    <x v="6"/>
    <x v="9"/>
  </r>
  <r>
    <x v="3"/>
    <x v="7"/>
    <x v="9"/>
  </r>
  <r>
    <x v="3"/>
    <x v="3"/>
    <x v="9"/>
  </r>
  <r>
    <x v="3"/>
    <x v="3"/>
    <x v="9"/>
  </r>
  <r>
    <x v="3"/>
    <x v="3"/>
    <x v="9"/>
  </r>
  <r>
    <x v="3"/>
    <x v="3"/>
    <x v="9"/>
  </r>
  <r>
    <x v="3"/>
    <x v="3"/>
    <x v="9"/>
  </r>
  <r>
    <x v="3"/>
    <x v="3"/>
    <x v="9"/>
  </r>
  <r>
    <x v="3"/>
    <x v="8"/>
    <x v="9"/>
  </r>
  <r>
    <x v="3"/>
    <x v="8"/>
    <x v="9"/>
  </r>
  <r>
    <x v="3"/>
    <x v="8"/>
    <x v="9"/>
  </r>
  <r>
    <x v="3"/>
    <x v="8"/>
    <x v="9"/>
  </r>
  <r>
    <x v="3"/>
    <x v="9"/>
    <x v="9"/>
  </r>
  <r>
    <x v="3"/>
    <x v="9"/>
    <x v="9"/>
  </r>
  <r>
    <x v="3"/>
    <x v="9"/>
    <x v="9"/>
  </r>
  <r>
    <x v="3"/>
    <x v="9"/>
    <x v="9"/>
  </r>
  <r>
    <x v="3"/>
    <x v="5"/>
    <x v="10"/>
  </r>
  <r>
    <x v="3"/>
    <x v="0"/>
    <x v="11"/>
  </r>
  <r>
    <x v="3"/>
    <x v="7"/>
    <x v="11"/>
  </r>
  <r>
    <x v="3"/>
    <x v="7"/>
    <x v="20"/>
  </r>
  <r>
    <x v="3"/>
    <x v="7"/>
    <x v="20"/>
  </r>
  <r>
    <x v="4"/>
    <x v="5"/>
    <x v="12"/>
  </r>
  <r>
    <x v="4"/>
    <x v="0"/>
    <x v="1"/>
  </r>
  <r>
    <x v="4"/>
    <x v="0"/>
    <x v="1"/>
  </r>
  <r>
    <x v="4"/>
    <x v="0"/>
    <x v="1"/>
  </r>
  <r>
    <x v="4"/>
    <x v="0"/>
    <x v="1"/>
  </r>
  <r>
    <x v="4"/>
    <x v="0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1"/>
    <x v="1"/>
  </r>
  <r>
    <x v="4"/>
    <x v="4"/>
    <x v="1"/>
  </r>
  <r>
    <x v="4"/>
    <x v="4"/>
    <x v="1"/>
  </r>
  <r>
    <x v="4"/>
    <x v="4"/>
    <x v="1"/>
  </r>
  <r>
    <x v="4"/>
    <x v="4"/>
    <x v="1"/>
  </r>
  <r>
    <x v="4"/>
    <x v="5"/>
    <x v="1"/>
  </r>
  <r>
    <x v="4"/>
    <x v="5"/>
    <x v="1"/>
  </r>
  <r>
    <x v="4"/>
    <x v="5"/>
    <x v="1"/>
  </r>
  <r>
    <x v="4"/>
    <x v="5"/>
    <x v="1"/>
  </r>
  <r>
    <x v="4"/>
    <x v="5"/>
    <x v="1"/>
  </r>
  <r>
    <x v="4"/>
    <x v="5"/>
    <x v="1"/>
  </r>
  <r>
    <x v="4"/>
    <x v="5"/>
    <x v="1"/>
  </r>
  <r>
    <x v="4"/>
    <x v="5"/>
    <x v="1"/>
  </r>
  <r>
    <x v="4"/>
    <x v="5"/>
    <x v="1"/>
  </r>
  <r>
    <x v="4"/>
    <x v="5"/>
    <x v="1"/>
  </r>
  <r>
    <x v="4"/>
    <x v="5"/>
    <x v="1"/>
  </r>
  <r>
    <x v="4"/>
    <x v="5"/>
    <x v="1"/>
  </r>
  <r>
    <x v="4"/>
    <x v="5"/>
    <x v="1"/>
  </r>
  <r>
    <x v="4"/>
    <x v="5"/>
    <x v="1"/>
  </r>
  <r>
    <x v="4"/>
    <x v="5"/>
    <x v="1"/>
  </r>
  <r>
    <x v="4"/>
    <x v="5"/>
    <x v="1"/>
  </r>
  <r>
    <x v="4"/>
    <x v="2"/>
    <x v="1"/>
  </r>
  <r>
    <x v="4"/>
    <x v="2"/>
    <x v="1"/>
  </r>
  <r>
    <x v="4"/>
    <x v="2"/>
    <x v="1"/>
  </r>
  <r>
    <x v="4"/>
    <x v="2"/>
    <x v="1"/>
  </r>
  <r>
    <x v="4"/>
    <x v="2"/>
    <x v="1"/>
  </r>
  <r>
    <x v="4"/>
    <x v="2"/>
    <x v="1"/>
  </r>
  <r>
    <x v="4"/>
    <x v="2"/>
    <x v="1"/>
  </r>
  <r>
    <x v="4"/>
    <x v="2"/>
    <x v="1"/>
  </r>
  <r>
    <x v="4"/>
    <x v="2"/>
    <x v="1"/>
  </r>
  <r>
    <x v="4"/>
    <x v="6"/>
    <x v="1"/>
  </r>
  <r>
    <x v="4"/>
    <x v="6"/>
    <x v="1"/>
  </r>
  <r>
    <x v="4"/>
    <x v="6"/>
    <x v="1"/>
  </r>
  <r>
    <x v="4"/>
    <x v="6"/>
    <x v="1"/>
  </r>
  <r>
    <x v="4"/>
    <x v="6"/>
    <x v="1"/>
  </r>
  <r>
    <x v="4"/>
    <x v="6"/>
    <x v="1"/>
  </r>
  <r>
    <x v="4"/>
    <x v="7"/>
    <x v="1"/>
  </r>
  <r>
    <x v="4"/>
    <x v="7"/>
    <x v="1"/>
  </r>
  <r>
    <x v="4"/>
    <x v="7"/>
    <x v="1"/>
  </r>
  <r>
    <x v="4"/>
    <x v="7"/>
    <x v="1"/>
  </r>
  <r>
    <x v="4"/>
    <x v="7"/>
    <x v="1"/>
  </r>
  <r>
    <x v="4"/>
    <x v="7"/>
    <x v="1"/>
  </r>
  <r>
    <x v="4"/>
    <x v="7"/>
    <x v="1"/>
  </r>
  <r>
    <x v="4"/>
    <x v="7"/>
    <x v="1"/>
  </r>
  <r>
    <x v="4"/>
    <x v="7"/>
    <x v="1"/>
  </r>
  <r>
    <x v="4"/>
    <x v="7"/>
    <x v="1"/>
  </r>
  <r>
    <x v="4"/>
    <x v="7"/>
    <x v="1"/>
  </r>
  <r>
    <x v="4"/>
    <x v="7"/>
    <x v="1"/>
  </r>
  <r>
    <x v="4"/>
    <x v="7"/>
    <x v="1"/>
  </r>
  <r>
    <x v="4"/>
    <x v="7"/>
    <x v="1"/>
  </r>
  <r>
    <x v="4"/>
    <x v="3"/>
    <x v="1"/>
  </r>
  <r>
    <x v="4"/>
    <x v="3"/>
    <x v="1"/>
  </r>
  <r>
    <x v="4"/>
    <x v="3"/>
    <x v="1"/>
  </r>
  <r>
    <x v="4"/>
    <x v="3"/>
    <x v="1"/>
  </r>
  <r>
    <x v="4"/>
    <x v="3"/>
    <x v="1"/>
  </r>
  <r>
    <x v="4"/>
    <x v="3"/>
    <x v="1"/>
  </r>
  <r>
    <x v="4"/>
    <x v="3"/>
    <x v="1"/>
  </r>
  <r>
    <x v="4"/>
    <x v="3"/>
    <x v="1"/>
  </r>
  <r>
    <x v="4"/>
    <x v="3"/>
    <x v="1"/>
  </r>
  <r>
    <x v="4"/>
    <x v="8"/>
    <x v="1"/>
  </r>
  <r>
    <x v="4"/>
    <x v="8"/>
    <x v="1"/>
  </r>
  <r>
    <x v="4"/>
    <x v="8"/>
    <x v="1"/>
  </r>
  <r>
    <x v="4"/>
    <x v="8"/>
    <x v="1"/>
  </r>
  <r>
    <x v="4"/>
    <x v="8"/>
    <x v="1"/>
  </r>
  <r>
    <x v="4"/>
    <x v="8"/>
    <x v="1"/>
  </r>
  <r>
    <x v="4"/>
    <x v="9"/>
    <x v="1"/>
  </r>
  <r>
    <x v="4"/>
    <x v="9"/>
    <x v="1"/>
  </r>
  <r>
    <x v="4"/>
    <x v="9"/>
    <x v="1"/>
  </r>
  <r>
    <x v="4"/>
    <x v="9"/>
    <x v="1"/>
  </r>
  <r>
    <x v="4"/>
    <x v="9"/>
    <x v="1"/>
  </r>
  <r>
    <x v="4"/>
    <x v="9"/>
    <x v="1"/>
  </r>
  <r>
    <x v="4"/>
    <x v="9"/>
    <x v="1"/>
  </r>
  <r>
    <x v="4"/>
    <x v="9"/>
    <x v="1"/>
  </r>
  <r>
    <x v="4"/>
    <x v="9"/>
    <x v="1"/>
  </r>
  <r>
    <x v="4"/>
    <x v="9"/>
    <x v="1"/>
  </r>
  <r>
    <x v="4"/>
    <x v="9"/>
    <x v="1"/>
  </r>
  <r>
    <x v="4"/>
    <x v="0"/>
    <x v="3"/>
  </r>
  <r>
    <x v="4"/>
    <x v="0"/>
    <x v="3"/>
  </r>
  <r>
    <x v="4"/>
    <x v="1"/>
    <x v="3"/>
  </r>
  <r>
    <x v="4"/>
    <x v="1"/>
    <x v="3"/>
  </r>
  <r>
    <x v="4"/>
    <x v="4"/>
    <x v="3"/>
  </r>
  <r>
    <x v="4"/>
    <x v="5"/>
    <x v="3"/>
  </r>
  <r>
    <x v="4"/>
    <x v="5"/>
    <x v="3"/>
  </r>
  <r>
    <x v="4"/>
    <x v="5"/>
    <x v="3"/>
  </r>
  <r>
    <x v="4"/>
    <x v="5"/>
    <x v="3"/>
  </r>
  <r>
    <x v="4"/>
    <x v="5"/>
    <x v="3"/>
  </r>
  <r>
    <x v="4"/>
    <x v="5"/>
    <x v="3"/>
  </r>
  <r>
    <x v="4"/>
    <x v="2"/>
    <x v="3"/>
  </r>
  <r>
    <x v="4"/>
    <x v="2"/>
    <x v="3"/>
  </r>
  <r>
    <x v="4"/>
    <x v="6"/>
    <x v="3"/>
  </r>
  <r>
    <x v="4"/>
    <x v="6"/>
    <x v="3"/>
  </r>
  <r>
    <x v="4"/>
    <x v="7"/>
    <x v="3"/>
  </r>
  <r>
    <x v="4"/>
    <x v="7"/>
    <x v="3"/>
  </r>
  <r>
    <x v="4"/>
    <x v="3"/>
    <x v="3"/>
  </r>
  <r>
    <x v="4"/>
    <x v="3"/>
    <x v="3"/>
  </r>
  <r>
    <x v="4"/>
    <x v="3"/>
    <x v="3"/>
  </r>
  <r>
    <x v="4"/>
    <x v="8"/>
    <x v="3"/>
  </r>
  <r>
    <x v="4"/>
    <x v="8"/>
    <x v="3"/>
  </r>
  <r>
    <x v="4"/>
    <x v="8"/>
    <x v="3"/>
  </r>
  <r>
    <x v="4"/>
    <x v="8"/>
    <x v="3"/>
  </r>
  <r>
    <x v="4"/>
    <x v="0"/>
    <x v="5"/>
  </r>
  <r>
    <x v="4"/>
    <x v="0"/>
    <x v="5"/>
  </r>
  <r>
    <x v="4"/>
    <x v="0"/>
    <x v="5"/>
  </r>
  <r>
    <x v="4"/>
    <x v="0"/>
    <x v="5"/>
  </r>
  <r>
    <x v="4"/>
    <x v="0"/>
    <x v="5"/>
  </r>
  <r>
    <x v="4"/>
    <x v="0"/>
    <x v="5"/>
  </r>
  <r>
    <x v="4"/>
    <x v="0"/>
    <x v="5"/>
  </r>
  <r>
    <x v="4"/>
    <x v="0"/>
    <x v="5"/>
  </r>
  <r>
    <x v="4"/>
    <x v="0"/>
    <x v="5"/>
  </r>
  <r>
    <x v="4"/>
    <x v="1"/>
    <x v="5"/>
  </r>
  <r>
    <x v="4"/>
    <x v="1"/>
    <x v="5"/>
  </r>
  <r>
    <x v="4"/>
    <x v="1"/>
    <x v="5"/>
  </r>
  <r>
    <x v="4"/>
    <x v="1"/>
    <x v="5"/>
  </r>
  <r>
    <x v="4"/>
    <x v="1"/>
    <x v="5"/>
  </r>
  <r>
    <x v="4"/>
    <x v="1"/>
    <x v="5"/>
  </r>
  <r>
    <x v="4"/>
    <x v="1"/>
    <x v="5"/>
  </r>
  <r>
    <x v="4"/>
    <x v="4"/>
    <x v="5"/>
  </r>
  <r>
    <x v="4"/>
    <x v="4"/>
    <x v="5"/>
  </r>
  <r>
    <x v="4"/>
    <x v="4"/>
    <x v="5"/>
  </r>
  <r>
    <x v="4"/>
    <x v="4"/>
    <x v="5"/>
  </r>
  <r>
    <x v="4"/>
    <x v="4"/>
    <x v="5"/>
  </r>
  <r>
    <x v="4"/>
    <x v="4"/>
    <x v="5"/>
  </r>
  <r>
    <x v="4"/>
    <x v="5"/>
    <x v="5"/>
  </r>
  <r>
    <x v="4"/>
    <x v="5"/>
    <x v="5"/>
  </r>
  <r>
    <x v="4"/>
    <x v="5"/>
    <x v="5"/>
  </r>
  <r>
    <x v="4"/>
    <x v="5"/>
    <x v="5"/>
  </r>
  <r>
    <x v="4"/>
    <x v="5"/>
    <x v="5"/>
  </r>
  <r>
    <x v="4"/>
    <x v="5"/>
    <x v="5"/>
  </r>
  <r>
    <x v="4"/>
    <x v="5"/>
    <x v="5"/>
  </r>
  <r>
    <x v="4"/>
    <x v="2"/>
    <x v="5"/>
  </r>
  <r>
    <x v="4"/>
    <x v="2"/>
    <x v="5"/>
  </r>
  <r>
    <x v="4"/>
    <x v="2"/>
    <x v="5"/>
  </r>
  <r>
    <x v="4"/>
    <x v="2"/>
    <x v="5"/>
  </r>
  <r>
    <x v="4"/>
    <x v="2"/>
    <x v="5"/>
  </r>
  <r>
    <x v="4"/>
    <x v="2"/>
    <x v="5"/>
  </r>
  <r>
    <x v="4"/>
    <x v="2"/>
    <x v="5"/>
  </r>
  <r>
    <x v="4"/>
    <x v="2"/>
    <x v="5"/>
  </r>
  <r>
    <x v="4"/>
    <x v="2"/>
    <x v="5"/>
  </r>
  <r>
    <x v="4"/>
    <x v="2"/>
    <x v="5"/>
  </r>
  <r>
    <x v="4"/>
    <x v="2"/>
    <x v="5"/>
  </r>
  <r>
    <x v="4"/>
    <x v="6"/>
    <x v="5"/>
  </r>
  <r>
    <x v="4"/>
    <x v="6"/>
    <x v="5"/>
  </r>
  <r>
    <x v="4"/>
    <x v="6"/>
    <x v="5"/>
  </r>
  <r>
    <x v="4"/>
    <x v="6"/>
    <x v="5"/>
  </r>
  <r>
    <x v="4"/>
    <x v="6"/>
    <x v="5"/>
  </r>
  <r>
    <x v="4"/>
    <x v="6"/>
    <x v="5"/>
  </r>
  <r>
    <x v="4"/>
    <x v="6"/>
    <x v="5"/>
  </r>
  <r>
    <x v="4"/>
    <x v="6"/>
    <x v="5"/>
  </r>
  <r>
    <x v="4"/>
    <x v="6"/>
    <x v="5"/>
  </r>
  <r>
    <x v="4"/>
    <x v="6"/>
    <x v="5"/>
  </r>
  <r>
    <x v="4"/>
    <x v="6"/>
    <x v="5"/>
  </r>
  <r>
    <x v="4"/>
    <x v="6"/>
    <x v="5"/>
  </r>
  <r>
    <x v="4"/>
    <x v="7"/>
    <x v="5"/>
  </r>
  <r>
    <x v="4"/>
    <x v="7"/>
    <x v="5"/>
  </r>
  <r>
    <x v="4"/>
    <x v="7"/>
    <x v="5"/>
  </r>
  <r>
    <x v="4"/>
    <x v="7"/>
    <x v="5"/>
  </r>
  <r>
    <x v="4"/>
    <x v="7"/>
    <x v="5"/>
  </r>
  <r>
    <x v="4"/>
    <x v="7"/>
    <x v="5"/>
  </r>
  <r>
    <x v="4"/>
    <x v="7"/>
    <x v="5"/>
  </r>
  <r>
    <x v="4"/>
    <x v="7"/>
    <x v="5"/>
  </r>
  <r>
    <x v="4"/>
    <x v="7"/>
    <x v="5"/>
  </r>
  <r>
    <x v="4"/>
    <x v="3"/>
    <x v="5"/>
  </r>
  <r>
    <x v="4"/>
    <x v="3"/>
    <x v="5"/>
  </r>
  <r>
    <x v="4"/>
    <x v="3"/>
    <x v="5"/>
  </r>
  <r>
    <x v="4"/>
    <x v="3"/>
    <x v="5"/>
  </r>
  <r>
    <x v="4"/>
    <x v="3"/>
    <x v="5"/>
  </r>
  <r>
    <x v="4"/>
    <x v="3"/>
    <x v="5"/>
  </r>
  <r>
    <x v="4"/>
    <x v="3"/>
    <x v="5"/>
  </r>
  <r>
    <x v="4"/>
    <x v="3"/>
    <x v="5"/>
  </r>
  <r>
    <x v="4"/>
    <x v="3"/>
    <x v="5"/>
  </r>
  <r>
    <x v="4"/>
    <x v="3"/>
    <x v="5"/>
  </r>
  <r>
    <x v="4"/>
    <x v="3"/>
    <x v="5"/>
  </r>
  <r>
    <x v="4"/>
    <x v="3"/>
    <x v="5"/>
  </r>
  <r>
    <x v="4"/>
    <x v="3"/>
    <x v="5"/>
  </r>
  <r>
    <x v="4"/>
    <x v="8"/>
    <x v="5"/>
  </r>
  <r>
    <x v="4"/>
    <x v="8"/>
    <x v="5"/>
  </r>
  <r>
    <x v="4"/>
    <x v="8"/>
    <x v="5"/>
  </r>
  <r>
    <x v="4"/>
    <x v="8"/>
    <x v="5"/>
  </r>
  <r>
    <x v="4"/>
    <x v="8"/>
    <x v="5"/>
  </r>
  <r>
    <x v="4"/>
    <x v="8"/>
    <x v="5"/>
  </r>
  <r>
    <x v="4"/>
    <x v="8"/>
    <x v="5"/>
  </r>
  <r>
    <x v="4"/>
    <x v="8"/>
    <x v="5"/>
  </r>
  <r>
    <x v="4"/>
    <x v="8"/>
    <x v="5"/>
  </r>
  <r>
    <x v="4"/>
    <x v="8"/>
    <x v="5"/>
  </r>
  <r>
    <x v="4"/>
    <x v="8"/>
    <x v="5"/>
  </r>
  <r>
    <x v="4"/>
    <x v="9"/>
    <x v="5"/>
  </r>
  <r>
    <x v="4"/>
    <x v="9"/>
    <x v="5"/>
  </r>
  <r>
    <x v="4"/>
    <x v="9"/>
    <x v="5"/>
  </r>
  <r>
    <x v="4"/>
    <x v="9"/>
    <x v="5"/>
  </r>
  <r>
    <x v="4"/>
    <x v="9"/>
    <x v="5"/>
  </r>
  <r>
    <x v="4"/>
    <x v="0"/>
    <x v="15"/>
  </r>
  <r>
    <x v="4"/>
    <x v="4"/>
    <x v="15"/>
  </r>
  <r>
    <x v="4"/>
    <x v="4"/>
    <x v="15"/>
  </r>
  <r>
    <x v="4"/>
    <x v="2"/>
    <x v="15"/>
  </r>
  <r>
    <x v="4"/>
    <x v="2"/>
    <x v="15"/>
  </r>
  <r>
    <x v="4"/>
    <x v="2"/>
    <x v="15"/>
  </r>
  <r>
    <x v="4"/>
    <x v="2"/>
    <x v="15"/>
  </r>
  <r>
    <x v="4"/>
    <x v="2"/>
    <x v="15"/>
  </r>
  <r>
    <x v="4"/>
    <x v="6"/>
    <x v="15"/>
  </r>
  <r>
    <x v="4"/>
    <x v="6"/>
    <x v="15"/>
  </r>
  <r>
    <x v="4"/>
    <x v="6"/>
    <x v="15"/>
  </r>
  <r>
    <x v="4"/>
    <x v="7"/>
    <x v="15"/>
  </r>
  <r>
    <x v="4"/>
    <x v="7"/>
    <x v="15"/>
  </r>
  <r>
    <x v="4"/>
    <x v="3"/>
    <x v="15"/>
  </r>
  <r>
    <x v="4"/>
    <x v="3"/>
    <x v="15"/>
  </r>
  <r>
    <x v="4"/>
    <x v="3"/>
    <x v="15"/>
  </r>
  <r>
    <x v="4"/>
    <x v="3"/>
    <x v="15"/>
  </r>
  <r>
    <x v="4"/>
    <x v="3"/>
    <x v="15"/>
  </r>
  <r>
    <x v="4"/>
    <x v="0"/>
    <x v="8"/>
  </r>
  <r>
    <x v="4"/>
    <x v="0"/>
    <x v="8"/>
  </r>
  <r>
    <x v="4"/>
    <x v="0"/>
    <x v="8"/>
  </r>
  <r>
    <x v="4"/>
    <x v="0"/>
    <x v="8"/>
  </r>
  <r>
    <x v="4"/>
    <x v="0"/>
    <x v="8"/>
  </r>
  <r>
    <x v="4"/>
    <x v="0"/>
    <x v="8"/>
  </r>
  <r>
    <x v="4"/>
    <x v="0"/>
    <x v="8"/>
  </r>
  <r>
    <x v="4"/>
    <x v="0"/>
    <x v="8"/>
  </r>
  <r>
    <x v="4"/>
    <x v="0"/>
    <x v="8"/>
  </r>
  <r>
    <x v="4"/>
    <x v="0"/>
    <x v="8"/>
  </r>
  <r>
    <x v="4"/>
    <x v="0"/>
    <x v="8"/>
  </r>
  <r>
    <x v="4"/>
    <x v="0"/>
    <x v="8"/>
  </r>
  <r>
    <x v="4"/>
    <x v="0"/>
    <x v="8"/>
  </r>
  <r>
    <x v="4"/>
    <x v="0"/>
    <x v="8"/>
  </r>
  <r>
    <x v="4"/>
    <x v="0"/>
    <x v="8"/>
  </r>
  <r>
    <x v="4"/>
    <x v="0"/>
    <x v="8"/>
  </r>
  <r>
    <x v="4"/>
    <x v="0"/>
    <x v="8"/>
  </r>
  <r>
    <x v="4"/>
    <x v="0"/>
    <x v="8"/>
  </r>
  <r>
    <x v="4"/>
    <x v="0"/>
    <x v="8"/>
  </r>
  <r>
    <x v="4"/>
    <x v="0"/>
    <x v="8"/>
  </r>
  <r>
    <x v="4"/>
    <x v="0"/>
    <x v="8"/>
  </r>
  <r>
    <x v="4"/>
    <x v="0"/>
    <x v="8"/>
  </r>
  <r>
    <x v="4"/>
    <x v="0"/>
    <x v="8"/>
  </r>
  <r>
    <x v="4"/>
    <x v="0"/>
    <x v="8"/>
  </r>
  <r>
    <x v="4"/>
    <x v="0"/>
    <x v="8"/>
  </r>
  <r>
    <x v="4"/>
    <x v="0"/>
    <x v="8"/>
  </r>
  <r>
    <x v="4"/>
    <x v="0"/>
    <x v="8"/>
  </r>
  <r>
    <x v="4"/>
    <x v="1"/>
    <x v="8"/>
  </r>
  <r>
    <x v="4"/>
    <x v="1"/>
    <x v="8"/>
  </r>
  <r>
    <x v="4"/>
    <x v="1"/>
    <x v="8"/>
  </r>
  <r>
    <x v="4"/>
    <x v="1"/>
    <x v="8"/>
  </r>
  <r>
    <x v="4"/>
    <x v="1"/>
    <x v="8"/>
  </r>
  <r>
    <x v="4"/>
    <x v="1"/>
    <x v="8"/>
  </r>
  <r>
    <x v="4"/>
    <x v="1"/>
    <x v="8"/>
  </r>
  <r>
    <x v="4"/>
    <x v="1"/>
    <x v="8"/>
  </r>
  <r>
    <x v="4"/>
    <x v="1"/>
    <x v="8"/>
  </r>
  <r>
    <x v="4"/>
    <x v="1"/>
    <x v="8"/>
  </r>
  <r>
    <x v="4"/>
    <x v="1"/>
    <x v="8"/>
  </r>
  <r>
    <x v="4"/>
    <x v="1"/>
    <x v="8"/>
  </r>
  <r>
    <x v="4"/>
    <x v="1"/>
    <x v="8"/>
  </r>
  <r>
    <x v="4"/>
    <x v="1"/>
    <x v="8"/>
  </r>
  <r>
    <x v="4"/>
    <x v="1"/>
    <x v="8"/>
  </r>
  <r>
    <x v="4"/>
    <x v="4"/>
    <x v="8"/>
  </r>
  <r>
    <x v="4"/>
    <x v="4"/>
    <x v="8"/>
  </r>
  <r>
    <x v="4"/>
    <x v="4"/>
    <x v="8"/>
  </r>
  <r>
    <x v="4"/>
    <x v="4"/>
    <x v="8"/>
  </r>
  <r>
    <x v="4"/>
    <x v="4"/>
    <x v="8"/>
  </r>
  <r>
    <x v="4"/>
    <x v="4"/>
    <x v="8"/>
  </r>
  <r>
    <x v="4"/>
    <x v="4"/>
    <x v="8"/>
  </r>
  <r>
    <x v="4"/>
    <x v="4"/>
    <x v="8"/>
  </r>
  <r>
    <x v="4"/>
    <x v="4"/>
    <x v="8"/>
  </r>
  <r>
    <x v="4"/>
    <x v="4"/>
    <x v="8"/>
  </r>
  <r>
    <x v="4"/>
    <x v="5"/>
    <x v="8"/>
  </r>
  <r>
    <x v="4"/>
    <x v="5"/>
    <x v="8"/>
  </r>
  <r>
    <x v="4"/>
    <x v="5"/>
    <x v="8"/>
  </r>
  <r>
    <x v="4"/>
    <x v="5"/>
    <x v="8"/>
  </r>
  <r>
    <x v="4"/>
    <x v="5"/>
    <x v="8"/>
  </r>
  <r>
    <x v="4"/>
    <x v="5"/>
    <x v="8"/>
  </r>
  <r>
    <x v="4"/>
    <x v="5"/>
    <x v="8"/>
  </r>
  <r>
    <x v="4"/>
    <x v="5"/>
    <x v="8"/>
  </r>
  <r>
    <x v="4"/>
    <x v="5"/>
    <x v="8"/>
  </r>
  <r>
    <x v="4"/>
    <x v="5"/>
    <x v="8"/>
  </r>
  <r>
    <x v="4"/>
    <x v="5"/>
    <x v="8"/>
  </r>
  <r>
    <x v="4"/>
    <x v="5"/>
    <x v="8"/>
  </r>
  <r>
    <x v="4"/>
    <x v="5"/>
    <x v="8"/>
  </r>
  <r>
    <x v="4"/>
    <x v="5"/>
    <x v="8"/>
  </r>
  <r>
    <x v="4"/>
    <x v="5"/>
    <x v="8"/>
  </r>
  <r>
    <x v="4"/>
    <x v="5"/>
    <x v="8"/>
  </r>
  <r>
    <x v="4"/>
    <x v="5"/>
    <x v="8"/>
  </r>
  <r>
    <x v="4"/>
    <x v="5"/>
    <x v="8"/>
  </r>
  <r>
    <x v="4"/>
    <x v="5"/>
    <x v="8"/>
  </r>
  <r>
    <x v="4"/>
    <x v="5"/>
    <x v="8"/>
  </r>
  <r>
    <x v="4"/>
    <x v="5"/>
    <x v="8"/>
  </r>
  <r>
    <x v="4"/>
    <x v="5"/>
    <x v="8"/>
  </r>
  <r>
    <x v="4"/>
    <x v="5"/>
    <x v="8"/>
  </r>
  <r>
    <x v="4"/>
    <x v="5"/>
    <x v="8"/>
  </r>
  <r>
    <x v="4"/>
    <x v="5"/>
    <x v="8"/>
  </r>
  <r>
    <x v="4"/>
    <x v="5"/>
    <x v="8"/>
  </r>
  <r>
    <x v="4"/>
    <x v="5"/>
    <x v="8"/>
  </r>
  <r>
    <x v="4"/>
    <x v="5"/>
    <x v="8"/>
  </r>
  <r>
    <x v="4"/>
    <x v="5"/>
    <x v="8"/>
  </r>
  <r>
    <x v="4"/>
    <x v="5"/>
    <x v="8"/>
  </r>
  <r>
    <x v="4"/>
    <x v="5"/>
    <x v="8"/>
  </r>
  <r>
    <x v="4"/>
    <x v="2"/>
    <x v="8"/>
  </r>
  <r>
    <x v="4"/>
    <x v="2"/>
    <x v="8"/>
  </r>
  <r>
    <x v="4"/>
    <x v="2"/>
    <x v="8"/>
  </r>
  <r>
    <x v="4"/>
    <x v="2"/>
    <x v="8"/>
  </r>
  <r>
    <x v="4"/>
    <x v="2"/>
    <x v="8"/>
  </r>
  <r>
    <x v="4"/>
    <x v="2"/>
    <x v="8"/>
  </r>
  <r>
    <x v="4"/>
    <x v="2"/>
    <x v="8"/>
  </r>
  <r>
    <x v="4"/>
    <x v="2"/>
    <x v="8"/>
  </r>
  <r>
    <x v="4"/>
    <x v="2"/>
    <x v="8"/>
  </r>
  <r>
    <x v="4"/>
    <x v="2"/>
    <x v="8"/>
  </r>
  <r>
    <x v="4"/>
    <x v="2"/>
    <x v="8"/>
  </r>
  <r>
    <x v="4"/>
    <x v="2"/>
    <x v="8"/>
  </r>
  <r>
    <x v="4"/>
    <x v="2"/>
    <x v="8"/>
  </r>
  <r>
    <x v="4"/>
    <x v="2"/>
    <x v="8"/>
  </r>
  <r>
    <x v="4"/>
    <x v="2"/>
    <x v="8"/>
  </r>
  <r>
    <x v="4"/>
    <x v="2"/>
    <x v="8"/>
  </r>
  <r>
    <x v="4"/>
    <x v="2"/>
    <x v="8"/>
  </r>
  <r>
    <x v="4"/>
    <x v="2"/>
    <x v="8"/>
  </r>
  <r>
    <x v="4"/>
    <x v="2"/>
    <x v="8"/>
  </r>
  <r>
    <x v="4"/>
    <x v="6"/>
    <x v="8"/>
  </r>
  <r>
    <x v="4"/>
    <x v="6"/>
    <x v="8"/>
  </r>
  <r>
    <x v="4"/>
    <x v="6"/>
    <x v="8"/>
  </r>
  <r>
    <x v="4"/>
    <x v="6"/>
    <x v="8"/>
  </r>
  <r>
    <x v="4"/>
    <x v="6"/>
    <x v="8"/>
  </r>
  <r>
    <x v="4"/>
    <x v="6"/>
    <x v="8"/>
  </r>
  <r>
    <x v="4"/>
    <x v="6"/>
    <x v="8"/>
  </r>
  <r>
    <x v="4"/>
    <x v="6"/>
    <x v="8"/>
  </r>
  <r>
    <x v="4"/>
    <x v="6"/>
    <x v="8"/>
  </r>
  <r>
    <x v="4"/>
    <x v="6"/>
    <x v="8"/>
  </r>
  <r>
    <x v="4"/>
    <x v="6"/>
    <x v="8"/>
  </r>
  <r>
    <x v="4"/>
    <x v="6"/>
    <x v="8"/>
  </r>
  <r>
    <x v="4"/>
    <x v="6"/>
    <x v="8"/>
  </r>
  <r>
    <x v="4"/>
    <x v="6"/>
    <x v="8"/>
  </r>
  <r>
    <x v="4"/>
    <x v="6"/>
    <x v="8"/>
  </r>
  <r>
    <x v="4"/>
    <x v="6"/>
    <x v="8"/>
  </r>
  <r>
    <x v="4"/>
    <x v="6"/>
    <x v="8"/>
  </r>
  <r>
    <x v="4"/>
    <x v="6"/>
    <x v="8"/>
  </r>
  <r>
    <x v="4"/>
    <x v="6"/>
    <x v="8"/>
  </r>
  <r>
    <x v="4"/>
    <x v="6"/>
    <x v="8"/>
  </r>
  <r>
    <x v="4"/>
    <x v="7"/>
    <x v="8"/>
  </r>
  <r>
    <x v="4"/>
    <x v="7"/>
    <x v="8"/>
  </r>
  <r>
    <x v="4"/>
    <x v="7"/>
    <x v="8"/>
  </r>
  <r>
    <x v="4"/>
    <x v="7"/>
    <x v="8"/>
  </r>
  <r>
    <x v="4"/>
    <x v="7"/>
    <x v="8"/>
  </r>
  <r>
    <x v="4"/>
    <x v="7"/>
    <x v="8"/>
  </r>
  <r>
    <x v="4"/>
    <x v="7"/>
    <x v="8"/>
  </r>
  <r>
    <x v="4"/>
    <x v="7"/>
    <x v="8"/>
  </r>
  <r>
    <x v="4"/>
    <x v="7"/>
    <x v="8"/>
  </r>
  <r>
    <x v="4"/>
    <x v="7"/>
    <x v="8"/>
  </r>
  <r>
    <x v="4"/>
    <x v="7"/>
    <x v="8"/>
  </r>
  <r>
    <x v="4"/>
    <x v="7"/>
    <x v="8"/>
  </r>
  <r>
    <x v="4"/>
    <x v="7"/>
    <x v="8"/>
  </r>
  <r>
    <x v="4"/>
    <x v="7"/>
    <x v="8"/>
  </r>
  <r>
    <x v="4"/>
    <x v="7"/>
    <x v="8"/>
  </r>
  <r>
    <x v="4"/>
    <x v="7"/>
    <x v="8"/>
  </r>
  <r>
    <x v="4"/>
    <x v="7"/>
    <x v="8"/>
  </r>
  <r>
    <x v="4"/>
    <x v="7"/>
    <x v="8"/>
  </r>
  <r>
    <x v="4"/>
    <x v="7"/>
    <x v="8"/>
  </r>
  <r>
    <x v="4"/>
    <x v="7"/>
    <x v="8"/>
  </r>
  <r>
    <x v="4"/>
    <x v="7"/>
    <x v="8"/>
  </r>
  <r>
    <x v="4"/>
    <x v="3"/>
    <x v="8"/>
  </r>
  <r>
    <x v="4"/>
    <x v="3"/>
    <x v="8"/>
  </r>
  <r>
    <x v="4"/>
    <x v="3"/>
    <x v="8"/>
  </r>
  <r>
    <x v="4"/>
    <x v="3"/>
    <x v="8"/>
  </r>
  <r>
    <x v="4"/>
    <x v="3"/>
    <x v="8"/>
  </r>
  <r>
    <x v="4"/>
    <x v="3"/>
    <x v="8"/>
  </r>
  <r>
    <x v="4"/>
    <x v="3"/>
    <x v="8"/>
  </r>
  <r>
    <x v="4"/>
    <x v="3"/>
    <x v="8"/>
  </r>
  <r>
    <x v="4"/>
    <x v="3"/>
    <x v="8"/>
  </r>
  <r>
    <x v="4"/>
    <x v="3"/>
    <x v="8"/>
  </r>
  <r>
    <x v="4"/>
    <x v="3"/>
    <x v="8"/>
  </r>
  <r>
    <x v="4"/>
    <x v="3"/>
    <x v="8"/>
  </r>
  <r>
    <x v="4"/>
    <x v="3"/>
    <x v="8"/>
  </r>
  <r>
    <x v="4"/>
    <x v="3"/>
    <x v="8"/>
  </r>
  <r>
    <x v="4"/>
    <x v="3"/>
    <x v="8"/>
  </r>
  <r>
    <x v="4"/>
    <x v="3"/>
    <x v="8"/>
  </r>
  <r>
    <x v="4"/>
    <x v="3"/>
    <x v="8"/>
  </r>
  <r>
    <x v="4"/>
    <x v="3"/>
    <x v="8"/>
  </r>
  <r>
    <x v="4"/>
    <x v="3"/>
    <x v="8"/>
  </r>
  <r>
    <x v="4"/>
    <x v="3"/>
    <x v="8"/>
  </r>
  <r>
    <x v="4"/>
    <x v="3"/>
    <x v="8"/>
  </r>
  <r>
    <x v="4"/>
    <x v="3"/>
    <x v="8"/>
  </r>
  <r>
    <x v="4"/>
    <x v="3"/>
    <x v="8"/>
  </r>
  <r>
    <x v="4"/>
    <x v="8"/>
    <x v="8"/>
  </r>
  <r>
    <x v="4"/>
    <x v="8"/>
    <x v="8"/>
  </r>
  <r>
    <x v="4"/>
    <x v="8"/>
    <x v="8"/>
  </r>
  <r>
    <x v="4"/>
    <x v="8"/>
    <x v="8"/>
  </r>
  <r>
    <x v="4"/>
    <x v="8"/>
    <x v="8"/>
  </r>
  <r>
    <x v="4"/>
    <x v="8"/>
    <x v="8"/>
  </r>
  <r>
    <x v="4"/>
    <x v="8"/>
    <x v="8"/>
  </r>
  <r>
    <x v="4"/>
    <x v="8"/>
    <x v="8"/>
  </r>
  <r>
    <x v="4"/>
    <x v="8"/>
    <x v="8"/>
  </r>
  <r>
    <x v="4"/>
    <x v="8"/>
    <x v="8"/>
  </r>
  <r>
    <x v="4"/>
    <x v="8"/>
    <x v="8"/>
  </r>
  <r>
    <x v="4"/>
    <x v="8"/>
    <x v="8"/>
  </r>
  <r>
    <x v="4"/>
    <x v="8"/>
    <x v="8"/>
  </r>
  <r>
    <x v="4"/>
    <x v="8"/>
    <x v="8"/>
  </r>
  <r>
    <x v="4"/>
    <x v="8"/>
    <x v="8"/>
  </r>
  <r>
    <x v="4"/>
    <x v="8"/>
    <x v="8"/>
  </r>
  <r>
    <x v="4"/>
    <x v="8"/>
    <x v="8"/>
  </r>
  <r>
    <x v="4"/>
    <x v="8"/>
    <x v="8"/>
  </r>
  <r>
    <x v="4"/>
    <x v="8"/>
    <x v="8"/>
  </r>
  <r>
    <x v="4"/>
    <x v="8"/>
    <x v="8"/>
  </r>
  <r>
    <x v="4"/>
    <x v="8"/>
    <x v="8"/>
  </r>
  <r>
    <x v="4"/>
    <x v="9"/>
    <x v="8"/>
  </r>
  <r>
    <x v="4"/>
    <x v="9"/>
    <x v="8"/>
  </r>
  <r>
    <x v="4"/>
    <x v="9"/>
    <x v="8"/>
  </r>
  <r>
    <x v="4"/>
    <x v="9"/>
    <x v="8"/>
  </r>
  <r>
    <x v="4"/>
    <x v="9"/>
    <x v="8"/>
  </r>
  <r>
    <x v="4"/>
    <x v="9"/>
    <x v="8"/>
  </r>
  <r>
    <x v="4"/>
    <x v="9"/>
    <x v="8"/>
  </r>
  <r>
    <x v="4"/>
    <x v="9"/>
    <x v="8"/>
  </r>
  <r>
    <x v="4"/>
    <x v="9"/>
    <x v="8"/>
  </r>
  <r>
    <x v="4"/>
    <x v="9"/>
    <x v="8"/>
  </r>
  <r>
    <x v="4"/>
    <x v="9"/>
    <x v="8"/>
  </r>
  <r>
    <x v="4"/>
    <x v="9"/>
    <x v="8"/>
  </r>
  <r>
    <x v="4"/>
    <x v="9"/>
    <x v="8"/>
  </r>
  <r>
    <x v="4"/>
    <x v="9"/>
    <x v="8"/>
  </r>
  <r>
    <x v="4"/>
    <x v="9"/>
    <x v="8"/>
  </r>
  <r>
    <x v="4"/>
    <x v="9"/>
    <x v="8"/>
  </r>
  <r>
    <x v="4"/>
    <x v="9"/>
    <x v="8"/>
  </r>
  <r>
    <x v="4"/>
    <x v="9"/>
    <x v="8"/>
  </r>
  <r>
    <x v="4"/>
    <x v="9"/>
    <x v="8"/>
  </r>
  <r>
    <x v="4"/>
    <x v="9"/>
    <x v="8"/>
  </r>
  <r>
    <x v="4"/>
    <x v="9"/>
    <x v="8"/>
  </r>
  <r>
    <x v="4"/>
    <x v="9"/>
    <x v="8"/>
  </r>
  <r>
    <x v="4"/>
    <x v="9"/>
    <x v="8"/>
  </r>
  <r>
    <x v="4"/>
    <x v="9"/>
    <x v="8"/>
  </r>
  <r>
    <x v="4"/>
    <x v="9"/>
    <x v="8"/>
  </r>
  <r>
    <x v="4"/>
    <x v="9"/>
    <x v="8"/>
  </r>
  <r>
    <x v="4"/>
    <x v="0"/>
    <x v="9"/>
  </r>
  <r>
    <x v="4"/>
    <x v="0"/>
    <x v="9"/>
  </r>
  <r>
    <x v="4"/>
    <x v="0"/>
    <x v="9"/>
  </r>
  <r>
    <x v="4"/>
    <x v="0"/>
    <x v="9"/>
  </r>
  <r>
    <x v="4"/>
    <x v="0"/>
    <x v="9"/>
  </r>
  <r>
    <x v="4"/>
    <x v="0"/>
    <x v="9"/>
  </r>
  <r>
    <x v="4"/>
    <x v="0"/>
    <x v="9"/>
  </r>
  <r>
    <x v="4"/>
    <x v="0"/>
    <x v="9"/>
  </r>
  <r>
    <x v="4"/>
    <x v="1"/>
    <x v="9"/>
  </r>
  <r>
    <x v="4"/>
    <x v="1"/>
    <x v="9"/>
  </r>
  <r>
    <x v="4"/>
    <x v="1"/>
    <x v="9"/>
  </r>
  <r>
    <x v="4"/>
    <x v="1"/>
    <x v="9"/>
  </r>
  <r>
    <x v="4"/>
    <x v="1"/>
    <x v="9"/>
  </r>
  <r>
    <x v="4"/>
    <x v="1"/>
    <x v="9"/>
  </r>
  <r>
    <x v="4"/>
    <x v="1"/>
    <x v="9"/>
  </r>
  <r>
    <x v="4"/>
    <x v="1"/>
    <x v="9"/>
  </r>
  <r>
    <x v="4"/>
    <x v="1"/>
    <x v="9"/>
  </r>
  <r>
    <x v="4"/>
    <x v="1"/>
    <x v="9"/>
  </r>
  <r>
    <x v="4"/>
    <x v="1"/>
    <x v="9"/>
  </r>
  <r>
    <x v="4"/>
    <x v="1"/>
    <x v="9"/>
  </r>
  <r>
    <x v="4"/>
    <x v="1"/>
    <x v="9"/>
  </r>
  <r>
    <x v="4"/>
    <x v="4"/>
    <x v="9"/>
  </r>
  <r>
    <x v="4"/>
    <x v="4"/>
    <x v="9"/>
  </r>
  <r>
    <x v="4"/>
    <x v="4"/>
    <x v="9"/>
  </r>
  <r>
    <x v="4"/>
    <x v="4"/>
    <x v="9"/>
  </r>
  <r>
    <x v="4"/>
    <x v="4"/>
    <x v="9"/>
  </r>
  <r>
    <x v="4"/>
    <x v="4"/>
    <x v="9"/>
  </r>
  <r>
    <x v="4"/>
    <x v="4"/>
    <x v="9"/>
  </r>
  <r>
    <x v="4"/>
    <x v="5"/>
    <x v="9"/>
  </r>
  <r>
    <x v="4"/>
    <x v="5"/>
    <x v="9"/>
  </r>
  <r>
    <x v="4"/>
    <x v="5"/>
    <x v="9"/>
  </r>
  <r>
    <x v="4"/>
    <x v="5"/>
    <x v="9"/>
  </r>
  <r>
    <x v="4"/>
    <x v="5"/>
    <x v="9"/>
  </r>
  <r>
    <x v="4"/>
    <x v="5"/>
    <x v="9"/>
  </r>
  <r>
    <x v="4"/>
    <x v="5"/>
    <x v="9"/>
  </r>
  <r>
    <x v="4"/>
    <x v="5"/>
    <x v="9"/>
  </r>
  <r>
    <x v="4"/>
    <x v="5"/>
    <x v="9"/>
  </r>
  <r>
    <x v="4"/>
    <x v="5"/>
    <x v="9"/>
  </r>
  <r>
    <x v="4"/>
    <x v="5"/>
    <x v="9"/>
  </r>
  <r>
    <x v="4"/>
    <x v="5"/>
    <x v="9"/>
  </r>
  <r>
    <x v="4"/>
    <x v="5"/>
    <x v="9"/>
  </r>
  <r>
    <x v="4"/>
    <x v="2"/>
    <x v="9"/>
  </r>
  <r>
    <x v="4"/>
    <x v="2"/>
    <x v="9"/>
  </r>
  <r>
    <x v="4"/>
    <x v="2"/>
    <x v="9"/>
  </r>
  <r>
    <x v="4"/>
    <x v="2"/>
    <x v="9"/>
  </r>
  <r>
    <x v="4"/>
    <x v="2"/>
    <x v="9"/>
  </r>
  <r>
    <x v="4"/>
    <x v="6"/>
    <x v="9"/>
  </r>
  <r>
    <x v="4"/>
    <x v="6"/>
    <x v="9"/>
  </r>
  <r>
    <x v="4"/>
    <x v="6"/>
    <x v="9"/>
  </r>
  <r>
    <x v="4"/>
    <x v="6"/>
    <x v="9"/>
  </r>
  <r>
    <x v="4"/>
    <x v="6"/>
    <x v="9"/>
  </r>
  <r>
    <x v="4"/>
    <x v="6"/>
    <x v="9"/>
  </r>
  <r>
    <x v="4"/>
    <x v="6"/>
    <x v="9"/>
  </r>
  <r>
    <x v="4"/>
    <x v="7"/>
    <x v="9"/>
  </r>
  <r>
    <x v="4"/>
    <x v="7"/>
    <x v="9"/>
  </r>
  <r>
    <x v="4"/>
    <x v="7"/>
    <x v="9"/>
  </r>
  <r>
    <x v="4"/>
    <x v="7"/>
    <x v="9"/>
  </r>
  <r>
    <x v="4"/>
    <x v="3"/>
    <x v="9"/>
  </r>
  <r>
    <x v="4"/>
    <x v="3"/>
    <x v="9"/>
  </r>
  <r>
    <x v="4"/>
    <x v="8"/>
    <x v="9"/>
  </r>
  <r>
    <x v="4"/>
    <x v="8"/>
    <x v="9"/>
  </r>
  <r>
    <x v="4"/>
    <x v="8"/>
    <x v="9"/>
  </r>
  <r>
    <x v="4"/>
    <x v="8"/>
    <x v="9"/>
  </r>
  <r>
    <x v="4"/>
    <x v="8"/>
    <x v="9"/>
  </r>
  <r>
    <x v="4"/>
    <x v="8"/>
    <x v="9"/>
  </r>
  <r>
    <x v="4"/>
    <x v="8"/>
    <x v="9"/>
  </r>
  <r>
    <x v="4"/>
    <x v="8"/>
    <x v="9"/>
  </r>
  <r>
    <x v="4"/>
    <x v="9"/>
    <x v="9"/>
  </r>
  <r>
    <x v="4"/>
    <x v="9"/>
    <x v="9"/>
  </r>
  <r>
    <x v="4"/>
    <x v="9"/>
    <x v="9"/>
  </r>
  <r>
    <x v="4"/>
    <x v="9"/>
    <x v="9"/>
  </r>
  <r>
    <x v="4"/>
    <x v="9"/>
    <x v="9"/>
  </r>
  <r>
    <x v="4"/>
    <x v="9"/>
    <x v="9"/>
  </r>
  <r>
    <x v="4"/>
    <x v="9"/>
    <x v="9"/>
  </r>
  <r>
    <x v="4"/>
    <x v="9"/>
    <x v="9"/>
  </r>
  <r>
    <x v="5"/>
    <x v="2"/>
    <x v="12"/>
  </r>
  <r>
    <x v="5"/>
    <x v="2"/>
    <x v="12"/>
  </r>
  <r>
    <x v="5"/>
    <x v="0"/>
    <x v="1"/>
  </r>
  <r>
    <x v="5"/>
    <x v="0"/>
    <x v="1"/>
  </r>
  <r>
    <x v="5"/>
    <x v="0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1"/>
  </r>
  <r>
    <x v="5"/>
    <x v="4"/>
    <x v="1"/>
  </r>
  <r>
    <x v="5"/>
    <x v="4"/>
    <x v="1"/>
  </r>
  <r>
    <x v="5"/>
    <x v="4"/>
    <x v="1"/>
  </r>
  <r>
    <x v="5"/>
    <x v="4"/>
    <x v="1"/>
  </r>
  <r>
    <x v="5"/>
    <x v="4"/>
    <x v="1"/>
  </r>
  <r>
    <x v="5"/>
    <x v="4"/>
    <x v="1"/>
  </r>
  <r>
    <x v="5"/>
    <x v="4"/>
    <x v="1"/>
  </r>
  <r>
    <x v="5"/>
    <x v="4"/>
    <x v="1"/>
  </r>
  <r>
    <x v="5"/>
    <x v="4"/>
    <x v="1"/>
  </r>
  <r>
    <x v="5"/>
    <x v="4"/>
    <x v="1"/>
  </r>
  <r>
    <x v="5"/>
    <x v="4"/>
    <x v="1"/>
  </r>
  <r>
    <x v="5"/>
    <x v="4"/>
    <x v="1"/>
  </r>
  <r>
    <x v="5"/>
    <x v="4"/>
    <x v="1"/>
  </r>
  <r>
    <x v="5"/>
    <x v="5"/>
    <x v="1"/>
  </r>
  <r>
    <x v="5"/>
    <x v="5"/>
    <x v="1"/>
  </r>
  <r>
    <x v="5"/>
    <x v="5"/>
    <x v="1"/>
  </r>
  <r>
    <x v="5"/>
    <x v="5"/>
    <x v="1"/>
  </r>
  <r>
    <x v="5"/>
    <x v="5"/>
    <x v="1"/>
  </r>
  <r>
    <x v="5"/>
    <x v="5"/>
    <x v="1"/>
  </r>
  <r>
    <x v="5"/>
    <x v="5"/>
    <x v="1"/>
  </r>
  <r>
    <x v="5"/>
    <x v="5"/>
    <x v="1"/>
  </r>
  <r>
    <x v="5"/>
    <x v="5"/>
    <x v="1"/>
  </r>
  <r>
    <x v="5"/>
    <x v="5"/>
    <x v="1"/>
  </r>
  <r>
    <x v="5"/>
    <x v="5"/>
    <x v="1"/>
  </r>
  <r>
    <x v="5"/>
    <x v="5"/>
    <x v="1"/>
  </r>
  <r>
    <x v="5"/>
    <x v="5"/>
    <x v="1"/>
  </r>
  <r>
    <x v="5"/>
    <x v="5"/>
    <x v="1"/>
  </r>
  <r>
    <x v="5"/>
    <x v="5"/>
    <x v="1"/>
  </r>
  <r>
    <x v="5"/>
    <x v="2"/>
    <x v="1"/>
  </r>
  <r>
    <x v="5"/>
    <x v="2"/>
    <x v="1"/>
  </r>
  <r>
    <x v="5"/>
    <x v="2"/>
    <x v="1"/>
  </r>
  <r>
    <x v="5"/>
    <x v="2"/>
    <x v="1"/>
  </r>
  <r>
    <x v="5"/>
    <x v="2"/>
    <x v="1"/>
  </r>
  <r>
    <x v="5"/>
    <x v="2"/>
    <x v="1"/>
  </r>
  <r>
    <x v="5"/>
    <x v="2"/>
    <x v="1"/>
  </r>
  <r>
    <x v="5"/>
    <x v="2"/>
    <x v="1"/>
  </r>
  <r>
    <x v="5"/>
    <x v="2"/>
    <x v="1"/>
  </r>
  <r>
    <x v="5"/>
    <x v="2"/>
    <x v="1"/>
  </r>
  <r>
    <x v="5"/>
    <x v="2"/>
    <x v="1"/>
  </r>
  <r>
    <x v="5"/>
    <x v="2"/>
    <x v="1"/>
  </r>
  <r>
    <x v="5"/>
    <x v="2"/>
    <x v="1"/>
  </r>
  <r>
    <x v="5"/>
    <x v="2"/>
    <x v="1"/>
  </r>
  <r>
    <x v="5"/>
    <x v="2"/>
    <x v="1"/>
  </r>
  <r>
    <x v="5"/>
    <x v="6"/>
    <x v="1"/>
  </r>
  <r>
    <x v="5"/>
    <x v="6"/>
    <x v="1"/>
  </r>
  <r>
    <x v="5"/>
    <x v="6"/>
    <x v="1"/>
  </r>
  <r>
    <x v="5"/>
    <x v="6"/>
    <x v="1"/>
  </r>
  <r>
    <x v="5"/>
    <x v="6"/>
    <x v="1"/>
  </r>
  <r>
    <x v="5"/>
    <x v="6"/>
    <x v="1"/>
  </r>
  <r>
    <x v="5"/>
    <x v="6"/>
    <x v="1"/>
  </r>
  <r>
    <x v="5"/>
    <x v="6"/>
    <x v="1"/>
  </r>
  <r>
    <x v="5"/>
    <x v="6"/>
    <x v="1"/>
  </r>
  <r>
    <x v="5"/>
    <x v="6"/>
    <x v="1"/>
  </r>
  <r>
    <x v="5"/>
    <x v="7"/>
    <x v="1"/>
  </r>
  <r>
    <x v="5"/>
    <x v="7"/>
    <x v="1"/>
  </r>
  <r>
    <x v="5"/>
    <x v="7"/>
    <x v="1"/>
  </r>
  <r>
    <x v="5"/>
    <x v="7"/>
    <x v="1"/>
  </r>
  <r>
    <x v="5"/>
    <x v="7"/>
    <x v="1"/>
  </r>
  <r>
    <x v="5"/>
    <x v="7"/>
    <x v="1"/>
  </r>
  <r>
    <x v="5"/>
    <x v="7"/>
    <x v="1"/>
  </r>
  <r>
    <x v="5"/>
    <x v="7"/>
    <x v="1"/>
  </r>
  <r>
    <x v="5"/>
    <x v="7"/>
    <x v="1"/>
  </r>
  <r>
    <x v="5"/>
    <x v="7"/>
    <x v="1"/>
  </r>
  <r>
    <x v="5"/>
    <x v="7"/>
    <x v="1"/>
  </r>
  <r>
    <x v="5"/>
    <x v="3"/>
    <x v="1"/>
  </r>
  <r>
    <x v="5"/>
    <x v="3"/>
    <x v="1"/>
  </r>
  <r>
    <x v="5"/>
    <x v="3"/>
    <x v="1"/>
  </r>
  <r>
    <x v="5"/>
    <x v="3"/>
    <x v="1"/>
  </r>
  <r>
    <x v="5"/>
    <x v="3"/>
    <x v="1"/>
  </r>
  <r>
    <x v="5"/>
    <x v="3"/>
    <x v="1"/>
  </r>
  <r>
    <x v="5"/>
    <x v="3"/>
    <x v="1"/>
  </r>
  <r>
    <x v="5"/>
    <x v="3"/>
    <x v="1"/>
  </r>
  <r>
    <x v="5"/>
    <x v="3"/>
    <x v="1"/>
  </r>
  <r>
    <x v="5"/>
    <x v="3"/>
    <x v="1"/>
  </r>
  <r>
    <x v="5"/>
    <x v="8"/>
    <x v="1"/>
  </r>
  <r>
    <x v="5"/>
    <x v="8"/>
    <x v="1"/>
  </r>
  <r>
    <x v="5"/>
    <x v="8"/>
    <x v="1"/>
  </r>
  <r>
    <x v="5"/>
    <x v="8"/>
    <x v="1"/>
  </r>
  <r>
    <x v="5"/>
    <x v="8"/>
    <x v="1"/>
  </r>
  <r>
    <x v="5"/>
    <x v="8"/>
    <x v="1"/>
  </r>
  <r>
    <x v="5"/>
    <x v="8"/>
    <x v="1"/>
  </r>
  <r>
    <x v="5"/>
    <x v="8"/>
    <x v="1"/>
  </r>
  <r>
    <x v="5"/>
    <x v="8"/>
    <x v="1"/>
  </r>
  <r>
    <x v="5"/>
    <x v="8"/>
    <x v="1"/>
  </r>
  <r>
    <x v="5"/>
    <x v="8"/>
    <x v="1"/>
  </r>
  <r>
    <x v="5"/>
    <x v="8"/>
    <x v="1"/>
  </r>
  <r>
    <x v="5"/>
    <x v="8"/>
    <x v="1"/>
  </r>
  <r>
    <x v="5"/>
    <x v="8"/>
    <x v="1"/>
  </r>
  <r>
    <x v="5"/>
    <x v="8"/>
    <x v="1"/>
  </r>
  <r>
    <x v="5"/>
    <x v="8"/>
    <x v="1"/>
  </r>
  <r>
    <x v="5"/>
    <x v="9"/>
    <x v="1"/>
  </r>
  <r>
    <x v="5"/>
    <x v="9"/>
    <x v="1"/>
  </r>
  <r>
    <x v="5"/>
    <x v="9"/>
    <x v="1"/>
  </r>
  <r>
    <x v="5"/>
    <x v="9"/>
    <x v="1"/>
  </r>
  <r>
    <x v="5"/>
    <x v="9"/>
    <x v="1"/>
  </r>
  <r>
    <x v="5"/>
    <x v="9"/>
    <x v="1"/>
  </r>
  <r>
    <x v="5"/>
    <x v="9"/>
    <x v="1"/>
  </r>
  <r>
    <x v="5"/>
    <x v="9"/>
    <x v="1"/>
  </r>
  <r>
    <x v="5"/>
    <x v="9"/>
    <x v="1"/>
  </r>
  <r>
    <x v="5"/>
    <x v="9"/>
    <x v="1"/>
  </r>
  <r>
    <x v="5"/>
    <x v="9"/>
    <x v="1"/>
  </r>
  <r>
    <x v="5"/>
    <x v="9"/>
    <x v="1"/>
  </r>
  <r>
    <x v="5"/>
    <x v="9"/>
    <x v="1"/>
  </r>
  <r>
    <x v="5"/>
    <x v="9"/>
    <x v="1"/>
  </r>
  <r>
    <x v="5"/>
    <x v="0"/>
    <x v="3"/>
  </r>
  <r>
    <x v="5"/>
    <x v="0"/>
    <x v="3"/>
  </r>
  <r>
    <x v="5"/>
    <x v="0"/>
    <x v="3"/>
  </r>
  <r>
    <x v="5"/>
    <x v="0"/>
    <x v="3"/>
  </r>
  <r>
    <x v="5"/>
    <x v="0"/>
    <x v="3"/>
  </r>
  <r>
    <x v="5"/>
    <x v="0"/>
    <x v="3"/>
  </r>
  <r>
    <x v="5"/>
    <x v="0"/>
    <x v="3"/>
  </r>
  <r>
    <x v="5"/>
    <x v="0"/>
    <x v="3"/>
  </r>
  <r>
    <x v="5"/>
    <x v="0"/>
    <x v="3"/>
  </r>
  <r>
    <x v="5"/>
    <x v="0"/>
    <x v="3"/>
  </r>
  <r>
    <x v="5"/>
    <x v="0"/>
    <x v="3"/>
  </r>
  <r>
    <x v="5"/>
    <x v="1"/>
    <x v="3"/>
  </r>
  <r>
    <x v="5"/>
    <x v="1"/>
    <x v="3"/>
  </r>
  <r>
    <x v="5"/>
    <x v="1"/>
    <x v="3"/>
  </r>
  <r>
    <x v="5"/>
    <x v="1"/>
    <x v="3"/>
  </r>
  <r>
    <x v="5"/>
    <x v="1"/>
    <x v="3"/>
  </r>
  <r>
    <x v="5"/>
    <x v="4"/>
    <x v="3"/>
  </r>
  <r>
    <x v="5"/>
    <x v="4"/>
    <x v="3"/>
  </r>
  <r>
    <x v="5"/>
    <x v="4"/>
    <x v="3"/>
  </r>
  <r>
    <x v="5"/>
    <x v="4"/>
    <x v="3"/>
  </r>
  <r>
    <x v="5"/>
    <x v="4"/>
    <x v="3"/>
  </r>
  <r>
    <x v="5"/>
    <x v="4"/>
    <x v="3"/>
  </r>
  <r>
    <x v="5"/>
    <x v="4"/>
    <x v="3"/>
  </r>
  <r>
    <x v="5"/>
    <x v="4"/>
    <x v="3"/>
  </r>
  <r>
    <x v="5"/>
    <x v="4"/>
    <x v="3"/>
  </r>
  <r>
    <x v="5"/>
    <x v="5"/>
    <x v="3"/>
  </r>
  <r>
    <x v="5"/>
    <x v="5"/>
    <x v="3"/>
  </r>
  <r>
    <x v="5"/>
    <x v="5"/>
    <x v="3"/>
  </r>
  <r>
    <x v="5"/>
    <x v="5"/>
    <x v="3"/>
  </r>
  <r>
    <x v="5"/>
    <x v="5"/>
    <x v="3"/>
  </r>
  <r>
    <x v="5"/>
    <x v="5"/>
    <x v="3"/>
  </r>
  <r>
    <x v="5"/>
    <x v="5"/>
    <x v="3"/>
  </r>
  <r>
    <x v="5"/>
    <x v="5"/>
    <x v="3"/>
  </r>
  <r>
    <x v="5"/>
    <x v="5"/>
    <x v="3"/>
  </r>
  <r>
    <x v="5"/>
    <x v="5"/>
    <x v="3"/>
  </r>
  <r>
    <x v="5"/>
    <x v="2"/>
    <x v="3"/>
  </r>
  <r>
    <x v="5"/>
    <x v="2"/>
    <x v="3"/>
  </r>
  <r>
    <x v="5"/>
    <x v="2"/>
    <x v="3"/>
  </r>
  <r>
    <x v="5"/>
    <x v="2"/>
    <x v="3"/>
  </r>
  <r>
    <x v="5"/>
    <x v="2"/>
    <x v="3"/>
  </r>
  <r>
    <x v="5"/>
    <x v="2"/>
    <x v="3"/>
  </r>
  <r>
    <x v="5"/>
    <x v="2"/>
    <x v="3"/>
  </r>
  <r>
    <x v="5"/>
    <x v="2"/>
    <x v="3"/>
  </r>
  <r>
    <x v="5"/>
    <x v="6"/>
    <x v="3"/>
  </r>
  <r>
    <x v="5"/>
    <x v="6"/>
    <x v="3"/>
  </r>
  <r>
    <x v="5"/>
    <x v="6"/>
    <x v="3"/>
  </r>
  <r>
    <x v="5"/>
    <x v="6"/>
    <x v="3"/>
  </r>
  <r>
    <x v="5"/>
    <x v="6"/>
    <x v="3"/>
  </r>
  <r>
    <x v="5"/>
    <x v="6"/>
    <x v="3"/>
  </r>
  <r>
    <x v="5"/>
    <x v="6"/>
    <x v="3"/>
  </r>
  <r>
    <x v="5"/>
    <x v="6"/>
    <x v="3"/>
  </r>
  <r>
    <x v="5"/>
    <x v="6"/>
    <x v="3"/>
  </r>
  <r>
    <x v="5"/>
    <x v="6"/>
    <x v="3"/>
  </r>
  <r>
    <x v="5"/>
    <x v="6"/>
    <x v="3"/>
  </r>
  <r>
    <x v="5"/>
    <x v="6"/>
    <x v="3"/>
  </r>
  <r>
    <x v="5"/>
    <x v="6"/>
    <x v="3"/>
  </r>
  <r>
    <x v="5"/>
    <x v="6"/>
    <x v="3"/>
  </r>
  <r>
    <x v="5"/>
    <x v="6"/>
    <x v="3"/>
  </r>
  <r>
    <x v="5"/>
    <x v="7"/>
    <x v="3"/>
  </r>
  <r>
    <x v="5"/>
    <x v="7"/>
    <x v="3"/>
  </r>
  <r>
    <x v="5"/>
    <x v="7"/>
    <x v="3"/>
  </r>
  <r>
    <x v="5"/>
    <x v="7"/>
    <x v="3"/>
  </r>
  <r>
    <x v="5"/>
    <x v="7"/>
    <x v="3"/>
  </r>
  <r>
    <x v="5"/>
    <x v="7"/>
    <x v="3"/>
  </r>
  <r>
    <x v="5"/>
    <x v="7"/>
    <x v="3"/>
  </r>
  <r>
    <x v="5"/>
    <x v="7"/>
    <x v="3"/>
  </r>
  <r>
    <x v="5"/>
    <x v="7"/>
    <x v="3"/>
  </r>
  <r>
    <x v="5"/>
    <x v="7"/>
    <x v="3"/>
  </r>
  <r>
    <x v="5"/>
    <x v="7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3"/>
    <x v="3"/>
  </r>
  <r>
    <x v="5"/>
    <x v="8"/>
    <x v="3"/>
  </r>
  <r>
    <x v="5"/>
    <x v="8"/>
    <x v="3"/>
  </r>
  <r>
    <x v="5"/>
    <x v="8"/>
    <x v="3"/>
  </r>
  <r>
    <x v="5"/>
    <x v="8"/>
    <x v="3"/>
  </r>
  <r>
    <x v="5"/>
    <x v="8"/>
    <x v="3"/>
  </r>
  <r>
    <x v="5"/>
    <x v="8"/>
    <x v="3"/>
  </r>
  <r>
    <x v="5"/>
    <x v="8"/>
    <x v="3"/>
  </r>
  <r>
    <x v="5"/>
    <x v="8"/>
    <x v="3"/>
  </r>
  <r>
    <x v="5"/>
    <x v="8"/>
    <x v="3"/>
  </r>
  <r>
    <x v="5"/>
    <x v="8"/>
    <x v="3"/>
  </r>
  <r>
    <x v="5"/>
    <x v="9"/>
    <x v="3"/>
  </r>
  <r>
    <x v="5"/>
    <x v="9"/>
    <x v="3"/>
  </r>
  <r>
    <x v="5"/>
    <x v="9"/>
    <x v="3"/>
  </r>
  <r>
    <x v="5"/>
    <x v="9"/>
    <x v="3"/>
  </r>
  <r>
    <x v="5"/>
    <x v="9"/>
    <x v="3"/>
  </r>
  <r>
    <x v="5"/>
    <x v="9"/>
    <x v="3"/>
  </r>
  <r>
    <x v="5"/>
    <x v="9"/>
    <x v="3"/>
  </r>
  <r>
    <x v="5"/>
    <x v="9"/>
    <x v="3"/>
  </r>
  <r>
    <x v="5"/>
    <x v="9"/>
    <x v="3"/>
  </r>
  <r>
    <x v="5"/>
    <x v="9"/>
    <x v="3"/>
  </r>
  <r>
    <x v="5"/>
    <x v="9"/>
    <x v="3"/>
  </r>
  <r>
    <x v="5"/>
    <x v="0"/>
    <x v="5"/>
  </r>
  <r>
    <x v="5"/>
    <x v="0"/>
    <x v="5"/>
  </r>
  <r>
    <x v="5"/>
    <x v="0"/>
    <x v="5"/>
  </r>
  <r>
    <x v="5"/>
    <x v="1"/>
    <x v="5"/>
  </r>
  <r>
    <x v="5"/>
    <x v="5"/>
    <x v="5"/>
  </r>
  <r>
    <x v="5"/>
    <x v="2"/>
    <x v="5"/>
  </r>
  <r>
    <x v="5"/>
    <x v="6"/>
    <x v="5"/>
  </r>
  <r>
    <x v="5"/>
    <x v="6"/>
    <x v="5"/>
  </r>
  <r>
    <x v="5"/>
    <x v="3"/>
    <x v="5"/>
  </r>
  <r>
    <x v="5"/>
    <x v="8"/>
    <x v="5"/>
  </r>
  <r>
    <x v="5"/>
    <x v="9"/>
    <x v="5"/>
  </r>
  <r>
    <x v="5"/>
    <x v="9"/>
    <x v="6"/>
  </r>
  <r>
    <x v="5"/>
    <x v="4"/>
    <x v="7"/>
  </r>
  <r>
    <x v="5"/>
    <x v="7"/>
    <x v="7"/>
  </r>
  <r>
    <x v="5"/>
    <x v="7"/>
    <x v="7"/>
  </r>
  <r>
    <x v="5"/>
    <x v="0"/>
    <x v="8"/>
  </r>
  <r>
    <x v="5"/>
    <x v="0"/>
    <x v="8"/>
  </r>
  <r>
    <x v="5"/>
    <x v="0"/>
    <x v="8"/>
  </r>
  <r>
    <x v="5"/>
    <x v="0"/>
    <x v="8"/>
  </r>
  <r>
    <x v="5"/>
    <x v="0"/>
    <x v="8"/>
  </r>
  <r>
    <x v="5"/>
    <x v="0"/>
    <x v="8"/>
  </r>
  <r>
    <x v="5"/>
    <x v="0"/>
    <x v="8"/>
  </r>
  <r>
    <x v="5"/>
    <x v="0"/>
    <x v="8"/>
  </r>
  <r>
    <x v="5"/>
    <x v="0"/>
    <x v="8"/>
  </r>
  <r>
    <x v="5"/>
    <x v="0"/>
    <x v="8"/>
  </r>
  <r>
    <x v="5"/>
    <x v="0"/>
    <x v="8"/>
  </r>
  <r>
    <x v="5"/>
    <x v="0"/>
    <x v="8"/>
  </r>
  <r>
    <x v="5"/>
    <x v="0"/>
    <x v="8"/>
  </r>
  <r>
    <x v="5"/>
    <x v="0"/>
    <x v="8"/>
  </r>
  <r>
    <x v="5"/>
    <x v="0"/>
    <x v="8"/>
  </r>
  <r>
    <x v="5"/>
    <x v="0"/>
    <x v="8"/>
  </r>
  <r>
    <x v="5"/>
    <x v="0"/>
    <x v="8"/>
  </r>
  <r>
    <x v="5"/>
    <x v="0"/>
    <x v="8"/>
  </r>
  <r>
    <x v="5"/>
    <x v="0"/>
    <x v="8"/>
  </r>
  <r>
    <x v="5"/>
    <x v="0"/>
    <x v="8"/>
  </r>
  <r>
    <x v="5"/>
    <x v="0"/>
    <x v="8"/>
  </r>
  <r>
    <x v="5"/>
    <x v="0"/>
    <x v="8"/>
  </r>
  <r>
    <x v="5"/>
    <x v="1"/>
    <x v="8"/>
  </r>
  <r>
    <x v="5"/>
    <x v="1"/>
    <x v="8"/>
  </r>
  <r>
    <x v="5"/>
    <x v="1"/>
    <x v="8"/>
  </r>
  <r>
    <x v="5"/>
    <x v="1"/>
    <x v="8"/>
  </r>
  <r>
    <x v="5"/>
    <x v="1"/>
    <x v="8"/>
  </r>
  <r>
    <x v="5"/>
    <x v="1"/>
    <x v="8"/>
  </r>
  <r>
    <x v="5"/>
    <x v="1"/>
    <x v="8"/>
  </r>
  <r>
    <x v="5"/>
    <x v="1"/>
    <x v="8"/>
  </r>
  <r>
    <x v="5"/>
    <x v="1"/>
    <x v="8"/>
  </r>
  <r>
    <x v="5"/>
    <x v="1"/>
    <x v="8"/>
  </r>
  <r>
    <x v="5"/>
    <x v="1"/>
    <x v="8"/>
  </r>
  <r>
    <x v="5"/>
    <x v="1"/>
    <x v="8"/>
  </r>
  <r>
    <x v="5"/>
    <x v="1"/>
    <x v="8"/>
  </r>
  <r>
    <x v="5"/>
    <x v="1"/>
    <x v="8"/>
  </r>
  <r>
    <x v="5"/>
    <x v="4"/>
    <x v="8"/>
  </r>
  <r>
    <x v="5"/>
    <x v="4"/>
    <x v="8"/>
  </r>
  <r>
    <x v="5"/>
    <x v="4"/>
    <x v="8"/>
  </r>
  <r>
    <x v="5"/>
    <x v="4"/>
    <x v="8"/>
  </r>
  <r>
    <x v="5"/>
    <x v="4"/>
    <x v="8"/>
  </r>
  <r>
    <x v="5"/>
    <x v="4"/>
    <x v="8"/>
  </r>
  <r>
    <x v="5"/>
    <x v="4"/>
    <x v="8"/>
  </r>
  <r>
    <x v="5"/>
    <x v="4"/>
    <x v="8"/>
  </r>
  <r>
    <x v="5"/>
    <x v="4"/>
    <x v="8"/>
  </r>
  <r>
    <x v="5"/>
    <x v="4"/>
    <x v="8"/>
  </r>
  <r>
    <x v="5"/>
    <x v="4"/>
    <x v="8"/>
  </r>
  <r>
    <x v="5"/>
    <x v="4"/>
    <x v="8"/>
  </r>
  <r>
    <x v="5"/>
    <x v="4"/>
    <x v="8"/>
  </r>
  <r>
    <x v="5"/>
    <x v="4"/>
    <x v="8"/>
  </r>
  <r>
    <x v="5"/>
    <x v="4"/>
    <x v="8"/>
  </r>
  <r>
    <x v="5"/>
    <x v="4"/>
    <x v="8"/>
  </r>
  <r>
    <x v="5"/>
    <x v="4"/>
    <x v="8"/>
  </r>
  <r>
    <x v="5"/>
    <x v="5"/>
    <x v="8"/>
  </r>
  <r>
    <x v="5"/>
    <x v="5"/>
    <x v="8"/>
  </r>
  <r>
    <x v="5"/>
    <x v="5"/>
    <x v="8"/>
  </r>
  <r>
    <x v="5"/>
    <x v="5"/>
    <x v="8"/>
  </r>
  <r>
    <x v="5"/>
    <x v="5"/>
    <x v="8"/>
  </r>
  <r>
    <x v="5"/>
    <x v="5"/>
    <x v="8"/>
  </r>
  <r>
    <x v="5"/>
    <x v="5"/>
    <x v="8"/>
  </r>
  <r>
    <x v="5"/>
    <x v="5"/>
    <x v="8"/>
  </r>
  <r>
    <x v="5"/>
    <x v="5"/>
    <x v="8"/>
  </r>
  <r>
    <x v="5"/>
    <x v="5"/>
    <x v="8"/>
  </r>
  <r>
    <x v="5"/>
    <x v="5"/>
    <x v="8"/>
  </r>
  <r>
    <x v="5"/>
    <x v="2"/>
    <x v="8"/>
  </r>
  <r>
    <x v="5"/>
    <x v="2"/>
    <x v="8"/>
  </r>
  <r>
    <x v="5"/>
    <x v="2"/>
    <x v="8"/>
  </r>
  <r>
    <x v="5"/>
    <x v="2"/>
    <x v="8"/>
  </r>
  <r>
    <x v="5"/>
    <x v="2"/>
    <x v="8"/>
  </r>
  <r>
    <x v="5"/>
    <x v="2"/>
    <x v="8"/>
  </r>
  <r>
    <x v="5"/>
    <x v="2"/>
    <x v="8"/>
  </r>
  <r>
    <x v="5"/>
    <x v="2"/>
    <x v="8"/>
  </r>
  <r>
    <x v="5"/>
    <x v="2"/>
    <x v="8"/>
  </r>
  <r>
    <x v="5"/>
    <x v="2"/>
    <x v="8"/>
  </r>
  <r>
    <x v="5"/>
    <x v="2"/>
    <x v="8"/>
  </r>
  <r>
    <x v="5"/>
    <x v="2"/>
    <x v="8"/>
  </r>
  <r>
    <x v="5"/>
    <x v="2"/>
    <x v="8"/>
  </r>
  <r>
    <x v="5"/>
    <x v="2"/>
    <x v="8"/>
  </r>
  <r>
    <x v="5"/>
    <x v="2"/>
    <x v="8"/>
  </r>
  <r>
    <x v="5"/>
    <x v="6"/>
    <x v="8"/>
  </r>
  <r>
    <x v="5"/>
    <x v="6"/>
    <x v="8"/>
  </r>
  <r>
    <x v="5"/>
    <x v="6"/>
    <x v="8"/>
  </r>
  <r>
    <x v="5"/>
    <x v="6"/>
    <x v="8"/>
  </r>
  <r>
    <x v="5"/>
    <x v="6"/>
    <x v="8"/>
  </r>
  <r>
    <x v="5"/>
    <x v="6"/>
    <x v="8"/>
  </r>
  <r>
    <x v="5"/>
    <x v="6"/>
    <x v="8"/>
  </r>
  <r>
    <x v="5"/>
    <x v="6"/>
    <x v="8"/>
  </r>
  <r>
    <x v="5"/>
    <x v="6"/>
    <x v="8"/>
  </r>
  <r>
    <x v="5"/>
    <x v="6"/>
    <x v="8"/>
  </r>
  <r>
    <x v="5"/>
    <x v="6"/>
    <x v="8"/>
  </r>
  <r>
    <x v="5"/>
    <x v="6"/>
    <x v="8"/>
  </r>
  <r>
    <x v="5"/>
    <x v="6"/>
    <x v="8"/>
  </r>
  <r>
    <x v="5"/>
    <x v="6"/>
    <x v="8"/>
  </r>
  <r>
    <x v="5"/>
    <x v="6"/>
    <x v="8"/>
  </r>
  <r>
    <x v="5"/>
    <x v="6"/>
    <x v="8"/>
  </r>
  <r>
    <x v="5"/>
    <x v="6"/>
    <x v="8"/>
  </r>
  <r>
    <x v="5"/>
    <x v="6"/>
    <x v="8"/>
  </r>
  <r>
    <x v="5"/>
    <x v="7"/>
    <x v="8"/>
  </r>
  <r>
    <x v="5"/>
    <x v="7"/>
    <x v="8"/>
  </r>
  <r>
    <x v="5"/>
    <x v="7"/>
    <x v="8"/>
  </r>
  <r>
    <x v="5"/>
    <x v="7"/>
    <x v="8"/>
  </r>
  <r>
    <x v="5"/>
    <x v="7"/>
    <x v="8"/>
  </r>
  <r>
    <x v="5"/>
    <x v="7"/>
    <x v="8"/>
  </r>
  <r>
    <x v="5"/>
    <x v="7"/>
    <x v="8"/>
  </r>
  <r>
    <x v="5"/>
    <x v="7"/>
    <x v="8"/>
  </r>
  <r>
    <x v="5"/>
    <x v="7"/>
    <x v="8"/>
  </r>
  <r>
    <x v="5"/>
    <x v="7"/>
    <x v="8"/>
  </r>
  <r>
    <x v="5"/>
    <x v="7"/>
    <x v="8"/>
  </r>
  <r>
    <x v="5"/>
    <x v="7"/>
    <x v="8"/>
  </r>
  <r>
    <x v="5"/>
    <x v="7"/>
    <x v="8"/>
  </r>
  <r>
    <x v="5"/>
    <x v="7"/>
    <x v="8"/>
  </r>
  <r>
    <x v="5"/>
    <x v="7"/>
    <x v="8"/>
  </r>
  <r>
    <x v="5"/>
    <x v="7"/>
    <x v="8"/>
  </r>
  <r>
    <x v="5"/>
    <x v="3"/>
    <x v="8"/>
  </r>
  <r>
    <x v="5"/>
    <x v="3"/>
    <x v="8"/>
  </r>
  <r>
    <x v="5"/>
    <x v="3"/>
    <x v="8"/>
  </r>
  <r>
    <x v="5"/>
    <x v="3"/>
    <x v="8"/>
  </r>
  <r>
    <x v="5"/>
    <x v="3"/>
    <x v="8"/>
  </r>
  <r>
    <x v="5"/>
    <x v="3"/>
    <x v="8"/>
  </r>
  <r>
    <x v="5"/>
    <x v="3"/>
    <x v="8"/>
  </r>
  <r>
    <x v="5"/>
    <x v="3"/>
    <x v="8"/>
  </r>
  <r>
    <x v="5"/>
    <x v="3"/>
    <x v="8"/>
  </r>
  <r>
    <x v="5"/>
    <x v="3"/>
    <x v="8"/>
  </r>
  <r>
    <x v="5"/>
    <x v="3"/>
    <x v="8"/>
  </r>
  <r>
    <x v="5"/>
    <x v="3"/>
    <x v="8"/>
  </r>
  <r>
    <x v="5"/>
    <x v="3"/>
    <x v="8"/>
  </r>
  <r>
    <x v="5"/>
    <x v="3"/>
    <x v="8"/>
  </r>
  <r>
    <x v="5"/>
    <x v="3"/>
    <x v="8"/>
  </r>
  <r>
    <x v="5"/>
    <x v="3"/>
    <x v="8"/>
  </r>
  <r>
    <x v="5"/>
    <x v="3"/>
    <x v="8"/>
  </r>
  <r>
    <x v="5"/>
    <x v="3"/>
    <x v="8"/>
  </r>
  <r>
    <x v="5"/>
    <x v="3"/>
    <x v="8"/>
  </r>
  <r>
    <x v="5"/>
    <x v="3"/>
    <x v="8"/>
  </r>
  <r>
    <x v="5"/>
    <x v="3"/>
    <x v="8"/>
  </r>
  <r>
    <x v="5"/>
    <x v="3"/>
    <x v="8"/>
  </r>
  <r>
    <x v="5"/>
    <x v="3"/>
    <x v="8"/>
  </r>
  <r>
    <x v="5"/>
    <x v="3"/>
    <x v="8"/>
  </r>
  <r>
    <x v="5"/>
    <x v="8"/>
    <x v="8"/>
  </r>
  <r>
    <x v="5"/>
    <x v="8"/>
    <x v="8"/>
  </r>
  <r>
    <x v="5"/>
    <x v="8"/>
    <x v="8"/>
  </r>
  <r>
    <x v="5"/>
    <x v="8"/>
    <x v="8"/>
  </r>
  <r>
    <x v="5"/>
    <x v="8"/>
    <x v="8"/>
  </r>
  <r>
    <x v="5"/>
    <x v="8"/>
    <x v="8"/>
  </r>
  <r>
    <x v="5"/>
    <x v="8"/>
    <x v="8"/>
  </r>
  <r>
    <x v="5"/>
    <x v="8"/>
    <x v="8"/>
  </r>
  <r>
    <x v="5"/>
    <x v="8"/>
    <x v="8"/>
  </r>
  <r>
    <x v="5"/>
    <x v="8"/>
    <x v="8"/>
  </r>
  <r>
    <x v="5"/>
    <x v="8"/>
    <x v="8"/>
  </r>
  <r>
    <x v="5"/>
    <x v="8"/>
    <x v="8"/>
  </r>
  <r>
    <x v="5"/>
    <x v="8"/>
    <x v="8"/>
  </r>
  <r>
    <x v="5"/>
    <x v="9"/>
    <x v="8"/>
  </r>
  <r>
    <x v="5"/>
    <x v="9"/>
    <x v="8"/>
  </r>
  <r>
    <x v="5"/>
    <x v="9"/>
    <x v="8"/>
  </r>
  <r>
    <x v="5"/>
    <x v="9"/>
    <x v="8"/>
  </r>
  <r>
    <x v="5"/>
    <x v="9"/>
    <x v="8"/>
  </r>
  <r>
    <x v="5"/>
    <x v="9"/>
    <x v="8"/>
  </r>
  <r>
    <x v="5"/>
    <x v="9"/>
    <x v="8"/>
  </r>
  <r>
    <x v="5"/>
    <x v="9"/>
    <x v="8"/>
  </r>
  <r>
    <x v="5"/>
    <x v="9"/>
    <x v="8"/>
  </r>
  <r>
    <x v="5"/>
    <x v="9"/>
    <x v="8"/>
  </r>
  <r>
    <x v="5"/>
    <x v="9"/>
    <x v="8"/>
  </r>
  <r>
    <x v="5"/>
    <x v="9"/>
    <x v="8"/>
  </r>
  <r>
    <x v="5"/>
    <x v="9"/>
    <x v="8"/>
  </r>
  <r>
    <x v="5"/>
    <x v="9"/>
    <x v="8"/>
  </r>
  <r>
    <x v="5"/>
    <x v="9"/>
    <x v="8"/>
  </r>
  <r>
    <x v="5"/>
    <x v="9"/>
    <x v="8"/>
  </r>
  <r>
    <x v="5"/>
    <x v="9"/>
    <x v="8"/>
  </r>
  <r>
    <x v="5"/>
    <x v="0"/>
    <x v="9"/>
  </r>
  <r>
    <x v="5"/>
    <x v="0"/>
    <x v="9"/>
  </r>
  <r>
    <x v="5"/>
    <x v="0"/>
    <x v="9"/>
  </r>
  <r>
    <x v="5"/>
    <x v="0"/>
    <x v="9"/>
  </r>
  <r>
    <x v="5"/>
    <x v="0"/>
    <x v="9"/>
  </r>
  <r>
    <x v="5"/>
    <x v="0"/>
    <x v="9"/>
  </r>
  <r>
    <x v="5"/>
    <x v="0"/>
    <x v="9"/>
  </r>
  <r>
    <x v="5"/>
    <x v="0"/>
    <x v="9"/>
  </r>
  <r>
    <x v="5"/>
    <x v="0"/>
    <x v="9"/>
  </r>
  <r>
    <x v="5"/>
    <x v="0"/>
    <x v="9"/>
  </r>
  <r>
    <x v="5"/>
    <x v="0"/>
    <x v="9"/>
  </r>
  <r>
    <x v="5"/>
    <x v="1"/>
    <x v="9"/>
  </r>
  <r>
    <x v="5"/>
    <x v="1"/>
    <x v="9"/>
  </r>
  <r>
    <x v="5"/>
    <x v="1"/>
    <x v="9"/>
  </r>
  <r>
    <x v="5"/>
    <x v="1"/>
    <x v="9"/>
  </r>
  <r>
    <x v="5"/>
    <x v="1"/>
    <x v="9"/>
  </r>
  <r>
    <x v="5"/>
    <x v="1"/>
    <x v="9"/>
  </r>
  <r>
    <x v="5"/>
    <x v="4"/>
    <x v="9"/>
  </r>
  <r>
    <x v="5"/>
    <x v="4"/>
    <x v="9"/>
  </r>
  <r>
    <x v="5"/>
    <x v="4"/>
    <x v="9"/>
  </r>
  <r>
    <x v="5"/>
    <x v="4"/>
    <x v="9"/>
  </r>
  <r>
    <x v="5"/>
    <x v="4"/>
    <x v="9"/>
  </r>
  <r>
    <x v="5"/>
    <x v="4"/>
    <x v="9"/>
  </r>
  <r>
    <x v="5"/>
    <x v="4"/>
    <x v="9"/>
  </r>
  <r>
    <x v="5"/>
    <x v="4"/>
    <x v="9"/>
  </r>
  <r>
    <x v="5"/>
    <x v="4"/>
    <x v="9"/>
  </r>
  <r>
    <x v="5"/>
    <x v="4"/>
    <x v="9"/>
  </r>
  <r>
    <x v="5"/>
    <x v="5"/>
    <x v="9"/>
  </r>
  <r>
    <x v="5"/>
    <x v="5"/>
    <x v="9"/>
  </r>
  <r>
    <x v="5"/>
    <x v="5"/>
    <x v="9"/>
  </r>
  <r>
    <x v="5"/>
    <x v="5"/>
    <x v="9"/>
  </r>
  <r>
    <x v="5"/>
    <x v="5"/>
    <x v="9"/>
  </r>
  <r>
    <x v="5"/>
    <x v="5"/>
    <x v="9"/>
  </r>
  <r>
    <x v="5"/>
    <x v="5"/>
    <x v="9"/>
  </r>
  <r>
    <x v="5"/>
    <x v="5"/>
    <x v="9"/>
  </r>
  <r>
    <x v="5"/>
    <x v="5"/>
    <x v="9"/>
  </r>
  <r>
    <x v="5"/>
    <x v="5"/>
    <x v="9"/>
  </r>
  <r>
    <x v="5"/>
    <x v="5"/>
    <x v="9"/>
  </r>
  <r>
    <x v="5"/>
    <x v="5"/>
    <x v="9"/>
  </r>
  <r>
    <x v="5"/>
    <x v="2"/>
    <x v="9"/>
  </r>
  <r>
    <x v="5"/>
    <x v="2"/>
    <x v="9"/>
  </r>
  <r>
    <x v="5"/>
    <x v="2"/>
    <x v="9"/>
  </r>
  <r>
    <x v="5"/>
    <x v="2"/>
    <x v="9"/>
  </r>
  <r>
    <x v="5"/>
    <x v="2"/>
    <x v="9"/>
  </r>
  <r>
    <x v="5"/>
    <x v="2"/>
    <x v="9"/>
  </r>
  <r>
    <x v="5"/>
    <x v="2"/>
    <x v="9"/>
  </r>
  <r>
    <x v="5"/>
    <x v="2"/>
    <x v="9"/>
  </r>
  <r>
    <x v="5"/>
    <x v="2"/>
    <x v="9"/>
  </r>
  <r>
    <x v="5"/>
    <x v="2"/>
    <x v="9"/>
  </r>
  <r>
    <x v="5"/>
    <x v="6"/>
    <x v="9"/>
  </r>
  <r>
    <x v="5"/>
    <x v="6"/>
    <x v="9"/>
  </r>
  <r>
    <x v="5"/>
    <x v="6"/>
    <x v="9"/>
  </r>
  <r>
    <x v="5"/>
    <x v="6"/>
    <x v="9"/>
  </r>
  <r>
    <x v="5"/>
    <x v="6"/>
    <x v="9"/>
  </r>
  <r>
    <x v="5"/>
    <x v="6"/>
    <x v="9"/>
  </r>
  <r>
    <x v="5"/>
    <x v="6"/>
    <x v="9"/>
  </r>
  <r>
    <x v="5"/>
    <x v="6"/>
    <x v="9"/>
  </r>
  <r>
    <x v="5"/>
    <x v="7"/>
    <x v="9"/>
  </r>
  <r>
    <x v="5"/>
    <x v="7"/>
    <x v="9"/>
  </r>
  <r>
    <x v="5"/>
    <x v="7"/>
    <x v="9"/>
  </r>
  <r>
    <x v="5"/>
    <x v="7"/>
    <x v="9"/>
  </r>
  <r>
    <x v="5"/>
    <x v="7"/>
    <x v="9"/>
  </r>
  <r>
    <x v="5"/>
    <x v="7"/>
    <x v="9"/>
  </r>
  <r>
    <x v="5"/>
    <x v="7"/>
    <x v="9"/>
  </r>
  <r>
    <x v="5"/>
    <x v="7"/>
    <x v="9"/>
  </r>
  <r>
    <x v="5"/>
    <x v="7"/>
    <x v="9"/>
  </r>
  <r>
    <x v="5"/>
    <x v="7"/>
    <x v="9"/>
  </r>
  <r>
    <x v="5"/>
    <x v="3"/>
    <x v="9"/>
  </r>
  <r>
    <x v="5"/>
    <x v="3"/>
    <x v="9"/>
  </r>
  <r>
    <x v="5"/>
    <x v="3"/>
    <x v="9"/>
  </r>
  <r>
    <x v="5"/>
    <x v="3"/>
    <x v="9"/>
  </r>
  <r>
    <x v="5"/>
    <x v="3"/>
    <x v="9"/>
  </r>
  <r>
    <x v="5"/>
    <x v="8"/>
    <x v="9"/>
  </r>
  <r>
    <x v="5"/>
    <x v="8"/>
    <x v="9"/>
  </r>
  <r>
    <x v="5"/>
    <x v="8"/>
    <x v="9"/>
  </r>
  <r>
    <x v="5"/>
    <x v="8"/>
    <x v="9"/>
  </r>
  <r>
    <x v="5"/>
    <x v="8"/>
    <x v="9"/>
  </r>
  <r>
    <x v="5"/>
    <x v="8"/>
    <x v="9"/>
  </r>
  <r>
    <x v="5"/>
    <x v="8"/>
    <x v="9"/>
  </r>
  <r>
    <x v="5"/>
    <x v="8"/>
    <x v="9"/>
  </r>
  <r>
    <x v="5"/>
    <x v="8"/>
    <x v="9"/>
  </r>
  <r>
    <x v="5"/>
    <x v="8"/>
    <x v="9"/>
  </r>
  <r>
    <x v="5"/>
    <x v="8"/>
    <x v="9"/>
  </r>
  <r>
    <x v="5"/>
    <x v="9"/>
    <x v="9"/>
  </r>
  <r>
    <x v="5"/>
    <x v="9"/>
    <x v="9"/>
  </r>
  <r>
    <x v="5"/>
    <x v="9"/>
    <x v="9"/>
  </r>
  <r>
    <x v="5"/>
    <x v="9"/>
    <x v="9"/>
  </r>
  <r>
    <x v="5"/>
    <x v="9"/>
    <x v="9"/>
  </r>
  <r>
    <x v="5"/>
    <x v="9"/>
    <x v="9"/>
  </r>
  <r>
    <x v="5"/>
    <x v="5"/>
    <x v="11"/>
  </r>
  <r>
    <x v="5"/>
    <x v="5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036">
  <r>
    <x v="0"/>
    <x v="0"/>
    <x v="0"/>
    <x v="0"/>
    <x v="0"/>
    <x v="0"/>
    <x v="0"/>
    <n v="3.5"/>
    <n v="1.5"/>
    <n v="0"/>
    <x v="0"/>
    <n v="4.1233403578366037"/>
    <n v="0.61524918477212831"/>
  </r>
  <r>
    <x v="0"/>
    <x v="0"/>
    <x v="0"/>
    <x v="0"/>
    <x v="0"/>
    <x v="0"/>
    <x v="0"/>
    <n v="2"/>
    <n v="1.5"/>
    <n v="0"/>
    <x v="0"/>
    <n v="2.3561944901923448"/>
    <n v="0.37221113608583389"/>
  </r>
  <r>
    <x v="0"/>
    <x v="1"/>
    <x v="0"/>
    <x v="1"/>
    <x v="0"/>
    <x v="0"/>
    <x v="0"/>
    <n v="2"/>
    <n v="1.5"/>
    <n v="0"/>
    <x v="0"/>
    <n v="2.3561944901923448"/>
    <n v="0.37221113608583389"/>
  </r>
  <r>
    <x v="0"/>
    <x v="0"/>
    <x v="0"/>
    <x v="2"/>
    <x v="0"/>
    <x v="0"/>
    <x v="0"/>
    <n v="2.5"/>
    <n v="2"/>
    <n v="0"/>
    <x v="0"/>
    <n v="3.9269908169872414"/>
    <n v="0.59405988570219026"/>
  </r>
  <r>
    <x v="0"/>
    <x v="0"/>
    <x v="0"/>
    <x v="3"/>
    <x v="0"/>
    <x v="0"/>
    <x v="0"/>
    <n v="3"/>
    <n v="2.5"/>
    <n v="0"/>
    <x v="1"/>
    <n v="5.8904862254808616"/>
    <n v="0.7701511447578715"/>
  </r>
  <r>
    <x v="0"/>
    <x v="0"/>
    <x v="0"/>
    <x v="0"/>
    <x v="1"/>
    <x v="1"/>
    <x v="1"/>
    <n v="19.5"/>
    <n v="13"/>
    <n v="0"/>
    <x v="0"/>
    <n v="199.09843442125313"/>
    <n v="2.2990678450355264"/>
  </r>
  <r>
    <x v="0"/>
    <x v="0"/>
    <x v="0"/>
    <x v="0"/>
    <x v="1"/>
    <x v="1"/>
    <x v="1"/>
    <n v="12"/>
    <n v="9"/>
    <n v="0"/>
    <x v="0"/>
    <n v="84.823001646924411"/>
    <n v="1.928513636853121"/>
  </r>
  <r>
    <x v="0"/>
    <x v="0"/>
    <x v="0"/>
    <x v="0"/>
    <x v="1"/>
    <x v="1"/>
    <x v="1"/>
    <n v="2.5"/>
    <n v="1"/>
    <n v="0"/>
    <x v="0"/>
    <n v="1.9634954084936207"/>
    <n v="0.29302989003820906"/>
  </r>
  <r>
    <x v="0"/>
    <x v="1"/>
    <x v="0"/>
    <x v="0"/>
    <x v="1"/>
    <x v="1"/>
    <x v="1"/>
    <n v="15"/>
    <n v="10"/>
    <n v="0"/>
    <x v="2"/>
    <n v="117.80972450961724"/>
    <n v="2.0711811404218525"/>
  </r>
  <r>
    <x v="0"/>
    <x v="1"/>
    <x v="0"/>
    <x v="0"/>
    <x v="1"/>
    <x v="1"/>
    <x v="1"/>
    <n v="17"/>
    <n v="11.5"/>
    <n v="0"/>
    <x v="3"/>
    <n v="153.54534094420114"/>
    <n v="2.1862366430980571"/>
  </r>
  <r>
    <x v="1"/>
    <x v="0"/>
    <x v="0"/>
    <x v="0"/>
    <x v="1"/>
    <x v="1"/>
    <x v="1"/>
    <n v="31.5"/>
    <n v="25.5"/>
    <n v="0"/>
    <x v="4"/>
    <n v="630.87107474900029"/>
    <n v="2.7999406155897271"/>
  </r>
  <r>
    <x v="1"/>
    <x v="0"/>
    <x v="0"/>
    <x v="0"/>
    <x v="1"/>
    <x v="1"/>
    <x v="1"/>
    <n v="5.5"/>
    <n v="5.5"/>
    <n v="0"/>
    <x v="5"/>
    <n v="23.758294442772812"/>
    <n v="1.3758152603546592"/>
  </r>
  <r>
    <x v="1"/>
    <x v="0"/>
    <x v="0"/>
    <x v="0"/>
    <x v="1"/>
    <x v="1"/>
    <x v="1"/>
    <n v="11.5"/>
    <n v="4.5"/>
    <n v="0"/>
    <x v="6"/>
    <n v="40.644354955817946"/>
    <n v="1.6090002354951267"/>
  </r>
  <r>
    <x v="0"/>
    <x v="0"/>
    <x v="0"/>
    <x v="1"/>
    <x v="1"/>
    <x v="1"/>
    <x v="1"/>
    <n v="3.5"/>
    <n v="2.5"/>
    <n v="0"/>
    <x v="0"/>
    <n v="6.8722339297276722"/>
    <n v="0.83709793438848468"/>
  </r>
  <r>
    <x v="0"/>
    <x v="0"/>
    <x v="0"/>
    <x v="1"/>
    <x v="1"/>
    <x v="1"/>
    <x v="1"/>
    <n v="4.5"/>
    <n v="5"/>
    <n v="0"/>
    <x v="0"/>
    <n v="17.671458676442587"/>
    <n v="1.2472723994775339"/>
  </r>
  <r>
    <x v="0"/>
    <x v="1"/>
    <x v="0"/>
    <x v="1"/>
    <x v="1"/>
    <x v="1"/>
    <x v="1"/>
    <n v="6"/>
    <n v="3.5"/>
    <n v="0"/>
    <x v="2"/>
    <n v="16.493361431346415"/>
    <n v="1.2173091761000907"/>
  </r>
  <r>
    <x v="0"/>
    <x v="1"/>
    <x v="0"/>
    <x v="1"/>
    <x v="1"/>
    <x v="1"/>
    <x v="1"/>
    <n v="11.5"/>
    <n v="6.5"/>
    <n v="0"/>
    <x v="1"/>
    <n v="58.708512713959259"/>
    <n v="1.7687010783626387"/>
  </r>
  <r>
    <x v="0"/>
    <x v="1"/>
    <x v="0"/>
    <x v="1"/>
    <x v="1"/>
    <x v="1"/>
    <x v="1"/>
    <n v="2"/>
    <n v="2.5"/>
    <n v="0"/>
    <x v="0"/>
    <n v="3.9269908169872414"/>
    <n v="0.59405988570219026"/>
  </r>
  <r>
    <x v="0"/>
    <x v="1"/>
    <x v="0"/>
    <x v="1"/>
    <x v="1"/>
    <x v="1"/>
    <x v="1"/>
    <n v="8"/>
    <n v="7"/>
    <n v="0"/>
    <x v="2"/>
    <n v="43.982297150257104"/>
    <n v="1.6432779083723719"/>
  </r>
  <r>
    <x v="0"/>
    <x v="0"/>
    <x v="0"/>
    <x v="4"/>
    <x v="1"/>
    <x v="1"/>
    <x v="1"/>
    <n v="38"/>
    <n v="25.5"/>
    <n v="0"/>
    <x v="7"/>
    <n v="761.05082033212739"/>
    <n v="2.8814136584169368"/>
  </r>
  <r>
    <x v="0"/>
    <x v="0"/>
    <x v="0"/>
    <x v="4"/>
    <x v="1"/>
    <x v="1"/>
    <x v="1"/>
    <n v="16.5"/>
    <n v="20"/>
    <n v="0"/>
    <x v="8"/>
    <n v="259.18139392115791"/>
    <n v="2.4136038212440587"/>
  </r>
  <r>
    <x v="0"/>
    <x v="1"/>
    <x v="0"/>
    <x v="4"/>
    <x v="1"/>
    <x v="1"/>
    <x v="1"/>
    <n v="6.6"/>
    <n v="3"/>
    <n v="0"/>
    <x v="1"/>
    <n v="15.550883635269473"/>
    <n v="1.1917550716277026"/>
  </r>
  <r>
    <x v="0"/>
    <x v="1"/>
    <x v="0"/>
    <x v="4"/>
    <x v="1"/>
    <x v="1"/>
    <x v="1"/>
    <n v="10.5"/>
    <n v="7"/>
    <n v="0"/>
    <x v="9"/>
    <n v="57.726765009712452"/>
    <n v="1.7613772204503664"/>
  </r>
  <r>
    <x v="0"/>
    <x v="1"/>
    <x v="0"/>
    <x v="4"/>
    <x v="1"/>
    <x v="1"/>
    <x v="1"/>
    <n v="18.5"/>
    <n v="12"/>
    <n v="0"/>
    <x v="8"/>
    <n v="174.35839227423352"/>
    <n v="2.24144285581681"/>
  </r>
  <r>
    <x v="1"/>
    <x v="0"/>
    <x v="0"/>
    <x v="4"/>
    <x v="1"/>
    <x v="1"/>
    <x v="1"/>
    <n v="49"/>
    <n v="36"/>
    <n v="0"/>
    <x v="9"/>
    <n v="1385.4423602330987"/>
    <n v="3.1415884621619723"/>
  </r>
  <r>
    <x v="1"/>
    <x v="0"/>
    <x v="0"/>
    <x v="4"/>
    <x v="1"/>
    <x v="1"/>
    <x v="1"/>
    <n v="22.5"/>
    <n v="16"/>
    <n v="0"/>
    <x v="10"/>
    <n v="282.74333882308139"/>
    <n v="2.4513923821334589"/>
  </r>
  <r>
    <x v="0"/>
    <x v="0"/>
    <x v="0"/>
    <x v="5"/>
    <x v="1"/>
    <x v="1"/>
    <x v="1"/>
    <n v="7.5"/>
    <n v="3.5"/>
    <n v="0"/>
    <x v="9"/>
    <n v="20.616701789183018"/>
    <n v="1.3142191891081472"/>
  </r>
  <r>
    <x v="0"/>
    <x v="0"/>
    <x v="0"/>
    <x v="5"/>
    <x v="1"/>
    <x v="1"/>
    <x v="1"/>
    <n v="7.5"/>
    <n v="6"/>
    <n v="0"/>
    <x v="9"/>
    <n v="35.342917352885173"/>
    <n v="1.5483023951415151"/>
  </r>
  <r>
    <x v="0"/>
    <x v="0"/>
    <x v="0"/>
    <x v="5"/>
    <x v="1"/>
    <x v="1"/>
    <x v="1"/>
    <n v="21"/>
    <n v="15"/>
    <n v="0"/>
    <x v="3"/>
    <n v="247.40042147019622"/>
    <n v="2.3934004351557721"/>
  </r>
  <r>
    <x v="0"/>
    <x v="0"/>
    <x v="0"/>
    <x v="5"/>
    <x v="1"/>
    <x v="1"/>
    <x v="1"/>
    <n v="10.5"/>
    <n v="10.5"/>
    <n v="0"/>
    <x v="0"/>
    <n v="86.59014751456867"/>
    <n v="1.9374684795060475"/>
  </r>
  <r>
    <x v="1"/>
    <x v="2"/>
    <x v="0"/>
    <x v="5"/>
    <x v="1"/>
    <x v="1"/>
    <x v="1"/>
    <n v="4"/>
    <n v="3"/>
    <n v="0"/>
    <x v="0"/>
    <n v="9.4247779607693793"/>
    <n v="0.97427112741379629"/>
  </r>
  <r>
    <x v="1"/>
    <x v="2"/>
    <x v="0"/>
    <x v="5"/>
    <x v="1"/>
    <x v="1"/>
    <x v="1"/>
    <n v="2"/>
    <n v="2"/>
    <n v="0"/>
    <x v="0"/>
    <n v="3.1415926535897931"/>
    <n v="0.49714987269413385"/>
  </r>
  <r>
    <x v="1"/>
    <x v="0"/>
    <x v="0"/>
    <x v="5"/>
    <x v="1"/>
    <x v="1"/>
    <x v="1"/>
    <n v="12.5"/>
    <n v="8.5"/>
    <n v="0"/>
    <x v="11"/>
    <n v="83.448554860978874"/>
    <n v="1.9214188200885205"/>
  </r>
  <r>
    <x v="1"/>
    <x v="0"/>
    <x v="0"/>
    <x v="5"/>
    <x v="1"/>
    <x v="1"/>
    <x v="1"/>
    <n v="16"/>
    <n v="13.5"/>
    <n v="0"/>
    <x v="5"/>
    <n v="169.64600329384882"/>
    <n v="2.2295436325171023"/>
  </r>
  <r>
    <x v="1"/>
    <x v="0"/>
    <x v="0"/>
    <x v="5"/>
    <x v="1"/>
    <x v="1"/>
    <x v="1"/>
    <n v="26.5"/>
    <n v="13"/>
    <n v="0"/>
    <x v="9"/>
    <n v="270.56966729042091"/>
    <n v="2.432279107609816"/>
  </r>
  <r>
    <x v="1"/>
    <x v="0"/>
    <x v="0"/>
    <x v="5"/>
    <x v="1"/>
    <x v="1"/>
    <x v="1"/>
    <n v="36"/>
    <n v="28.5"/>
    <n v="0"/>
    <x v="1"/>
    <n v="805.81851564578199"/>
    <n v="2.9062372421419691"/>
  </r>
  <r>
    <x v="1"/>
    <x v="0"/>
    <x v="0"/>
    <x v="5"/>
    <x v="1"/>
    <x v="1"/>
    <x v="1"/>
    <n v="12"/>
    <n v="11"/>
    <n v="0"/>
    <x v="2"/>
    <n v="103.67255756846318"/>
    <n v="2.0156638125720212"/>
  </r>
  <r>
    <x v="1"/>
    <x v="0"/>
    <x v="0"/>
    <x v="5"/>
    <x v="1"/>
    <x v="1"/>
    <x v="1"/>
    <n v="5"/>
    <n v="3.5"/>
    <n v="0"/>
    <x v="7"/>
    <n v="13.744467859455344"/>
    <n v="1.1381279300524658"/>
  </r>
  <r>
    <x v="0"/>
    <x v="0"/>
    <x v="0"/>
    <x v="2"/>
    <x v="1"/>
    <x v="1"/>
    <x v="1"/>
    <n v="4"/>
    <n v="2"/>
    <n v="0"/>
    <x v="2"/>
    <n v="6.2831853071795862"/>
    <n v="0.79817986835811505"/>
  </r>
  <r>
    <x v="0"/>
    <x v="0"/>
    <x v="0"/>
    <x v="2"/>
    <x v="1"/>
    <x v="1"/>
    <x v="1"/>
    <n v="7"/>
    <n v="3"/>
    <n v="0"/>
    <x v="0"/>
    <n v="16.493361431346415"/>
    <n v="1.2173091761000907"/>
  </r>
  <r>
    <x v="1"/>
    <x v="0"/>
    <x v="0"/>
    <x v="2"/>
    <x v="1"/>
    <x v="1"/>
    <x v="1"/>
    <n v="14"/>
    <n v="12.5"/>
    <n v="0"/>
    <x v="12"/>
    <n v="137.44467859455344"/>
    <n v="2.138127930052466"/>
  </r>
  <r>
    <x v="1"/>
    <x v="0"/>
    <x v="0"/>
    <x v="2"/>
    <x v="1"/>
    <x v="1"/>
    <x v="1"/>
    <n v="7"/>
    <n v="3.5"/>
    <n v="0"/>
    <x v="1"/>
    <n v="19.242255003237482"/>
    <n v="1.2842559657307038"/>
  </r>
  <r>
    <x v="0"/>
    <x v="0"/>
    <x v="0"/>
    <x v="6"/>
    <x v="1"/>
    <x v="1"/>
    <x v="1"/>
    <n v="9.5"/>
    <n v="4.5"/>
    <n v="0"/>
    <x v="2"/>
    <n v="33.575771485240914"/>
    <n v="1.526026000430363"/>
  </r>
  <r>
    <x v="0"/>
    <x v="0"/>
    <x v="0"/>
    <x v="6"/>
    <x v="1"/>
    <x v="1"/>
    <x v="1"/>
    <n v="2.5"/>
    <n v="3"/>
    <n v="0"/>
    <x v="0"/>
    <n v="5.8904862254808616"/>
    <n v="0.7701511447578715"/>
  </r>
  <r>
    <x v="0"/>
    <x v="0"/>
    <x v="0"/>
    <x v="6"/>
    <x v="1"/>
    <x v="1"/>
    <x v="1"/>
    <n v="6.5"/>
    <n v="2.5"/>
    <n v="0"/>
    <x v="1"/>
    <n v="12.762720155208534"/>
    <n v="1.1059432466810646"/>
  </r>
  <r>
    <x v="0"/>
    <x v="0"/>
    <x v="0"/>
    <x v="6"/>
    <x v="1"/>
    <x v="1"/>
    <x v="1"/>
    <n v="3.5"/>
    <n v="2"/>
    <n v="0"/>
    <x v="0"/>
    <n v="5.497787143782138"/>
    <n v="0.74018792138042833"/>
  </r>
  <r>
    <x v="0"/>
    <x v="1"/>
    <x v="0"/>
    <x v="6"/>
    <x v="1"/>
    <x v="1"/>
    <x v="1"/>
    <n v="10.5"/>
    <n v="5"/>
    <n v="0"/>
    <x v="2"/>
    <n v="41.233403578366037"/>
    <n v="1.6152491847721284"/>
  </r>
  <r>
    <x v="0"/>
    <x v="1"/>
    <x v="0"/>
    <x v="6"/>
    <x v="1"/>
    <x v="1"/>
    <x v="1"/>
    <n v="10.5"/>
    <n v="6"/>
    <n v="0"/>
    <x v="2"/>
    <n v="49.480084294039244"/>
    <n v="1.6944304308197531"/>
  </r>
  <r>
    <x v="0"/>
    <x v="1"/>
    <x v="0"/>
    <x v="6"/>
    <x v="1"/>
    <x v="1"/>
    <x v="1"/>
    <n v="11"/>
    <n v="5.5"/>
    <n v="0"/>
    <x v="2"/>
    <n v="47.516588885545623"/>
    <n v="1.6768452560186404"/>
  </r>
  <r>
    <x v="0"/>
    <x v="1"/>
    <x v="0"/>
    <x v="6"/>
    <x v="1"/>
    <x v="1"/>
    <x v="1"/>
    <n v="4"/>
    <n v="3"/>
    <n v="0"/>
    <x v="0"/>
    <n v="9.4247779607693793"/>
    <n v="0.97427112741379629"/>
  </r>
  <r>
    <x v="0"/>
    <x v="1"/>
    <x v="0"/>
    <x v="6"/>
    <x v="1"/>
    <x v="1"/>
    <x v="1"/>
    <n v="13"/>
    <n v="5"/>
    <n v="0"/>
    <x v="3"/>
    <n v="51.050880620834135"/>
    <n v="1.7080032380090271"/>
  </r>
  <r>
    <x v="1"/>
    <x v="0"/>
    <x v="0"/>
    <x v="6"/>
    <x v="1"/>
    <x v="1"/>
    <x v="1"/>
    <n v="3.5"/>
    <n v="3"/>
    <n v="0"/>
    <x v="0"/>
    <n v="8.2466807156732074"/>
    <n v="0.91627918043610956"/>
  </r>
  <r>
    <x v="1"/>
    <x v="0"/>
    <x v="0"/>
    <x v="6"/>
    <x v="1"/>
    <x v="1"/>
    <x v="1"/>
    <n v="19"/>
    <n v="11.5"/>
    <n v="0"/>
    <x v="9"/>
    <n v="171.60949870234245"/>
    <n v="2.2345413226726123"/>
  </r>
  <r>
    <x v="1"/>
    <x v="0"/>
    <x v="0"/>
    <x v="6"/>
    <x v="1"/>
    <x v="1"/>
    <x v="1"/>
    <n v="16.5"/>
    <n v="15.5"/>
    <n v="0"/>
    <x v="13"/>
    <n v="200.86558028889741"/>
    <n v="2.3029055237503693"/>
  </r>
  <r>
    <x v="1"/>
    <x v="0"/>
    <x v="0"/>
    <x v="6"/>
    <x v="1"/>
    <x v="1"/>
    <x v="1"/>
    <n v="5"/>
    <n v="2"/>
    <n v="0"/>
    <x v="7"/>
    <n v="7.8539816339744828"/>
    <n v="0.8950898813661714"/>
  </r>
  <r>
    <x v="1"/>
    <x v="0"/>
    <x v="0"/>
    <x v="6"/>
    <x v="1"/>
    <x v="1"/>
    <x v="1"/>
    <n v="7"/>
    <n v="4.5"/>
    <n v="0"/>
    <x v="7"/>
    <n v="24.740042147019622"/>
    <n v="1.3934004351557721"/>
  </r>
  <r>
    <x v="0"/>
    <x v="0"/>
    <x v="0"/>
    <x v="7"/>
    <x v="1"/>
    <x v="1"/>
    <x v="1"/>
    <n v="28.5"/>
    <n v="9.5"/>
    <n v="0"/>
    <x v="1"/>
    <n v="212.64655273985912"/>
    <n v="2.3276583466635294"/>
  </r>
  <r>
    <x v="0"/>
    <x v="0"/>
    <x v="0"/>
    <x v="7"/>
    <x v="1"/>
    <x v="1"/>
    <x v="1"/>
    <n v="1"/>
    <n v="0.5"/>
    <n v="0"/>
    <x v="0"/>
    <n v="0.39269908169872414"/>
    <n v="-0.40594011429780974"/>
  </r>
  <r>
    <x v="0"/>
    <x v="0"/>
    <x v="0"/>
    <x v="7"/>
    <x v="1"/>
    <x v="1"/>
    <x v="1"/>
    <n v="10"/>
    <n v="6.5"/>
    <n v="0"/>
    <x v="0"/>
    <n v="51.050880620834135"/>
    <n v="1.7080032380090271"/>
  </r>
  <r>
    <x v="0"/>
    <x v="0"/>
    <x v="0"/>
    <x v="7"/>
    <x v="1"/>
    <x v="1"/>
    <x v="1"/>
    <n v="5"/>
    <n v="3"/>
    <n v="0"/>
    <x v="0"/>
    <n v="11.780972450961723"/>
    <n v="1.0711811404218528"/>
  </r>
  <r>
    <x v="0"/>
    <x v="0"/>
    <x v="0"/>
    <x v="7"/>
    <x v="1"/>
    <x v="1"/>
    <x v="1"/>
    <n v="8"/>
    <n v="3"/>
    <n v="0"/>
    <x v="0"/>
    <n v="18.849555921538759"/>
    <n v="1.2753011230777775"/>
  </r>
  <r>
    <x v="0"/>
    <x v="0"/>
    <x v="0"/>
    <x v="7"/>
    <x v="1"/>
    <x v="1"/>
    <x v="1"/>
    <n v="9"/>
    <n v="6"/>
    <n v="0"/>
    <x v="0"/>
    <n v="42.411500823462205"/>
    <n v="1.62748364118914"/>
  </r>
  <r>
    <x v="0"/>
    <x v="0"/>
    <x v="0"/>
    <x v="7"/>
    <x v="1"/>
    <x v="1"/>
    <x v="1"/>
    <n v="8.5"/>
    <n v="8"/>
    <n v="0"/>
    <x v="1"/>
    <n v="53.407075111026487"/>
    <n v="1.7275987940724078"/>
  </r>
  <r>
    <x v="0"/>
    <x v="0"/>
    <x v="0"/>
    <x v="7"/>
    <x v="1"/>
    <x v="1"/>
    <x v="1"/>
    <n v="5"/>
    <n v="1.5"/>
    <n v="0"/>
    <x v="0"/>
    <n v="5.8904862254808616"/>
    <n v="0.7701511447578715"/>
  </r>
  <r>
    <x v="0"/>
    <x v="0"/>
    <x v="0"/>
    <x v="7"/>
    <x v="1"/>
    <x v="1"/>
    <x v="1"/>
    <n v="15"/>
    <n v="9"/>
    <n v="0"/>
    <x v="1"/>
    <n v="106.02875205865551"/>
    <n v="2.0254236498611777"/>
  </r>
  <r>
    <x v="1"/>
    <x v="2"/>
    <x v="0"/>
    <x v="7"/>
    <x v="1"/>
    <x v="1"/>
    <x v="1"/>
    <n v="10"/>
    <n v="6"/>
    <n v="1"/>
    <x v="0"/>
    <n v="50.26548245743669"/>
    <n v="1.7012698553500587"/>
  </r>
  <r>
    <x v="1"/>
    <x v="2"/>
    <x v="0"/>
    <x v="7"/>
    <x v="1"/>
    <x v="1"/>
    <x v="1"/>
    <n v="6"/>
    <n v="3"/>
    <n v="1"/>
    <x v="0"/>
    <n v="17.27875959474386"/>
    <n v="1.2375125621883776"/>
  </r>
  <r>
    <x v="1"/>
    <x v="0"/>
    <x v="0"/>
    <x v="7"/>
    <x v="1"/>
    <x v="1"/>
    <x v="1"/>
    <n v="15.5"/>
    <n v="7.5"/>
    <n v="0"/>
    <x v="1"/>
    <n v="91.302536494953358"/>
    <n v="1.9604828429281629"/>
  </r>
  <r>
    <x v="1"/>
    <x v="0"/>
    <x v="0"/>
    <x v="7"/>
    <x v="1"/>
    <x v="1"/>
    <x v="1"/>
    <n v="51.5"/>
    <n v="55"/>
    <n v="0"/>
    <x v="7"/>
    <n v="2224.6402978232722"/>
    <n v="3.3472597999016065"/>
  </r>
  <r>
    <x v="1"/>
    <x v="0"/>
    <x v="0"/>
    <x v="7"/>
    <x v="1"/>
    <x v="1"/>
    <x v="1"/>
    <n v="14"/>
    <n v="10"/>
    <n v="0"/>
    <x v="1"/>
    <n v="109.95574287564276"/>
    <n v="2.0412179170444094"/>
  </r>
  <r>
    <x v="0"/>
    <x v="0"/>
    <x v="0"/>
    <x v="3"/>
    <x v="1"/>
    <x v="1"/>
    <x v="1"/>
    <n v="5.5"/>
    <n v="5"/>
    <n v="0"/>
    <x v="2"/>
    <n v="21.598449493429829"/>
    <n v="1.334422575196434"/>
  </r>
  <r>
    <x v="0"/>
    <x v="0"/>
    <x v="0"/>
    <x v="3"/>
    <x v="1"/>
    <x v="1"/>
    <x v="1"/>
    <n v="11.5"/>
    <n v="9"/>
    <n v="0"/>
    <x v="1"/>
    <n v="81.288709911635891"/>
    <n v="1.910030231159108"/>
  </r>
  <r>
    <x v="0"/>
    <x v="0"/>
    <x v="0"/>
    <x v="3"/>
    <x v="1"/>
    <x v="1"/>
    <x v="1"/>
    <n v="4.5"/>
    <n v="3.5"/>
    <n v="0"/>
    <x v="0"/>
    <n v="12.370021073509811"/>
    <n v="1.0923704394917908"/>
  </r>
  <r>
    <x v="0"/>
    <x v="0"/>
    <x v="0"/>
    <x v="3"/>
    <x v="1"/>
    <x v="1"/>
    <x v="1"/>
    <n v="9"/>
    <n v="6"/>
    <n v="0"/>
    <x v="3"/>
    <n v="42.411500823462205"/>
    <n v="1.62748364118914"/>
  </r>
  <r>
    <x v="0"/>
    <x v="0"/>
    <x v="0"/>
    <x v="3"/>
    <x v="1"/>
    <x v="1"/>
    <x v="1"/>
    <n v="5"/>
    <n v="5"/>
    <n v="0"/>
    <x v="0"/>
    <n v="19.634954084936208"/>
    <n v="1.2930298900382091"/>
  </r>
  <r>
    <x v="0"/>
    <x v="0"/>
    <x v="0"/>
    <x v="3"/>
    <x v="1"/>
    <x v="1"/>
    <x v="1"/>
    <n v="9"/>
    <n v="5.5"/>
    <n v="0"/>
    <x v="1"/>
    <n v="38.877209088173693"/>
    <n v="1.5896950802997403"/>
  </r>
  <r>
    <x v="0"/>
    <x v="0"/>
    <x v="0"/>
    <x v="3"/>
    <x v="1"/>
    <x v="1"/>
    <x v="1"/>
    <n v="7"/>
    <n v="10.5"/>
    <n v="0"/>
    <x v="3"/>
    <n v="57.726765009712452"/>
    <n v="1.7613772204503664"/>
  </r>
  <r>
    <x v="0"/>
    <x v="0"/>
    <x v="0"/>
    <x v="3"/>
    <x v="1"/>
    <x v="1"/>
    <x v="1"/>
    <n v="1.5"/>
    <n v="1"/>
    <n v="0"/>
    <x v="0"/>
    <n v="1.1780972450961724"/>
    <n v="7.1181140421852696E-2"/>
  </r>
  <r>
    <x v="0"/>
    <x v="0"/>
    <x v="0"/>
    <x v="3"/>
    <x v="1"/>
    <x v="1"/>
    <x v="1"/>
    <n v="10.5"/>
    <n v="8.5"/>
    <n v="0"/>
    <x v="0"/>
    <n v="70.096786083222256"/>
    <n v="1.8456981061504023"/>
  </r>
  <r>
    <x v="0"/>
    <x v="0"/>
    <x v="0"/>
    <x v="3"/>
    <x v="1"/>
    <x v="1"/>
    <x v="1"/>
    <n v="10.5"/>
    <n v="7.5"/>
    <n v="0"/>
    <x v="2"/>
    <n v="61.850105367549055"/>
    <n v="1.7913404438278095"/>
  </r>
  <r>
    <x v="0"/>
    <x v="0"/>
    <x v="0"/>
    <x v="3"/>
    <x v="1"/>
    <x v="1"/>
    <x v="1"/>
    <n v="16.5"/>
    <n v="9.5"/>
    <n v="0"/>
    <x v="1"/>
    <n v="123.11116211255002"/>
    <n v="2.0902974308689255"/>
  </r>
  <r>
    <x v="0"/>
    <x v="0"/>
    <x v="0"/>
    <x v="3"/>
    <x v="1"/>
    <x v="1"/>
    <x v="1"/>
    <n v="4.5"/>
    <n v="3"/>
    <n v="0"/>
    <x v="0"/>
    <n v="10.602875205865551"/>
    <n v="1.0254236498611775"/>
  </r>
  <r>
    <x v="0"/>
    <x v="0"/>
    <x v="0"/>
    <x v="3"/>
    <x v="1"/>
    <x v="1"/>
    <x v="1"/>
    <n v="22"/>
    <n v="4.5"/>
    <n v="0"/>
    <x v="9"/>
    <n v="77.754418176347386"/>
    <n v="1.8907250759637213"/>
  </r>
  <r>
    <x v="0"/>
    <x v="0"/>
    <x v="0"/>
    <x v="3"/>
    <x v="1"/>
    <x v="1"/>
    <x v="1"/>
    <n v="4.5"/>
    <n v="2.5"/>
    <n v="0"/>
    <x v="0"/>
    <n v="8.8357293382212934"/>
    <n v="0.94624240381355273"/>
  </r>
  <r>
    <x v="1"/>
    <x v="2"/>
    <x v="0"/>
    <x v="3"/>
    <x v="1"/>
    <x v="1"/>
    <x v="1"/>
    <n v="3"/>
    <n v="2"/>
    <n v="0"/>
    <x v="0"/>
    <n v="4.7123889803846897"/>
    <n v="0.67324113174981504"/>
  </r>
  <r>
    <x v="2"/>
    <x v="1"/>
    <x v="0"/>
    <x v="8"/>
    <x v="1"/>
    <x v="1"/>
    <x v="1"/>
    <n v="10"/>
    <n v="15"/>
    <n v="0"/>
    <x v="12"/>
    <n v="117.80972450961724"/>
    <n v="2.0711811404218525"/>
  </r>
  <r>
    <x v="2"/>
    <x v="0"/>
    <x v="0"/>
    <x v="8"/>
    <x v="1"/>
    <x v="1"/>
    <x v="1"/>
    <n v="2.5"/>
    <n v="1.5"/>
    <n v="0"/>
    <x v="0"/>
    <n v="2.9452431127404308"/>
    <n v="0.46912114909389024"/>
  </r>
  <r>
    <x v="1"/>
    <x v="0"/>
    <x v="0"/>
    <x v="8"/>
    <x v="1"/>
    <x v="1"/>
    <x v="1"/>
    <n v="9.5"/>
    <n v="9.5"/>
    <n v="0"/>
    <x v="13"/>
    <n v="70.882184246619701"/>
    <n v="1.8505370919438668"/>
  </r>
  <r>
    <x v="1"/>
    <x v="0"/>
    <x v="0"/>
    <x v="8"/>
    <x v="1"/>
    <x v="1"/>
    <x v="1"/>
    <n v="6"/>
    <n v="2.5"/>
    <n v="0"/>
    <x v="3"/>
    <n v="11.780972450961723"/>
    <n v="1.0711811404218528"/>
  </r>
  <r>
    <x v="1"/>
    <x v="0"/>
    <x v="0"/>
    <x v="8"/>
    <x v="1"/>
    <x v="1"/>
    <x v="1"/>
    <n v="6"/>
    <n v="5.5"/>
    <n v="0"/>
    <x v="1"/>
    <n v="25.918139392115794"/>
    <n v="1.4136038212440589"/>
  </r>
  <r>
    <x v="1"/>
    <x v="0"/>
    <x v="0"/>
    <x v="8"/>
    <x v="1"/>
    <x v="1"/>
    <x v="1"/>
    <n v="15.5"/>
    <n v="12"/>
    <n v="0"/>
    <x v="8"/>
    <n v="146.08405839192537"/>
    <n v="2.1646028255840877"/>
  </r>
  <r>
    <x v="1"/>
    <x v="0"/>
    <x v="0"/>
    <x v="8"/>
    <x v="1"/>
    <x v="1"/>
    <x v="1"/>
    <n v="3"/>
    <n v="2"/>
    <n v="0"/>
    <x v="0"/>
    <n v="4.7123889803846897"/>
    <n v="0.67324113174981504"/>
  </r>
  <r>
    <x v="2"/>
    <x v="0"/>
    <x v="0"/>
    <x v="9"/>
    <x v="1"/>
    <x v="1"/>
    <x v="1"/>
    <n v="1"/>
    <n v="1"/>
    <n v="0"/>
    <x v="0"/>
    <n v="0.78539816339744828"/>
    <n v="-0.10491011863382856"/>
  </r>
  <r>
    <x v="2"/>
    <x v="0"/>
    <x v="0"/>
    <x v="9"/>
    <x v="1"/>
    <x v="1"/>
    <x v="1"/>
    <n v="5"/>
    <n v="4"/>
    <n v="0"/>
    <x v="1"/>
    <n v="15.707963267948966"/>
    <n v="1.1961198770301527"/>
  </r>
  <r>
    <x v="2"/>
    <x v="0"/>
    <x v="0"/>
    <x v="9"/>
    <x v="1"/>
    <x v="1"/>
    <x v="1"/>
    <n v="6.5"/>
    <n v="5.5"/>
    <n v="0"/>
    <x v="9"/>
    <n v="28.077984341458777"/>
    <n v="1.448365927503271"/>
  </r>
  <r>
    <x v="2"/>
    <x v="0"/>
    <x v="0"/>
    <x v="9"/>
    <x v="1"/>
    <x v="1"/>
    <x v="1"/>
    <n v="1.5"/>
    <n v="1.5"/>
    <n v="0"/>
    <x v="0"/>
    <n v="1.7671458676442586"/>
    <n v="0.24727239947753393"/>
  </r>
  <r>
    <x v="2"/>
    <x v="0"/>
    <x v="0"/>
    <x v="9"/>
    <x v="1"/>
    <x v="1"/>
    <x v="1"/>
    <n v="4.5"/>
    <n v="2"/>
    <n v="0"/>
    <x v="12"/>
    <n v="7.0685834705770345"/>
    <n v="0.84933239080549627"/>
  </r>
  <r>
    <x v="2"/>
    <x v="0"/>
    <x v="0"/>
    <x v="9"/>
    <x v="1"/>
    <x v="1"/>
    <x v="1"/>
    <n v="16.5"/>
    <n v="5.5"/>
    <n v="0"/>
    <x v="12"/>
    <n v="71.274883328318438"/>
    <n v="1.8529365150743216"/>
  </r>
  <r>
    <x v="0"/>
    <x v="0"/>
    <x v="0"/>
    <x v="0"/>
    <x v="2"/>
    <x v="1"/>
    <x v="0"/>
    <n v="15"/>
    <n v="15.5"/>
    <n v="0"/>
    <x v="8"/>
    <n v="182.60507298990672"/>
    <n v="2.2615128385921444"/>
  </r>
  <r>
    <x v="0"/>
    <x v="0"/>
    <x v="0"/>
    <x v="0"/>
    <x v="2"/>
    <x v="1"/>
    <x v="0"/>
    <n v="3"/>
    <n v="2"/>
    <n v="0"/>
    <x v="12"/>
    <n v="4.7123889803846897"/>
    <n v="0.67324113174981504"/>
  </r>
  <r>
    <x v="0"/>
    <x v="0"/>
    <x v="0"/>
    <x v="0"/>
    <x v="2"/>
    <x v="1"/>
    <x v="0"/>
    <n v="1.5"/>
    <n v="1.5"/>
    <n v="0"/>
    <x v="0"/>
    <n v="1.7671458676442586"/>
    <n v="0.24727239947753393"/>
  </r>
  <r>
    <x v="0"/>
    <x v="0"/>
    <x v="0"/>
    <x v="0"/>
    <x v="2"/>
    <x v="1"/>
    <x v="0"/>
    <n v="4"/>
    <n v="2"/>
    <n v="0"/>
    <x v="0"/>
    <n v="6.2831853071795862"/>
    <n v="0.79817986835811505"/>
  </r>
  <r>
    <x v="0"/>
    <x v="0"/>
    <x v="0"/>
    <x v="0"/>
    <x v="2"/>
    <x v="1"/>
    <x v="0"/>
    <n v="10"/>
    <n v="4.5"/>
    <n v="0"/>
    <x v="2"/>
    <n v="35.342917352885173"/>
    <n v="1.5483023951415151"/>
  </r>
  <r>
    <x v="0"/>
    <x v="0"/>
    <x v="0"/>
    <x v="0"/>
    <x v="2"/>
    <x v="1"/>
    <x v="0"/>
    <n v="12"/>
    <n v="7"/>
    <n v="0"/>
    <x v="12"/>
    <n v="65.973445725385659"/>
    <n v="1.8193691674280532"/>
  </r>
  <r>
    <x v="0"/>
    <x v="0"/>
    <x v="0"/>
    <x v="1"/>
    <x v="2"/>
    <x v="1"/>
    <x v="0"/>
    <n v="3"/>
    <n v="2"/>
    <n v="0"/>
    <x v="0"/>
    <n v="4.7123889803846897"/>
    <n v="0.67324113174981504"/>
  </r>
  <r>
    <x v="0"/>
    <x v="0"/>
    <x v="0"/>
    <x v="1"/>
    <x v="2"/>
    <x v="1"/>
    <x v="0"/>
    <n v="10.5"/>
    <n v="6.5"/>
    <n v="0"/>
    <x v="9"/>
    <n v="53.603424651875848"/>
    <n v="1.7291925370789651"/>
  </r>
  <r>
    <x v="0"/>
    <x v="0"/>
    <x v="0"/>
    <x v="1"/>
    <x v="2"/>
    <x v="1"/>
    <x v="0"/>
    <n v="5"/>
    <n v="4"/>
    <n v="0"/>
    <x v="3"/>
    <n v="15.707963267948966"/>
    <n v="1.1961198770301527"/>
  </r>
  <r>
    <x v="0"/>
    <x v="0"/>
    <x v="0"/>
    <x v="1"/>
    <x v="2"/>
    <x v="1"/>
    <x v="0"/>
    <n v="4"/>
    <n v="2.5"/>
    <n v="0"/>
    <x v="0"/>
    <n v="7.8539816339744828"/>
    <n v="0.8950898813661714"/>
  </r>
  <r>
    <x v="0"/>
    <x v="0"/>
    <x v="0"/>
    <x v="1"/>
    <x v="2"/>
    <x v="1"/>
    <x v="0"/>
    <n v="3"/>
    <n v="2"/>
    <n v="0"/>
    <x v="5"/>
    <n v="4.7123889803846897"/>
    <n v="0.67324113174981504"/>
  </r>
  <r>
    <x v="0"/>
    <x v="0"/>
    <x v="0"/>
    <x v="1"/>
    <x v="2"/>
    <x v="1"/>
    <x v="0"/>
    <n v="4.5"/>
    <n v="4.5"/>
    <n v="0"/>
    <x v="1"/>
    <n v="15.904312808798327"/>
    <n v="1.2015149089168589"/>
  </r>
  <r>
    <x v="0"/>
    <x v="0"/>
    <x v="0"/>
    <x v="1"/>
    <x v="2"/>
    <x v="1"/>
    <x v="0"/>
    <n v="11"/>
    <n v="7.5"/>
    <n v="0"/>
    <x v="13"/>
    <n v="64.795348480289476"/>
    <n v="1.8115438299160964"/>
  </r>
  <r>
    <x v="0"/>
    <x v="1"/>
    <x v="0"/>
    <x v="1"/>
    <x v="2"/>
    <x v="1"/>
    <x v="0"/>
    <n v="8.5"/>
    <n v="5"/>
    <n v="0"/>
    <x v="1"/>
    <n v="33.379421944391552"/>
    <n v="1.523478811416483"/>
  </r>
  <r>
    <x v="1"/>
    <x v="2"/>
    <x v="0"/>
    <x v="1"/>
    <x v="2"/>
    <x v="1"/>
    <x v="0"/>
    <n v="40"/>
    <n v="25"/>
    <n v="20"/>
    <x v="0"/>
    <n v="2042.0352248333654"/>
    <n v="3.3100632293369894"/>
  </r>
  <r>
    <x v="1"/>
    <x v="2"/>
    <x v="0"/>
    <x v="1"/>
    <x v="2"/>
    <x v="1"/>
    <x v="0"/>
    <n v="6"/>
    <n v="6"/>
    <n v="0"/>
    <x v="0"/>
    <n v="28.274333882308138"/>
    <n v="1.4513923821334587"/>
  </r>
  <r>
    <x v="1"/>
    <x v="0"/>
    <x v="0"/>
    <x v="1"/>
    <x v="2"/>
    <x v="1"/>
    <x v="0"/>
    <n v="7"/>
    <n v="6"/>
    <n v="0"/>
    <x v="14"/>
    <n v="32.986722862692829"/>
    <n v="1.518339171764072"/>
  </r>
  <r>
    <x v="0"/>
    <x v="0"/>
    <x v="0"/>
    <x v="4"/>
    <x v="2"/>
    <x v="1"/>
    <x v="0"/>
    <n v="67.5"/>
    <n v="46"/>
    <n v="0"/>
    <x v="5"/>
    <n v="2438.6612973490769"/>
    <n v="3.3871514858787704"/>
  </r>
  <r>
    <x v="0"/>
    <x v="1"/>
    <x v="0"/>
    <x v="4"/>
    <x v="2"/>
    <x v="1"/>
    <x v="0"/>
    <n v="33.5"/>
    <n v="56"/>
    <n v="0"/>
    <x v="9"/>
    <n v="1473.4069545336129"/>
    <n v="3.1683227154092171"/>
  </r>
  <r>
    <x v="0"/>
    <x v="0"/>
    <x v="0"/>
    <x v="5"/>
    <x v="2"/>
    <x v="1"/>
    <x v="0"/>
    <n v="3"/>
    <n v="2.5"/>
    <n v="0"/>
    <x v="0"/>
    <n v="5.8904862254808616"/>
    <n v="0.7701511447578715"/>
  </r>
  <r>
    <x v="0"/>
    <x v="0"/>
    <x v="0"/>
    <x v="5"/>
    <x v="2"/>
    <x v="1"/>
    <x v="0"/>
    <n v="9.5"/>
    <n v="5.5"/>
    <n v="0"/>
    <x v="11"/>
    <n v="41.037054037516675"/>
    <n v="1.6131761761492631"/>
  </r>
  <r>
    <x v="0"/>
    <x v="0"/>
    <x v="0"/>
    <x v="5"/>
    <x v="2"/>
    <x v="1"/>
    <x v="0"/>
    <n v="2"/>
    <n v="1.5"/>
    <n v="0"/>
    <x v="0"/>
    <n v="2.3561944901923448"/>
    <n v="0.37221113608583389"/>
  </r>
  <r>
    <x v="0"/>
    <x v="0"/>
    <x v="0"/>
    <x v="5"/>
    <x v="2"/>
    <x v="1"/>
    <x v="0"/>
    <n v="9.5"/>
    <n v="8"/>
    <n v="0"/>
    <x v="9"/>
    <n v="59.690260418206066"/>
    <n v="1.7759034736469628"/>
  </r>
  <r>
    <x v="0"/>
    <x v="0"/>
    <x v="0"/>
    <x v="5"/>
    <x v="2"/>
    <x v="1"/>
    <x v="0"/>
    <n v="18"/>
    <n v="14.5"/>
    <n v="0"/>
    <x v="6"/>
    <n v="204.98892064673399"/>
    <n v="2.3117303887044525"/>
  </r>
  <r>
    <x v="0"/>
    <x v="1"/>
    <x v="0"/>
    <x v="5"/>
    <x v="2"/>
    <x v="1"/>
    <x v="0"/>
    <n v="7.5"/>
    <n v="8"/>
    <n v="0"/>
    <x v="8"/>
    <n v="47.123889803846893"/>
    <n v="1.673241131749815"/>
  </r>
  <r>
    <x v="1"/>
    <x v="0"/>
    <x v="0"/>
    <x v="5"/>
    <x v="2"/>
    <x v="1"/>
    <x v="0"/>
    <n v="5.5"/>
    <n v="4"/>
    <n v="0"/>
    <x v="0"/>
    <n v="17.27875959474386"/>
    <n v="1.2375125621883776"/>
  </r>
  <r>
    <x v="1"/>
    <x v="0"/>
    <x v="0"/>
    <x v="5"/>
    <x v="2"/>
    <x v="1"/>
    <x v="0"/>
    <n v="16"/>
    <n v="13.5"/>
    <n v="0"/>
    <x v="7"/>
    <n v="169.64600329384882"/>
    <n v="2.2295436325171023"/>
  </r>
  <r>
    <x v="1"/>
    <x v="2"/>
    <x v="0"/>
    <x v="2"/>
    <x v="2"/>
    <x v="1"/>
    <x v="0"/>
    <n v="25"/>
    <n v="19"/>
    <n v="0"/>
    <x v="0"/>
    <n v="373.06412761378795"/>
    <n v="2.571783490991038"/>
  </r>
  <r>
    <x v="0"/>
    <x v="1"/>
    <x v="0"/>
    <x v="6"/>
    <x v="2"/>
    <x v="1"/>
    <x v="0"/>
    <n v="37.5"/>
    <n v="17"/>
    <n v="0"/>
    <x v="12"/>
    <n v="500.6913291658733"/>
    <n v="2.6995700704721641"/>
  </r>
  <r>
    <x v="0"/>
    <x v="0"/>
    <x v="0"/>
    <x v="7"/>
    <x v="2"/>
    <x v="1"/>
    <x v="0"/>
    <n v="17.5"/>
    <n v="15"/>
    <n v="0"/>
    <x v="12"/>
    <n v="206.16701789183017"/>
    <n v="2.3142191891081469"/>
  </r>
  <r>
    <x v="1"/>
    <x v="2"/>
    <x v="0"/>
    <x v="7"/>
    <x v="2"/>
    <x v="1"/>
    <x v="0"/>
    <n v="6"/>
    <n v="4.5"/>
    <n v="0"/>
    <x v="0"/>
    <n v="21.205750411731103"/>
    <n v="1.3264536455251588"/>
  </r>
  <r>
    <x v="1"/>
    <x v="2"/>
    <x v="0"/>
    <x v="3"/>
    <x v="2"/>
    <x v="1"/>
    <x v="0"/>
    <n v="3"/>
    <n v="2"/>
    <n v="0"/>
    <x v="0"/>
    <n v="4.7123889803846897"/>
    <n v="0.67324113174981504"/>
  </r>
  <r>
    <x v="2"/>
    <x v="1"/>
    <x v="0"/>
    <x v="8"/>
    <x v="2"/>
    <x v="1"/>
    <x v="0"/>
    <n v="2"/>
    <n v="1.5"/>
    <n v="0"/>
    <x v="1"/>
    <n v="2.3561944901923448"/>
    <n v="0.37221113608583389"/>
  </r>
  <r>
    <x v="2"/>
    <x v="1"/>
    <x v="0"/>
    <x v="8"/>
    <x v="2"/>
    <x v="1"/>
    <x v="0"/>
    <n v="4"/>
    <n v="3"/>
    <n v="0"/>
    <x v="2"/>
    <n v="9.4247779607693793"/>
    <n v="0.97427112741379629"/>
  </r>
  <r>
    <x v="2"/>
    <x v="0"/>
    <x v="0"/>
    <x v="8"/>
    <x v="2"/>
    <x v="1"/>
    <x v="0"/>
    <n v="3.5"/>
    <n v="2.5"/>
    <n v="0"/>
    <x v="0"/>
    <n v="6.8722339297276722"/>
    <n v="0.83709793438848468"/>
  </r>
  <r>
    <x v="2"/>
    <x v="0"/>
    <x v="0"/>
    <x v="8"/>
    <x v="2"/>
    <x v="1"/>
    <x v="0"/>
    <n v="4.5"/>
    <n v="3.5"/>
    <n v="0"/>
    <x v="0"/>
    <n v="12.370021073509811"/>
    <n v="1.0923704394917908"/>
  </r>
  <r>
    <x v="2"/>
    <x v="0"/>
    <x v="0"/>
    <x v="8"/>
    <x v="2"/>
    <x v="1"/>
    <x v="0"/>
    <n v="3.5"/>
    <n v="3"/>
    <n v="0"/>
    <x v="0"/>
    <n v="8.2466807156732074"/>
    <n v="0.91627918043610956"/>
  </r>
  <r>
    <x v="2"/>
    <x v="0"/>
    <x v="0"/>
    <x v="8"/>
    <x v="2"/>
    <x v="1"/>
    <x v="0"/>
    <n v="4"/>
    <n v="2"/>
    <n v="0"/>
    <x v="0"/>
    <n v="6.2831853071795862"/>
    <n v="0.79817986835811505"/>
  </r>
  <r>
    <x v="2"/>
    <x v="0"/>
    <x v="0"/>
    <x v="8"/>
    <x v="2"/>
    <x v="1"/>
    <x v="0"/>
    <n v="10"/>
    <n v="6"/>
    <n v="0"/>
    <x v="12"/>
    <n v="47.123889803846893"/>
    <n v="1.673241131749815"/>
  </r>
  <r>
    <x v="2"/>
    <x v="0"/>
    <x v="0"/>
    <x v="8"/>
    <x v="2"/>
    <x v="1"/>
    <x v="0"/>
    <n v="9.5"/>
    <n v="5"/>
    <n v="0"/>
    <x v="1"/>
    <n v="37.306412761378795"/>
    <n v="1.571783490991038"/>
  </r>
  <r>
    <x v="2"/>
    <x v="0"/>
    <x v="0"/>
    <x v="8"/>
    <x v="2"/>
    <x v="1"/>
    <x v="0"/>
    <n v="13"/>
    <n v="8.5"/>
    <n v="0"/>
    <x v="9"/>
    <n v="86.786497055418039"/>
    <n v="1.938452159387301"/>
  </r>
  <r>
    <x v="2"/>
    <x v="1"/>
    <x v="0"/>
    <x v="9"/>
    <x v="2"/>
    <x v="1"/>
    <x v="0"/>
    <n v="33"/>
    <n v="21"/>
    <n v="0"/>
    <x v="7"/>
    <n v="544.2809272344316"/>
    <n v="2.7358231159779782"/>
  </r>
  <r>
    <x v="2"/>
    <x v="0"/>
    <x v="0"/>
    <x v="9"/>
    <x v="2"/>
    <x v="1"/>
    <x v="0"/>
    <n v="3"/>
    <n v="2"/>
    <n v="0"/>
    <x v="0"/>
    <n v="4.7123889803846897"/>
    <n v="0.67324113174981504"/>
  </r>
  <r>
    <x v="2"/>
    <x v="0"/>
    <x v="0"/>
    <x v="9"/>
    <x v="2"/>
    <x v="1"/>
    <x v="0"/>
    <n v="5.5"/>
    <n v="3"/>
    <n v="0"/>
    <x v="5"/>
    <n v="12.959069696057897"/>
    <n v="1.1125738255800777"/>
  </r>
  <r>
    <x v="2"/>
    <x v="0"/>
    <x v="0"/>
    <x v="9"/>
    <x v="2"/>
    <x v="1"/>
    <x v="0"/>
    <n v="3.5"/>
    <n v="2.5"/>
    <n v="0"/>
    <x v="3"/>
    <n v="6.8722339297276722"/>
    <n v="0.83709793438848468"/>
  </r>
  <r>
    <x v="2"/>
    <x v="0"/>
    <x v="0"/>
    <x v="9"/>
    <x v="2"/>
    <x v="1"/>
    <x v="0"/>
    <n v="3"/>
    <n v="2.5"/>
    <n v="0"/>
    <x v="1"/>
    <n v="5.8904862254808616"/>
    <n v="0.7701511447578715"/>
  </r>
  <r>
    <x v="2"/>
    <x v="0"/>
    <x v="0"/>
    <x v="9"/>
    <x v="2"/>
    <x v="1"/>
    <x v="0"/>
    <n v="2.5"/>
    <n v="1.5"/>
    <n v="0"/>
    <x v="0"/>
    <n v="2.9452431127404308"/>
    <n v="0.46912114909389024"/>
  </r>
  <r>
    <x v="2"/>
    <x v="0"/>
    <x v="0"/>
    <x v="9"/>
    <x v="2"/>
    <x v="1"/>
    <x v="0"/>
    <n v="5"/>
    <n v="4"/>
    <n v="0"/>
    <x v="1"/>
    <n v="15.707963267948966"/>
    <n v="1.1961198770301527"/>
  </r>
  <r>
    <x v="2"/>
    <x v="0"/>
    <x v="0"/>
    <x v="9"/>
    <x v="2"/>
    <x v="1"/>
    <x v="0"/>
    <n v="13.5"/>
    <n v="9.5"/>
    <n v="0"/>
    <x v="11"/>
    <n v="100.72731445572275"/>
    <n v="2.0031472551500253"/>
  </r>
  <r>
    <x v="2"/>
    <x v="0"/>
    <x v="0"/>
    <x v="9"/>
    <x v="2"/>
    <x v="1"/>
    <x v="0"/>
    <n v="12.5"/>
    <n v="13"/>
    <n v="0"/>
    <x v="7"/>
    <n v="127.62720155208534"/>
    <n v="2.1059432466810648"/>
  </r>
  <r>
    <x v="1"/>
    <x v="2"/>
    <x v="0"/>
    <x v="9"/>
    <x v="2"/>
    <x v="1"/>
    <x v="0"/>
    <n v="21"/>
    <n v="18"/>
    <n v="0"/>
    <x v="13"/>
    <n v="296.88050576423547"/>
    <n v="2.4725816812033967"/>
  </r>
  <r>
    <x v="1"/>
    <x v="0"/>
    <x v="0"/>
    <x v="9"/>
    <x v="2"/>
    <x v="1"/>
    <x v="0"/>
    <n v="6"/>
    <n v="4"/>
    <n v="0"/>
    <x v="1"/>
    <n v="18.849555921538759"/>
    <n v="1.2753011230777775"/>
  </r>
  <r>
    <x v="0"/>
    <x v="1"/>
    <x v="0"/>
    <x v="0"/>
    <x v="3"/>
    <x v="1"/>
    <x v="1"/>
    <n v="9"/>
    <n v="6"/>
    <n v="0"/>
    <x v="12"/>
    <n v="42.411500823462205"/>
    <n v="1.62748364118914"/>
  </r>
  <r>
    <x v="1"/>
    <x v="2"/>
    <x v="0"/>
    <x v="0"/>
    <x v="3"/>
    <x v="1"/>
    <x v="1"/>
    <n v="5"/>
    <n v="3"/>
    <n v="0"/>
    <x v="0"/>
    <n v="11.780972450961723"/>
    <n v="1.0711811404218528"/>
  </r>
  <r>
    <x v="0"/>
    <x v="0"/>
    <x v="0"/>
    <x v="1"/>
    <x v="3"/>
    <x v="1"/>
    <x v="1"/>
    <n v="64"/>
    <n v="31"/>
    <n v="0"/>
    <x v="12"/>
    <n v="1558.2299561805373"/>
    <n v="3.1926315491843313"/>
  </r>
  <r>
    <x v="1"/>
    <x v="2"/>
    <x v="0"/>
    <x v="1"/>
    <x v="3"/>
    <x v="1"/>
    <x v="1"/>
    <n v="15"/>
    <n v="12"/>
    <n v="0"/>
    <x v="9"/>
    <n v="141.37166941154069"/>
    <n v="2.1503623864694776"/>
  </r>
  <r>
    <x v="1"/>
    <x v="0"/>
    <x v="0"/>
    <x v="1"/>
    <x v="3"/>
    <x v="1"/>
    <x v="1"/>
    <n v="7.5"/>
    <n v="2.5"/>
    <n v="0"/>
    <x v="9"/>
    <n v="14.726215563702155"/>
    <n v="1.168091153429909"/>
  </r>
  <r>
    <x v="1"/>
    <x v="0"/>
    <x v="0"/>
    <x v="1"/>
    <x v="3"/>
    <x v="1"/>
    <x v="1"/>
    <n v="2.5"/>
    <n v="2"/>
    <n v="0"/>
    <x v="0"/>
    <n v="3.9269908169872414"/>
    <n v="0.59405988570219026"/>
  </r>
  <r>
    <x v="1"/>
    <x v="0"/>
    <x v="0"/>
    <x v="1"/>
    <x v="3"/>
    <x v="1"/>
    <x v="1"/>
    <n v="2"/>
    <n v="1.2"/>
    <n v="0"/>
    <x v="3"/>
    <n v="1.8849555921538759"/>
    <n v="0.27530112307777749"/>
  </r>
  <r>
    <x v="1"/>
    <x v="0"/>
    <x v="0"/>
    <x v="1"/>
    <x v="3"/>
    <x v="1"/>
    <x v="1"/>
    <n v="6"/>
    <n v="4"/>
    <n v="0"/>
    <x v="2"/>
    <n v="18.849555921538759"/>
    <n v="1.2753011230777775"/>
  </r>
  <r>
    <x v="1"/>
    <x v="0"/>
    <x v="0"/>
    <x v="1"/>
    <x v="3"/>
    <x v="1"/>
    <x v="1"/>
    <n v="3.5"/>
    <n v="3"/>
    <n v="0"/>
    <x v="0"/>
    <n v="8.2466807156732074"/>
    <n v="0.91627918043610956"/>
  </r>
  <r>
    <x v="0"/>
    <x v="0"/>
    <x v="0"/>
    <x v="4"/>
    <x v="3"/>
    <x v="1"/>
    <x v="1"/>
    <n v="5"/>
    <n v="5.5"/>
    <n v="0"/>
    <x v="0"/>
    <n v="21.598449493429829"/>
    <n v="1.334422575196434"/>
  </r>
  <r>
    <x v="0"/>
    <x v="1"/>
    <x v="0"/>
    <x v="4"/>
    <x v="3"/>
    <x v="1"/>
    <x v="1"/>
    <n v="60"/>
    <n v="88"/>
    <n v="0"/>
    <x v="12"/>
    <n v="4146.9023027385265"/>
    <n v="3.6177238038999837"/>
  </r>
  <r>
    <x v="0"/>
    <x v="1"/>
    <x v="0"/>
    <x v="4"/>
    <x v="3"/>
    <x v="1"/>
    <x v="1"/>
    <n v="15"/>
    <n v="15.5"/>
    <n v="0"/>
    <x v="2"/>
    <n v="182.60507298990672"/>
    <n v="2.2615128385921444"/>
  </r>
  <r>
    <x v="0"/>
    <x v="1"/>
    <x v="0"/>
    <x v="2"/>
    <x v="3"/>
    <x v="1"/>
    <x v="1"/>
    <n v="4"/>
    <n v="4.5"/>
    <n v="0"/>
    <x v="0"/>
    <n v="14.137166941154069"/>
    <n v="1.1503623864694774"/>
  </r>
  <r>
    <x v="1"/>
    <x v="2"/>
    <x v="0"/>
    <x v="2"/>
    <x v="3"/>
    <x v="1"/>
    <x v="1"/>
    <n v="7"/>
    <n v="6"/>
    <n v="0"/>
    <x v="0"/>
    <n v="32.986722862692829"/>
    <n v="1.518339171764072"/>
  </r>
  <r>
    <x v="1"/>
    <x v="2"/>
    <x v="0"/>
    <x v="2"/>
    <x v="3"/>
    <x v="1"/>
    <x v="1"/>
    <n v="9"/>
    <n v="5"/>
    <n v="0"/>
    <x v="0"/>
    <n v="35.342917352885173"/>
    <n v="1.5483023951415151"/>
  </r>
  <r>
    <x v="1"/>
    <x v="0"/>
    <x v="0"/>
    <x v="2"/>
    <x v="3"/>
    <x v="1"/>
    <x v="1"/>
    <n v="20"/>
    <n v="8"/>
    <n v="0"/>
    <x v="5"/>
    <n v="125.66370614359172"/>
    <n v="2.0992098640220962"/>
  </r>
  <r>
    <x v="1"/>
    <x v="0"/>
    <x v="0"/>
    <x v="2"/>
    <x v="3"/>
    <x v="1"/>
    <x v="1"/>
    <n v="9"/>
    <n v="7"/>
    <n v="0"/>
    <x v="3"/>
    <n v="49.480084294039244"/>
    <n v="1.6944304308197531"/>
  </r>
  <r>
    <x v="1"/>
    <x v="0"/>
    <x v="0"/>
    <x v="2"/>
    <x v="3"/>
    <x v="1"/>
    <x v="1"/>
    <n v="6.5"/>
    <n v="3"/>
    <n v="0"/>
    <x v="11"/>
    <n v="15.315264186250241"/>
    <n v="1.1851244927286895"/>
  </r>
  <r>
    <x v="1"/>
    <x v="0"/>
    <x v="0"/>
    <x v="2"/>
    <x v="3"/>
    <x v="1"/>
    <x v="1"/>
    <n v="12.5"/>
    <n v="7"/>
    <n v="0"/>
    <x v="3"/>
    <n v="68.722339297276719"/>
    <n v="1.8370979343884846"/>
  </r>
  <r>
    <x v="0"/>
    <x v="0"/>
    <x v="0"/>
    <x v="6"/>
    <x v="3"/>
    <x v="1"/>
    <x v="1"/>
    <n v="2"/>
    <n v="2"/>
    <n v="0"/>
    <x v="0"/>
    <n v="3.1415926535897931"/>
    <n v="0.49714987269413385"/>
  </r>
  <r>
    <x v="0"/>
    <x v="0"/>
    <x v="0"/>
    <x v="6"/>
    <x v="3"/>
    <x v="1"/>
    <x v="1"/>
    <n v="1.2"/>
    <n v="1"/>
    <n v="0"/>
    <x v="0"/>
    <n v="0.94247779607693793"/>
    <n v="-2.5728872586203724E-2"/>
  </r>
  <r>
    <x v="0"/>
    <x v="0"/>
    <x v="0"/>
    <x v="6"/>
    <x v="3"/>
    <x v="1"/>
    <x v="1"/>
    <n v="3.5"/>
    <n v="1.5"/>
    <n v="0"/>
    <x v="0"/>
    <n v="4.1233403578366037"/>
    <n v="0.61524918477212831"/>
  </r>
  <r>
    <x v="0"/>
    <x v="0"/>
    <x v="0"/>
    <x v="6"/>
    <x v="3"/>
    <x v="1"/>
    <x v="1"/>
    <n v="17"/>
    <n v="10"/>
    <n v="0"/>
    <x v="13"/>
    <n v="133.51768777756621"/>
    <n v="2.1255388027444453"/>
  </r>
  <r>
    <x v="0"/>
    <x v="0"/>
    <x v="0"/>
    <x v="6"/>
    <x v="3"/>
    <x v="1"/>
    <x v="1"/>
    <n v="3.5"/>
    <n v="4.5"/>
    <n v="0"/>
    <x v="1"/>
    <n v="12.370021073509811"/>
    <n v="1.0923704394917908"/>
  </r>
  <r>
    <x v="0"/>
    <x v="0"/>
    <x v="0"/>
    <x v="6"/>
    <x v="3"/>
    <x v="1"/>
    <x v="1"/>
    <n v="3.5"/>
    <n v="2"/>
    <n v="0"/>
    <x v="0"/>
    <n v="5.497787143782138"/>
    <n v="0.74018792138042833"/>
  </r>
  <r>
    <x v="1"/>
    <x v="0"/>
    <x v="0"/>
    <x v="6"/>
    <x v="3"/>
    <x v="1"/>
    <x v="1"/>
    <n v="2.5"/>
    <n v="1.5"/>
    <n v="0"/>
    <x v="5"/>
    <n v="2.9452431127404308"/>
    <n v="0.46912114909389024"/>
  </r>
  <r>
    <x v="1"/>
    <x v="0"/>
    <x v="0"/>
    <x v="6"/>
    <x v="3"/>
    <x v="1"/>
    <x v="1"/>
    <n v="4.5"/>
    <n v="4"/>
    <n v="0"/>
    <x v="0"/>
    <n v="14.137166941154069"/>
    <n v="1.1503623864694774"/>
  </r>
  <r>
    <x v="0"/>
    <x v="0"/>
    <x v="0"/>
    <x v="7"/>
    <x v="3"/>
    <x v="1"/>
    <x v="1"/>
    <n v="7"/>
    <n v="3.5"/>
    <n v="0"/>
    <x v="2"/>
    <n v="19.242255003237482"/>
    <n v="1.2842559657307038"/>
  </r>
  <r>
    <x v="0"/>
    <x v="1"/>
    <x v="0"/>
    <x v="7"/>
    <x v="3"/>
    <x v="1"/>
    <x v="1"/>
    <n v="9.1999999999999993"/>
    <n v="8.8000000000000007"/>
    <n v="0"/>
    <x v="1"/>
    <n v="63.585835308657408"/>
    <n v="1.8033603808618952"/>
  </r>
  <r>
    <x v="0"/>
    <x v="1"/>
    <x v="0"/>
    <x v="7"/>
    <x v="3"/>
    <x v="1"/>
    <x v="1"/>
    <n v="23.2"/>
    <n v="17.399999999999999"/>
    <n v="0"/>
    <x v="13"/>
    <n v="317.04953060028186"/>
    <n v="2.501127114539671"/>
  </r>
  <r>
    <x v="1"/>
    <x v="0"/>
    <x v="0"/>
    <x v="7"/>
    <x v="3"/>
    <x v="1"/>
    <x v="1"/>
    <n v="7"/>
    <n v="5.5"/>
    <n v="0"/>
    <x v="3"/>
    <n v="30.237829290801759"/>
    <n v="1.4805506108746722"/>
  </r>
  <r>
    <x v="1"/>
    <x v="0"/>
    <x v="0"/>
    <x v="7"/>
    <x v="3"/>
    <x v="1"/>
    <x v="1"/>
    <n v="9"/>
    <n v="5"/>
    <n v="0"/>
    <x v="1"/>
    <n v="35.342917352885173"/>
    <n v="1.5483023951415151"/>
  </r>
  <r>
    <x v="1"/>
    <x v="0"/>
    <x v="0"/>
    <x v="7"/>
    <x v="3"/>
    <x v="1"/>
    <x v="1"/>
    <n v="2"/>
    <n v="1.2"/>
    <n v="0"/>
    <x v="0"/>
    <n v="1.8849555921538759"/>
    <n v="0.27530112307777749"/>
  </r>
  <r>
    <x v="1"/>
    <x v="0"/>
    <x v="0"/>
    <x v="7"/>
    <x v="3"/>
    <x v="1"/>
    <x v="1"/>
    <n v="2.5"/>
    <n v="1.7"/>
    <n v="0"/>
    <x v="0"/>
    <n v="3.3379421944391554"/>
    <n v="0.523478811416483"/>
  </r>
  <r>
    <x v="0"/>
    <x v="0"/>
    <x v="0"/>
    <x v="3"/>
    <x v="3"/>
    <x v="1"/>
    <x v="1"/>
    <n v="19"/>
    <n v="18.5"/>
    <n v="0"/>
    <x v="9"/>
    <n v="276.06745443420306"/>
    <n v="2.4410152107220142"/>
  </r>
  <r>
    <x v="0"/>
    <x v="0"/>
    <x v="0"/>
    <x v="3"/>
    <x v="3"/>
    <x v="1"/>
    <x v="1"/>
    <n v="6.5"/>
    <n v="6"/>
    <n v="0"/>
    <x v="0"/>
    <n v="30.630528372500482"/>
    <n v="1.4861544883926707"/>
  </r>
  <r>
    <x v="0"/>
    <x v="0"/>
    <x v="0"/>
    <x v="3"/>
    <x v="3"/>
    <x v="1"/>
    <x v="1"/>
    <n v="3.5"/>
    <n v="3.5"/>
    <n v="0"/>
    <x v="0"/>
    <n v="9.6211275016187408"/>
    <n v="0.98322597006672274"/>
  </r>
  <r>
    <x v="0"/>
    <x v="0"/>
    <x v="0"/>
    <x v="3"/>
    <x v="3"/>
    <x v="1"/>
    <x v="1"/>
    <n v="4.5"/>
    <n v="3"/>
    <n v="0"/>
    <x v="0"/>
    <n v="10.602875205865551"/>
    <n v="1.0254236498611775"/>
  </r>
  <r>
    <x v="0"/>
    <x v="0"/>
    <x v="0"/>
    <x v="3"/>
    <x v="3"/>
    <x v="1"/>
    <x v="1"/>
    <n v="10"/>
    <n v="9"/>
    <n v="0"/>
    <x v="2"/>
    <n v="70.685834705770347"/>
    <n v="1.8493323908054964"/>
  </r>
  <r>
    <x v="0"/>
    <x v="1"/>
    <x v="0"/>
    <x v="3"/>
    <x v="3"/>
    <x v="1"/>
    <x v="1"/>
    <n v="10.5"/>
    <n v="6.5"/>
    <n v="0"/>
    <x v="2"/>
    <n v="53.603424651875848"/>
    <n v="1.7291925370789651"/>
  </r>
  <r>
    <x v="0"/>
    <x v="1"/>
    <x v="0"/>
    <x v="3"/>
    <x v="3"/>
    <x v="1"/>
    <x v="1"/>
    <n v="4.5"/>
    <n v="3"/>
    <n v="0"/>
    <x v="0"/>
    <n v="10.602875205865551"/>
    <n v="1.0254236498611775"/>
  </r>
  <r>
    <x v="0"/>
    <x v="1"/>
    <x v="0"/>
    <x v="3"/>
    <x v="3"/>
    <x v="1"/>
    <x v="1"/>
    <n v="6"/>
    <n v="4.5"/>
    <n v="0"/>
    <x v="2"/>
    <n v="21.205750411731103"/>
    <n v="1.3264536455251588"/>
  </r>
  <r>
    <x v="0"/>
    <x v="1"/>
    <x v="0"/>
    <x v="3"/>
    <x v="3"/>
    <x v="1"/>
    <x v="1"/>
    <n v="12"/>
    <n v="8"/>
    <n v="0"/>
    <x v="2"/>
    <n v="75.398223686155035"/>
    <n v="1.8773611144057398"/>
  </r>
  <r>
    <x v="0"/>
    <x v="1"/>
    <x v="0"/>
    <x v="3"/>
    <x v="3"/>
    <x v="1"/>
    <x v="1"/>
    <n v="4.5"/>
    <n v="3.5"/>
    <n v="0"/>
    <x v="1"/>
    <n v="12.370021073509811"/>
    <n v="1.0923704394917908"/>
  </r>
  <r>
    <x v="2"/>
    <x v="0"/>
    <x v="0"/>
    <x v="8"/>
    <x v="3"/>
    <x v="1"/>
    <x v="1"/>
    <n v="2"/>
    <n v="2.5"/>
    <n v="0"/>
    <x v="0"/>
    <n v="3.9269908169872414"/>
    <n v="0.59405988570219026"/>
  </r>
  <r>
    <x v="1"/>
    <x v="2"/>
    <x v="0"/>
    <x v="8"/>
    <x v="3"/>
    <x v="1"/>
    <x v="1"/>
    <n v="8"/>
    <n v="6"/>
    <n v="0"/>
    <x v="0"/>
    <n v="37.699111843077517"/>
    <n v="1.5763311187417586"/>
  </r>
  <r>
    <x v="1"/>
    <x v="2"/>
    <x v="0"/>
    <x v="8"/>
    <x v="3"/>
    <x v="1"/>
    <x v="1"/>
    <n v="5.5"/>
    <n v="3.5"/>
    <n v="0"/>
    <x v="0"/>
    <n v="15.11891464540088"/>
    <n v="1.179520615210691"/>
  </r>
  <r>
    <x v="1"/>
    <x v="2"/>
    <x v="0"/>
    <x v="8"/>
    <x v="3"/>
    <x v="1"/>
    <x v="1"/>
    <n v="7"/>
    <n v="7"/>
    <n v="0"/>
    <x v="9"/>
    <n v="38.484510006474963"/>
    <n v="1.585285961394685"/>
  </r>
  <r>
    <x v="1"/>
    <x v="0"/>
    <x v="0"/>
    <x v="8"/>
    <x v="3"/>
    <x v="1"/>
    <x v="1"/>
    <n v="4"/>
    <n v="3"/>
    <n v="0"/>
    <x v="0"/>
    <n v="9.4247779607693793"/>
    <n v="0.97427112741379629"/>
  </r>
  <r>
    <x v="1"/>
    <x v="0"/>
    <x v="0"/>
    <x v="8"/>
    <x v="3"/>
    <x v="1"/>
    <x v="1"/>
    <n v="13"/>
    <n v="4.5"/>
    <n v="0"/>
    <x v="12"/>
    <n v="45.945792558750725"/>
    <n v="1.6622457474483519"/>
  </r>
  <r>
    <x v="1"/>
    <x v="0"/>
    <x v="0"/>
    <x v="8"/>
    <x v="3"/>
    <x v="1"/>
    <x v="1"/>
    <n v="2.2000000000000002"/>
    <n v="2"/>
    <n v="0"/>
    <x v="14"/>
    <n v="3.4557519189487729"/>
    <n v="0.53854255785235894"/>
  </r>
  <r>
    <x v="1"/>
    <x v="0"/>
    <x v="0"/>
    <x v="8"/>
    <x v="3"/>
    <x v="1"/>
    <x v="1"/>
    <n v="6"/>
    <n v="5"/>
    <n v="0"/>
    <x v="0"/>
    <n v="23.561944901923447"/>
    <n v="1.3722111360858338"/>
  </r>
  <r>
    <x v="2"/>
    <x v="1"/>
    <x v="0"/>
    <x v="9"/>
    <x v="3"/>
    <x v="1"/>
    <x v="1"/>
    <n v="13"/>
    <n v="14"/>
    <n v="0"/>
    <x v="12"/>
    <n v="142.94246573833559"/>
    <n v="2.1551612693512463"/>
  </r>
  <r>
    <x v="2"/>
    <x v="1"/>
    <x v="0"/>
    <x v="9"/>
    <x v="3"/>
    <x v="1"/>
    <x v="1"/>
    <n v="12"/>
    <n v="5.5"/>
    <n v="0"/>
    <x v="3"/>
    <n v="51.836278784231588"/>
    <n v="1.7146338169080402"/>
  </r>
  <r>
    <x v="2"/>
    <x v="1"/>
    <x v="0"/>
    <x v="9"/>
    <x v="3"/>
    <x v="1"/>
    <x v="1"/>
    <n v="18"/>
    <n v="8"/>
    <n v="0"/>
    <x v="2"/>
    <n v="113.09733552923255"/>
    <n v="2.053452373461421"/>
  </r>
  <r>
    <x v="2"/>
    <x v="1"/>
    <x v="0"/>
    <x v="9"/>
    <x v="3"/>
    <x v="1"/>
    <x v="1"/>
    <n v="10"/>
    <n v="8"/>
    <n v="0"/>
    <x v="5"/>
    <n v="62.831853071795862"/>
    <n v="1.7981798683581149"/>
  </r>
  <r>
    <x v="2"/>
    <x v="1"/>
    <x v="0"/>
    <x v="9"/>
    <x v="3"/>
    <x v="1"/>
    <x v="1"/>
    <n v="1.5"/>
    <n v="2"/>
    <n v="0"/>
    <x v="2"/>
    <n v="2.3561944901923448"/>
    <n v="0.37221113608583389"/>
  </r>
  <r>
    <x v="2"/>
    <x v="1"/>
    <x v="0"/>
    <x v="9"/>
    <x v="3"/>
    <x v="1"/>
    <x v="1"/>
    <n v="7"/>
    <n v="3.5"/>
    <n v="0"/>
    <x v="7"/>
    <n v="19.242255003237482"/>
    <n v="1.2842559657307038"/>
  </r>
  <r>
    <x v="2"/>
    <x v="1"/>
    <x v="0"/>
    <x v="9"/>
    <x v="3"/>
    <x v="1"/>
    <x v="1"/>
    <n v="5.5"/>
    <n v="4"/>
    <n v="0"/>
    <x v="5"/>
    <n v="17.27875959474386"/>
    <n v="1.2375125621883776"/>
  </r>
  <r>
    <x v="2"/>
    <x v="1"/>
    <x v="0"/>
    <x v="9"/>
    <x v="3"/>
    <x v="1"/>
    <x v="1"/>
    <n v="5"/>
    <n v="3.5"/>
    <n v="0"/>
    <x v="2"/>
    <n v="13.744467859455344"/>
    <n v="1.1381279300524658"/>
  </r>
  <r>
    <x v="2"/>
    <x v="1"/>
    <x v="0"/>
    <x v="9"/>
    <x v="3"/>
    <x v="1"/>
    <x v="1"/>
    <n v="5.5"/>
    <n v="3"/>
    <n v="0"/>
    <x v="0"/>
    <n v="12.959069696057897"/>
    <n v="1.1125738255800777"/>
  </r>
  <r>
    <x v="2"/>
    <x v="1"/>
    <x v="0"/>
    <x v="9"/>
    <x v="3"/>
    <x v="1"/>
    <x v="1"/>
    <n v="7.5"/>
    <n v="6"/>
    <n v="0"/>
    <x v="5"/>
    <n v="35.342917352885173"/>
    <n v="1.5483023951415151"/>
  </r>
  <r>
    <x v="2"/>
    <x v="1"/>
    <x v="0"/>
    <x v="9"/>
    <x v="3"/>
    <x v="1"/>
    <x v="1"/>
    <n v="10"/>
    <n v="7"/>
    <n v="0"/>
    <x v="0"/>
    <n v="54.977871437821378"/>
    <n v="1.7401879213804283"/>
  </r>
  <r>
    <x v="0"/>
    <x v="0"/>
    <x v="0"/>
    <x v="1"/>
    <x v="4"/>
    <x v="1"/>
    <x v="0"/>
    <n v="4.5"/>
    <n v="3.5"/>
    <n v="0"/>
    <x v="0"/>
    <n v="12.370021073509811"/>
    <n v="1.0923704394917908"/>
  </r>
  <r>
    <x v="0"/>
    <x v="0"/>
    <x v="0"/>
    <x v="1"/>
    <x v="4"/>
    <x v="1"/>
    <x v="0"/>
    <n v="2.5"/>
    <n v="2"/>
    <n v="0"/>
    <x v="12"/>
    <n v="3.9269908169872414"/>
    <n v="0.59405988570219026"/>
  </r>
  <r>
    <x v="0"/>
    <x v="0"/>
    <x v="0"/>
    <x v="1"/>
    <x v="4"/>
    <x v="1"/>
    <x v="0"/>
    <n v="1"/>
    <n v="0.8"/>
    <n v="0"/>
    <x v="0"/>
    <n v="0.62831853071795862"/>
    <n v="-0.20182013164188498"/>
  </r>
  <r>
    <x v="0"/>
    <x v="0"/>
    <x v="0"/>
    <x v="1"/>
    <x v="4"/>
    <x v="1"/>
    <x v="0"/>
    <n v="2"/>
    <n v="1.5"/>
    <n v="0"/>
    <x v="0"/>
    <n v="2.3561944901923448"/>
    <n v="0.37221113608583389"/>
  </r>
  <r>
    <x v="0"/>
    <x v="0"/>
    <x v="0"/>
    <x v="6"/>
    <x v="4"/>
    <x v="1"/>
    <x v="0"/>
    <n v="5.5"/>
    <n v="5"/>
    <n v="0"/>
    <x v="15"/>
    <n v="21.598449493429829"/>
    <n v="1.334422575196434"/>
  </r>
  <r>
    <x v="0"/>
    <x v="0"/>
    <x v="0"/>
    <x v="6"/>
    <x v="4"/>
    <x v="1"/>
    <x v="0"/>
    <n v="7.5"/>
    <n v="5.5"/>
    <n v="0"/>
    <x v="9"/>
    <n v="32.397674240144738"/>
    <n v="1.5105138342521154"/>
  </r>
  <r>
    <x v="2"/>
    <x v="0"/>
    <x v="0"/>
    <x v="8"/>
    <x v="4"/>
    <x v="1"/>
    <x v="0"/>
    <n v="4"/>
    <n v="2"/>
    <n v="0"/>
    <x v="0"/>
    <n v="6.2831853071795862"/>
    <n v="0.79817986835811505"/>
  </r>
  <r>
    <x v="2"/>
    <x v="0"/>
    <x v="0"/>
    <x v="8"/>
    <x v="4"/>
    <x v="1"/>
    <x v="0"/>
    <n v="3"/>
    <n v="2"/>
    <n v="0"/>
    <x v="0"/>
    <n v="4.7123889803846897"/>
    <n v="0.67324113174981504"/>
  </r>
  <r>
    <x v="2"/>
    <x v="0"/>
    <x v="0"/>
    <x v="8"/>
    <x v="4"/>
    <x v="1"/>
    <x v="0"/>
    <n v="4.5"/>
    <n v="4.5"/>
    <n v="0"/>
    <x v="2"/>
    <n v="15.904312808798327"/>
    <n v="1.2015149089168589"/>
  </r>
  <r>
    <x v="1"/>
    <x v="0"/>
    <x v="0"/>
    <x v="0"/>
    <x v="5"/>
    <x v="2"/>
    <x v="2"/>
    <n v="68"/>
    <n v="52"/>
    <n v="46.5"/>
    <x v="16"/>
    <n v="9570.0766209979065"/>
    <n v="3.9809154148869146"/>
  </r>
  <r>
    <x v="1"/>
    <x v="0"/>
    <x v="0"/>
    <x v="0"/>
    <x v="5"/>
    <x v="2"/>
    <x v="2"/>
    <n v="11"/>
    <n v="6.5"/>
    <n v="9"/>
    <x v="2"/>
    <n v="310.62497362369078"/>
    <n v="2.4922363691998668"/>
  </r>
  <r>
    <x v="1"/>
    <x v="0"/>
    <x v="0"/>
    <x v="0"/>
    <x v="5"/>
    <x v="2"/>
    <x v="2"/>
    <n v="72"/>
    <n v="26.5"/>
    <n v="34"/>
    <x v="4"/>
    <n v="5130.2208033121324"/>
    <n v="3.7101360574308022"/>
  </r>
  <r>
    <x v="0"/>
    <x v="1"/>
    <x v="0"/>
    <x v="1"/>
    <x v="5"/>
    <x v="2"/>
    <x v="2"/>
    <n v="5"/>
    <n v="2"/>
    <n v="4.5"/>
    <x v="1"/>
    <n v="71.471232869167793"/>
    <n v="1.854131273687265"/>
  </r>
  <r>
    <x v="0"/>
    <x v="0"/>
    <x v="0"/>
    <x v="4"/>
    <x v="5"/>
    <x v="2"/>
    <x v="2"/>
    <n v="16.5"/>
    <n v="14"/>
    <n v="11.5"/>
    <x v="17"/>
    <n v="596.90260418206071"/>
    <n v="2.775903473646963"/>
  </r>
  <r>
    <x v="0"/>
    <x v="0"/>
    <x v="0"/>
    <x v="4"/>
    <x v="5"/>
    <x v="2"/>
    <x v="2"/>
    <n v="9.5"/>
    <n v="5.5"/>
    <n v="5"/>
    <x v="0"/>
    <n v="119.5768703772615"/>
    <n v="2.0776471826710843"/>
  </r>
  <r>
    <x v="0"/>
    <x v="1"/>
    <x v="0"/>
    <x v="4"/>
    <x v="5"/>
    <x v="2"/>
    <x v="2"/>
    <n v="45.5"/>
    <n v="21"/>
    <n v="15"/>
    <x v="18"/>
    <n v="1457.3062921839653"/>
    <n v="3.1635508400509735"/>
  </r>
  <r>
    <x v="1"/>
    <x v="0"/>
    <x v="0"/>
    <x v="4"/>
    <x v="5"/>
    <x v="2"/>
    <x v="2"/>
    <n v="10"/>
    <n v="5"/>
    <n v="5"/>
    <x v="0"/>
    <n v="117.80972450961724"/>
    <n v="2.0711811404218525"/>
  </r>
  <r>
    <x v="1"/>
    <x v="0"/>
    <x v="0"/>
    <x v="4"/>
    <x v="5"/>
    <x v="2"/>
    <x v="2"/>
    <n v="24"/>
    <n v="13.5"/>
    <n v="9"/>
    <x v="5"/>
    <n v="508.93800988154646"/>
    <n v="2.7066648872367649"/>
  </r>
  <r>
    <x v="1"/>
    <x v="0"/>
    <x v="0"/>
    <x v="4"/>
    <x v="5"/>
    <x v="2"/>
    <x v="2"/>
    <n v="11.5"/>
    <n v="7.5"/>
    <n v="7"/>
    <x v="16"/>
    <n v="221.67863161892978"/>
    <n v="2.345723831963177"/>
  </r>
  <r>
    <x v="1"/>
    <x v="0"/>
    <x v="0"/>
    <x v="4"/>
    <x v="5"/>
    <x v="2"/>
    <x v="2"/>
    <n v="3.5"/>
    <n v="2.5"/>
    <n v="4.5"/>
    <x v="18"/>
    <n v="70.489485164920978"/>
    <n v="1.8481243386165283"/>
  </r>
  <r>
    <x v="1"/>
    <x v="0"/>
    <x v="0"/>
    <x v="4"/>
    <x v="5"/>
    <x v="2"/>
    <x v="2"/>
    <n v="8"/>
    <n v="4.5"/>
    <n v="5"/>
    <x v="9"/>
    <n v="106.81415022205297"/>
    <n v="2.028628789736389"/>
  </r>
  <r>
    <x v="0"/>
    <x v="0"/>
    <x v="0"/>
    <x v="5"/>
    <x v="5"/>
    <x v="2"/>
    <x v="2"/>
    <n v="10.5"/>
    <n v="9"/>
    <n v="9.5"/>
    <x v="7"/>
    <n v="357.74886342753769"/>
    <n v="2.5535782626751886"/>
  </r>
  <r>
    <x v="0"/>
    <x v="0"/>
    <x v="0"/>
    <x v="2"/>
    <x v="5"/>
    <x v="2"/>
    <x v="2"/>
    <n v="11.5"/>
    <n v="9"/>
    <n v="5.5"/>
    <x v="1"/>
    <n v="176.32188768272715"/>
    <n v="2.2463062267055136"/>
  </r>
  <r>
    <x v="0"/>
    <x v="0"/>
    <x v="0"/>
    <x v="2"/>
    <x v="5"/>
    <x v="2"/>
    <x v="2"/>
    <n v="11"/>
    <n v="10.5"/>
    <n v="8"/>
    <x v="12"/>
    <n v="291.77541770215203"/>
    <n v="2.4650486994627654"/>
  </r>
  <r>
    <x v="0"/>
    <x v="1"/>
    <x v="0"/>
    <x v="2"/>
    <x v="5"/>
    <x v="2"/>
    <x v="2"/>
    <n v="4"/>
    <n v="3"/>
    <n v="5"/>
    <x v="0"/>
    <n v="87.964594300514207"/>
    <n v="1.9443079040363531"/>
  </r>
  <r>
    <x v="0"/>
    <x v="1"/>
    <x v="0"/>
    <x v="2"/>
    <x v="5"/>
    <x v="2"/>
    <x v="2"/>
    <n v="6"/>
    <n v="7"/>
    <n v="5"/>
    <x v="3"/>
    <n v="111.52653920243766"/>
    <n v="2.0473782257492279"/>
  </r>
  <r>
    <x v="0"/>
    <x v="1"/>
    <x v="0"/>
    <x v="2"/>
    <x v="5"/>
    <x v="2"/>
    <x v="2"/>
    <n v="5"/>
    <n v="3.5"/>
    <n v="3.5"/>
    <x v="2"/>
    <n v="52.228977865930311"/>
    <n v="1.7179115266692762"/>
  </r>
  <r>
    <x v="1"/>
    <x v="2"/>
    <x v="0"/>
    <x v="2"/>
    <x v="5"/>
    <x v="2"/>
    <x v="2"/>
    <n v="7"/>
    <n v="6"/>
    <n v="4"/>
    <x v="0"/>
    <n v="83.252205320129519"/>
    <n v="1.9203957466309416"/>
  </r>
  <r>
    <x v="1"/>
    <x v="0"/>
    <x v="0"/>
    <x v="2"/>
    <x v="5"/>
    <x v="2"/>
    <x v="2"/>
    <n v="50"/>
    <n v="37"/>
    <n v="33"/>
    <x v="10"/>
    <n v="4874.1810020445637"/>
    <n v="3.6879016526143182"/>
  </r>
  <r>
    <x v="0"/>
    <x v="0"/>
    <x v="0"/>
    <x v="6"/>
    <x v="5"/>
    <x v="2"/>
    <x v="2"/>
    <n v="2"/>
    <n v="1"/>
    <n v="0.5"/>
    <x v="0"/>
    <n v="2.3561944901923448"/>
    <n v="0.37221113608583389"/>
  </r>
  <r>
    <x v="0"/>
    <x v="0"/>
    <x v="0"/>
    <x v="6"/>
    <x v="5"/>
    <x v="2"/>
    <x v="2"/>
    <n v="5"/>
    <n v="2"/>
    <n v="5"/>
    <x v="7"/>
    <n v="86.393797973719316"/>
    <n v="1.9364825665243965"/>
  </r>
  <r>
    <x v="1"/>
    <x v="2"/>
    <x v="0"/>
    <x v="6"/>
    <x v="5"/>
    <x v="2"/>
    <x v="2"/>
    <n v="21"/>
    <n v="12"/>
    <n v="12"/>
    <x v="12"/>
    <n v="650.30967929308713"/>
    <n v="2.8131202181510515"/>
  </r>
  <r>
    <x v="0"/>
    <x v="0"/>
    <x v="0"/>
    <x v="7"/>
    <x v="5"/>
    <x v="2"/>
    <x v="2"/>
    <n v="13"/>
    <n v="9"/>
    <n v="9.5"/>
    <x v="12"/>
    <n v="375.42032210398025"/>
    <n v="2.5745177779782904"/>
  </r>
  <r>
    <x v="0"/>
    <x v="1"/>
    <x v="0"/>
    <x v="7"/>
    <x v="5"/>
    <x v="2"/>
    <x v="2"/>
    <n v="13"/>
    <n v="7"/>
    <n v="12.4"/>
    <x v="3"/>
    <n v="554.52251928513442"/>
    <n v="2.7439191876406044"/>
  </r>
  <r>
    <x v="0"/>
    <x v="1"/>
    <x v="0"/>
    <x v="7"/>
    <x v="5"/>
    <x v="2"/>
    <x v="2"/>
    <n v="21.8"/>
    <n v="16.2"/>
    <n v="11.2"/>
    <x v="10"/>
    <n v="671.4525978517463"/>
    <n v="2.8270153584521411"/>
  </r>
  <r>
    <x v="0"/>
    <x v="1"/>
    <x v="0"/>
    <x v="3"/>
    <x v="5"/>
    <x v="2"/>
    <x v="2"/>
    <n v="18"/>
    <n v="8"/>
    <n v="12"/>
    <x v="3"/>
    <n v="565.48667764616278"/>
    <n v="2.7524223777974397"/>
  </r>
  <r>
    <x v="0"/>
    <x v="1"/>
    <x v="0"/>
    <x v="1"/>
    <x v="6"/>
    <x v="0"/>
    <x v="3"/>
    <n v="23"/>
    <n v="11"/>
    <n v="7"/>
    <x v="19"/>
    <n v="352.6437753654543"/>
    <n v="2.5473362223694949"/>
  </r>
  <r>
    <x v="0"/>
    <x v="0"/>
    <x v="0"/>
    <x v="4"/>
    <x v="6"/>
    <x v="0"/>
    <x v="3"/>
    <n v="9"/>
    <n v="6"/>
    <n v="10"/>
    <x v="3"/>
    <n v="356.5707661824415"/>
    <n v="2.5521457342232754"/>
  </r>
  <r>
    <x v="1"/>
    <x v="2"/>
    <x v="0"/>
    <x v="4"/>
    <x v="6"/>
    <x v="0"/>
    <x v="3"/>
    <n v="20"/>
    <n v="12"/>
    <n v="6"/>
    <x v="9"/>
    <n v="301.59289474462014"/>
    <n v="2.4794211057337021"/>
  </r>
  <r>
    <x v="1"/>
    <x v="2"/>
    <x v="0"/>
    <x v="6"/>
    <x v="6"/>
    <x v="0"/>
    <x v="3"/>
    <n v="40"/>
    <n v="25"/>
    <n v="25"/>
    <x v="8"/>
    <n v="2748.8935718910689"/>
    <n v="3.4391579257164469"/>
  </r>
  <r>
    <x v="2"/>
    <x v="0"/>
    <x v="0"/>
    <x v="8"/>
    <x v="6"/>
    <x v="0"/>
    <x v="3"/>
    <n v="8.5"/>
    <n v="5"/>
    <n v="6.5"/>
    <x v="13"/>
    <n v="166.1117115585603"/>
    <n v="2.2204002530772327"/>
  </r>
  <r>
    <x v="2"/>
    <x v="0"/>
    <x v="0"/>
    <x v="9"/>
    <x v="6"/>
    <x v="0"/>
    <x v="3"/>
    <n v="61"/>
    <n v="58"/>
    <n v="19.5"/>
    <x v="4"/>
    <n v="3973.3293086276908"/>
    <n v="3.5991545607747386"/>
  </r>
  <r>
    <x v="2"/>
    <x v="0"/>
    <x v="0"/>
    <x v="9"/>
    <x v="6"/>
    <x v="0"/>
    <x v="3"/>
    <n v="12"/>
    <n v="5.5"/>
    <n v="6.5"/>
    <x v="10"/>
    <n v="184.56856839840034"/>
    <n v="2.2661577436379079"/>
  </r>
  <r>
    <x v="1"/>
    <x v="0"/>
    <x v="0"/>
    <x v="9"/>
    <x v="6"/>
    <x v="0"/>
    <x v="3"/>
    <n v="76"/>
    <n v="40.5"/>
    <n v="23.5"/>
    <x v="4"/>
    <n v="4152.4000898823087"/>
    <n v="3.6182991917712828"/>
  </r>
  <r>
    <x v="1"/>
    <x v="0"/>
    <x v="0"/>
    <x v="9"/>
    <x v="6"/>
    <x v="0"/>
    <x v="3"/>
    <n v="30.5"/>
    <n v="29"/>
    <n v="14.5"/>
    <x v="16"/>
    <n v="1355.204530942297"/>
    <n v="3.132004844993677"/>
  </r>
  <r>
    <x v="0"/>
    <x v="0"/>
    <x v="0"/>
    <x v="0"/>
    <x v="7"/>
    <x v="2"/>
    <x v="0"/>
    <n v="2"/>
    <n v="1.5"/>
    <n v="0"/>
    <x v="0"/>
    <n v="2.3561944901923448"/>
    <n v="0.37221113608583389"/>
  </r>
  <r>
    <x v="0"/>
    <x v="0"/>
    <x v="0"/>
    <x v="1"/>
    <x v="7"/>
    <x v="2"/>
    <x v="0"/>
    <n v="1.5"/>
    <n v="2"/>
    <n v="0"/>
    <x v="0"/>
    <n v="2.3561944901923448"/>
    <n v="0.37221113608583389"/>
  </r>
  <r>
    <x v="0"/>
    <x v="0"/>
    <x v="0"/>
    <x v="1"/>
    <x v="7"/>
    <x v="2"/>
    <x v="0"/>
    <n v="1"/>
    <n v="0.8"/>
    <n v="0"/>
    <x v="0"/>
    <n v="0.62831853071795862"/>
    <n v="-0.20182013164188498"/>
  </r>
  <r>
    <x v="1"/>
    <x v="0"/>
    <x v="0"/>
    <x v="1"/>
    <x v="7"/>
    <x v="2"/>
    <x v="0"/>
    <n v="3"/>
    <n v="2"/>
    <n v="0"/>
    <x v="0"/>
    <n v="4.7123889803846897"/>
    <n v="0.67324113174981504"/>
  </r>
  <r>
    <x v="1"/>
    <x v="0"/>
    <x v="0"/>
    <x v="1"/>
    <x v="7"/>
    <x v="2"/>
    <x v="0"/>
    <n v="2.4"/>
    <n v="1.8"/>
    <n v="0"/>
    <x v="2"/>
    <n v="3.3929200658769769"/>
    <n v="0.53057362818108356"/>
  </r>
  <r>
    <x v="1"/>
    <x v="2"/>
    <x v="0"/>
    <x v="4"/>
    <x v="7"/>
    <x v="2"/>
    <x v="0"/>
    <n v="2"/>
    <n v="1"/>
    <n v="0"/>
    <x v="0"/>
    <n v="1.5707963267948966"/>
    <n v="0.19611987703015263"/>
  </r>
  <r>
    <x v="0"/>
    <x v="0"/>
    <x v="0"/>
    <x v="5"/>
    <x v="7"/>
    <x v="2"/>
    <x v="0"/>
    <n v="3"/>
    <n v="1.5"/>
    <n v="0"/>
    <x v="0"/>
    <n v="3.5342917352885173"/>
    <n v="0.54830239514151513"/>
  </r>
  <r>
    <x v="0"/>
    <x v="0"/>
    <x v="0"/>
    <x v="5"/>
    <x v="7"/>
    <x v="2"/>
    <x v="0"/>
    <n v="3"/>
    <n v="1"/>
    <n v="0"/>
    <x v="0"/>
    <n v="2.3561944901923448"/>
    <n v="0.37221113608583389"/>
  </r>
  <r>
    <x v="0"/>
    <x v="0"/>
    <x v="0"/>
    <x v="5"/>
    <x v="7"/>
    <x v="2"/>
    <x v="0"/>
    <n v="0.4"/>
    <n v="0.6"/>
    <n v="0"/>
    <x v="0"/>
    <n v="0.18849555921538758"/>
    <n v="-0.72469887692222257"/>
  </r>
  <r>
    <x v="0"/>
    <x v="1"/>
    <x v="0"/>
    <x v="5"/>
    <x v="7"/>
    <x v="2"/>
    <x v="0"/>
    <n v="3"/>
    <n v="1.5"/>
    <n v="0"/>
    <x v="2"/>
    <n v="3.5342917352885173"/>
    <n v="0.54830239514151513"/>
  </r>
  <r>
    <x v="0"/>
    <x v="1"/>
    <x v="0"/>
    <x v="5"/>
    <x v="7"/>
    <x v="2"/>
    <x v="0"/>
    <n v="2"/>
    <n v="1.5"/>
    <n v="0"/>
    <x v="2"/>
    <n v="2.3561944901923448"/>
    <n v="0.37221113608583389"/>
  </r>
  <r>
    <x v="0"/>
    <x v="1"/>
    <x v="0"/>
    <x v="5"/>
    <x v="7"/>
    <x v="2"/>
    <x v="0"/>
    <n v="4"/>
    <n v="1"/>
    <n v="0"/>
    <x v="2"/>
    <n v="3.1415926535897931"/>
    <n v="0.49714987269413385"/>
  </r>
  <r>
    <x v="0"/>
    <x v="0"/>
    <x v="0"/>
    <x v="2"/>
    <x v="7"/>
    <x v="2"/>
    <x v="0"/>
    <n v="1.5"/>
    <n v="0.5"/>
    <n v="0"/>
    <x v="0"/>
    <n v="0.58904862254808621"/>
    <n v="-0.2298488552421285"/>
  </r>
  <r>
    <x v="0"/>
    <x v="0"/>
    <x v="0"/>
    <x v="2"/>
    <x v="7"/>
    <x v="2"/>
    <x v="0"/>
    <n v="4.5"/>
    <n v="4"/>
    <n v="0"/>
    <x v="0"/>
    <n v="14.137166941154069"/>
    <n v="1.1503623864694774"/>
  </r>
  <r>
    <x v="0"/>
    <x v="0"/>
    <x v="0"/>
    <x v="6"/>
    <x v="7"/>
    <x v="2"/>
    <x v="0"/>
    <n v="2.5"/>
    <n v="2"/>
    <n v="0"/>
    <x v="0"/>
    <n v="3.9269908169872414"/>
    <n v="0.59405988570219026"/>
  </r>
  <r>
    <x v="0"/>
    <x v="1"/>
    <x v="0"/>
    <x v="6"/>
    <x v="7"/>
    <x v="2"/>
    <x v="0"/>
    <n v="2"/>
    <n v="1.5"/>
    <n v="0"/>
    <x v="2"/>
    <n v="2.3561944901923448"/>
    <n v="0.37221113608583389"/>
  </r>
  <r>
    <x v="0"/>
    <x v="1"/>
    <x v="0"/>
    <x v="6"/>
    <x v="7"/>
    <x v="2"/>
    <x v="0"/>
    <n v="3"/>
    <n v="2.5"/>
    <n v="0"/>
    <x v="5"/>
    <n v="5.8904862254808616"/>
    <n v="0.7701511447578715"/>
  </r>
  <r>
    <x v="0"/>
    <x v="1"/>
    <x v="0"/>
    <x v="6"/>
    <x v="7"/>
    <x v="2"/>
    <x v="0"/>
    <n v="1.5"/>
    <n v="0.5"/>
    <n v="0"/>
    <x v="2"/>
    <n v="0.58904862254808621"/>
    <n v="-0.2298488552421285"/>
  </r>
  <r>
    <x v="1"/>
    <x v="0"/>
    <x v="0"/>
    <x v="6"/>
    <x v="7"/>
    <x v="2"/>
    <x v="0"/>
    <n v="2.2000000000000002"/>
    <n v="1.2"/>
    <n v="0"/>
    <x v="0"/>
    <n v="2.0734511513692637"/>
    <n v="0.31669380823600257"/>
  </r>
  <r>
    <x v="1"/>
    <x v="0"/>
    <x v="0"/>
    <x v="7"/>
    <x v="7"/>
    <x v="2"/>
    <x v="0"/>
    <n v="4.5"/>
    <n v="3"/>
    <n v="0"/>
    <x v="0"/>
    <n v="10.602875205865551"/>
    <n v="1.0254236498611775"/>
  </r>
  <r>
    <x v="1"/>
    <x v="0"/>
    <x v="0"/>
    <x v="7"/>
    <x v="7"/>
    <x v="2"/>
    <x v="0"/>
    <n v="1.2"/>
    <n v="1"/>
    <n v="0"/>
    <x v="0"/>
    <n v="0.94247779607693793"/>
    <n v="-2.5728872586203724E-2"/>
  </r>
  <r>
    <x v="0"/>
    <x v="1"/>
    <x v="0"/>
    <x v="3"/>
    <x v="7"/>
    <x v="2"/>
    <x v="0"/>
    <n v="1.5"/>
    <n v="1"/>
    <n v="0"/>
    <x v="0"/>
    <n v="1.1780972450961724"/>
    <n v="7.1181140421852696E-2"/>
  </r>
  <r>
    <x v="0"/>
    <x v="1"/>
    <x v="0"/>
    <x v="3"/>
    <x v="7"/>
    <x v="2"/>
    <x v="0"/>
    <n v="0.5"/>
    <n v="1.5"/>
    <n v="0"/>
    <x v="9"/>
    <n v="0.58904862254808621"/>
    <n v="-0.2298488552421285"/>
  </r>
  <r>
    <x v="0"/>
    <x v="1"/>
    <x v="0"/>
    <x v="3"/>
    <x v="7"/>
    <x v="2"/>
    <x v="0"/>
    <n v="2.5"/>
    <n v="1.5"/>
    <n v="0"/>
    <x v="0"/>
    <n v="2.9452431127404308"/>
    <n v="0.46912114909389024"/>
  </r>
  <r>
    <x v="1"/>
    <x v="0"/>
    <x v="0"/>
    <x v="3"/>
    <x v="7"/>
    <x v="2"/>
    <x v="0"/>
    <n v="2.5"/>
    <n v="1.2"/>
    <n v="0"/>
    <x v="0"/>
    <n v="2.3561944901923448"/>
    <n v="0.37221113608583389"/>
  </r>
  <r>
    <x v="2"/>
    <x v="0"/>
    <x v="0"/>
    <x v="8"/>
    <x v="7"/>
    <x v="2"/>
    <x v="0"/>
    <n v="5"/>
    <n v="2.5"/>
    <n v="0"/>
    <x v="0"/>
    <n v="9.8174770424681039"/>
    <n v="0.99199989437422786"/>
  </r>
  <r>
    <x v="2"/>
    <x v="0"/>
    <x v="0"/>
    <x v="8"/>
    <x v="7"/>
    <x v="2"/>
    <x v="0"/>
    <n v="1.5"/>
    <n v="1"/>
    <n v="0"/>
    <x v="0"/>
    <n v="1.1780972450961724"/>
    <n v="7.1181140421852696E-2"/>
  </r>
  <r>
    <x v="1"/>
    <x v="2"/>
    <x v="0"/>
    <x v="8"/>
    <x v="7"/>
    <x v="2"/>
    <x v="0"/>
    <n v="3"/>
    <n v="0.5"/>
    <n v="0"/>
    <x v="0"/>
    <n v="1.1780972450961724"/>
    <n v="7.1181140421852696E-2"/>
  </r>
  <r>
    <x v="2"/>
    <x v="0"/>
    <x v="0"/>
    <x v="9"/>
    <x v="7"/>
    <x v="2"/>
    <x v="0"/>
    <n v="0.8"/>
    <n v="1.4"/>
    <n v="0"/>
    <x v="0"/>
    <n v="0.87964594300514198"/>
    <n v="-5.5692095963646986E-2"/>
  </r>
  <r>
    <x v="2"/>
    <x v="0"/>
    <x v="0"/>
    <x v="9"/>
    <x v="7"/>
    <x v="2"/>
    <x v="0"/>
    <n v="1"/>
    <n v="0.6"/>
    <n v="0"/>
    <x v="0"/>
    <n v="0.47123889803846897"/>
    <n v="-0.32675886825018491"/>
  </r>
  <r>
    <x v="2"/>
    <x v="0"/>
    <x v="0"/>
    <x v="9"/>
    <x v="7"/>
    <x v="2"/>
    <x v="0"/>
    <n v="1.4"/>
    <n v="0.6"/>
    <n v="0"/>
    <x v="0"/>
    <n v="0.65973445725385649"/>
    <n v="-0.18063083257194693"/>
  </r>
  <r>
    <x v="1"/>
    <x v="0"/>
    <x v="0"/>
    <x v="9"/>
    <x v="7"/>
    <x v="2"/>
    <x v="0"/>
    <n v="2"/>
    <n v="1.2"/>
    <n v="0"/>
    <x v="12"/>
    <n v="1.8849555921538759"/>
    <n v="0.27530112307777749"/>
  </r>
  <r>
    <x v="0"/>
    <x v="0"/>
    <x v="0"/>
    <x v="0"/>
    <x v="8"/>
    <x v="2"/>
    <x v="4"/>
    <n v="155"/>
    <n v="104"/>
    <n v="94"/>
    <x v="8"/>
    <n v="40419.731081086276"/>
    <n v="4.6065934197584832"/>
  </r>
  <r>
    <x v="0"/>
    <x v="1"/>
    <x v="0"/>
    <x v="0"/>
    <x v="8"/>
    <x v="2"/>
    <x v="4"/>
    <n v="10"/>
    <n v="6.5"/>
    <n v="6"/>
    <x v="7"/>
    <n v="164.1482161500667"/>
    <n v="2.2152361674772254"/>
  </r>
  <r>
    <x v="0"/>
    <x v="1"/>
    <x v="0"/>
    <x v="0"/>
    <x v="8"/>
    <x v="2"/>
    <x v="4"/>
    <n v="6"/>
    <n v="7"/>
    <n v="6"/>
    <x v="12"/>
    <n v="146.08405839192537"/>
    <n v="2.1646028255840877"/>
  </r>
  <r>
    <x v="0"/>
    <x v="1"/>
    <x v="0"/>
    <x v="0"/>
    <x v="8"/>
    <x v="2"/>
    <x v="4"/>
    <n v="4"/>
    <n v="2.5"/>
    <n v="0"/>
    <x v="0"/>
    <n v="7.8539816339744828"/>
    <n v="0.8950898813661714"/>
  </r>
  <r>
    <x v="0"/>
    <x v="1"/>
    <x v="0"/>
    <x v="0"/>
    <x v="8"/>
    <x v="2"/>
    <x v="4"/>
    <n v="3.5"/>
    <n v="2"/>
    <n v="0"/>
    <x v="2"/>
    <n v="5.497787143782138"/>
    <n v="0.74018792138042833"/>
  </r>
  <r>
    <x v="0"/>
    <x v="1"/>
    <x v="0"/>
    <x v="0"/>
    <x v="8"/>
    <x v="2"/>
    <x v="4"/>
    <n v="5"/>
    <n v="4"/>
    <n v="0"/>
    <x v="0"/>
    <n v="15.707963267948966"/>
    <n v="1.1961198770301527"/>
  </r>
  <r>
    <x v="1"/>
    <x v="0"/>
    <x v="0"/>
    <x v="0"/>
    <x v="8"/>
    <x v="2"/>
    <x v="4"/>
    <n v="5"/>
    <n v="3.5"/>
    <n v="3"/>
    <x v="0"/>
    <n v="42.018801741763482"/>
    <n v="1.6234436633873999"/>
  </r>
  <r>
    <x v="0"/>
    <x v="0"/>
    <x v="0"/>
    <x v="1"/>
    <x v="8"/>
    <x v="2"/>
    <x v="4"/>
    <n v="54"/>
    <n v="50.5"/>
    <n v="20.5"/>
    <x v="4"/>
    <n v="3462.0351042559519"/>
    <n v="3.5393314672098999"/>
  </r>
  <r>
    <x v="0"/>
    <x v="1"/>
    <x v="0"/>
    <x v="1"/>
    <x v="8"/>
    <x v="2"/>
    <x v="4"/>
    <n v="28"/>
    <n v="24"/>
    <n v="22"/>
    <x v="8"/>
    <n v="2048.318410140545"/>
    <n v="3.3113974684260539"/>
  </r>
  <r>
    <x v="1"/>
    <x v="2"/>
    <x v="0"/>
    <x v="1"/>
    <x v="8"/>
    <x v="2"/>
    <x v="4"/>
    <n v="170"/>
    <n v="150"/>
    <n v="65"/>
    <x v="18"/>
    <n v="33300.88212805181"/>
    <n v="4.5224557379589045"/>
  </r>
  <r>
    <x v="1"/>
    <x v="0"/>
    <x v="0"/>
    <x v="1"/>
    <x v="8"/>
    <x v="2"/>
    <x v="4"/>
    <n v="171"/>
    <n v="140.5"/>
    <n v="55"/>
    <x v="19"/>
    <n v="28372.901351814518"/>
    <n v="4.4529037480854665"/>
  </r>
  <r>
    <x v="0"/>
    <x v="0"/>
    <x v="0"/>
    <x v="4"/>
    <x v="8"/>
    <x v="2"/>
    <x v="4"/>
    <n v="24.5"/>
    <n v="21"/>
    <n v="10"/>
    <x v="5"/>
    <n v="718.2466204269665"/>
    <n v="2.8562735911786072"/>
  </r>
  <r>
    <x v="0"/>
    <x v="0"/>
    <x v="0"/>
    <x v="4"/>
    <x v="8"/>
    <x v="2"/>
    <x v="4"/>
    <n v="12.5"/>
    <n v="9"/>
    <n v="4.5"/>
    <x v="0"/>
    <n v="151.97454461740625"/>
    <n v="2.1817708507211018"/>
  </r>
  <r>
    <x v="0"/>
    <x v="0"/>
    <x v="0"/>
    <x v="4"/>
    <x v="8"/>
    <x v="2"/>
    <x v="4"/>
    <n v="4.5"/>
    <n v="6"/>
    <n v="2.5"/>
    <x v="0"/>
    <n v="40.840704496667314"/>
    <n v="1.6110932250009706"/>
  </r>
  <r>
    <x v="0"/>
    <x v="0"/>
    <x v="0"/>
    <x v="4"/>
    <x v="8"/>
    <x v="2"/>
    <x v="4"/>
    <n v="51.5"/>
    <n v="36.5"/>
    <n v="26.5"/>
    <x v="18"/>
    <n v="3682.5356386297858"/>
    <n v="3.5661469585249508"/>
  </r>
  <r>
    <x v="0"/>
    <x v="0"/>
    <x v="0"/>
    <x v="5"/>
    <x v="8"/>
    <x v="2"/>
    <x v="4"/>
    <n v="12.5"/>
    <n v="10.5"/>
    <n v="11"/>
    <x v="19"/>
    <n v="483.21622003028006"/>
    <n v="2.6841415037410115"/>
  </r>
  <r>
    <x v="0"/>
    <x v="0"/>
    <x v="0"/>
    <x v="5"/>
    <x v="8"/>
    <x v="2"/>
    <x v="4"/>
    <n v="35"/>
    <n v="25.5"/>
    <n v="9.5"/>
    <x v="19"/>
    <n v="984.49659781870139"/>
    <n v="2.9932142196604068"/>
  </r>
  <r>
    <x v="0"/>
    <x v="0"/>
    <x v="0"/>
    <x v="5"/>
    <x v="8"/>
    <x v="2"/>
    <x v="4"/>
    <n v="30.5"/>
    <n v="22"/>
    <n v="10.5"/>
    <x v="10"/>
    <n v="873.36275769796248"/>
    <n v="2.9411946686122099"/>
  </r>
  <r>
    <x v="0"/>
    <x v="1"/>
    <x v="0"/>
    <x v="5"/>
    <x v="8"/>
    <x v="2"/>
    <x v="4"/>
    <n v="5"/>
    <n v="3"/>
    <n v="0"/>
    <x v="2"/>
    <n v="11.780972450961723"/>
    <n v="1.0711811404218528"/>
  </r>
  <r>
    <x v="0"/>
    <x v="1"/>
    <x v="0"/>
    <x v="5"/>
    <x v="8"/>
    <x v="2"/>
    <x v="4"/>
    <n v="16"/>
    <n v="9.5"/>
    <n v="0"/>
    <x v="2"/>
    <n v="119.38052083641213"/>
    <n v="2.0769334693109438"/>
  </r>
  <r>
    <x v="0"/>
    <x v="1"/>
    <x v="0"/>
    <x v="5"/>
    <x v="8"/>
    <x v="2"/>
    <x v="4"/>
    <n v="16"/>
    <n v="11"/>
    <n v="0"/>
    <x v="5"/>
    <n v="138.23007675795088"/>
    <n v="2.1406025491803211"/>
  </r>
  <r>
    <x v="1"/>
    <x v="2"/>
    <x v="0"/>
    <x v="5"/>
    <x v="8"/>
    <x v="2"/>
    <x v="4"/>
    <n v="1.5"/>
    <n v="1"/>
    <n v="0"/>
    <x v="0"/>
    <n v="1.1780972450961724"/>
    <n v="7.1181140421852696E-2"/>
  </r>
  <r>
    <x v="1"/>
    <x v="2"/>
    <x v="0"/>
    <x v="5"/>
    <x v="8"/>
    <x v="2"/>
    <x v="4"/>
    <n v="8"/>
    <n v="6"/>
    <n v="5"/>
    <x v="9"/>
    <n v="116.23892818282235"/>
    <n v="2.0653515967611287"/>
  </r>
  <r>
    <x v="1"/>
    <x v="2"/>
    <x v="0"/>
    <x v="5"/>
    <x v="8"/>
    <x v="2"/>
    <x v="4"/>
    <n v="15"/>
    <n v="6"/>
    <n v="3"/>
    <x v="0"/>
    <n v="98.960168588078488"/>
    <n v="1.9954604264837343"/>
  </r>
  <r>
    <x v="1"/>
    <x v="0"/>
    <x v="0"/>
    <x v="5"/>
    <x v="8"/>
    <x v="2"/>
    <x v="4"/>
    <n v="6"/>
    <n v="4.5"/>
    <n v="4"/>
    <x v="0"/>
    <n v="71.471232869167793"/>
    <n v="1.854131273687265"/>
  </r>
  <r>
    <x v="1"/>
    <x v="0"/>
    <x v="0"/>
    <x v="5"/>
    <x v="8"/>
    <x v="2"/>
    <x v="4"/>
    <n v="74"/>
    <n v="68"/>
    <n v="47"/>
    <x v="4"/>
    <n v="10891.901729995812"/>
    <n v="4.0371037143505308"/>
  </r>
  <r>
    <x v="0"/>
    <x v="0"/>
    <x v="0"/>
    <x v="2"/>
    <x v="8"/>
    <x v="2"/>
    <x v="4"/>
    <n v="267"/>
    <n v="236"/>
    <n v="86"/>
    <x v="8"/>
    <n v="72724.728337950117"/>
    <n v="4.8616821076220935"/>
  </r>
  <r>
    <x v="0"/>
    <x v="1"/>
    <x v="0"/>
    <x v="2"/>
    <x v="8"/>
    <x v="2"/>
    <x v="4"/>
    <n v="4.5"/>
    <n v="1.5"/>
    <n v="0"/>
    <x v="0"/>
    <n v="5.3014376029327757"/>
    <n v="0.72439365419719637"/>
  </r>
  <r>
    <x v="0"/>
    <x v="1"/>
    <x v="0"/>
    <x v="2"/>
    <x v="8"/>
    <x v="2"/>
    <x v="4"/>
    <n v="8"/>
    <n v="4.5"/>
    <n v="0"/>
    <x v="1"/>
    <n v="28.274333882308138"/>
    <n v="1.4513923821334587"/>
  </r>
  <r>
    <x v="1"/>
    <x v="0"/>
    <x v="0"/>
    <x v="2"/>
    <x v="8"/>
    <x v="2"/>
    <x v="4"/>
    <n v="31.5"/>
    <n v="26"/>
    <n v="28"/>
    <x v="19"/>
    <n v="3106.2497362369081"/>
    <n v="3.4922363691998668"/>
  </r>
  <r>
    <x v="1"/>
    <x v="0"/>
    <x v="0"/>
    <x v="2"/>
    <x v="8"/>
    <x v="2"/>
    <x v="4"/>
    <n v="178"/>
    <n v="140"/>
    <n v="103"/>
    <x v="8"/>
    <n v="52901.278693798529"/>
    <n v="4.7234661696334683"/>
  </r>
  <r>
    <x v="0"/>
    <x v="0"/>
    <x v="0"/>
    <x v="6"/>
    <x v="8"/>
    <x v="2"/>
    <x v="4"/>
    <n v="2"/>
    <n v="1.5"/>
    <n v="0"/>
    <x v="0"/>
    <n v="2.3561944901923448"/>
    <n v="0.37221113608583389"/>
  </r>
  <r>
    <x v="0"/>
    <x v="0"/>
    <x v="0"/>
    <x v="6"/>
    <x v="8"/>
    <x v="2"/>
    <x v="4"/>
    <n v="78.5"/>
    <n v="76"/>
    <n v="41"/>
    <x v="16"/>
    <n v="9966.7026935136182"/>
    <n v="3.9985515034608761"/>
  </r>
  <r>
    <x v="0"/>
    <x v="0"/>
    <x v="0"/>
    <x v="6"/>
    <x v="8"/>
    <x v="2"/>
    <x v="4"/>
    <n v="156"/>
    <n v="146"/>
    <n v="76"/>
    <x v="20"/>
    <n v="36034.06773667493"/>
    <n v="4.5567132905954013"/>
  </r>
  <r>
    <x v="0"/>
    <x v="0"/>
    <x v="0"/>
    <x v="7"/>
    <x v="8"/>
    <x v="2"/>
    <x v="4"/>
    <n v="85"/>
    <n v="83"/>
    <n v="67"/>
    <x v="8"/>
    <n v="19643.593464733578"/>
    <n v="4.293220937582868"/>
  </r>
  <r>
    <x v="0"/>
    <x v="0"/>
    <x v="0"/>
    <x v="7"/>
    <x v="8"/>
    <x v="2"/>
    <x v="4"/>
    <n v="20"/>
    <n v="16"/>
    <n v="21.5"/>
    <x v="7"/>
    <n v="1703.5286164090653"/>
    <n v="3.2313494333803647"/>
  </r>
  <r>
    <x v="0"/>
    <x v="0"/>
    <x v="0"/>
    <x v="7"/>
    <x v="8"/>
    <x v="2"/>
    <x v="4"/>
    <n v="179"/>
    <n v="72"/>
    <n v="67"/>
    <x v="10"/>
    <n v="24224.820951830894"/>
    <n v="4.3842605758190176"/>
  </r>
  <r>
    <x v="0"/>
    <x v="1"/>
    <x v="0"/>
    <x v="7"/>
    <x v="8"/>
    <x v="2"/>
    <x v="4"/>
    <n v="4.8"/>
    <n v="4"/>
    <n v="0"/>
    <x v="1"/>
    <n v="15.079644737231007"/>
    <n v="1.1783911100697211"/>
  </r>
  <r>
    <x v="0"/>
    <x v="1"/>
    <x v="0"/>
    <x v="7"/>
    <x v="8"/>
    <x v="2"/>
    <x v="4"/>
    <n v="10.8"/>
    <n v="7.8"/>
    <n v="7.2"/>
    <x v="2"/>
    <n v="229.02210444669595"/>
    <n v="2.3598774010121084"/>
  </r>
  <r>
    <x v="0"/>
    <x v="1"/>
    <x v="0"/>
    <x v="7"/>
    <x v="8"/>
    <x v="2"/>
    <x v="4"/>
    <n v="11"/>
    <n v="7"/>
    <n v="6"/>
    <x v="2"/>
    <n v="173.57299411083608"/>
    <n v="2.2394821550512822"/>
  </r>
  <r>
    <x v="0"/>
    <x v="1"/>
    <x v="0"/>
    <x v="7"/>
    <x v="8"/>
    <x v="2"/>
    <x v="4"/>
    <n v="9.1999999999999993"/>
    <n v="5.8"/>
    <n v="5.2"/>
    <x v="0"/>
    <n v="126.85751135195585"/>
    <n v="2.1033161873017545"/>
  </r>
  <r>
    <x v="1"/>
    <x v="2"/>
    <x v="0"/>
    <x v="7"/>
    <x v="8"/>
    <x v="2"/>
    <x v="4"/>
    <n v="13"/>
    <n v="10"/>
    <n v="8"/>
    <x v="9"/>
    <n v="303.16369107141503"/>
    <n v="2.4816771860379263"/>
  </r>
  <r>
    <x v="1"/>
    <x v="0"/>
    <x v="0"/>
    <x v="7"/>
    <x v="8"/>
    <x v="2"/>
    <x v="4"/>
    <n v="172.5"/>
    <n v="102"/>
    <n v="142"/>
    <x v="10"/>
    <n v="77166.154951962686"/>
    <n v="4.8874268606912112"/>
  </r>
  <r>
    <x v="0"/>
    <x v="1"/>
    <x v="0"/>
    <x v="3"/>
    <x v="8"/>
    <x v="2"/>
    <x v="4"/>
    <n v="10.5"/>
    <n v="18"/>
    <n v="14.5"/>
    <x v="12"/>
    <n v="808.96010829937177"/>
    <n v="2.9079271060713436"/>
  </r>
  <r>
    <x v="1"/>
    <x v="2"/>
    <x v="0"/>
    <x v="3"/>
    <x v="8"/>
    <x v="2"/>
    <x v="4"/>
    <n v="15"/>
    <n v="10"/>
    <n v="4"/>
    <x v="9"/>
    <n v="168.07520696705393"/>
    <n v="2.2255036547153622"/>
  </r>
  <r>
    <x v="2"/>
    <x v="1"/>
    <x v="0"/>
    <x v="8"/>
    <x v="8"/>
    <x v="2"/>
    <x v="4"/>
    <n v="23.5"/>
    <n v="10"/>
    <n v="7.5"/>
    <x v="12"/>
    <n v="361.28315516282623"/>
    <n v="2.5578477130477455"/>
  </r>
  <r>
    <x v="2"/>
    <x v="1"/>
    <x v="0"/>
    <x v="8"/>
    <x v="8"/>
    <x v="2"/>
    <x v="4"/>
    <n v="9.5"/>
    <n v="6"/>
    <n v="0"/>
    <x v="1"/>
    <n v="44.767695313654549"/>
    <n v="1.6509647370386629"/>
  </r>
  <r>
    <x v="2"/>
    <x v="1"/>
    <x v="0"/>
    <x v="8"/>
    <x v="8"/>
    <x v="2"/>
    <x v="4"/>
    <n v="8"/>
    <n v="6"/>
    <n v="8"/>
    <x v="5"/>
    <n v="238.76104167282426"/>
    <n v="2.3779634649749251"/>
  </r>
  <r>
    <x v="2"/>
    <x v="1"/>
    <x v="0"/>
    <x v="8"/>
    <x v="8"/>
    <x v="2"/>
    <x v="4"/>
    <n v="35"/>
    <n v="21"/>
    <n v="14"/>
    <x v="7"/>
    <n v="1193.0198102007239"/>
    <n v="3.0766476552289577"/>
  </r>
  <r>
    <x v="2"/>
    <x v="1"/>
    <x v="0"/>
    <x v="8"/>
    <x v="8"/>
    <x v="2"/>
    <x v="4"/>
    <n v="13"/>
    <n v="13.5"/>
    <n v="8"/>
    <x v="13"/>
    <n v="338.89930750599893"/>
    <n v="2.5300706814173997"/>
  </r>
  <r>
    <x v="2"/>
    <x v="1"/>
    <x v="0"/>
    <x v="8"/>
    <x v="8"/>
    <x v="2"/>
    <x v="4"/>
    <n v="8.5"/>
    <n v="6"/>
    <n v="7.5"/>
    <x v="18"/>
    <n v="216.76989309769573"/>
    <n v="2.3359989634313894"/>
  </r>
  <r>
    <x v="2"/>
    <x v="1"/>
    <x v="0"/>
    <x v="8"/>
    <x v="8"/>
    <x v="2"/>
    <x v="4"/>
    <n v="23.5"/>
    <n v="15"/>
    <n v="8"/>
    <x v="4"/>
    <n v="477.91478242734729"/>
    <n v="2.6793504639322552"/>
  </r>
  <r>
    <x v="2"/>
    <x v="1"/>
    <x v="0"/>
    <x v="8"/>
    <x v="8"/>
    <x v="2"/>
    <x v="4"/>
    <n v="20"/>
    <n v="14"/>
    <n v="7"/>
    <x v="8"/>
    <n v="373.84952577718536"/>
    <n v="2.5726968340866647"/>
  </r>
  <r>
    <x v="2"/>
    <x v="1"/>
    <x v="0"/>
    <x v="8"/>
    <x v="8"/>
    <x v="2"/>
    <x v="4"/>
    <n v="20.5"/>
    <n v="18"/>
    <n v="9.5"/>
    <x v="8"/>
    <n v="573.34065928013729"/>
    <n v="2.7584127414866275"/>
  </r>
  <r>
    <x v="2"/>
    <x v="1"/>
    <x v="0"/>
    <x v="8"/>
    <x v="8"/>
    <x v="2"/>
    <x v="4"/>
    <n v="22"/>
    <n v="31"/>
    <n v="17"/>
    <x v="4"/>
    <n v="1443.5618243245099"/>
    <n v="3.1594353884162638"/>
  </r>
  <r>
    <x v="2"/>
    <x v="0"/>
    <x v="0"/>
    <x v="8"/>
    <x v="8"/>
    <x v="2"/>
    <x v="4"/>
    <n v="19.5"/>
    <n v="15.5"/>
    <n v="13"/>
    <x v="7"/>
    <n v="768.31575334355375"/>
    <n v="2.8855397379388892"/>
  </r>
  <r>
    <x v="2"/>
    <x v="0"/>
    <x v="0"/>
    <x v="8"/>
    <x v="8"/>
    <x v="2"/>
    <x v="4"/>
    <n v="21.5"/>
    <n v="13.5"/>
    <n v="18"/>
    <x v="3"/>
    <n v="1245.8378366892023"/>
    <n v="3.0954615164689328"/>
  </r>
  <r>
    <x v="2"/>
    <x v="0"/>
    <x v="0"/>
    <x v="8"/>
    <x v="8"/>
    <x v="2"/>
    <x v="4"/>
    <n v="1.5"/>
    <n v="0.5"/>
    <n v="0.5"/>
    <x v="0"/>
    <n v="1.3744467859455345"/>
    <n v="0.13812793005246587"/>
  </r>
  <r>
    <x v="1"/>
    <x v="2"/>
    <x v="0"/>
    <x v="8"/>
    <x v="8"/>
    <x v="2"/>
    <x v="4"/>
    <n v="5.5"/>
    <n v="4"/>
    <n v="2"/>
    <x v="0"/>
    <n v="29.845130209103033"/>
    <n v="1.4748734779829815"/>
  </r>
  <r>
    <x v="2"/>
    <x v="1"/>
    <x v="0"/>
    <x v="9"/>
    <x v="8"/>
    <x v="2"/>
    <x v="4"/>
    <n v="7"/>
    <n v="5"/>
    <n v="0"/>
    <x v="9"/>
    <n v="27.488935718910689"/>
    <n v="1.4391579257164471"/>
  </r>
  <r>
    <x v="2"/>
    <x v="1"/>
    <x v="0"/>
    <x v="9"/>
    <x v="8"/>
    <x v="2"/>
    <x v="4"/>
    <n v="5"/>
    <n v="7.5"/>
    <n v="0"/>
    <x v="1"/>
    <n v="29.45243112740431"/>
    <n v="1.4691211490938902"/>
  </r>
  <r>
    <x v="2"/>
    <x v="1"/>
    <x v="0"/>
    <x v="9"/>
    <x v="8"/>
    <x v="2"/>
    <x v="4"/>
    <n v="3"/>
    <n v="2"/>
    <n v="0"/>
    <x v="0"/>
    <n v="4.7123889803846897"/>
    <n v="0.67324113174981504"/>
  </r>
  <r>
    <x v="2"/>
    <x v="1"/>
    <x v="0"/>
    <x v="9"/>
    <x v="8"/>
    <x v="2"/>
    <x v="4"/>
    <n v="75"/>
    <n v="84"/>
    <n v="45"/>
    <x v="18"/>
    <n v="11309.733552923255"/>
    <n v="4.053452373461421"/>
  </r>
  <r>
    <x v="2"/>
    <x v="0"/>
    <x v="0"/>
    <x v="9"/>
    <x v="8"/>
    <x v="2"/>
    <x v="4"/>
    <n v="1.2"/>
    <n v="0.4"/>
    <n v="0.8"/>
    <x v="0"/>
    <n v="2.387610416728243"/>
    <n v="0.37796346497492522"/>
  </r>
  <r>
    <x v="2"/>
    <x v="0"/>
    <x v="0"/>
    <x v="9"/>
    <x v="8"/>
    <x v="2"/>
    <x v="4"/>
    <n v="29.5"/>
    <n v="22.5"/>
    <n v="15.5"/>
    <x v="9"/>
    <n v="1276.075665980004"/>
    <n v="3.1058764270052803"/>
  </r>
  <r>
    <x v="2"/>
    <x v="0"/>
    <x v="0"/>
    <x v="9"/>
    <x v="8"/>
    <x v="2"/>
    <x v="4"/>
    <n v="69"/>
    <n v="68"/>
    <n v="28"/>
    <x v="10"/>
    <n v="6148.0968230752251"/>
    <n v="3.788740698352135"/>
  </r>
  <r>
    <x v="1"/>
    <x v="2"/>
    <x v="0"/>
    <x v="9"/>
    <x v="8"/>
    <x v="2"/>
    <x v="4"/>
    <n v="120"/>
    <n v="100"/>
    <n v="48"/>
    <x v="18"/>
    <n v="16663.007434640262"/>
    <n v="4.2217533880908507"/>
  </r>
  <r>
    <x v="1"/>
    <x v="2"/>
    <x v="0"/>
    <x v="9"/>
    <x v="8"/>
    <x v="2"/>
    <x v="4"/>
    <n v="4"/>
    <n v="2"/>
    <n v="0"/>
    <x v="0"/>
    <n v="6.2831853071795862"/>
    <n v="0.79817986835811505"/>
  </r>
  <r>
    <x v="1"/>
    <x v="0"/>
    <x v="0"/>
    <x v="9"/>
    <x v="8"/>
    <x v="2"/>
    <x v="4"/>
    <n v="12.5"/>
    <n v="10"/>
    <n v="13"/>
    <x v="18"/>
    <n v="629.10392888135607"/>
    <n v="2.7987223974504092"/>
  </r>
  <r>
    <x v="1"/>
    <x v="0"/>
    <x v="0"/>
    <x v="9"/>
    <x v="8"/>
    <x v="2"/>
    <x v="4"/>
    <n v="7"/>
    <n v="7"/>
    <n v="6.5"/>
    <x v="3"/>
    <n v="171.21679962064371"/>
    <n v="2.2335463749707762"/>
  </r>
  <r>
    <x v="1"/>
    <x v="0"/>
    <x v="0"/>
    <x v="9"/>
    <x v="8"/>
    <x v="2"/>
    <x v="4"/>
    <n v="20"/>
    <n v="17"/>
    <n v="10"/>
    <x v="21"/>
    <n v="581.19464091411169"/>
    <n v="2.7643216010971474"/>
  </r>
  <r>
    <x v="1"/>
    <x v="2"/>
    <x v="0"/>
    <x v="0"/>
    <x v="9"/>
    <x v="3"/>
    <x v="2"/>
    <n v="27"/>
    <n v="15"/>
    <n v="30"/>
    <x v="9"/>
    <n v="3145.5196444067806"/>
    <n v="3.4976924017864279"/>
  </r>
  <r>
    <x v="0"/>
    <x v="1"/>
    <x v="0"/>
    <x v="1"/>
    <x v="9"/>
    <x v="3"/>
    <x v="2"/>
    <n v="28"/>
    <n v="25.5"/>
    <n v="13"/>
    <x v="2"/>
    <n v="1091.7034471224531"/>
    <n v="3.0381046816202666"/>
  </r>
  <r>
    <x v="0"/>
    <x v="1"/>
    <x v="0"/>
    <x v="1"/>
    <x v="9"/>
    <x v="3"/>
    <x v="2"/>
    <n v="8"/>
    <n v="7.5"/>
    <n v="6"/>
    <x v="2"/>
    <n v="160.22122533307945"/>
    <n v="2.2047200487920704"/>
  </r>
  <r>
    <x v="1"/>
    <x v="2"/>
    <x v="0"/>
    <x v="1"/>
    <x v="9"/>
    <x v="3"/>
    <x v="2"/>
    <n v="25"/>
    <n v="20"/>
    <n v="8"/>
    <x v="0"/>
    <n v="593.76101152847093"/>
    <n v="2.773611676867378"/>
  </r>
  <r>
    <x v="1"/>
    <x v="0"/>
    <x v="0"/>
    <x v="1"/>
    <x v="9"/>
    <x v="3"/>
    <x v="2"/>
    <n v="16.5"/>
    <n v="14"/>
    <n v="9"/>
    <x v="14"/>
    <n v="435.89598068558382"/>
    <n v="2.6393828644888475"/>
  </r>
  <r>
    <x v="1"/>
    <x v="0"/>
    <x v="0"/>
    <x v="1"/>
    <x v="9"/>
    <x v="3"/>
    <x v="2"/>
    <n v="3"/>
    <n v="3"/>
    <n v="2.5"/>
    <x v="0"/>
    <n v="26.703537555513243"/>
    <n v="1.4265687984084265"/>
  </r>
  <r>
    <x v="0"/>
    <x v="0"/>
    <x v="0"/>
    <x v="4"/>
    <x v="9"/>
    <x v="3"/>
    <x v="2"/>
    <n v="4.5"/>
    <n v="3"/>
    <n v="2.5"/>
    <x v="0"/>
    <n v="30.237829290801759"/>
    <n v="1.4805506108746722"/>
  </r>
  <r>
    <x v="1"/>
    <x v="2"/>
    <x v="0"/>
    <x v="4"/>
    <x v="9"/>
    <x v="3"/>
    <x v="2"/>
    <n v="7"/>
    <n v="6"/>
    <n v="3"/>
    <x v="0"/>
    <n v="61.261056745000964"/>
    <n v="1.7871844840566518"/>
  </r>
  <r>
    <x v="0"/>
    <x v="0"/>
    <x v="0"/>
    <x v="5"/>
    <x v="9"/>
    <x v="3"/>
    <x v="2"/>
    <n v="49.5"/>
    <n v="43"/>
    <n v="26"/>
    <x v="18"/>
    <n v="3795.4366246181689"/>
    <n v="3.5792617440667622"/>
  </r>
  <r>
    <x v="0"/>
    <x v="1"/>
    <x v="0"/>
    <x v="5"/>
    <x v="9"/>
    <x v="3"/>
    <x v="2"/>
    <n v="34"/>
    <n v="27.5"/>
    <n v="20"/>
    <x v="12"/>
    <n v="1990.9843442125314"/>
    <n v="3.2990678450355264"/>
  </r>
  <r>
    <x v="1"/>
    <x v="2"/>
    <x v="0"/>
    <x v="6"/>
    <x v="9"/>
    <x v="3"/>
    <x v="2"/>
    <n v="6.5"/>
    <n v="5.5"/>
    <n v="3"/>
    <x v="0"/>
    <n v="56.352318223766915"/>
    <n v="1.7509117867722015"/>
  </r>
  <r>
    <x v="1"/>
    <x v="0"/>
    <x v="0"/>
    <x v="6"/>
    <x v="9"/>
    <x v="3"/>
    <x v="2"/>
    <n v="8.5"/>
    <n v="8.5"/>
    <n v="4"/>
    <x v="2"/>
    <n v="107.01049976290233"/>
    <n v="2.0294263923148517"/>
  </r>
  <r>
    <x v="1"/>
    <x v="0"/>
    <x v="0"/>
    <x v="6"/>
    <x v="9"/>
    <x v="3"/>
    <x v="2"/>
    <n v="25.5"/>
    <n v="25"/>
    <n v="36"/>
    <x v="7"/>
    <n v="4572.1954082182456"/>
    <n v="3.6601247831618675"/>
  </r>
  <r>
    <x v="0"/>
    <x v="0"/>
    <x v="0"/>
    <x v="7"/>
    <x v="9"/>
    <x v="3"/>
    <x v="2"/>
    <n v="8"/>
    <n v="6"/>
    <n v="6"/>
    <x v="0"/>
    <n v="150.79644737231007"/>
    <n v="2.1783911100697209"/>
  </r>
  <r>
    <x v="0"/>
    <x v="0"/>
    <x v="0"/>
    <x v="7"/>
    <x v="9"/>
    <x v="3"/>
    <x v="2"/>
    <n v="10"/>
    <n v="11"/>
    <n v="6.5"/>
    <x v="1"/>
    <n v="219.12608758788807"/>
    <n v="2.340694084639769"/>
  </r>
  <r>
    <x v="1"/>
    <x v="2"/>
    <x v="0"/>
    <x v="7"/>
    <x v="9"/>
    <x v="3"/>
    <x v="2"/>
    <n v="12"/>
    <n v="10"/>
    <n v="10"/>
    <x v="0"/>
    <n v="408.40704496667308"/>
    <n v="2.6110932250009706"/>
  </r>
  <r>
    <x v="1"/>
    <x v="0"/>
    <x v="0"/>
    <x v="3"/>
    <x v="9"/>
    <x v="3"/>
    <x v="2"/>
    <n v="4.5"/>
    <n v="4"/>
    <n v="2"/>
    <x v="0"/>
    <n v="26.703537555513243"/>
    <n v="1.4265687984084265"/>
  </r>
  <r>
    <x v="1"/>
    <x v="0"/>
    <x v="0"/>
    <x v="3"/>
    <x v="9"/>
    <x v="3"/>
    <x v="2"/>
    <n v="35"/>
    <n v="28.5"/>
    <n v="16"/>
    <x v="15"/>
    <n v="1587.6823873079418"/>
    <n v="3.2007636270358644"/>
  </r>
  <r>
    <x v="1"/>
    <x v="0"/>
    <x v="0"/>
    <x v="8"/>
    <x v="9"/>
    <x v="3"/>
    <x v="2"/>
    <n v="25.5"/>
    <n v="23"/>
    <n v="17"/>
    <x v="2"/>
    <n v="1368.5562997200536"/>
    <n v="3.1362626681362187"/>
  </r>
  <r>
    <x v="2"/>
    <x v="0"/>
    <x v="0"/>
    <x v="9"/>
    <x v="9"/>
    <x v="3"/>
    <x v="2"/>
    <n v="6"/>
    <n v="5"/>
    <n v="5"/>
    <x v="0"/>
    <n v="102.10176124166827"/>
    <n v="2.0090332336730081"/>
  </r>
  <r>
    <x v="0"/>
    <x v="1"/>
    <x v="0"/>
    <x v="4"/>
    <x v="10"/>
    <x v="0"/>
    <x v="0"/>
    <n v="5"/>
    <n v="3"/>
    <n v="0"/>
    <x v="1"/>
    <n v="11.780972450961723"/>
    <n v="1.0711811404218528"/>
  </r>
  <r>
    <x v="0"/>
    <x v="1"/>
    <x v="0"/>
    <x v="4"/>
    <x v="10"/>
    <x v="0"/>
    <x v="0"/>
    <n v="20"/>
    <n v="56"/>
    <n v="0"/>
    <x v="7"/>
    <n v="879.64594300514204"/>
    <n v="2.9443079040363531"/>
  </r>
  <r>
    <x v="0"/>
    <x v="0"/>
    <x v="0"/>
    <x v="0"/>
    <x v="11"/>
    <x v="0"/>
    <x v="0"/>
    <n v="7.5"/>
    <n v="3.5"/>
    <n v="0"/>
    <x v="0"/>
    <n v="20.616701789183018"/>
    <n v="1.3142191891081472"/>
  </r>
  <r>
    <x v="0"/>
    <x v="0"/>
    <x v="0"/>
    <x v="0"/>
    <x v="11"/>
    <x v="0"/>
    <x v="0"/>
    <n v="9"/>
    <n v="4"/>
    <n v="0"/>
    <x v="0"/>
    <n v="28.274333882308138"/>
    <n v="1.4513923821334587"/>
  </r>
  <r>
    <x v="0"/>
    <x v="1"/>
    <x v="0"/>
    <x v="0"/>
    <x v="11"/>
    <x v="0"/>
    <x v="0"/>
    <n v="6"/>
    <n v="9"/>
    <n v="0"/>
    <x v="2"/>
    <n v="42.411500823462205"/>
    <n v="1.62748364118914"/>
  </r>
  <r>
    <x v="0"/>
    <x v="1"/>
    <x v="0"/>
    <x v="0"/>
    <x v="11"/>
    <x v="0"/>
    <x v="0"/>
    <n v="9.5"/>
    <n v="9"/>
    <n v="0"/>
    <x v="2"/>
    <n v="67.151542970481827"/>
    <n v="1.827055996094344"/>
  </r>
  <r>
    <x v="1"/>
    <x v="2"/>
    <x v="0"/>
    <x v="0"/>
    <x v="11"/>
    <x v="0"/>
    <x v="0"/>
    <n v="6"/>
    <n v="2"/>
    <n v="0"/>
    <x v="0"/>
    <n v="9.4247779607693793"/>
    <n v="0.97427112741379629"/>
  </r>
  <r>
    <x v="1"/>
    <x v="2"/>
    <x v="0"/>
    <x v="0"/>
    <x v="11"/>
    <x v="0"/>
    <x v="0"/>
    <n v="2"/>
    <n v="2"/>
    <n v="0"/>
    <x v="0"/>
    <n v="3.1415926535897931"/>
    <n v="0.49714987269413385"/>
  </r>
  <r>
    <x v="1"/>
    <x v="2"/>
    <x v="0"/>
    <x v="0"/>
    <x v="11"/>
    <x v="0"/>
    <x v="0"/>
    <n v="7"/>
    <n v="4"/>
    <n v="0"/>
    <x v="0"/>
    <n v="21.991148575128552"/>
    <n v="1.3422479127083906"/>
  </r>
  <r>
    <x v="1"/>
    <x v="0"/>
    <x v="0"/>
    <x v="0"/>
    <x v="11"/>
    <x v="0"/>
    <x v="0"/>
    <n v="7"/>
    <n v="6"/>
    <n v="0"/>
    <x v="2"/>
    <n v="32.986722862692829"/>
    <n v="1.518339171764072"/>
  </r>
  <r>
    <x v="1"/>
    <x v="0"/>
    <x v="0"/>
    <x v="0"/>
    <x v="11"/>
    <x v="0"/>
    <x v="0"/>
    <n v="9"/>
    <n v="7"/>
    <n v="0"/>
    <x v="1"/>
    <n v="49.480084294039244"/>
    <n v="1.6944304308197531"/>
  </r>
  <r>
    <x v="1"/>
    <x v="0"/>
    <x v="0"/>
    <x v="0"/>
    <x v="11"/>
    <x v="0"/>
    <x v="0"/>
    <n v="14"/>
    <n v="8"/>
    <n v="0"/>
    <x v="3"/>
    <n v="87.964594300514207"/>
    <n v="1.9443079040363531"/>
  </r>
  <r>
    <x v="0"/>
    <x v="0"/>
    <x v="0"/>
    <x v="1"/>
    <x v="11"/>
    <x v="0"/>
    <x v="0"/>
    <n v="5"/>
    <n v="3"/>
    <n v="0"/>
    <x v="1"/>
    <n v="11.780972450961723"/>
    <n v="1.0711811404218528"/>
  </r>
  <r>
    <x v="0"/>
    <x v="0"/>
    <x v="0"/>
    <x v="1"/>
    <x v="11"/>
    <x v="0"/>
    <x v="0"/>
    <n v="3"/>
    <n v="2"/>
    <n v="0"/>
    <x v="0"/>
    <n v="4.7123889803846897"/>
    <n v="0.67324113174981504"/>
  </r>
  <r>
    <x v="0"/>
    <x v="0"/>
    <x v="0"/>
    <x v="1"/>
    <x v="11"/>
    <x v="0"/>
    <x v="0"/>
    <n v="3"/>
    <n v="2.5"/>
    <n v="0"/>
    <x v="1"/>
    <n v="5.8904862254808616"/>
    <n v="0.7701511447578715"/>
  </r>
  <r>
    <x v="0"/>
    <x v="1"/>
    <x v="0"/>
    <x v="1"/>
    <x v="11"/>
    <x v="0"/>
    <x v="0"/>
    <n v="8.5"/>
    <n v="5"/>
    <n v="0"/>
    <x v="1"/>
    <n v="33.379421944391552"/>
    <n v="1.523478811416483"/>
  </r>
  <r>
    <x v="0"/>
    <x v="0"/>
    <x v="0"/>
    <x v="4"/>
    <x v="11"/>
    <x v="0"/>
    <x v="0"/>
    <n v="5.5"/>
    <n v="4"/>
    <n v="0"/>
    <x v="0"/>
    <n v="17.27875959474386"/>
    <n v="1.2375125621883776"/>
  </r>
  <r>
    <x v="0"/>
    <x v="0"/>
    <x v="0"/>
    <x v="4"/>
    <x v="11"/>
    <x v="0"/>
    <x v="0"/>
    <n v="6"/>
    <n v="4"/>
    <n v="0"/>
    <x v="14"/>
    <n v="18.849555921538759"/>
    <n v="1.2753011230777775"/>
  </r>
  <r>
    <x v="0"/>
    <x v="0"/>
    <x v="0"/>
    <x v="4"/>
    <x v="11"/>
    <x v="0"/>
    <x v="0"/>
    <n v="7"/>
    <n v="5"/>
    <n v="0"/>
    <x v="0"/>
    <n v="27.488935718910689"/>
    <n v="1.4391579257164471"/>
  </r>
  <r>
    <x v="0"/>
    <x v="1"/>
    <x v="0"/>
    <x v="4"/>
    <x v="11"/>
    <x v="0"/>
    <x v="0"/>
    <n v="10.5"/>
    <n v="6"/>
    <n v="0"/>
    <x v="8"/>
    <n v="49.480084294039244"/>
    <n v="1.6944304308197531"/>
  </r>
  <r>
    <x v="1"/>
    <x v="2"/>
    <x v="0"/>
    <x v="4"/>
    <x v="11"/>
    <x v="0"/>
    <x v="0"/>
    <n v="1"/>
    <n v="0.5"/>
    <n v="0"/>
    <x v="0"/>
    <n v="0.39269908169872414"/>
    <n v="-0.40594011429780974"/>
  </r>
  <r>
    <x v="1"/>
    <x v="2"/>
    <x v="0"/>
    <x v="4"/>
    <x v="11"/>
    <x v="0"/>
    <x v="0"/>
    <n v="5"/>
    <n v="3"/>
    <n v="0"/>
    <x v="0"/>
    <n v="11.780972450961723"/>
    <n v="1.0711811404218528"/>
  </r>
  <r>
    <x v="1"/>
    <x v="0"/>
    <x v="0"/>
    <x v="4"/>
    <x v="11"/>
    <x v="0"/>
    <x v="0"/>
    <n v="7.5"/>
    <n v="3"/>
    <n v="0"/>
    <x v="3"/>
    <n v="17.671458676442587"/>
    <n v="1.2472723994775339"/>
  </r>
  <r>
    <x v="1"/>
    <x v="0"/>
    <x v="0"/>
    <x v="4"/>
    <x v="11"/>
    <x v="0"/>
    <x v="0"/>
    <n v="13.5"/>
    <n v="2.5"/>
    <n v="0"/>
    <x v="9"/>
    <n v="26.507188014663878"/>
    <n v="1.4233636585332152"/>
  </r>
  <r>
    <x v="1"/>
    <x v="0"/>
    <x v="0"/>
    <x v="4"/>
    <x v="11"/>
    <x v="0"/>
    <x v="0"/>
    <n v="13"/>
    <n v="10.5"/>
    <n v="0"/>
    <x v="5"/>
    <n v="107.2068493037517"/>
    <n v="2.0302225327429464"/>
  </r>
  <r>
    <x v="0"/>
    <x v="0"/>
    <x v="0"/>
    <x v="5"/>
    <x v="11"/>
    <x v="0"/>
    <x v="0"/>
    <n v="4"/>
    <n v="3"/>
    <n v="0"/>
    <x v="0"/>
    <n v="9.4247779607693793"/>
    <n v="0.97427112741379629"/>
  </r>
  <r>
    <x v="0"/>
    <x v="0"/>
    <x v="0"/>
    <x v="5"/>
    <x v="11"/>
    <x v="0"/>
    <x v="0"/>
    <n v="14"/>
    <n v="7"/>
    <n v="0"/>
    <x v="0"/>
    <n v="76.969020012949926"/>
    <n v="1.8863159570586663"/>
  </r>
  <r>
    <x v="0"/>
    <x v="0"/>
    <x v="0"/>
    <x v="5"/>
    <x v="11"/>
    <x v="0"/>
    <x v="0"/>
    <n v="9"/>
    <n v="5.5"/>
    <n v="0"/>
    <x v="2"/>
    <n v="38.877209088173693"/>
    <n v="1.5896950802997403"/>
  </r>
  <r>
    <x v="0"/>
    <x v="1"/>
    <x v="0"/>
    <x v="5"/>
    <x v="11"/>
    <x v="0"/>
    <x v="0"/>
    <n v="11"/>
    <n v="5"/>
    <n v="0"/>
    <x v="1"/>
    <n v="43.196898986859658"/>
    <n v="1.6354525708604153"/>
  </r>
  <r>
    <x v="0"/>
    <x v="1"/>
    <x v="0"/>
    <x v="5"/>
    <x v="11"/>
    <x v="0"/>
    <x v="0"/>
    <n v="4"/>
    <n v="4"/>
    <n v="0"/>
    <x v="2"/>
    <n v="12.566370614359172"/>
    <n v="1.0992098640220962"/>
  </r>
  <r>
    <x v="0"/>
    <x v="1"/>
    <x v="0"/>
    <x v="5"/>
    <x v="11"/>
    <x v="0"/>
    <x v="0"/>
    <n v="4"/>
    <n v="4.5"/>
    <n v="0"/>
    <x v="2"/>
    <n v="14.137166941154069"/>
    <n v="1.1503623864694774"/>
  </r>
  <r>
    <x v="0"/>
    <x v="0"/>
    <x v="0"/>
    <x v="2"/>
    <x v="11"/>
    <x v="0"/>
    <x v="0"/>
    <n v="2.5"/>
    <n v="2"/>
    <n v="0"/>
    <x v="0"/>
    <n v="3.9269908169872414"/>
    <n v="0.59405988570219026"/>
  </r>
  <r>
    <x v="0"/>
    <x v="0"/>
    <x v="0"/>
    <x v="2"/>
    <x v="11"/>
    <x v="0"/>
    <x v="0"/>
    <n v="5"/>
    <n v="2"/>
    <n v="0"/>
    <x v="0"/>
    <n v="7.8539816339744828"/>
    <n v="0.8950898813661714"/>
  </r>
  <r>
    <x v="0"/>
    <x v="0"/>
    <x v="0"/>
    <x v="2"/>
    <x v="11"/>
    <x v="0"/>
    <x v="0"/>
    <n v="2.5"/>
    <n v="1.5"/>
    <n v="0"/>
    <x v="0"/>
    <n v="2.9452431127404308"/>
    <n v="0.46912114909389024"/>
  </r>
  <r>
    <x v="0"/>
    <x v="0"/>
    <x v="0"/>
    <x v="2"/>
    <x v="11"/>
    <x v="0"/>
    <x v="0"/>
    <n v="2.5"/>
    <n v="1.5"/>
    <n v="0"/>
    <x v="0"/>
    <n v="2.9452431127404308"/>
    <n v="0.46912114909389024"/>
  </r>
  <r>
    <x v="0"/>
    <x v="0"/>
    <x v="0"/>
    <x v="2"/>
    <x v="11"/>
    <x v="0"/>
    <x v="0"/>
    <n v="11"/>
    <n v="6.5"/>
    <n v="0"/>
    <x v="3"/>
    <n v="56.155968682917553"/>
    <n v="1.749395923167252"/>
  </r>
  <r>
    <x v="0"/>
    <x v="0"/>
    <x v="0"/>
    <x v="2"/>
    <x v="11"/>
    <x v="0"/>
    <x v="0"/>
    <n v="6.5"/>
    <n v="4"/>
    <n v="0"/>
    <x v="0"/>
    <n v="20.420352248333657"/>
    <n v="1.3100632293369894"/>
  </r>
  <r>
    <x v="0"/>
    <x v="0"/>
    <x v="0"/>
    <x v="2"/>
    <x v="11"/>
    <x v="0"/>
    <x v="0"/>
    <n v="8.5"/>
    <n v="6"/>
    <n v="0"/>
    <x v="12"/>
    <n v="40.055306333269861"/>
    <n v="1.6026600574641079"/>
  </r>
  <r>
    <x v="0"/>
    <x v="0"/>
    <x v="0"/>
    <x v="2"/>
    <x v="11"/>
    <x v="0"/>
    <x v="0"/>
    <n v="2.5"/>
    <n v="1.5"/>
    <n v="0"/>
    <x v="0"/>
    <n v="2.9452431127404308"/>
    <n v="0.46912114909389024"/>
  </r>
  <r>
    <x v="0"/>
    <x v="0"/>
    <x v="0"/>
    <x v="2"/>
    <x v="11"/>
    <x v="0"/>
    <x v="0"/>
    <n v="13"/>
    <n v="8"/>
    <n v="0"/>
    <x v="3"/>
    <n v="81.681408993334628"/>
    <n v="1.9121232206649519"/>
  </r>
  <r>
    <x v="0"/>
    <x v="0"/>
    <x v="0"/>
    <x v="2"/>
    <x v="11"/>
    <x v="0"/>
    <x v="0"/>
    <n v="7"/>
    <n v="3"/>
    <n v="0"/>
    <x v="0"/>
    <n v="16.493361431346415"/>
    <n v="1.2173091761000907"/>
  </r>
  <r>
    <x v="0"/>
    <x v="0"/>
    <x v="0"/>
    <x v="2"/>
    <x v="11"/>
    <x v="0"/>
    <x v="0"/>
    <n v="3"/>
    <n v="3"/>
    <n v="0"/>
    <x v="0"/>
    <n v="7.0685834705770345"/>
    <n v="0.84933239080549627"/>
  </r>
  <r>
    <x v="0"/>
    <x v="0"/>
    <x v="0"/>
    <x v="2"/>
    <x v="11"/>
    <x v="0"/>
    <x v="0"/>
    <n v="3"/>
    <n v="2"/>
    <n v="0"/>
    <x v="0"/>
    <n v="4.7123889803846897"/>
    <n v="0.67324113174981504"/>
  </r>
  <r>
    <x v="0"/>
    <x v="1"/>
    <x v="0"/>
    <x v="2"/>
    <x v="11"/>
    <x v="0"/>
    <x v="0"/>
    <n v="9.5"/>
    <n v="4.5"/>
    <n v="0"/>
    <x v="1"/>
    <n v="33.575771485240914"/>
    <n v="1.526026000430363"/>
  </r>
  <r>
    <x v="0"/>
    <x v="1"/>
    <x v="0"/>
    <x v="2"/>
    <x v="11"/>
    <x v="0"/>
    <x v="0"/>
    <n v="3"/>
    <n v="3.5"/>
    <n v="0"/>
    <x v="12"/>
    <n v="8.2466807156732074"/>
    <n v="0.91627918043610956"/>
  </r>
  <r>
    <x v="0"/>
    <x v="1"/>
    <x v="0"/>
    <x v="2"/>
    <x v="11"/>
    <x v="0"/>
    <x v="0"/>
    <n v="10.5"/>
    <n v="11"/>
    <n v="0"/>
    <x v="1"/>
    <n v="90.713487872405281"/>
    <n v="1.9576718655943346"/>
  </r>
  <r>
    <x v="0"/>
    <x v="1"/>
    <x v="0"/>
    <x v="2"/>
    <x v="11"/>
    <x v="0"/>
    <x v="0"/>
    <n v="5"/>
    <n v="3"/>
    <n v="0"/>
    <x v="12"/>
    <n v="11.780972450961723"/>
    <n v="1.0711811404218528"/>
  </r>
  <r>
    <x v="1"/>
    <x v="2"/>
    <x v="0"/>
    <x v="2"/>
    <x v="11"/>
    <x v="0"/>
    <x v="0"/>
    <n v="5"/>
    <n v="4"/>
    <n v="0"/>
    <x v="0"/>
    <n v="15.707963267948966"/>
    <n v="1.1961198770301527"/>
  </r>
  <r>
    <x v="1"/>
    <x v="0"/>
    <x v="0"/>
    <x v="2"/>
    <x v="11"/>
    <x v="0"/>
    <x v="0"/>
    <n v="7"/>
    <n v="6"/>
    <n v="0"/>
    <x v="0"/>
    <n v="32.986722862692829"/>
    <n v="1.518339171764072"/>
  </r>
  <r>
    <x v="0"/>
    <x v="0"/>
    <x v="0"/>
    <x v="6"/>
    <x v="11"/>
    <x v="0"/>
    <x v="0"/>
    <n v="9.5"/>
    <n v="4.5"/>
    <n v="0"/>
    <x v="0"/>
    <n v="33.575771485240914"/>
    <n v="1.526026000430363"/>
  </r>
  <r>
    <x v="0"/>
    <x v="0"/>
    <x v="0"/>
    <x v="6"/>
    <x v="11"/>
    <x v="0"/>
    <x v="0"/>
    <n v="2"/>
    <n v="2"/>
    <n v="0"/>
    <x v="0"/>
    <n v="3.1415926535897931"/>
    <n v="0.49714987269413385"/>
  </r>
  <r>
    <x v="0"/>
    <x v="1"/>
    <x v="0"/>
    <x v="6"/>
    <x v="11"/>
    <x v="0"/>
    <x v="0"/>
    <n v="3"/>
    <n v="1.5"/>
    <n v="0"/>
    <x v="9"/>
    <n v="3.5342917352885173"/>
    <n v="0.54830239514151513"/>
  </r>
  <r>
    <x v="0"/>
    <x v="1"/>
    <x v="0"/>
    <x v="6"/>
    <x v="11"/>
    <x v="0"/>
    <x v="0"/>
    <n v="5.5"/>
    <n v="4"/>
    <n v="0"/>
    <x v="3"/>
    <n v="17.27875959474386"/>
    <n v="1.2375125621883776"/>
  </r>
  <r>
    <x v="0"/>
    <x v="1"/>
    <x v="0"/>
    <x v="6"/>
    <x v="11"/>
    <x v="0"/>
    <x v="0"/>
    <n v="8"/>
    <n v="5"/>
    <n v="0"/>
    <x v="1"/>
    <n v="31.415926535897931"/>
    <n v="1.4971498726941339"/>
  </r>
  <r>
    <x v="0"/>
    <x v="1"/>
    <x v="0"/>
    <x v="6"/>
    <x v="11"/>
    <x v="0"/>
    <x v="0"/>
    <n v="11"/>
    <n v="5"/>
    <n v="0"/>
    <x v="18"/>
    <n v="43.196898986859658"/>
    <n v="1.6354525708604153"/>
  </r>
  <r>
    <x v="0"/>
    <x v="1"/>
    <x v="0"/>
    <x v="6"/>
    <x v="11"/>
    <x v="0"/>
    <x v="0"/>
    <n v="10"/>
    <n v="8"/>
    <n v="0"/>
    <x v="12"/>
    <n v="62.831853071795862"/>
    <n v="1.7981798683581149"/>
  </r>
  <r>
    <x v="1"/>
    <x v="2"/>
    <x v="0"/>
    <x v="6"/>
    <x v="11"/>
    <x v="0"/>
    <x v="0"/>
    <n v="8"/>
    <n v="3"/>
    <n v="0"/>
    <x v="0"/>
    <n v="18.849555921538759"/>
    <n v="1.2753011230777775"/>
  </r>
  <r>
    <x v="1"/>
    <x v="2"/>
    <x v="0"/>
    <x v="6"/>
    <x v="11"/>
    <x v="0"/>
    <x v="0"/>
    <n v="4"/>
    <n v="2"/>
    <n v="0"/>
    <x v="0"/>
    <n v="6.2831853071795862"/>
    <n v="0.79817986835811505"/>
  </r>
  <r>
    <x v="0"/>
    <x v="0"/>
    <x v="0"/>
    <x v="7"/>
    <x v="11"/>
    <x v="0"/>
    <x v="0"/>
    <n v="3.5"/>
    <n v="3"/>
    <n v="0"/>
    <x v="0"/>
    <n v="8.2466807156732074"/>
    <n v="0.91627918043610956"/>
  </r>
  <r>
    <x v="0"/>
    <x v="0"/>
    <x v="0"/>
    <x v="7"/>
    <x v="11"/>
    <x v="0"/>
    <x v="0"/>
    <n v="5"/>
    <n v="5.5"/>
    <n v="0"/>
    <x v="2"/>
    <n v="21.598449493429829"/>
    <n v="1.334422575196434"/>
  </r>
  <r>
    <x v="0"/>
    <x v="0"/>
    <x v="0"/>
    <x v="7"/>
    <x v="11"/>
    <x v="0"/>
    <x v="0"/>
    <n v="4.5"/>
    <n v="4"/>
    <n v="0"/>
    <x v="0"/>
    <n v="14.137166941154069"/>
    <n v="1.1503623864694774"/>
  </r>
  <r>
    <x v="0"/>
    <x v="0"/>
    <x v="0"/>
    <x v="7"/>
    <x v="11"/>
    <x v="0"/>
    <x v="0"/>
    <n v="2.5"/>
    <n v="2.5"/>
    <n v="0"/>
    <x v="0"/>
    <n v="4.908738521234052"/>
    <n v="0.69096989871024672"/>
  </r>
  <r>
    <x v="0"/>
    <x v="0"/>
    <x v="0"/>
    <x v="7"/>
    <x v="11"/>
    <x v="0"/>
    <x v="0"/>
    <n v="6"/>
    <n v="5"/>
    <n v="0"/>
    <x v="0"/>
    <n v="23.561944901923447"/>
    <n v="1.3722111360858338"/>
  </r>
  <r>
    <x v="0"/>
    <x v="0"/>
    <x v="0"/>
    <x v="7"/>
    <x v="11"/>
    <x v="0"/>
    <x v="0"/>
    <n v="2.5"/>
    <n v="1.5"/>
    <n v="0"/>
    <x v="0"/>
    <n v="2.9452431127404308"/>
    <n v="0.46912114909389024"/>
  </r>
  <r>
    <x v="0"/>
    <x v="0"/>
    <x v="0"/>
    <x v="7"/>
    <x v="11"/>
    <x v="0"/>
    <x v="0"/>
    <n v="5.5"/>
    <n v="4.5"/>
    <n v="0"/>
    <x v="0"/>
    <n v="19.438604544086846"/>
    <n v="1.288665084635759"/>
  </r>
  <r>
    <x v="0"/>
    <x v="0"/>
    <x v="0"/>
    <x v="7"/>
    <x v="11"/>
    <x v="0"/>
    <x v="0"/>
    <n v="8"/>
    <n v="6.5"/>
    <n v="0"/>
    <x v="1"/>
    <n v="40.840704496667314"/>
    <n v="1.6110932250009706"/>
  </r>
  <r>
    <x v="0"/>
    <x v="1"/>
    <x v="0"/>
    <x v="7"/>
    <x v="11"/>
    <x v="0"/>
    <x v="0"/>
    <n v="20.2"/>
    <n v="25.9"/>
    <n v="0"/>
    <x v="18"/>
    <n v="410.90461112627696"/>
    <n v="2.613741014894047"/>
  </r>
  <r>
    <x v="0"/>
    <x v="1"/>
    <x v="0"/>
    <x v="7"/>
    <x v="11"/>
    <x v="0"/>
    <x v="0"/>
    <n v="7.2"/>
    <n v="5.4"/>
    <n v="0"/>
    <x v="1"/>
    <n v="30.536280592892791"/>
    <n v="1.4848161376204085"/>
  </r>
  <r>
    <x v="0"/>
    <x v="1"/>
    <x v="0"/>
    <x v="3"/>
    <x v="11"/>
    <x v="0"/>
    <x v="0"/>
    <n v="4.5"/>
    <n v="3"/>
    <n v="0"/>
    <x v="13"/>
    <n v="10.602875205865551"/>
    <n v="1.0254236498611775"/>
  </r>
  <r>
    <x v="0"/>
    <x v="1"/>
    <x v="0"/>
    <x v="3"/>
    <x v="11"/>
    <x v="0"/>
    <x v="0"/>
    <n v="2.5"/>
    <n v="2"/>
    <n v="0"/>
    <x v="1"/>
    <n v="3.9269908169872414"/>
    <n v="0.59405988570219026"/>
  </r>
  <r>
    <x v="0"/>
    <x v="1"/>
    <x v="0"/>
    <x v="3"/>
    <x v="11"/>
    <x v="0"/>
    <x v="0"/>
    <n v="10"/>
    <n v="3.5"/>
    <n v="0"/>
    <x v="13"/>
    <n v="27.488935718910689"/>
    <n v="1.4391579257164471"/>
  </r>
  <r>
    <x v="1"/>
    <x v="2"/>
    <x v="0"/>
    <x v="3"/>
    <x v="11"/>
    <x v="0"/>
    <x v="0"/>
    <n v="3"/>
    <n v="1"/>
    <n v="0"/>
    <x v="0"/>
    <n v="2.3561944901923448"/>
    <n v="0.37221113608583389"/>
  </r>
  <r>
    <x v="1"/>
    <x v="2"/>
    <x v="0"/>
    <x v="3"/>
    <x v="11"/>
    <x v="0"/>
    <x v="0"/>
    <n v="1"/>
    <n v="0.5"/>
    <n v="5"/>
    <x v="2"/>
    <n v="78.932515421443554"/>
    <n v="1.8972559431226792"/>
  </r>
  <r>
    <x v="1"/>
    <x v="0"/>
    <x v="0"/>
    <x v="3"/>
    <x v="11"/>
    <x v="0"/>
    <x v="0"/>
    <n v="12"/>
    <n v="13.5"/>
    <n v="0"/>
    <x v="7"/>
    <n v="127.23450247038662"/>
    <n v="2.1046048959088024"/>
  </r>
  <r>
    <x v="1"/>
    <x v="0"/>
    <x v="0"/>
    <x v="3"/>
    <x v="11"/>
    <x v="0"/>
    <x v="0"/>
    <n v="11.5"/>
    <n v="10"/>
    <n v="0"/>
    <x v="18"/>
    <n v="90.320788790706558"/>
    <n v="1.9557877217197832"/>
  </r>
  <r>
    <x v="1"/>
    <x v="0"/>
    <x v="0"/>
    <x v="3"/>
    <x v="11"/>
    <x v="0"/>
    <x v="0"/>
    <n v="5"/>
    <n v="4"/>
    <n v="0"/>
    <x v="12"/>
    <n v="15.707963267948966"/>
    <n v="1.1961198770301527"/>
  </r>
  <r>
    <x v="1"/>
    <x v="0"/>
    <x v="0"/>
    <x v="3"/>
    <x v="11"/>
    <x v="0"/>
    <x v="0"/>
    <n v="26"/>
    <n v="8"/>
    <n v="0"/>
    <x v="8"/>
    <n v="163.36281798666926"/>
    <n v="2.2131532163289331"/>
  </r>
  <r>
    <x v="1"/>
    <x v="0"/>
    <x v="0"/>
    <x v="3"/>
    <x v="11"/>
    <x v="0"/>
    <x v="0"/>
    <n v="7"/>
    <n v="4.5"/>
    <n v="0"/>
    <x v="0"/>
    <n v="24.740042147019622"/>
    <n v="1.3934004351557721"/>
  </r>
  <r>
    <x v="1"/>
    <x v="0"/>
    <x v="0"/>
    <x v="3"/>
    <x v="11"/>
    <x v="0"/>
    <x v="0"/>
    <n v="2"/>
    <n v="2"/>
    <n v="0"/>
    <x v="2"/>
    <n v="3.1415926535897931"/>
    <n v="0.49714987269413385"/>
  </r>
  <r>
    <x v="1"/>
    <x v="0"/>
    <x v="0"/>
    <x v="3"/>
    <x v="11"/>
    <x v="0"/>
    <x v="0"/>
    <n v="3"/>
    <n v="2.5"/>
    <n v="0"/>
    <x v="1"/>
    <n v="5.8904862254808616"/>
    <n v="0.7701511447578715"/>
  </r>
  <r>
    <x v="2"/>
    <x v="1"/>
    <x v="0"/>
    <x v="8"/>
    <x v="11"/>
    <x v="0"/>
    <x v="0"/>
    <n v="11"/>
    <n v="3"/>
    <n v="0"/>
    <x v="8"/>
    <n v="25.918139392115794"/>
    <n v="1.4136038212440589"/>
  </r>
  <r>
    <x v="2"/>
    <x v="1"/>
    <x v="0"/>
    <x v="8"/>
    <x v="11"/>
    <x v="0"/>
    <x v="0"/>
    <n v="6"/>
    <n v="2.5"/>
    <n v="0"/>
    <x v="12"/>
    <n v="11.780972450961723"/>
    <n v="1.0711811404218528"/>
  </r>
  <r>
    <x v="2"/>
    <x v="0"/>
    <x v="0"/>
    <x v="8"/>
    <x v="11"/>
    <x v="0"/>
    <x v="0"/>
    <n v="6.5"/>
    <n v="3"/>
    <n v="0"/>
    <x v="12"/>
    <n v="15.315264186250241"/>
    <n v="1.1851244927286895"/>
  </r>
  <r>
    <x v="2"/>
    <x v="0"/>
    <x v="0"/>
    <x v="8"/>
    <x v="11"/>
    <x v="0"/>
    <x v="0"/>
    <n v="2"/>
    <n v="2"/>
    <n v="0"/>
    <x v="2"/>
    <n v="3.1415926535897931"/>
    <n v="0.49714987269413385"/>
  </r>
  <r>
    <x v="2"/>
    <x v="0"/>
    <x v="0"/>
    <x v="9"/>
    <x v="11"/>
    <x v="0"/>
    <x v="0"/>
    <n v="5"/>
    <n v="2.5"/>
    <n v="0"/>
    <x v="12"/>
    <n v="9.8174770424681039"/>
    <n v="0.99199989437422786"/>
  </r>
  <r>
    <x v="2"/>
    <x v="0"/>
    <x v="0"/>
    <x v="9"/>
    <x v="11"/>
    <x v="0"/>
    <x v="0"/>
    <n v="11"/>
    <n v="3"/>
    <n v="0"/>
    <x v="3"/>
    <n v="25.918139392115794"/>
    <n v="1.4136038212440589"/>
  </r>
  <r>
    <x v="1"/>
    <x v="2"/>
    <x v="0"/>
    <x v="9"/>
    <x v="11"/>
    <x v="0"/>
    <x v="0"/>
    <n v="6"/>
    <n v="3"/>
    <n v="0"/>
    <x v="7"/>
    <n v="14.137166941154069"/>
    <n v="1.1503623864694774"/>
  </r>
  <r>
    <x v="1"/>
    <x v="2"/>
    <x v="0"/>
    <x v="9"/>
    <x v="11"/>
    <x v="0"/>
    <x v="0"/>
    <n v="2.5"/>
    <n v="2"/>
    <n v="0"/>
    <x v="0"/>
    <n v="3.9269908169872414"/>
    <n v="0.59405988570219026"/>
  </r>
  <r>
    <x v="1"/>
    <x v="0"/>
    <x v="0"/>
    <x v="9"/>
    <x v="11"/>
    <x v="0"/>
    <x v="0"/>
    <n v="2.5"/>
    <n v="2"/>
    <n v="0"/>
    <x v="1"/>
    <n v="3.9269908169872414"/>
    <n v="0.59405988570219026"/>
  </r>
  <r>
    <x v="1"/>
    <x v="0"/>
    <x v="0"/>
    <x v="9"/>
    <x v="11"/>
    <x v="0"/>
    <x v="0"/>
    <n v="8.5"/>
    <n v="8"/>
    <n v="0"/>
    <x v="9"/>
    <n v="53.407075111026487"/>
    <n v="1.7275987940724078"/>
  </r>
  <r>
    <x v="1"/>
    <x v="0"/>
    <x v="0"/>
    <x v="9"/>
    <x v="11"/>
    <x v="0"/>
    <x v="0"/>
    <n v="3.5"/>
    <n v="2"/>
    <n v="0"/>
    <x v="12"/>
    <n v="5.497787143782138"/>
    <n v="0.74018792138042833"/>
  </r>
  <r>
    <x v="3"/>
    <x v="1"/>
    <x v="1"/>
    <x v="4"/>
    <x v="0"/>
    <x v="0"/>
    <x v="0"/>
    <n v="0.5"/>
    <n v="1"/>
    <n v="0"/>
    <x v="0"/>
    <n v="0.39269908169872414"/>
    <n v="-0.40594011429780974"/>
  </r>
  <r>
    <x v="3"/>
    <x v="1"/>
    <x v="1"/>
    <x v="7"/>
    <x v="0"/>
    <x v="0"/>
    <x v="0"/>
    <n v="3"/>
    <n v="1"/>
    <n v="0"/>
    <x v="2"/>
    <n v="2.3561944901923448"/>
    <n v="0.37221113608583389"/>
  </r>
  <r>
    <x v="2"/>
    <x v="1"/>
    <x v="1"/>
    <x v="8"/>
    <x v="0"/>
    <x v="0"/>
    <x v="0"/>
    <n v="5"/>
    <n v="3"/>
    <n v="0"/>
    <x v="3"/>
    <n v="11.780972450961723"/>
    <n v="1.0711811404218528"/>
  </r>
  <r>
    <x v="2"/>
    <x v="1"/>
    <x v="1"/>
    <x v="8"/>
    <x v="0"/>
    <x v="0"/>
    <x v="0"/>
    <n v="4.5"/>
    <n v="2.5"/>
    <n v="0"/>
    <x v="1"/>
    <n v="8.8357293382212934"/>
    <n v="0.94624240381355273"/>
  </r>
  <r>
    <x v="2"/>
    <x v="0"/>
    <x v="1"/>
    <x v="8"/>
    <x v="0"/>
    <x v="0"/>
    <x v="0"/>
    <n v="2"/>
    <n v="1"/>
    <n v="0"/>
    <x v="1"/>
    <n v="1.5707963267948966"/>
    <n v="0.19611987703015263"/>
  </r>
  <r>
    <x v="2"/>
    <x v="0"/>
    <x v="1"/>
    <x v="8"/>
    <x v="0"/>
    <x v="0"/>
    <x v="0"/>
    <n v="2"/>
    <n v="1.5"/>
    <n v="0"/>
    <x v="0"/>
    <n v="2.3561944901923448"/>
    <n v="0.37221113608583389"/>
  </r>
  <r>
    <x v="2"/>
    <x v="0"/>
    <x v="1"/>
    <x v="1"/>
    <x v="12"/>
    <x v="0"/>
    <x v="0"/>
    <n v="6.5"/>
    <n v="3"/>
    <n v="0"/>
    <x v="0"/>
    <n v="15.315264186250241"/>
    <n v="1.1851244927286895"/>
  </r>
  <r>
    <x v="2"/>
    <x v="0"/>
    <x v="1"/>
    <x v="1"/>
    <x v="12"/>
    <x v="0"/>
    <x v="0"/>
    <n v="6.5"/>
    <n v="5.5"/>
    <n v="0"/>
    <x v="2"/>
    <n v="28.077984341458777"/>
    <n v="1.448365927503271"/>
  </r>
  <r>
    <x v="3"/>
    <x v="1"/>
    <x v="1"/>
    <x v="0"/>
    <x v="1"/>
    <x v="1"/>
    <x v="1"/>
    <n v="5.5"/>
    <n v="4"/>
    <n v="0"/>
    <x v="1"/>
    <n v="17.27875959474386"/>
    <n v="1.2375125621883776"/>
  </r>
  <r>
    <x v="3"/>
    <x v="1"/>
    <x v="1"/>
    <x v="0"/>
    <x v="1"/>
    <x v="1"/>
    <x v="1"/>
    <n v="4"/>
    <n v="4.5"/>
    <n v="0"/>
    <x v="12"/>
    <n v="14.137166941154069"/>
    <n v="1.1503623864694774"/>
  </r>
  <r>
    <x v="3"/>
    <x v="1"/>
    <x v="1"/>
    <x v="0"/>
    <x v="1"/>
    <x v="1"/>
    <x v="1"/>
    <n v="15.5"/>
    <n v="12"/>
    <n v="0"/>
    <x v="13"/>
    <n v="146.08405839192537"/>
    <n v="2.1646028255840877"/>
  </r>
  <r>
    <x v="3"/>
    <x v="1"/>
    <x v="1"/>
    <x v="0"/>
    <x v="1"/>
    <x v="1"/>
    <x v="1"/>
    <n v="17"/>
    <n v="13"/>
    <n v="0"/>
    <x v="2"/>
    <n v="173.57299411083608"/>
    <n v="2.2394821550512822"/>
  </r>
  <r>
    <x v="3"/>
    <x v="1"/>
    <x v="1"/>
    <x v="0"/>
    <x v="1"/>
    <x v="1"/>
    <x v="1"/>
    <n v="4"/>
    <n v="2"/>
    <n v="0"/>
    <x v="0"/>
    <n v="6.2831853071795862"/>
    <n v="0.79817986835811505"/>
  </r>
  <r>
    <x v="3"/>
    <x v="1"/>
    <x v="1"/>
    <x v="0"/>
    <x v="1"/>
    <x v="1"/>
    <x v="1"/>
    <n v="19.5"/>
    <n v="10"/>
    <n v="0"/>
    <x v="2"/>
    <n v="153.15264186250241"/>
    <n v="2.1851244927286895"/>
  </r>
  <r>
    <x v="3"/>
    <x v="1"/>
    <x v="1"/>
    <x v="0"/>
    <x v="1"/>
    <x v="1"/>
    <x v="1"/>
    <n v="3"/>
    <n v="1.5"/>
    <n v="0"/>
    <x v="0"/>
    <n v="3.5342917352885173"/>
    <n v="0.54830239514151513"/>
  </r>
  <r>
    <x v="3"/>
    <x v="1"/>
    <x v="1"/>
    <x v="0"/>
    <x v="1"/>
    <x v="1"/>
    <x v="1"/>
    <n v="4"/>
    <n v="2.5"/>
    <n v="0"/>
    <x v="2"/>
    <n v="7.8539816339744828"/>
    <n v="0.8950898813661714"/>
  </r>
  <r>
    <x v="3"/>
    <x v="1"/>
    <x v="1"/>
    <x v="0"/>
    <x v="1"/>
    <x v="1"/>
    <x v="1"/>
    <n v="1.5"/>
    <n v="1.5"/>
    <n v="0"/>
    <x v="8"/>
    <n v="1.7671458676442586"/>
    <n v="0.24727239947753393"/>
  </r>
  <r>
    <x v="3"/>
    <x v="1"/>
    <x v="1"/>
    <x v="0"/>
    <x v="1"/>
    <x v="1"/>
    <x v="1"/>
    <n v="2"/>
    <n v="1.5"/>
    <n v="0"/>
    <x v="0"/>
    <n v="2.3561944901923448"/>
    <n v="0.37221113608583389"/>
  </r>
  <r>
    <x v="3"/>
    <x v="1"/>
    <x v="1"/>
    <x v="0"/>
    <x v="1"/>
    <x v="1"/>
    <x v="1"/>
    <n v="0.5"/>
    <n v="3"/>
    <n v="0"/>
    <x v="0"/>
    <n v="1.1780972450961724"/>
    <n v="7.1181140421852696E-2"/>
  </r>
  <r>
    <x v="3"/>
    <x v="1"/>
    <x v="1"/>
    <x v="0"/>
    <x v="1"/>
    <x v="1"/>
    <x v="1"/>
    <n v="5.5"/>
    <n v="4"/>
    <n v="0"/>
    <x v="2"/>
    <n v="17.27875959474386"/>
    <n v="1.2375125621883776"/>
  </r>
  <r>
    <x v="3"/>
    <x v="1"/>
    <x v="1"/>
    <x v="0"/>
    <x v="1"/>
    <x v="1"/>
    <x v="1"/>
    <n v="5"/>
    <n v="3"/>
    <n v="0"/>
    <x v="1"/>
    <n v="11.780972450961723"/>
    <n v="1.0711811404218528"/>
  </r>
  <r>
    <x v="3"/>
    <x v="1"/>
    <x v="1"/>
    <x v="0"/>
    <x v="1"/>
    <x v="1"/>
    <x v="1"/>
    <n v="3"/>
    <n v="1.5"/>
    <n v="0"/>
    <x v="0"/>
    <n v="3.5342917352885173"/>
    <n v="0.54830239514151513"/>
  </r>
  <r>
    <x v="3"/>
    <x v="1"/>
    <x v="1"/>
    <x v="0"/>
    <x v="1"/>
    <x v="1"/>
    <x v="1"/>
    <n v="2"/>
    <n v="1.5"/>
    <n v="0"/>
    <x v="0"/>
    <n v="2.3561944901923448"/>
    <n v="0.37221113608583389"/>
  </r>
  <r>
    <x v="3"/>
    <x v="1"/>
    <x v="1"/>
    <x v="0"/>
    <x v="1"/>
    <x v="1"/>
    <x v="1"/>
    <n v="2"/>
    <n v="1.5"/>
    <n v="0"/>
    <x v="0"/>
    <n v="2.3561944901923448"/>
    <n v="0.37221113608583389"/>
  </r>
  <r>
    <x v="3"/>
    <x v="1"/>
    <x v="1"/>
    <x v="0"/>
    <x v="1"/>
    <x v="1"/>
    <x v="1"/>
    <n v="37"/>
    <n v="23.5"/>
    <n v="0"/>
    <x v="3"/>
    <n v="682.90370307408125"/>
    <n v="2.8343594677049029"/>
  </r>
  <r>
    <x v="4"/>
    <x v="2"/>
    <x v="1"/>
    <x v="0"/>
    <x v="1"/>
    <x v="1"/>
    <x v="1"/>
    <n v="29"/>
    <n v="25"/>
    <n v="0"/>
    <x v="1"/>
    <n v="569.41366846314997"/>
    <n v="2.7554278879371652"/>
  </r>
  <r>
    <x v="4"/>
    <x v="2"/>
    <x v="1"/>
    <x v="0"/>
    <x v="1"/>
    <x v="1"/>
    <x v="1"/>
    <n v="60"/>
    <n v="37"/>
    <n v="10"/>
    <x v="7"/>
    <n v="2057.7431881013144"/>
    <n v="3.3133911726859169"/>
  </r>
  <r>
    <x v="4"/>
    <x v="0"/>
    <x v="1"/>
    <x v="0"/>
    <x v="1"/>
    <x v="1"/>
    <x v="1"/>
    <n v="7.5"/>
    <n v="5.5"/>
    <n v="0"/>
    <x v="1"/>
    <n v="32.397674240144738"/>
    <n v="1.5105138342521154"/>
  </r>
  <r>
    <x v="2"/>
    <x v="1"/>
    <x v="1"/>
    <x v="1"/>
    <x v="1"/>
    <x v="1"/>
    <x v="1"/>
    <n v="16.5"/>
    <n v="10"/>
    <n v="0"/>
    <x v="5"/>
    <n v="129.59069696057895"/>
    <n v="2.1125738255800779"/>
  </r>
  <r>
    <x v="2"/>
    <x v="0"/>
    <x v="1"/>
    <x v="1"/>
    <x v="1"/>
    <x v="1"/>
    <x v="1"/>
    <n v="5.5"/>
    <n v="5"/>
    <n v="0"/>
    <x v="12"/>
    <n v="21.598449493429829"/>
    <n v="1.334422575196434"/>
  </r>
  <r>
    <x v="2"/>
    <x v="0"/>
    <x v="1"/>
    <x v="1"/>
    <x v="1"/>
    <x v="1"/>
    <x v="1"/>
    <n v="3.5"/>
    <n v="3"/>
    <n v="0"/>
    <x v="0"/>
    <n v="8.2466807156732074"/>
    <n v="0.91627918043610956"/>
  </r>
  <r>
    <x v="2"/>
    <x v="0"/>
    <x v="1"/>
    <x v="1"/>
    <x v="1"/>
    <x v="1"/>
    <x v="1"/>
    <n v="2"/>
    <n v="2"/>
    <n v="0"/>
    <x v="0"/>
    <n v="3.1415926535897931"/>
    <n v="0.49714987269413385"/>
  </r>
  <r>
    <x v="2"/>
    <x v="0"/>
    <x v="1"/>
    <x v="1"/>
    <x v="1"/>
    <x v="1"/>
    <x v="1"/>
    <n v="7.5"/>
    <n v="5"/>
    <n v="0"/>
    <x v="12"/>
    <n v="29.45243112740431"/>
    <n v="1.4691211490938902"/>
  </r>
  <r>
    <x v="2"/>
    <x v="0"/>
    <x v="1"/>
    <x v="1"/>
    <x v="1"/>
    <x v="1"/>
    <x v="1"/>
    <n v="24.5"/>
    <n v="22"/>
    <n v="0"/>
    <x v="7"/>
    <n v="423.32961007122464"/>
    <n v="2.6266786465529099"/>
  </r>
  <r>
    <x v="2"/>
    <x v="0"/>
    <x v="1"/>
    <x v="1"/>
    <x v="1"/>
    <x v="1"/>
    <x v="1"/>
    <n v="1"/>
    <n v="1"/>
    <n v="0"/>
    <x v="0"/>
    <n v="0.78539816339744828"/>
    <n v="-0.10491011863382856"/>
  </r>
  <r>
    <x v="2"/>
    <x v="0"/>
    <x v="1"/>
    <x v="1"/>
    <x v="1"/>
    <x v="1"/>
    <x v="1"/>
    <n v="3.5"/>
    <n v="2.5"/>
    <n v="0"/>
    <x v="12"/>
    <n v="6.8722339297276722"/>
    <n v="0.83709793438848468"/>
  </r>
  <r>
    <x v="2"/>
    <x v="0"/>
    <x v="1"/>
    <x v="1"/>
    <x v="1"/>
    <x v="1"/>
    <x v="1"/>
    <n v="2.5"/>
    <n v="2"/>
    <n v="0"/>
    <x v="0"/>
    <n v="3.9269908169872414"/>
    <n v="0.59405988570219026"/>
  </r>
  <r>
    <x v="2"/>
    <x v="0"/>
    <x v="1"/>
    <x v="1"/>
    <x v="1"/>
    <x v="1"/>
    <x v="1"/>
    <n v="20.5"/>
    <n v="17.5"/>
    <n v="0"/>
    <x v="20"/>
    <n v="281.76159111883459"/>
    <n v="2.4498817911082202"/>
  </r>
  <r>
    <x v="3"/>
    <x v="0"/>
    <x v="1"/>
    <x v="5"/>
    <x v="1"/>
    <x v="1"/>
    <x v="1"/>
    <n v="26"/>
    <n v="28"/>
    <n v="0"/>
    <x v="18"/>
    <n v="571.76986295334234"/>
    <n v="2.7572212606792088"/>
  </r>
  <r>
    <x v="3"/>
    <x v="0"/>
    <x v="1"/>
    <x v="5"/>
    <x v="1"/>
    <x v="1"/>
    <x v="1"/>
    <n v="3"/>
    <n v="3"/>
    <n v="0"/>
    <x v="0"/>
    <n v="7.0685834705770345"/>
    <n v="0.84933239080549627"/>
  </r>
  <r>
    <x v="3"/>
    <x v="0"/>
    <x v="1"/>
    <x v="5"/>
    <x v="1"/>
    <x v="1"/>
    <x v="1"/>
    <n v="3"/>
    <n v="3.5"/>
    <n v="0"/>
    <x v="0"/>
    <n v="8.2466807156732074"/>
    <n v="0.91627918043610956"/>
  </r>
  <r>
    <x v="3"/>
    <x v="0"/>
    <x v="1"/>
    <x v="5"/>
    <x v="1"/>
    <x v="1"/>
    <x v="1"/>
    <n v="25"/>
    <n v="12.5"/>
    <n v="0"/>
    <x v="9"/>
    <n v="245.43692606170259"/>
    <n v="2.3899399030462654"/>
  </r>
  <r>
    <x v="3"/>
    <x v="1"/>
    <x v="1"/>
    <x v="5"/>
    <x v="1"/>
    <x v="1"/>
    <x v="1"/>
    <n v="15"/>
    <n v="9"/>
    <n v="0"/>
    <x v="9"/>
    <n v="106.02875205865551"/>
    <n v="2.0254236498611777"/>
  </r>
  <r>
    <x v="3"/>
    <x v="1"/>
    <x v="1"/>
    <x v="5"/>
    <x v="1"/>
    <x v="1"/>
    <x v="1"/>
    <n v="18.5"/>
    <n v="12"/>
    <n v="0"/>
    <x v="2"/>
    <n v="174.35839227423352"/>
    <n v="2.24144285581681"/>
  </r>
  <r>
    <x v="3"/>
    <x v="1"/>
    <x v="1"/>
    <x v="5"/>
    <x v="1"/>
    <x v="1"/>
    <x v="1"/>
    <n v="36"/>
    <n v="28"/>
    <n v="0"/>
    <x v="1"/>
    <n v="791.68134870462791"/>
    <n v="2.8985504134756779"/>
  </r>
  <r>
    <x v="3"/>
    <x v="1"/>
    <x v="1"/>
    <x v="5"/>
    <x v="1"/>
    <x v="1"/>
    <x v="1"/>
    <n v="12"/>
    <n v="9.5"/>
    <n v="0"/>
    <x v="2"/>
    <n v="89.535390627309098"/>
    <n v="1.9519947327026441"/>
  </r>
  <r>
    <x v="3"/>
    <x v="1"/>
    <x v="1"/>
    <x v="5"/>
    <x v="1"/>
    <x v="1"/>
    <x v="1"/>
    <n v="7"/>
    <n v="5"/>
    <n v="0"/>
    <x v="0"/>
    <n v="27.488935718910689"/>
    <n v="1.4391579257164471"/>
  </r>
  <r>
    <x v="3"/>
    <x v="0"/>
    <x v="1"/>
    <x v="2"/>
    <x v="1"/>
    <x v="1"/>
    <x v="1"/>
    <n v="33"/>
    <n v="21.5"/>
    <n v="0"/>
    <x v="20"/>
    <n v="557.23999693048961"/>
    <n v="2.7460422811596641"/>
  </r>
  <r>
    <x v="4"/>
    <x v="2"/>
    <x v="1"/>
    <x v="2"/>
    <x v="1"/>
    <x v="1"/>
    <x v="1"/>
    <n v="40"/>
    <n v="25"/>
    <n v="2"/>
    <x v="0"/>
    <n v="797.96453401180747"/>
    <n v="2.9019835893140717"/>
  </r>
  <r>
    <x v="4"/>
    <x v="2"/>
    <x v="1"/>
    <x v="2"/>
    <x v="1"/>
    <x v="1"/>
    <x v="1"/>
    <n v="40"/>
    <n v="27"/>
    <n v="2"/>
    <x v="1"/>
    <n v="860.79638708360335"/>
    <n v="2.9349004355145216"/>
  </r>
  <r>
    <x v="4"/>
    <x v="0"/>
    <x v="1"/>
    <x v="2"/>
    <x v="1"/>
    <x v="1"/>
    <x v="1"/>
    <n v="40"/>
    <n v="25"/>
    <n v="0"/>
    <x v="3"/>
    <n v="785.39816339744823"/>
    <n v="2.8950898813661716"/>
  </r>
  <r>
    <x v="2"/>
    <x v="1"/>
    <x v="1"/>
    <x v="6"/>
    <x v="1"/>
    <x v="1"/>
    <x v="1"/>
    <n v="29"/>
    <n v="11"/>
    <n v="0"/>
    <x v="0"/>
    <n v="250.542014123786"/>
    <n v="2.3988805644233526"/>
  </r>
  <r>
    <x v="2"/>
    <x v="0"/>
    <x v="1"/>
    <x v="6"/>
    <x v="1"/>
    <x v="1"/>
    <x v="1"/>
    <n v="39.5"/>
    <n v="25.5"/>
    <n v="0"/>
    <x v="9"/>
    <n v="791.09230008207976"/>
    <n v="2.8982271574265868"/>
  </r>
  <r>
    <x v="2"/>
    <x v="0"/>
    <x v="1"/>
    <x v="6"/>
    <x v="1"/>
    <x v="1"/>
    <x v="1"/>
    <n v="10.5"/>
    <n v="6.5"/>
    <n v="0"/>
    <x v="7"/>
    <n v="53.603424651875848"/>
    <n v="1.7291925370789651"/>
  </r>
  <r>
    <x v="2"/>
    <x v="0"/>
    <x v="1"/>
    <x v="6"/>
    <x v="1"/>
    <x v="1"/>
    <x v="1"/>
    <n v="3"/>
    <n v="2"/>
    <n v="0"/>
    <x v="2"/>
    <n v="4.7123889803846897"/>
    <n v="0.67324113174981504"/>
  </r>
  <r>
    <x v="2"/>
    <x v="0"/>
    <x v="1"/>
    <x v="6"/>
    <x v="1"/>
    <x v="1"/>
    <x v="1"/>
    <n v="2.5"/>
    <n v="1.5"/>
    <n v="0"/>
    <x v="0"/>
    <n v="2.9452431127404308"/>
    <n v="0.46912114909389024"/>
  </r>
  <r>
    <x v="2"/>
    <x v="0"/>
    <x v="1"/>
    <x v="6"/>
    <x v="1"/>
    <x v="1"/>
    <x v="1"/>
    <n v="8"/>
    <n v="7"/>
    <n v="0"/>
    <x v="3"/>
    <n v="43.982297150257104"/>
    <n v="1.6432779083723719"/>
  </r>
  <r>
    <x v="2"/>
    <x v="0"/>
    <x v="1"/>
    <x v="6"/>
    <x v="1"/>
    <x v="1"/>
    <x v="1"/>
    <n v="2.5"/>
    <n v="3"/>
    <n v="0"/>
    <x v="12"/>
    <n v="5.8904862254808616"/>
    <n v="0.7701511447578715"/>
  </r>
  <r>
    <x v="2"/>
    <x v="0"/>
    <x v="1"/>
    <x v="6"/>
    <x v="1"/>
    <x v="1"/>
    <x v="1"/>
    <n v="52"/>
    <n v="29"/>
    <n v="0"/>
    <x v="3"/>
    <n v="1184.380430403352"/>
    <n v="3.0734912228999267"/>
  </r>
  <r>
    <x v="4"/>
    <x v="0"/>
    <x v="1"/>
    <x v="6"/>
    <x v="1"/>
    <x v="1"/>
    <x v="1"/>
    <n v="4"/>
    <n v="2"/>
    <n v="0"/>
    <x v="9"/>
    <n v="6.2831853071795862"/>
    <n v="0.79817986835811505"/>
  </r>
  <r>
    <x v="4"/>
    <x v="0"/>
    <x v="1"/>
    <x v="6"/>
    <x v="1"/>
    <x v="1"/>
    <x v="1"/>
    <n v="3"/>
    <n v="1.5"/>
    <n v="0"/>
    <x v="0"/>
    <n v="3.5342917352885173"/>
    <n v="0.54830239514151513"/>
  </r>
  <r>
    <x v="4"/>
    <x v="2"/>
    <x v="1"/>
    <x v="3"/>
    <x v="1"/>
    <x v="1"/>
    <x v="1"/>
    <n v="10"/>
    <n v="7"/>
    <n v="0"/>
    <x v="0"/>
    <n v="54.977871437821378"/>
    <n v="1.7401879213804283"/>
  </r>
  <r>
    <x v="4"/>
    <x v="2"/>
    <x v="1"/>
    <x v="3"/>
    <x v="1"/>
    <x v="1"/>
    <x v="1"/>
    <n v="15"/>
    <n v="8"/>
    <n v="0"/>
    <x v="0"/>
    <n v="94.247779607693786"/>
    <n v="1.9742711274137963"/>
  </r>
  <r>
    <x v="3"/>
    <x v="0"/>
    <x v="1"/>
    <x v="9"/>
    <x v="1"/>
    <x v="1"/>
    <x v="1"/>
    <n v="6"/>
    <n v="3.5"/>
    <n v="0"/>
    <x v="12"/>
    <n v="16.493361431346415"/>
    <n v="1.2173091761000907"/>
  </r>
  <r>
    <x v="4"/>
    <x v="2"/>
    <x v="1"/>
    <x v="9"/>
    <x v="1"/>
    <x v="1"/>
    <x v="1"/>
    <n v="5"/>
    <n v="5"/>
    <n v="1"/>
    <x v="0"/>
    <n v="22.776546738526001"/>
    <n v="1.3574878792651275"/>
  </r>
  <r>
    <x v="4"/>
    <x v="0"/>
    <x v="1"/>
    <x v="9"/>
    <x v="1"/>
    <x v="1"/>
    <x v="1"/>
    <n v="8.5"/>
    <n v="9.5"/>
    <n v="0"/>
    <x v="2"/>
    <n v="63.420901694343947"/>
    <n v="1.8022324123693119"/>
  </r>
  <r>
    <x v="3"/>
    <x v="1"/>
    <x v="1"/>
    <x v="0"/>
    <x v="2"/>
    <x v="1"/>
    <x v="0"/>
    <n v="7.5"/>
    <n v="4"/>
    <n v="0"/>
    <x v="1"/>
    <n v="23.561944901923447"/>
    <n v="1.3722111360858338"/>
  </r>
  <r>
    <x v="3"/>
    <x v="1"/>
    <x v="1"/>
    <x v="0"/>
    <x v="2"/>
    <x v="1"/>
    <x v="0"/>
    <n v="16"/>
    <n v="10.5"/>
    <n v="0"/>
    <x v="1"/>
    <n v="131.94689145077132"/>
    <n v="2.1203991630920345"/>
  </r>
  <r>
    <x v="4"/>
    <x v="2"/>
    <x v="1"/>
    <x v="0"/>
    <x v="2"/>
    <x v="1"/>
    <x v="0"/>
    <n v="10.5"/>
    <n v="3"/>
    <n v="0"/>
    <x v="0"/>
    <n v="24.740042147019622"/>
    <n v="1.3934004351557721"/>
  </r>
  <r>
    <x v="4"/>
    <x v="2"/>
    <x v="1"/>
    <x v="0"/>
    <x v="2"/>
    <x v="1"/>
    <x v="0"/>
    <n v="20"/>
    <n v="17"/>
    <n v="0"/>
    <x v="9"/>
    <n v="267.03537555513242"/>
    <n v="2.4265687984084265"/>
  </r>
  <r>
    <x v="4"/>
    <x v="0"/>
    <x v="1"/>
    <x v="0"/>
    <x v="2"/>
    <x v="1"/>
    <x v="0"/>
    <n v="7"/>
    <n v="5.5"/>
    <n v="0"/>
    <x v="3"/>
    <n v="30.237829290801759"/>
    <n v="1.4805506108746722"/>
  </r>
  <r>
    <x v="2"/>
    <x v="1"/>
    <x v="1"/>
    <x v="1"/>
    <x v="2"/>
    <x v="1"/>
    <x v="0"/>
    <n v="7.5"/>
    <n v="3"/>
    <n v="0"/>
    <x v="1"/>
    <n v="17.671458676442587"/>
    <n v="1.2472723994775339"/>
  </r>
  <r>
    <x v="2"/>
    <x v="1"/>
    <x v="1"/>
    <x v="1"/>
    <x v="2"/>
    <x v="1"/>
    <x v="0"/>
    <n v="19"/>
    <n v="20"/>
    <n v="0"/>
    <x v="12"/>
    <n v="298.45130209103036"/>
    <n v="2.4748734779829817"/>
  </r>
  <r>
    <x v="2"/>
    <x v="1"/>
    <x v="1"/>
    <x v="1"/>
    <x v="2"/>
    <x v="1"/>
    <x v="0"/>
    <n v="5"/>
    <n v="3.5"/>
    <n v="0"/>
    <x v="0"/>
    <n v="13.744467859455344"/>
    <n v="1.1381279300524658"/>
  </r>
  <r>
    <x v="2"/>
    <x v="0"/>
    <x v="1"/>
    <x v="1"/>
    <x v="2"/>
    <x v="1"/>
    <x v="0"/>
    <n v="11.5"/>
    <n v="9.5"/>
    <n v="0"/>
    <x v="1"/>
    <n v="85.804749351171225"/>
    <n v="1.9335113270086308"/>
  </r>
  <r>
    <x v="2"/>
    <x v="0"/>
    <x v="1"/>
    <x v="1"/>
    <x v="2"/>
    <x v="1"/>
    <x v="0"/>
    <n v="14"/>
    <n v="7"/>
    <n v="0"/>
    <x v="12"/>
    <n v="76.969020012949926"/>
    <n v="1.8863159570586663"/>
  </r>
  <r>
    <x v="2"/>
    <x v="0"/>
    <x v="1"/>
    <x v="1"/>
    <x v="2"/>
    <x v="1"/>
    <x v="0"/>
    <n v="3"/>
    <n v="2"/>
    <n v="0"/>
    <x v="0"/>
    <n v="4.7123889803846897"/>
    <n v="0.67324113174981504"/>
  </r>
  <r>
    <x v="2"/>
    <x v="0"/>
    <x v="1"/>
    <x v="1"/>
    <x v="2"/>
    <x v="1"/>
    <x v="0"/>
    <n v="6.5"/>
    <n v="3.5"/>
    <n v="0"/>
    <x v="3"/>
    <n v="17.867808217291948"/>
    <n v="1.2520712823593028"/>
  </r>
  <r>
    <x v="4"/>
    <x v="2"/>
    <x v="1"/>
    <x v="1"/>
    <x v="2"/>
    <x v="1"/>
    <x v="0"/>
    <n v="35"/>
    <n v="30"/>
    <n v="15"/>
    <x v="13"/>
    <n v="1531.5264186250242"/>
    <n v="3.1851244927286895"/>
  </r>
  <r>
    <x v="4"/>
    <x v="0"/>
    <x v="1"/>
    <x v="1"/>
    <x v="2"/>
    <x v="1"/>
    <x v="0"/>
    <n v="1.8"/>
    <n v="1.6"/>
    <n v="0"/>
    <x v="0"/>
    <n v="2.2619467105846511"/>
    <n v="0.35448236912540232"/>
  </r>
  <r>
    <x v="4"/>
    <x v="0"/>
    <x v="1"/>
    <x v="1"/>
    <x v="2"/>
    <x v="1"/>
    <x v="0"/>
    <n v="20"/>
    <n v="17.5"/>
    <n v="0"/>
    <x v="9"/>
    <n v="274.88935718910687"/>
    <n v="2.4391579257164469"/>
  </r>
  <r>
    <x v="4"/>
    <x v="0"/>
    <x v="1"/>
    <x v="1"/>
    <x v="2"/>
    <x v="1"/>
    <x v="0"/>
    <n v="19.5"/>
    <n v="18"/>
    <n v="0"/>
    <x v="5"/>
    <n v="275.67475535250435"/>
    <n v="2.4403969978319955"/>
  </r>
  <r>
    <x v="4"/>
    <x v="0"/>
    <x v="1"/>
    <x v="1"/>
    <x v="2"/>
    <x v="1"/>
    <x v="0"/>
    <n v="47"/>
    <n v="29.5"/>
    <n v="0"/>
    <x v="5"/>
    <n v="1088.954553550562"/>
    <n v="3.0370097552800517"/>
  </r>
  <r>
    <x v="4"/>
    <x v="0"/>
    <x v="1"/>
    <x v="1"/>
    <x v="2"/>
    <x v="1"/>
    <x v="0"/>
    <n v="19.5"/>
    <n v="14"/>
    <n v="0"/>
    <x v="3"/>
    <n v="214.41369860750339"/>
    <n v="2.3312525284069276"/>
  </r>
  <r>
    <x v="4"/>
    <x v="0"/>
    <x v="1"/>
    <x v="1"/>
    <x v="2"/>
    <x v="1"/>
    <x v="0"/>
    <n v="9"/>
    <n v="7.5"/>
    <n v="0"/>
    <x v="2"/>
    <n v="53.014376029327757"/>
    <n v="1.7243936541971963"/>
  </r>
  <r>
    <x v="4"/>
    <x v="0"/>
    <x v="1"/>
    <x v="1"/>
    <x v="2"/>
    <x v="1"/>
    <x v="0"/>
    <n v="9.5"/>
    <n v="8.5"/>
    <n v="0"/>
    <x v="3"/>
    <n v="63.420901694343947"/>
    <n v="1.8022324123693119"/>
  </r>
  <r>
    <x v="3"/>
    <x v="0"/>
    <x v="1"/>
    <x v="4"/>
    <x v="2"/>
    <x v="1"/>
    <x v="0"/>
    <n v="6.5"/>
    <n v="3.5"/>
    <n v="0"/>
    <x v="20"/>
    <n v="17.867808217291948"/>
    <n v="1.2520712823593028"/>
  </r>
  <r>
    <x v="3"/>
    <x v="1"/>
    <x v="1"/>
    <x v="4"/>
    <x v="2"/>
    <x v="1"/>
    <x v="0"/>
    <n v="25"/>
    <n v="31"/>
    <n v="0"/>
    <x v="12"/>
    <n v="608.68357663302243"/>
    <n v="2.7843915838724818"/>
  </r>
  <r>
    <x v="3"/>
    <x v="1"/>
    <x v="1"/>
    <x v="4"/>
    <x v="2"/>
    <x v="1"/>
    <x v="0"/>
    <n v="7"/>
    <n v="7"/>
    <n v="0"/>
    <x v="1"/>
    <n v="38.484510006474963"/>
    <n v="1.585285961394685"/>
  </r>
  <r>
    <x v="3"/>
    <x v="1"/>
    <x v="1"/>
    <x v="4"/>
    <x v="2"/>
    <x v="1"/>
    <x v="0"/>
    <n v="43.5"/>
    <n v="48"/>
    <n v="0"/>
    <x v="7"/>
    <n v="1639.9113651738719"/>
    <n v="3.2148203756963958"/>
  </r>
  <r>
    <x v="3"/>
    <x v="1"/>
    <x v="1"/>
    <x v="4"/>
    <x v="2"/>
    <x v="1"/>
    <x v="0"/>
    <n v="3"/>
    <n v="3"/>
    <n v="0"/>
    <x v="1"/>
    <n v="7.0685834705770345"/>
    <n v="0.84933239080549627"/>
  </r>
  <r>
    <x v="4"/>
    <x v="2"/>
    <x v="1"/>
    <x v="4"/>
    <x v="2"/>
    <x v="1"/>
    <x v="0"/>
    <n v="70"/>
    <n v="40"/>
    <n v="20"/>
    <x v="0"/>
    <n v="3455.7519189487725"/>
    <n v="3.538542557852359"/>
  </r>
  <r>
    <x v="4"/>
    <x v="0"/>
    <x v="1"/>
    <x v="4"/>
    <x v="2"/>
    <x v="1"/>
    <x v="0"/>
    <n v="25"/>
    <n v="19"/>
    <n v="0"/>
    <x v="7"/>
    <n v="373.06412761378795"/>
    <n v="2.571783490991038"/>
  </r>
  <r>
    <x v="4"/>
    <x v="0"/>
    <x v="1"/>
    <x v="4"/>
    <x v="2"/>
    <x v="1"/>
    <x v="0"/>
    <n v="19.5"/>
    <n v="12.5"/>
    <n v="0"/>
    <x v="20"/>
    <n v="191.44080232812803"/>
    <n v="2.2820345057367457"/>
  </r>
  <r>
    <x v="3"/>
    <x v="0"/>
    <x v="1"/>
    <x v="5"/>
    <x v="2"/>
    <x v="1"/>
    <x v="0"/>
    <n v="12.5"/>
    <n v="13"/>
    <n v="0"/>
    <x v="12"/>
    <n v="127.62720155208534"/>
    <n v="2.1059432466810648"/>
  </r>
  <r>
    <x v="3"/>
    <x v="0"/>
    <x v="1"/>
    <x v="5"/>
    <x v="2"/>
    <x v="1"/>
    <x v="0"/>
    <n v="81.5"/>
    <n v="48.5"/>
    <n v="0"/>
    <x v="6"/>
    <n v="3104.4825903692636"/>
    <n v="3.4919892287084116"/>
  </r>
  <r>
    <x v="3"/>
    <x v="0"/>
    <x v="1"/>
    <x v="5"/>
    <x v="2"/>
    <x v="1"/>
    <x v="0"/>
    <n v="18"/>
    <n v="17"/>
    <n v="0"/>
    <x v="13"/>
    <n v="240.33183799961918"/>
    <n v="2.3808113078477513"/>
  </r>
  <r>
    <x v="3"/>
    <x v="1"/>
    <x v="1"/>
    <x v="5"/>
    <x v="2"/>
    <x v="1"/>
    <x v="0"/>
    <n v="15"/>
    <n v="11"/>
    <n v="0"/>
    <x v="1"/>
    <n v="129.59069696057895"/>
    <n v="2.1125738255800779"/>
  </r>
  <r>
    <x v="3"/>
    <x v="1"/>
    <x v="1"/>
    <x v="5"/>
    <x v="2"/>
    <x v="1"/>
    <x v="0"/>
    <n v="16"/>
    <n v="12.5"/>
    <n v="0"/>
    <x v="2"/>
    <n v="157.07963267948966"/>
    <n v="2.1961198770301529"/>
  </r>
  <r>
    <x v="3"/>
    <x v="1"/>
    <x v="1"/>
    <x v="5"/>
    <x v="2"/>
    <x v="1"/>
    <x v="0"/>
    <n v="8"/>
    <n v="7.5"/>
    <n v="0"/>
    <x v="0"/>
    <n v="47.123889803846893"/>
    <n v="1.673241131749815"/>
  </r>
  <r>
    <x v="4"/>
    <x v="2"/>
    <x v="1"/>
    <x v="5"/>
    <x v="2"/>
    <x v="1"/>
    <x v="0"/>
    <n v="4"/>
    <n v="3"/>
    <n v="0"/>
    <x v="9"/>
    <n v="9.4247779607693793"/>
    <n v="0.97427112741379629"/>
  </r>
  <r>
    <x v="4"/>
    <x v="0"/>
    <x v="1"/>
    <x v="5"/>
    <x v="2"/>
    <x v="1"/>
    <x v="0"/>
    <n v="65.5"/>
    <n v="63"/>
    <n v="0"/>
    <x v="11"/>
    <n v="3240.9455212595703"/>
    <n v="3.5106717308115361"/>
  </r>
  <r>
    <x v="3"/>
    <x v="0"/>
    <x v="1"/>
    <x v="2"/>
    <x v="2"/>
    <x v="1"/>
    <x v="0"/>
    <n v="44.5"/>
    <n v="25"/>
    <n v="0"/>
    <x v="10"/>
    <n v="873.75545677966124"/>
    <n v="2.9413899010191407"/>
  </r>
  <r>
    <x v="3"/>
    <x v="0"/>
    <x v="1"/>
    <x v="2"/>
    <x v="2"/>
    <x v="1"/>
    <x v="0"/>
    <n v="11"/>
    <n v="9"/>
    <n v="0"/>
    <x v="9"/>
    <n v="77.754418176347386"/>
    <n v="1.8907250759637213"/>
  </r>
  <r>
    <x v="3"/>
    <x v="0"/>
    <x v="1"/>
    <x v="2"/>
    <x v="2"/>
    <x v="1"/>
    <x v="0"/>
    <n v="89"/>
    <n v="49.5"/>
    <n v="0"/>
    <x v="7"/>
    <n v="3460.0716088474583"/>
    <n v="3.5390850869446528"/>
  </r>
  <r>
    <x v="3"/>
    <x v="0"/>
    <x v="1"/>
    <x v="2"/>
    <x v="2"/>
    <x v="1"/>
    <x v="0"/>
    <n v="24"/>
    <n v="17.5"/>
    <n v="0"/>
    <x v="1"/>
    <n v="329.86722862692829"/>
    <n v="2.518339171764072"/>
  </r>
  <r>
    <x v="3"/>
    <x v="0"/>
    <x v="1"/>
    <x v="2"/>
    <x v="2"/>
    <x v="1"/>
    <x v="0"/>
    <n v="58"/>
    <n v="56.5"/>
    <n v="0"/>
    <x v="9"/>
    <n v="2573.7497814534381"/>
    <n v="3.4105663227485472"/>
  </r>
  <r>
    <x v="3"/>
    <x v="0"/>
    <x v="1"/>
    <x v="2"/>
    <x v="2"/>
    <x v="1"/>
    <x v="0"/>
    <n v="3.5"/>
    <n v="2"/>
    <n v="0"/>
    <x v="0"/>
    <n v="5.497787143782138"/>
    <n v="0.74018792138042833"/>
  </r>
  <r>
    <x v="3"/>
    <x v="0"/>
    <x v="1"/>
    <x v="2"/>
    <x v="2"/>
    <x v="1"/>
    <x v="0"/>
    <n v="14.5"/>
    <n v="12"/>
    <n v="0"/>
    <x v="3"/>
    <n v="136.65928043115599"/>
    <n v="2.1356391296487711"/>
  </r>
  <r>
    <x v="3"/>
    <x v="1"/>
    <x v="1"/>
    <x v="2"/>
    <x v="2"/>
    <x v="1"/>
    <x v="0"/>
    <n v="42.5"/>
    <n v="17"/>
    <n v="0"/>
    <x v="2"/>
    <n v="567.45017305465637"/>
    <n v="2.7539277327947569"/>
  </r>
  <r>
    <x v="3"/>
    <x v="1"/>
    <x v="1"/>
    <x v="2"/>
    <x v="2"/>
    <x v="1"/>
    <x v="0"/>
    <n v="21"/>
    <n v="7"/>
    <n v="0"/>
    <x v="1"/>
    <n v="115.4535300194249"/>
    <n v="2.0624072161143476"/>
  </r>
  <r>
    <x v="3"/>
    <x v="1"/>
    <x v="1"/>
    <x v="2"/>
    <x v="2"/>
    <x v="1"/>
    <x v="0"/>
    <n v="15.5"/>
    <n v="13.5"/>
    <n v="0"/>
    <x v="9"/>
    <n v="164.34456569091606"/>
    <n v="2.2157553480314691"/>
  </r>
  <r>
    <x v="3"/>
    <x v="1"/>
    <x v="1"/>
    <x v="2"/>
    <x v="2"/>
    <x v="1"/>
    <x v="0"/>
    <n v="42.5"/>
    <n v="30"/>
    <n v="0"/>
    <x v="3"/>
    <n v="1001.3826583317466"/>
    <n v="3.0006000661361454"/>
  </r>
  <r>
    <x v="3"/>
    <x v="1"/>
    <x v="1"/>
    <x v="2"/>
    <x v="2"/>
    <x v="1"/>
    <x v="0"/>
    <n v="12.5"/>
    <n v="7"/>
    <n v="0"/>
    <x v="2"/>
    <n v="68.722339297276719"/>
    <n v="1.8370979343884846"/>
  </r>
  <r>
    <x v="3"/>
    <x v="1"/>
    <x v="1"/>
    <x v="2"/>
    <x v="2"/>
    <x v="1"/>
    <x v="0"/>
    <n v="3"/>
    <n v="2.5"/>
    <n v="0"/>
    <x v="9"/>
    <n v="5.8904862254808616"/>
    <n v="0.7701511447578715"/>
  </r>
  <r>
    <x v="4"/>
    <x v="0"/>
    <x v="1"/>
    <x v="2"/>
    <x v="2"/>
    <x v="1"/>
    <x v="0"/>
    <n v="44"/>
    <n v="32.5"/>
    <n v="0"/>
    <x v="4"/>
    <n v="1123.1193736583512"/>
    <n v="3.0504259188312335"/>
  </r>
  <r>
    <x v="4"/>
    <x v="0"/>
    <x v="1"/>
    <x v="2"/>
    <x v="2"/>
    <x v="1"/>
    <x v="0"/>
    <n v="3"/>
    <n v="2"/>
    <n v="0"/>
    <x v="0"/>
    <n v="4.7123889803846897"/>
    <n v="0.67324113174981504"/>
  </r>
  <r>
    <x v="4"/>
    <x v="0"/>
    <x v="1"/>
    <x v="2"/>
    <x v="2"/>
    <x v="1"/>
    <x v="0"/>
    <n v="19"/>
    <n v="13"/>
    <n v="0"/>
    <x v="12"/>
    <n v="193.99334635916972"/>
    <n v="2.287786834625837"/>
  </r>
  <r>
    <x v="4"/>
    <x v="0"/>
    <x v="1"/>
    <x v="2"/>
    <x v="2"/>
    <x v="1"/>
    <x v="0"/>
    <n v="8.5"/>
    <n v="3.5"/>
    <n v="0"/>
    <x v="3"/>
    <n v="23.365595361074085"/>
    <n v="1.3685768514307397"/>
  </r>
  <r>
    <x v="4"/>
    <x v="0"/>
    <x v="1"/>
    <x v="2"/>
    <x v="2"/>
    <x v="1"/>
    <x v="0"/>
    <n v="54.5"/>
    <n v="52"/>
    <n v="0"/>
    <x v="12"/>
    <n v="2225.8183950683683"/>
    <n v="3.3474897272776132"/>
  </r>
  <r>
    <x v="2"/>
    <x v="1"/>
    <x v="1"/>
    <x v="6"/>
    <x v="2"/>
    <x v="1"/>
    <x v="0"/>
    <n v="17"/>
    <n v="25"/>
    <n v="0"/>
    <x v="3"/>
    <n v="333.79421944391549"/>
    <n v="2.5234788114164828"/>
  </r>
  <r>
    <x v="2"/>
    <x v="1"/>
    <x v="1"/>
    <x v="6"/>
    <x v="2"/>
    <x v="1"/>
    <x v="0"/>
    <n v="23"/>
    <n v="17"/>
    <n v="0"/>
    <x v="9"/>
    <n v="307.09068188840229"/>
    <n v="2.4872666387620384"/>
  </r>
  <r>
    <x v="2"/>
    <x v="1"/>
    <x v="1"/>
    <x v="6"/>
    <x v="2"/>
    <x v="1"/>
    <x v="0"/>
    <n v="2"/>
    <n v="1"/>
    <n v="0"/>
    <x v="0"/>
    <n v="1.5707963267948966"/>
    <n v="0.19611987703015263"/>
  </r>
  <r>
    <x v="2"/>
    <x v="1"/>
    <x v="1"/>
    <x v="6"/>
    <x v="2"/>
    <x v="1"/>
    <x v="0"/>
    <n v="2"/>
    <n v="1"/>
    <n v="0"/>
    <x v="2"/>
    <n v="1.5707963267948966"/>
    <n v="0.19611987703015263"/>
  </r>
  <r>
    <x v="2"/>
    <x v="1"/>
    <x v="1"/>
    <x v="6"/>
    <x v="2"/>
    <x v="1"/>
    <x v="0"/>
    <n v="4"/>
    <n v="2.5"/>
    <n v="0"/>
    <x v="0"/>
    <n v="7.8539816339744828"/>
    <n v="0.8950898813661714"/>
  </r>
  <r>
    <x v="2"/>
    <x v="1"/>
    <x v="1"/>
    <x v="6"/>
    <x v="2"/>
    <x v="1"/>
    <x v="0"/>
    <n v="56"/>
    <n v="60"/>
    <n v="0"/>
    <x v="3"/>
    <n v="2638.9378290154264"/>
    <n v="3.4214291587560157"/>
  </r>
  <r>
    <x v="2"/>
    <x v="1"/>
    <x v="1"/>
    <x v="6"/>
    <x v="2"/>
    <x v="1"/>
    <x v="0"/>
    <n v="26"/>
    <n v="12"/>
    <n v="0"/>
    <x v="2"/>
    <n v="245.04422698000386"/>
    <n v="2.389244475384614"/>
  </r>
  <r>
    <x v="2"/>
    <x v="1"/>
    <x v="1"/>
    <x v="6"/>
    <x v="2"/>
    <x v="1"/>
    <x v="0"/>
    <n v="6"/>
    <n v="5"/>
    <n v="0"/>
    <x v="0"/>
    <n v="23.561944901923447"/>
    <n v="1.3722111360858338"/>
  </r>
  <r>
    <x v="2"/>
    <x v="0"/>
    <x v="1"/>
    <x v="6"/>
    <x v="2"/>
    <x v="1"/>
    <x v="0"/>
    <n v="27.5"/>
    <n v="13.5"/>
    <n v="0"/>
    <x v="5"/>
    <n v="291.5790681613027"/>
    <n v="2.4647563436914401"/>
  </r>
  <r>
    <x v="2"/>
    <x v="0"/>
    <x v="1"/>
    <x v="6"/>
    <x v="2"/>
    <x v="1"/>
    <x v="0"/>
    <n v="61"/>
    <n v="36"/>
    <n v="0"/>
    <x v="13"/>
    <n v="1724.7343668207964"/>
    <n v="3.2367222171442256"/>
  </r>
  <r>
    <x v="4"/>
    <x v="0"/>
    <x v="1"/>
    <x v="6"/>
    <x v="2"/>
    <x v="1"/>
    <x v="0"/>
    <n v="57"/>
    <n v="41.5"/>
    <n v="0"/>
    <x v="6"/>
    <n v="1857.859355516664"/>
    <n v="3.2690128337507556"/>
  </r>
  <r>
    <x v="4"/>
    <x v="0"/>
    <x v="1"/>
    <x v="6"/>
    <x v="2"/>
    <x v="1"/>
    <x v="0"/>
    <n v="10"/>
    <n v="7"/>
    <n v="0"/>
    <x v="0"/>
    <n v="54.977871437821378"/>
    <n v="1.7401879213804283"/>
  </r>
  <r>
    <x v="4"/>
    <x v="0"/>
    <x v="1"/>
    <x v="6"/>
    <x v="2"/>
    <x v="1"/>
    <x v="0"/>
    <n v="58"/>
    <n v="43"/>
    <n v="0"/>
    <x v="3"/>
    <n v="1958.783019513236"/>
    <n v="3.2919863305086952"/>
  </r>
  <r>
    <x v="3"/>
    <x v="0"/>
    <x v="1"/>
    <x v="7"/>
    <x v="2"/>
    <x v="1"/>
    <x v="0"/>
    <n v="22"/>
    <n v="23"/>
    <n v="0"/>
    <x v="3"/>
    <n v="397.41147067910885"/>
    <n v="2.5992403982059704"/>
  </r>
  <r>
    <x v="3"/>
    <x v="1"/>
    <x v="1"/>
    <x v="7"/>
    <x v="2"/>
    <x v="1"/>
    <x v="0"/>
    <n v="11.5"/>
    <n v="9.5"/>
    <n v="0"/>
    <x v="1"/>
    <n v="85.804749351171225"/>
    <n v="1.9335113270086308"/>
  </r>
  <r>
    <x v="3"/>
    <x v="1"/>
    <x v="1"/>
    <x v="7"/>
    <x v="2"/>
    <x v="1"/>
    <x v="0"/>
    <n v="10"/>
    <n v="10"/>
    <n v="0"/>
    <x v="9"/>
    <n v="78.539816339744831"/>
    <n v="1.8950898813661714"/>
  </r>
  <r>
    <x v="3"/>
    <x v="1"/>
    <x v="1"/>
    <x v="7"/>
    <x v="2"/>
    <x v="1"/>
    <x v="0"/>
    <n v="10.5"/>
    <n v="11.5"/>
    <n v="0"/>
    <x v="12"/>
    <n v="94.836828230241878"/>
    <n v="1.9769770207897213"/>
  </r>
  <r>
    <x v="4"/>
    <x v="2"/>
    <x v="1"/>
    <x v="7"/>
    <x v="2"/>
    <x v="1"/>
    <x v="0"/>
    <n v="65"/>
    <n v="35"/>
    <n v="15"/>
    <x v="7"/>
    <n v="2493.6391687868982"/>
    <n v="3.3968336109941659"/>
  </r>
  <r>
    <x v="4"/>
    <x v="0"/>
    <x v="1"/>
    <x v="7"/>
    <x v="2"/>
    <x v="1"/>
    <x v="0"/>
    <n v="9"/>
    <n v="6"/>
    <n v="0"/>
    <x v="5"/>
    <n v="42.411500823462205"/>
    <n v="1.62748364118914"/>
  </r>
  <r>
    <x v="2"/>
    <x v="1"/>
    <x v="1"/>
    <x v="3"/>
    <x v="2"/>
    <x v="1"/>
    <x v="0"/>
    <n v="24.5"/>
    <n v="18"/>
    <n v="0"/>
    <x v="1"/>
    <n v="346.36059005827468"/>
    <n v="2.5395284708340098"/>
  </r>
  <r>
    <x v="2"/>
    <x v="1"/>
    <x v="1"/>
    <x v="3"/>
    <x v="2"/>
    <x v="1"/>
    <x v="0"/>
    <n v="9"/>
    <n v="9"/>
    <n v="0"/>
    <x v="0"/>
    <n v="63.617251235193308"/>
    <n v="1.8035749002448211"/>
  </r>
  <r>
    <x v="2"/>
    <x v="1"/>
    <x v="1"/>
    <x v="3"/>
    <x v="2"/>
    <x v="1"/>
    <x v="0"/>
    <n v="5.5"/>
    <n v="4.5"/>
    <n v="0"/>
    <x v="1"/>
    <n v="19.438604544086846"/>
    <n v="1.288665084635759"/>
  </r>
  <r>
    <x v="2"/>
    <x v="1"/>
    <x v="1"/>
    <x v="3"/>
    <x v="2"/>
    <x v="1"/>
    <x v="0"/>
    <n v="42.5"/>
    <n v="35"/>
    <n v="0"/>
    <x v="13"/>
    <n v="1168.2797680537044"/>
    <n v="3.0675468557667585"/>
  </r>
  <r>
    <x v="2"/>
    <x v="0"/>
    <x v="1"/>
    <x v="3"/>
    <x v="2"/>
    <x v="1"/>
    <x v="0"/>
    <n v="88"/>
    <n v="62.5"/>
    <n v="0"/>
    <x v="9"/>
    <n v="4319.6898986859651"/>
    <n v="3.6354525708604153"/>
  </r>
  <r>
    <x v="2"/>
    <x v="0"/>
    <x v="1"/>
    <x v="3"/>
    <x v="2"/>
    <x v="1"/>
    <x v="0"/>
    <n v="9.5"/>
    <n v="7"/>
    <n v="0"/>
    <x v="13"/>
    <n v="52.228977865930311"/>
    <n v="1.7179115266692762"/>
  </r>
  <r>
    <x v="2"/>
    <x v="0"/>
    <x v="1"/>
    <x v="3"/>
    <x v="2"/>
    <x v="1"/>
    <x v="0"/>
    <n v="2"/>
    <n v="1.5"/>
    <n v="0"/>
    <x v="0"/>
    <n v="2.3561944901923448"/>
    <n v="0.37221113608583389"/>
  </r>
  <r>
    <x v="2"/>
    <x v="0"/>
    <x v="1"/>
    <x v="3"/>
    <x v="2"/>
    <x v="1"/>
    <x v="0"/>
    <n v="15"/>
    <n v="9.5"/>
    <n v="0"/>
    <x v="11"/>
    <n v="111.91923828413638"/>
    <n v="2.0489047457107006"/>
  </r>
  <r>
    <x v="2"/>
    <x v="0"/>
    <x v="1"/>
    <x v="3"/>
    <x v="2"/>
    <x v="1"/>
    <x v="0"/>
    <n v="18"/>
    <n v="13.5"/>
    <n v="0"/>
    <x v="7"/>
    <n v="190.85175370557994"/>
    <n v="2.2806961549644837"/>
  </r>
  <r>
    <x v="2"/>
    <x v="0"/>
    <x v="1"/>
    <x v="3"/>
    <x v="2"/>
    <x v="1"/>
    <x v="0"/>
    <n v="8.5"/>
    <n v="7"/>
    <n v="0"/>
    <x v="9"/>
    <n v="46.73119072214817"/>
    <n v="1.669606847094721"/>
  </r>
  <r>
    <x v="2"/>
    <x v="0"/>
    <x v="1"/>
    <x v="3"/>
    <x v="2"/>
    <x v="1"/>
    <x v="0"/>
    <n v="8"/>
    <n v="3"/>
    <n v="0"/>
    <x v="3"/>
    <n v="18.849555921538759"/>
    <n v="1.2753011230777775"/>
  </r>
  <r>
    <x v="4"/>
    <x v="2"/>
    <x v="1"/>
    <x v="3"/>
    <x v="2"/>
    <x v="1"/>
    <x v="0"/>
    <n v="100"/>
    <n v="55"/>
    <n v="12"/>
    <x v="10"/>
    <n v="4772.0792408028956"/>
    <n v="3.6787076465569202"/>
  </r>
  <r>
    <x v="4"/>
    <x v="2"/>
    <x v="1"/>
    <x v="3"/>
    <x v="2"/>
    <x v="1"/>
    <x v="0"/>
    <n v="15"/>
    <n v="10"/>
    <n v="0"/>
    <x v="0"/>
    <n v="117.80972450961724"/>
    <n v="2.0711811404218525"/>
  </r>
  <r>
    <x v="2"/>
    <x v="1"/>
    <x v="1"/>
    <x v="8"/>
    <x v="2"/>
    <x v="1"/>
    <x v="0"/>
    <n v="8"/>
    <n v="8.5"/>
    <n v="0"/>
    <x v="2"/>
    <n v="53.407075111026487"/>
    <n v="1.7275987940724078"/>
  </r>
  <r>
    <x v="2"/>
    <x v="0"/>
    <x v="1"/>
    <x v="8"/>
    <x v="2"/>
    <x v="1"/>
    <x v="0"/>
    <n v="47.5"/>
    <n v="43"/>
    <n v="0"/>
    <x v="11"/>
    <n v="1604.1757487392881"/>
    <n v="3.2052519465706246"/>
  </r>
  <r>
    <x v="2"/>
    <x v="0"/>
    <x v="1"/>
    <x v="8"/>
    <x v="2"/>
    <x v="1"/>
    <x v="0"/>
    <n v="18"/>
    <n v="12.5"/>
    <n v="0"/>
    <x v="3"/>
    <n v="176.71458676442586"/>
    <n v="2.2472723994775339"/>
  </r>
  <r>
    <x v="4"/>
    <x v="0"/>
    <x v="1"/>
    <x v="8"/>
    <x v="2"/>
    <x v="1"/>
    <x v="0"/>
    <n v="106.5"/>
    <n v="93.5"/>
    <n v="0"/>
    <x v="6"/>
    <n v="7820.7985615709404"/>
    <n v="3.8932511000134458"/>
  </r>
  <r>
    <x v="4"/>
    <x v="0"/>
    <x v="1"/>
    <x v="8"/>
    <x v="2"/>
    <x v="1"/>
    <x v="0"/>
    <n v="32.5"/>
    <n v="23"/>
    <n v="0"/>
    <x v="7"/>
    <n v="587.0851271395926"/>
    <n v="2.7687010783626387"/>
  </r>
  <r>
    <x v="4"/>
    <x v="0"/>
    <x v="1"/>
    <x v="8"/>
    <x v="2"/>
    <x v="1"/>
    <x v="0"/>
    <n v="10.5"/>
    <n v="9"/>
    <n v="0"/>
    <x v="2"/>
    <n v="74.220126441058866"/>
    <n v="1.8705216898754344"/>
  </r>
  <r>
    <x v="3"/>
    <x v="0"/>
    <x v="1"/>
    <x v="9"/>
    <x v="2"/>
    <x v="1"/>
    <x v="0"/>
    <n v="37.5"/>
    <n v="40"/>
    <n v="0"/>
    <x v="20"/>
    <n v="1178.0972450961724"/>
    <n v="3.0711811404218525"/>
  </r>
  <r>
    <x v="3"/>
    <x v="0"/>
    <x v="1"/>
    <x v="9"/>
    <x v="2"/>
    <x v="1"/>
    <x v="0"/>
    <n v="37.5"/>
    <n v="49.5"/>
    <n v="0"/>
    <x v="19"/>
    <n v="1457.8953408065133"/>
    <n v="3.1637263480274589"/>
  </r>
  <r>
    <x v="3"/>
    <x v="0"/>
    <x v="1"/>
    <x v="9"/>
    <x v="2"/>
    <x v="1"/>
    <x v="0"/>
    <n v="6.5"/>
    <n v="3"/>
    <n v="0"/>
    <x v="5"/>
    <n v="15.315264186250241"/>
    <n v="1.1851244927286895"/>
  </r>
  <r>
    <x v="3"/>
    <x v="0"/>
    <x v="1"/>
    <x v="9"/>
    <x v="2"/>
    <x v="1"/>
    <x v="0"/>
    <n v="22"/>
    <n v="15.5"/>
    <n v="0"/>
    <x v="12"/>
    <n v="267.82077371852984"/>
    <n v="2.4278442603586692"/>
  </r>
  <r>
    <x v="3"/>
    <x v="1"/>
    <x v="1"/>
    <x v="9"/>
    <x v="2"/>
    <x v="1"/>
    <x v="0"/>
    <n v="16"/>
    <n v="10"/>
    <n v="0"/>
    <x v="2"/>
    <n v="125.66370614359172"/>
    <n v="2.0992098640220962"/>
  </r>
  <r>
    <x v="3"/>
    <x v="1"/>
    <x v="1"/>
    <x v="9"/>
    <x v="2"/>
    <x v="1"/>
    <x v="0"/>
    <n v="37"/>
    <n v="19"/>
    <n v="0"/>
    <x v="12"/>
    <n v="552.13490886840611"/>
    <n v="2.7420452063859955"/>
  </r>
  <r>
    <x v="3"/>
    <x v="1"/>
    <x v="1"/>
    <x v="9"/>
    <x v="2"/>
    <x v="1"/>
    <x v="0"/>
    <n v="2.5"/>
    <n v="11"/>
    <n v="0"/>
    <x v="1"/>
    <n v="21.598449493429829"/>
    <n v="1.334422575196434"/>
  </r>
  <r>
    <x v="3"/>
    <x v="1"/>
    <x v="1"/>
    <x v="9"/>
    <x v="2"/>
    <x v="1"/>
    <x v="0"/>
    <n v="15"/>
    <n v="17"/>
    <n v="0"/>
    <x v="2"/>
    <n v="200.27653166634931"/>
    <n v="2.3016300618001266"/>
  </r>
  <r>
    <x v="3"/>
    <x v="1"/>
    <x v="1"/>
    <x v="9"/>
    <x v="2"/>
    <x v="1"/>
    <x v="0"/>
    <n v="28.5"/>
    <n v="21"/>
    <n v="0"/>
    <x v="12"/>
    <n v="470.06080079337278"/>
    <n v="2.6721540361086009"/>
  </r>
  <r>
    <x v="3"/>
    <x v="1"/>
    <x v="1"/>
    <x v="9"/>
    <x v="2"/>
    <x v="1"/>
    <x v="0"/>
    <n v="6"/>
    <n v="5.5"/>
    <n v="0"/>
    <x v="2"/>
    <n v="25.918139392115794"/>
    <n v="1.4136038212440589"/>
  </r>
  <r>
    <x v="3"/>
    <x v="1"/>
    <x v="1"/>
    <x v="9"/>
    <x v="2"/>
    <x v="1"/>
    <x v="0"/>
    <n v="15"/>
    <n v="16.5"/>
    <n v="0"/>
    <x v="2"/>
    <n v="194.38604544086846"/>
    <n v="2.2886650846357588"/>
  </r>
  <r>
    <x v="3"/>
    <x v="1"/>
    <x v="1"/>
    <x v="9"/>
    <x v="2"/>
    <x v="1"/>
    <x v="0"/>
    <n v="7.5"/>
    <n v="4.5"/>
    <n v="0"/>
    <x v="2"/>
    <n v="26.507188014663878"/>
    <n v="1.4233636585332152"/>
  </r>
  <r>
    <x v="3"/>
    <x v="1"/>
    <x v="1"/>
    <x v="9"/>
    <x v="2"/>
    <x v="1"/>
    <x v="0"/>
    <n v="20"/>
    <n v="14"/>
    <n v="0"/>
    <x v="7"/>
    <n v="219.91148575128551"/>
    <n v="2.3422479127083906"/>
  </r>
  <r>
    <x v="3"/>
    <x v="1"/>
    <x v="1"/>
    <x v="9"/>
    <x v="2"/>
    <x v="1"/>
    <x v="0"/>
    <n v="2"/>
    <n v="1.5"/>
    <n v="0"/>
    <x v="1"/>
    <n v="2.3561944901923448"/>
    <n v="0.37221113608583389"/>
  </r>
  <r>
    <x v="3"/>
    <x v="1"/>
    <x v="1"/>
    <x v="9"/>
    <x v="2"/>
    <x v="1"/>
    <x v="0"/>
    <n v="15"/>
    <n v="10"/>
    <n v="0"/>
    <x v="2"/>
    <n v="117.80972450961724"/>
    <n v="2.0711811404218525"/>
  </r>
  <r>
    <x v="4"/>
    <x v="2"/>
    <x v="1"/>
    <x v="9"/>
    <x v="2"/>
    <x v="1"/>
    <x v="0"/>
    <n v="35"/>
    <n v="30"/>
    <n v="0"/>
    <x v="0"/>
    <n v="824.66807156732068"/>
    <n v="2.9162791804361095"/>
  </r>
  <r>
    <x v="4"/>
    <x v="2"/>
    <x v="1"/>
    <x v="9"/>
    <x v="2"/>
    <x v="1"/>
    <x v="0"/>
    <n v="15"/>
    <n v="12"/>
    <n v="0"/>
    <x v="9"/>
    <n v="141.37166941154069"/>
    <n v="2.1503623864694776"/>
  </r>
  <r>
    <x v="4"/>
    <x v="0"/>
    <x v="1"/>
    <x v="9"/>
    <x v="2"/>
    <x v="1"/>
    <x v="0"/>
    <n v="30.5"/>
    <n v="24"/>
    <n v="0"/>
    <x v="1"/>
    <n v="574.91145560693212"/>
    <n v="2.7596009624245634"/>
  </r>
  <r>
    <x v="4"/>
    <x v="0"/>
    <x v="1"/>
    <x v="9"/>
    <x v="2"/>
    <x v="1"/>
    <x v="0"/>
    <n v="33"/>
    <n v="29"/>
    <n v="0"/>
    <x v="5"/>
    <n v="751.62604237135804"/>
    <n v="2.8760018191430152"/>
  </r>
  <r>
    <x v="3"/>
    <x v="1"/>
    <x v="1"/>
    <x v="0"/>
    <x v="3"/>
    <x v="1"/>
    <x v="1"/>
    <n v="13.5"/>
    <n v="9"/>
    <n v="0"/>
    <x v="2"/>
    <n v="95.425876852789969"/>
    <n v="1.9796661593005025"/>
  </r>
  <r>
    <x v="3"/>
    <x v="1"/>
    <x v="1"/>
    <x v="0"/>
    <x v="3"/>
    <x v="1"/>
    <x v="1"/>
    <n v="7"/>
    <n v="8"/>
    <n v="0"/>
    <x v="12"/>
    <n v="43.982297150257104"/>
    <n v="1.6432779083723719"/>
  </r>
  <r>
    <x v="3"/>
    <x v="1"/>
    <x v="1"/>
    <x v="0"/>
    <x v="3"/>
    <x v="1"/>
    <x v="1"/>
    <n v="8"/>
    <n v="4"/>
    <n v="0"/>
    <x v="12"/>
    <n v="25.132741228718345"/>
    <n v="1.4002398596860774"/>
  </r>
  <r>
    <x v="3"/>
    <x v="1"/>
    <x v="1"/>
    <x v="0"/>
    <x v="3"/>
    <x v="1"/>
    <x v="1"/>
    <n v="9"/>
    <n v="5"/>
    <n v="0"/>
    <x v="2"/>
    <n v="35.342917352885173"/>
    <n v="1.5483023951415151"/>
  </r>
  <r>
    <x v="4"/>
    <x v="2"/>
    <x v="1"/>
    <x v="0"/>
    <x v="3"/>
    <x v="1"/>
    <x v="1"/>
    <n v="3.5"/>
    <n v="2"/>
    <n v="0"/>
    <x v="0"/>
    <n v="5.497787143782138"/>
    <n v="0.74018792138042833"/>
  </r>
  <r>
    <x v="4"/>
    <x v="0"/>
    <x v="1"/>
    <x v="0"/>
    <x v="3"/>
    <x v="1"/>
    <x v="1"/>
    <n v="10"/>
    <n v="7"/>
    <n v="0"/>
    <x v="0"/>
    <n v="54.977871437821378"/>
    <n v="1.7401879213804283"/>
  </r>
  <r>
    <x v="4"/>
    <x v="0"/>
    <x v="1"/>
    <x v="0"/>
    <x v="3"/>
    <x v="1"/>
    <x v="1"/>
    <n v="5.5"/>
    <n v="2"/>
    <n v="0"/>
    <x v="13"/>
    <n v="8.6393797973719302"/>
    <n v="0.93648256652439643"/>
  </r>
  <r>
    <x v="2"/>
    <x v="1"/>
    <x v="1"/>
    <x v="1"/>
    <x v="3"/>
    <x v="1"/>
    <x v="1"/>
    <n v="15.5"/>
    <n v="11"/>
    <n v="0"/>
    <x v="2"/>
    <n v="133.91038685926492"/>
    <n v="2.1268142646946879"/>
  </r>
  <r>
    <x v="2"/>
    <x v="1"/>
    <x v="1"/>
    <x v="1"/>
    <x v="3"/>
    <x v="1"/>
    <x v="1"/>
    <n v="8.5"/>
    <n v="6.5"/>
    <n v="0"/>
    <x v="2"/>
    <n v="43.393248527709019"/>
    <n v="1.6374221637233197"/>
  </r>
  <r>
    <x v="2"/>
    <x v="1"/>
    <x v="1"/>
    <x v="1"/>
    <x v="3"/>
    <x v="1"/>
    <x v="1"/>
    <n v="57"/>
    <n v="22"/>
    <n v="0"/>
    <x v="1"/>
    <n v="984.88929690040015"/>
    <n v="2.9933874178608693"/>
  </r>
  <r>
    <x v="2"/>
    <x v="1"/>
    <x v="1"/>
    <x v="1"/>
    <x v="3"/>
    <x v="1"/>
    <x v="1"/>
    <n v="2.5"/>
    <n v="2"/>
    <n v="0"/>
    <x v="0"/>
    <n v="3.9269908169872414"/>
    <n v="0.59405988570219026"/>
  </r>
  <r>
    <x v="2"/>
    <x v="1"/>
    <x v="1"/>
    <x v="1"/>
    <x v="3"/>
    <x v="1"/>
    <x v="1"/>
    <n v="2.5"/>
    <n v="2"/>
    <n v="0"/>
    <x v="1"/>
    <n v="3.9269908169872414"/>
    <n v="0.59405988570219026"/>
  </r>
  <r>
    <x v="2"/>
    <x v="1"/>
    <x v="1"/>
    <x v="1"/>
    <x v="3"/>
    <x v="1"/>
    <x v="1"/>
    <n v="5"/>
    <n v="3.5"/>
    <n v="0"/>
    <x v="2"/>
    <n v="13.744467859455344"/>
    <n v="1.1381279300524658"/>
  </r>
  <r>
    <x v="2"/>
    <x v="1"/>
    <x v="1"/>
    <x v="1"/>
    <x v="3"/>
    <x v="1"/>
    <x v="1"/>
    <n v="4"/>
    <n v="2.5"/>
    <n v="0"/>
    <x v="3"/>
    <n v="7.8539816339744828"/>
    <n v="0.8950898813661714"/>
  </r>
  <r>
    <x v="2"/>
    <x v="1"/>
    <x v="1"/>
    <x v="1"/>
    <x v="3"/>
    <x v="1"/>
    <x v="1"/>
    <n v="28"/>
    <n v="12.5"/>
    <n v="0"/>
    <x v="1"/>
    <n v="274.88935718910687"/>
    <n v="2.4391579257164469"/>
  </r>
  <r>
    <x v="2"/>
    <x v="1"/>
    <x v="1"/>
    <x v="1"/>
    <x v="3"/>
    <x v="1"/>
    <x v="1"/>
    <n v="11"/>
    <n v="10"/>
    <n v="0"/>
    <x v="1"/>
    <n v="86.393797973719316"/>
    <n v="1.9364825665243965"/>
  </r>
  <r>
    <x v="2"/>
    <x v="1"/>
    <x v="1"/>
    <x v="1"/>
    <x v="3"/>
    <x v="1"/>
    <x v="1"/>
    <n v="13"/>
    <n v="10"/>
    <n v="0"/>
    <x v="2"/>
    <n v="102.10176124166827"/>
    <n v="2.0090332336730081"/>
  </r>
  <r>
    <x v="2"/>
    <x v="1"/>
    <x v="1"/>
    <x v="1"/>
    <x v="3"/>
    <x v="1"/>
    <x v="1"/>
    <n v="16"/>
    <n v="13"/>
    <n v="0"/>
    <x v="2"/>
    <n v="163.36281798666926"/>
    <n v="2.2131532163289331"/>
  </r>
  <r>
    <x v="2"/>
    <x v="0"/>
    <x v="1"/>
    <x v="1"/>
    <x v="3"/>
    <x v="1"/>
    <x v="1"/>
    <n v="6.5"/>
    <n v="2.5"/>
    <n v="0"/>
    <x v="5"/>
    <n v="12.762720155208534"/>
    <n v="1.1059432466810646"/>
  </r>
  <r>
    <x v="4"/>
    <x v="2"/>
    <x v="1"/>
    <x v="1"/>
    <x v="3"/>
    <x v="1"/>
    <x v="1"/>
    <n v="30"/>
    <n v="20"/>
    <n v="0"/>
    <x v="12"/>
    <n v="471.23889803846896"/>
    <n v="2.673241131749815"/>
  </r>
  <r>
    <x v="4"/>
    <x v="2"/>
    <x v="1"/>
    <x v="1"/>
    <x v="3"/>
    <x v="1"/>
    <x v="1"/>
    <n v="5"/>
    <n v="3"/>
    <n v="0"/>
    <x v="0"/>
    <n v="11.780972450961723"/>
    <n v="1.0711811404218528"/>
  </r>
  <r>
    <x v="4"/>
    <x v="2"/>
    <x v="1"/>
    <x v="1"/>
    <x v="3"/>
    <x v="1"/>
    <x v="1"/>
    <n v="5"/>
    <n v="4"/>
    <n v="0"/>
    <x v="0"/>
    <n v="15.707963267948966"/>
    <n v="1.1961198770301527"/>
  </r>
  <r>
    <x v="3"/>
    <x v="1"/>
    <x v="1"/>
    <x v="4"/>
    <x v="3"/>
    <x v="1"/>
    <x v="1"/>
    <n v="22"/>
    <n v="12"/>
    <n v="0"/>
    <x v="2"/>
    <n v="207.34511513692635"/>
    <n v="2.3166938082360025"/>
  </r>
  <r>
    <x v="4"/>
    <x v="0"/>
    <x v="1"/>
    <x v="4"/>
    <x v="3"/>
    <x v="1"/>
    <x v="1"/>
    <n v="124"/>
    <n v="118"/>
    <n v="0"/>
    <x v="18"/>
    <n v="11491.945926831464"/>
    <n v="4.0603935738345323"/>
  </r>
  <r>
    <x v="4"/>
    <x v="0"/>
    <x v="1"/>
    <x v="4"/>
    <x v="3"/>
    <x v="1"/>
    <x v="1"/>
    <n v="8.5"/>
    <n v="5.5"/>
    <n v="0"/>
    <x v="12"/>
    <n v="36.71736413883071"/>
    <n v="1.5648714965747081"/>
  </r>
  <r>
    <x v="3"/>
    <x v="0"/>
    <x v="1"/>
    <x v="5"/>
    <x v="3"/>
    <x v="1"/>
    <x v="1"/>
    <n v="38.5"/>
    <n v="21"/>
    <n v="0"/>
    <x v="11"/>
    <n v="634.99441510683698"/>
    <n v="2.8027699056085913"/>
  </r>
  <r>
    <x v="3"/>
    <x v="0"/>
    <x v="1"/>
    <x v="5"/>
    <x v="3"/>
    <x v="1"/>
    <x v="1"/>
    <n v="49.5"/>
    <n v="28.5"/>
    <n v="0"/>
    <x v="18"/>
    <n v="1108.0004590129502"/>
    <n v="3.0445399403082503"/>
  </r>
  <r>
    <x v="3"/>
    <x v="0"/>
    <x v="1"/>
    <x v="5"/>
    <x v="3"/>
    <x v="1"/>
    <x v="1"/>
    <n v="28"/>
    <n v="16"/>
    <n v="0"/>
    <x v="6"/>
    <n v="351.85837720205683"/>
    <n v="2.5463678953643156"/>
  </r>
  <r>
    <x v="3"/>
    <x v="1"/>
    <x v="1"/>
    <x v="5"/>
    <x v="3"/>
    <x v="1"/>
    <x v="1"/>
    <n v="4"/>
    <n v="2"/>
    <n v="0"/>
    <x v="0"/>
    <n v="6.2831853071795862"/>
    <n v="0.79817986835811505"/>
  </r>
  <r>
    <x v="3"/>
    <x v="1"/>
    <x v="1"/>
    <x v="5"/>
    <x v="3"/>
    <x v="1"/>
    <x v="1"/>
    <n v="90"/>
    <n v="44"/>
    <n v="0"/>
    <x v="1"/>
    <n v="3110.1767270538953"/>
    <n v="3.4927850672916838"/>
  </r>
  <r>
    <x v="3"/>
    <x v="1"/>
    <x v="1"/>
    <x v="5"/>
    <x v="3"/>
    <x v="1"/>
    <x v="1"/>
    <n v="19"/>
    <n v="10"/>
    <n v="0"/>
    <x v="2"/>
    <n v="149.22565104551518"/>
    <n v="2.1738434823190005"/>
  </r>
  <r>
    <x v="3"/>
    <x v="1"/>
    <x v="1"/>
    <x v="5"/>
    <x v="3"/>
    <x v="1"/>
    <x v="1"/>
    <n v="8"/>
    <n v="11"/>
    <n v="0"/>
    <x v="12"/>
    <n v="69.115038378975441"/>
    <n v="1.8395725535163401"/>
  </r>
  <r>
    <x v="4"/>
    <x v="2"/>
    <x v="1"/>
    <x v="5"/>
    <x v="3"/>
    <x v="1"/>
    <x v="1"/>
    <n v="5"/>
    <n v="4"/>
    <n v="0"/>
    <x v="0"/>
    <n v="15.707963267948966"/>
    <n v="1.1961198770301527"/>
  </r>
  <r>
    <x v="4"/>
    <x v="2"/>
    <x v="1"/>
    <x v="5"/>
    <x v="3"/>
    <x v="1"/>
    <x v="1"/>
    <n v="15"/>
    <n v="5.5"/>
    <n v="0"/>
    <x v="0"/>
    <n v="64.795348480289476"/>
    <n v="1.8115438299160964"/>
  </r>
  <r>
    <x v="4"/>
    <x v="2"/>
    <x v="1"/>
    <x v="5"/>
    <x v="3"/>
    <x v="1"/>
    <x v="1"/>
    <n v="3.5"/>
    <n v="2"/>
    <n v="0"/>
    <x v="0"/>
    <n v="5.497787143782138"/>
    <n v="0.74018792138042833"/>
  </r>
  <r>
    <x v="4"/>
    <x v="0"/>
    <x v="1"/>
    <x v="5"/>
    <x v="3"/>
    <x v="1"/>
    <x v="1"/>
    <n v="2.5"/>
    <n v="2"/>
    <n v="0"/>
    <x v="0"/>
    <n v="3.9269908169872414"/>
    <n v="0.59405988570219026"/>
  </r>
  <r>
    <x v="3"/>
    <x v="0"/>
    <x v="1"/>
    <x v="2"/>
    <x v="3"/>
    <x v="1"/>
    <x v="1"/>
    <n v="12.5"/>
    <n v="8.5"/>
    <n v="0"/>
    <x v="2"/>
    <n v="83.448554860978874"/>
    <n v="1.9214188200885205"/>
  </r>
  <r>
    <x v="3"/>
    <x v="0"/>
    <x v="1"/>
    <x v="2"/>
    <x v="3"/>
    <x v="1"/>
    <x v="1"/>
    <n v="20"/>
    <n v="14.5"/>
    <n v="0"/>
    <x v="20"/>
    <n v="227.76546738526"/>
    <n v="2.3574878792651277"/>
  </r>
  <r>
    <x v="3"/>
    <x v="0"/>
    <x v="1"/>
    <x v="2"/>
    <x v="3"/>
    <x v="1"/>
    <x v="1"/>
    <n v="38"/>
    <n v="43"/>
    <n v="0"/>
    <x v="20"/>
    <n v="1283.3405989914304"/>
    <n v="3.1083419335625679"/>
  </r>
  <r>
    <x v="3"/>
    <x v="0"/>
    <x v="1"/>
    <x v="2"/>
    <x v="3"/>
    <x v="1"/>
    <x v="1"/>
    <n v="17"/>
    <n v="7"/>
    <n v="0"/>
    <x v="12"/>
    <n v="93.462381444296341"/>
    <n v="1.9706368427587022"/>
  </r>
  <r>
    <x v="3"/>
    <x v="0"/>
    <x v="1"/>
    <x v="2"/>
    <x v="3"/>
    <x v="1"/>
    <x v="1"/>
    <n v="14.5"/>
    <n v="13"/>
    <n v="0"/>
    <x v="5"/>
    <n v="148.047553800419"/>
    <n v="2.170401235907983"/>
  </r>
  <r>
    <x v="3"/>
    <x v="1"/>
    <x v="1"/>
    <x v="2"/>
    <x v="3"/>
    <x v="1"/>
    <x v="1"/>
    <n v="11"/>
    <n v="5.5"/>
    <n v="0"/>
    <x v="1"/>
    <n v="47.516588885545623"/>
    <n v="1.6768452560186404"/>
  </r>
  <r>
    <x v="3"/>
    <x v="1"/>
    <x v="1"/>
    <x v="2"/>
    <x v="3"/>
    <x v="1"/>
    <x v="1"/>
    <n v="21.5"/>
    <n v="18.5"/>
    <n v="0"/>
    <x v="2"/>
    <n v="312.39211949133505"/>
    <n v="2.4947000696847907"/>
  </r>
  <r>
    <x v="3"/>
    <x v="1"/>
    <x v="1"/>
    <x v="2"/>
    <x v="3"/>
    <x v="1"/>
    <x v="1"/>
    <n v="14.5"/>
    <n v="8"/>
    <n v="0"/>
    <x v="2"/>
    <n v="91.106186954104004"/>
    <n v="1.95954787059309"/>
  </r>
  <r>
    <x v="3"/>
    <x v="1"/>
    <x v="1"/>
    <x v="2"/>
    <x v="3"/>
    <x v="1"/>
    <x v="1"/>
    <n v="2"/>
    <n v="1"/>
    <n v="0"/>
    <x v="0"/>
    <n v="1.5707963267948966"/>
    <n v="0.19611987703015263"/>
  </r>
  <r>
    <x v="3"/>
    <x v="1"/>
    <x v="1"/>
    <x v="2"/>
    <x v="3"/>
    <x v="1"/>
    <x v="1"/>
    <n v="2.5"/>
    <n v="1"/>
    <n v="0"/>
    <x v="2"/>
    <n v="1.9634954084936207"/>
    <n v="0.29302989003820906"/>
  </r>
  <r>
    <x v="3"/>
    <x v="1"/>
    <x v="1"/>
    <x v="2"/>
    <x v="3"/>
    <x v="1"/>
    <x v="1"/>
    <n v="11"/>
    <n v="6"/>
    <n v="0"/>
    <x v="2"/>
    <n v="51.836278784231588"/>
    <n v="1.7146338169080402"/>
  </r>
  <r>
    <x v="3"/>
    <x v="1"/>
    <x v="1"/>
    <x v="2"/>
    <x v="3"/>
    <x v="1"/>
    <x v="1"/>
    <n v="11"/>
    <n v="12.5"/>
    <n v="0"/>
    <x v="2"/>
    <n v="107.99224746714914"/>
    <n v="2.0333925795324528"/>
  </r>
  <r>
    <x v="3"/>
    <x v="1"/>
    <x v="1"/>
    <x v="2"/>
    <x v="3"/>
    <x v="1"/>
    <x v="1"/>
    <n v="10.5"/>
    <n v="5.5"/>
    <n v="0"/>
    <x v="2"/>
    <n v="45.356743936202641"/>
    <n v="1.6566418699303533"/>
  </r>
  <r>
    <x v="3"/>
    <x v="1"/>
    <x v="1"/>
    <x v="2"/>
    <x v="3"/>
    <x v="1"/>
    <x v="1"/>
    <n v="17"/>
    <n v="9"/>
    <n v="0"/>
    <x v="2"/>
    <n v="120.16591899980959"/>
    <n v="2.07978131218377"/>
  </r>
  <r>
    <x v="3"/>
    <x v="1"/>
    <x v="1"/>
    <x v="2"/>
    <x v="3"/>
    <x v="1"/>
    <x v="1"/>
    <n v="14"/>
    <n v="16"/>
    <n v="0"/>
    <x v="2"/>
    <n v="175.92918860102841"/>
    <n v="2.2453378997003344"/>
  </r>
  <r>
    <x v="3"/>
    <x v="1"/>
    <x v="1"/>
    <x v="2"/>
    <x v="3"/>
    <x v="1"/>
    <x v="1"/>
    <n v="12"/>
    <n v="9"/>
    <n v="0"/>
    <x v="2"/>
    <n v="84.823001646924411"/>
    <n v="1.928513636853121"/>
  </r>
  <r>
    <x v="4"/>
    <x v="2"/>
    <x v="1"/>
    <x v="2"/>
    <x v="3"/>
    <x v="1"/>
    <x v="1"/>
    <n v="6"/>
    <n v="3"/>
    <n v="0"/>
    <x v="0"/>
    <n v="14.137166941154069"/>
    <n v="1.1503623864694774"/>
  </r>
  <r>
    <x v="2"/>
    <x v="0"/>
    <x v="1"/>
    <x v="6"/>
    <x v="3"/>
    <x v="1"/>
    <x v="1"/>
    <n v="6"/>
    <n v="2.5"/>
    <n v="0"/>
    <x v="1"/>
    <n v="11.780972450961723"/>
    <n v="1.0711811404218528"/>
  </r>
  <r>
    <x v="2"/>
    <x v="0"/>
    <x v="1"/>
    <x v="6"/>
    <x v="3"/>
    <x v="1"/>
    <x v="1"/>
    <n v="0.8"/>
    <n v="0.6"/>
    <n v="0"/>
    <x v="0"/>
    <n v="0.37699111843077515"/>
    <n v="-0.42366888125824137"/>
  </r>
  <r>
    <x v="2"/>
    <x v="0"/>
    <x v="1"/>
    <x v="6"/>
    <x v="3"/>
    <x v="1"/>
    <x v="1"/>
    <n v="24.5"/>
    <n v="5"/>
    <n v="0"/>
    <x v="1"/>
    <n v="96.211275016187415"/>
    <n v="1.9832259700667227"/>
  </r>
  <r>
    <x v="2"/>
    <x v="0"/>
    <x v="1"/>
    <x v="6"/>
    <x v="3"/>
    <x v="1"/>
    <x v="1"/>
    <n v="3.5"/>
    <n v="3"/>
    <n v="0"/>
    <x v="0"/>
    <n v="8.2466807156732074"/>
    <n v="0.91627918043610956"/>
  </r>
  <r>
    <x v="2"/>
    <x v="0"/>
    <x v="1"/>
    <x v="6"/>
    <x v="3"/>
    <x v="1"/>
    <x v="1"/>
    <n v="7.5"/>
    <n v="6.5"/>
    <n v="0"/>
    <x v="0"/>
    <n v="38.288160465625602"/>
    <n v="1.583064501400727"/>
  </r>
  <r>
    <x v="2"/>
    <x v="0"/>
    <x v="1"/>
    <x v="6"/>
    <x v="3"/>
    <x v="1"/>
    <x v="1"/>
    <n v="24.5"/>
    <n v="13"/>
    <n v="0"/>
    <x v="9"/>
    <n v="250.14931504208727"/>
    <n v="2.3981993180375407"/>
  </r>
  <r>
    <x v="2"/>
    <x v="0"/>
    <x v="1"/>
    <x v="6"/>
    <x v="3"/>
    <x v="1"/>
    <x v="1"/>
    <n v="19"/>
    <n v="16.5"/>
    <n v="0"/>
    <x v="12"/>
    <n v="246.22232422510004"/>
    <n v="2.3913274265329068"/>
  </r>
  <r>
    <x v="4"/>
    <x v="2"/>
    <x v="1"/>
    <x v="6"/>
    <x v="3"/>
    <x v="1"/>
    <x v="1"/>
    <n v="30"/>
    <n v="20"/>
    <n v="0"/>
    <x v="12"/>
    <n v="471.23889803846896"/>
    <n v="2.673241131749815"/>
  </r>
  <r>
    <x v="4"/>
    <x v="2"/>
    <x v="1"/>
    <x v="6"/>
    <x v="3"/>
    <x v="1"/>
    <x v="1"/>
    <n v="20"/>
    <n v="10"/>
    <n v="6"/>
    <x v="9"/>
    <n v="270.1769682087222"/>
    <n v="2.4316483239377016"/>
  </r>
  <r>
    <x v="4"/>
    <x v="2"/>
    <x v="1"/>
    <x v="6"/>
    <x v="3"/>
    <x v="1"/>
    <x v="1"/>
    <n v="5"/>
    <n v="4"/>
    <n v="0"/>
    <x v="0"/>
    <n v="15.707963267948966"/>
    <n v="1.1961198770301527"/>
  </r>
  <r>
    <x v="4"/>
    <x v="0"/>
    <x v="1"/>
    <x v="6"/>
    <x v="3"/>
    <x v="1"/>
    <x v="1"/>
    <n v="33"/>
    <n v="19"/>
    <n v="0"/>
    <x v="1"/>
    <n v="492.44464845020008"/>
    <n v="2.692357422196888"/>
  </r>
  <r>
    <x v="4"/>
    <x v="0"/>
    <x v="1"/>
    <x v="6"/>
    <x v="3"/>
    <x v="1"/>
    <x v="1"/>
    <n v="5.5"/>
    <n v="3.5"/>
    <n v="0"/>
    <x v="0"/>
    <n v="15.11891464540088"/>
    <n v="1.179520615210691"/>
  </r>
  <r>
    <x v="3"/>
    <x v="0"/>
    <x v="1"/>
    <x v="7"/>
    <x v="3"/>
    <x v="1"/>
    <x v="1"/>
    <n v="15.5"/>
    <n v="17"/>
    <n v="0"/>
    <x v="7"/>
    <n v="206.95241605522762"/>
    <n v="2.3158705009147367"/>
  </r>
  <r>
    <x v="3"/>
    <x v="1"/>
    <x v="1"/>
    <x v="7"/>
    <x v="3"/>
    <x v="1"/>
    <x v="1"/>
    <n v="4.5"/>
    <n v="3.5"/>
    <n v="0"/>
    <x v="0"/>
    <n v="12.370021073509811"/>
    <n v="1.0923704394917908"/>
  </r>
  <r>
    <x v="4"/>
    <x v="0"/>
    <x v="1"/>
    <x v="7"/>
    <x v="3"/>
    <x v="1"/>
    <x v="1"/>
    <n v="5"/>
    <n v="4.5"/>
    <n v="0"/>
    <x v="3"/>
    <n v="17.671458676442587"/>
    <n v="1.2472723994775339"/>
  </r>
  <r>
    <x v="2"/>
    <x v="1"/>
    <x v="1"/>
    <x v="3"/>
    <x v="3"/>
    <x v="1"/>
    <x v="1"/>
    <n v="4.5"/>
    <n v="2.5"/>
    <n v="0"/>
    <x v="0"/>
    <n v="8.8357293382212934"/>
    <n v="0.94624240381355273"/>
  </r>
  <r>
    <x v="2"/>
    <x v="0"/>
    <x v="1"/>
    <x v="3"/>
    <x v="3"/>
    <x v="1"/>
    <x v="1"/>
    <n v="4.5"/>
    <n v="3"/>
    <n v="0"/>
    <x v="0"/>
    <n v="10.602875205865551"/>
    <n v="1.0254236498611775"/>
  </r>
  <r>
    <x v="2"/>
    <x v="0"/>
    <x v="1"/>
    <x v="3"/>
    <x v="3"/>
    <x v="1"/>
    <x v="1"/>
    <n v="5"/>
    <n v="2.5"/>
    <n v="0"/>
    <x v="3"/>
    <n v="9.8174770424681039"/>
    <n v="0.99199989437422786"/>
  </r>
  <r>
    <x v="2"/>
    <x v="0"/>
    <x v="1"/>
    <x v="3"/>
    <x v="3"/>
    <x v="1"/>
    <x v="1"/>
    <n v="2"/>
    <n v="1.5"/>
    <n v="0"/>
    <x v="0"/>
    <n v="2.3561944901923448"/>
    <n v="0.37221113608583389"/>
  </r>
  <r>
    <x v="2"/>
    <x v="0"/>
    <x v="1"/>
    <x v="3"/>
    <x v="3"/>
    <x v="1"/>
    <x v="1"/>
    <n v="1.5"/>
    <n v="1.5"/>
    <n v="0"/>
    <x v="0"/>
    <n v="1.7671458676442586"/>
    <n v="0.24727239947753393"/>
  </r>
  <r>
    <x v="4"/>
    <x v="0"/>
    <x v="1"/>
    <x v="3"/>
    <x v="3"/>
    <x v="1"/>
    <x v="1"/>
    <n v="14.5"/>
    <n v="6.5"/>
    <n v="0"/>
    <x v="1"/>
    <n v="74.023776900209498"/>
    <n v="1.8693712402440019"/>
  </r>
  <r>
    <x v="4"/>
    <x v="0"/>
    <x v="1"/>
    <x v="3"/>
    <x v="3"/>
    <x v="1"/>
    <x v="1"/>
    <n v="1.5"/>
    <n v="1"/>
    <n v="0"/>
    <x v="0"/>
    <n v="1.1780972450961724"/>
    <n v="7.1181140421852696E-2"/>
  </r>
  <r>
    <x v="4"/>
    <x v="0"/>
    <x v="1"/>
    <x v="3"/>
    <x v="3"/>
    <x v="1"/>
    <x v="1"/>
    <n v="1.2"/>
    <n v="0.6"/>
    <n v="0"/>
    <x v="0"/>
    <n v="0.56548667764616278"/>
    <n v="-0.24757762220256008"/>
  </r>
  <r>
    <x v="4"/>
    <x v="0"/>
    <x v="1"/>
    <x v="3"/>
    <x v="3"/>
    <x v="1"/>
    <x v="1"/>
    <n v="1.5"/>
    <n v="1"/>
    <n v="0"/>
    <x v="0"/>
    <n v="1.1780972450961724"/>
    <n v="7.1181140421852696E-2"/>
  </r>
  <r>
    <x v="4"/>
    <x v="0"/>
    <x v="1"/>
    <x v="3"/>
    <x v="3"/>
    <x v="1"/>
    <x v="1"/>
    <n v="4"/>
    <n v="3.5"/>
    <n v="0"/>
    <x v="0"/>
    <n v="10.995574287564276"/>
    <n v="1.0412179170444096"/>
  </r>
  <r>
    <x v="4"/>
    <x v="0"/>
    <x v="1"/>
    <x v="3"/>
    <x v="3"/>
    <x v="1"/>
    <x v="1"/>
    <n v="6.5"/>
    <n v="3.5"/>
    <n v="0"/>
    <x v="1"/>
    <n v="17.867808217291948"/>
    <n v="1.2520712823593028"/>
  </r>
  <r>
    <x v="4"/>
    <x v="0"/>
    <x v="1"/>
    <x v="3"/>
    <x v="3"/>
    <x v="1"/>
    <x v="1"/>
    <n v="5"/>
    <n v="3"/>
    <n v="0"/>
    <x v="1"/>
    <n v="11.780972450961723"/>
    <n v="1.0711811404218528"/>
  </r>
  <r>
    <x v="2"/>
    <x v="1"/>
    <x v="1"/>
    <x v="8"/>
    <x v="3"/>
    <x v="1"/>
    <x v="1"/>
    <n v="7"/>
    <n v="6"/>
    <n v="0"/>
    <x v="2"/>
    <n v="32.986722862692829"/>
    <n v="1.518339171764072"/>
  </r>
  <r>
    <x v="2"/>
    <x v="1"/>
    <x v="1"/>
    <x v="8"/>
    <x v="3"/>
    <x v="1"/>
    <x v="1"/>
    <n v="12"/>
    <n v="7"/>
    <n v="0"/>
    <x v="2"/>
    <n v="65.973445725385659"/>
    <n v="1.8193691674280532"/>
  </r>
  <r>
    <x v="2"/>
    <x v="1"/>
    <x v="1"/>
    <x v="8"/>
    <x v="3"/>
    <x v="1"/>
    <x v="1"/>
    <n v="5"/>
    <n v="5"/>
    <n v="0"/>
    <x v="2"/>
    <n v="19.634954084936208"/>
    <n v="1.2930298900382091"/>
  </r>
  <r>
    <x v="2"/>
    <x v="1"/>
    <x v="1"/>
    <x v="8"/>
    <x v="3"/>
    <x v="1"/>
    <x v="1"/>
    <n v="11"/>
    <n v="4"/>
    <n v="0"/>
    <x v="2"/>
    <n v="34.557519189487721"/>
    <n v="1.5385425578523588"/>
  </r>
  <r>
    <x v="2"/>
    <x v="1"/>
    <x v="1"/>
    <x v="8"/>
    <x v="3"/>
    <x v="1"/>
    <x v="1"/>
    <n v="10"/>
    <n v="7.5"/>
    <n v="0"/>
    <x v="2"/>
    <n v="58.90486225480862"/>
    <n v="1.7701511447578715"/>
  </r>
  <r>
    <x v="2"/>
    <x v="1"/>
    <x v="1"/>
    <x v="8"/>
    <x v="3"/>
    <x v="1"/>
    <x v="1"/>
    <n v="14"/>
    <n v="9.5"/>
    <n v="0"/>
    <x v="0"/>
    <n v="104.45795573186062"/>
    <n v="2.0189415223332574"/>
  </r>
  <r>
    <x v="2"/>
    <x v="1"/>
    <x v="1"/>
    <x v="8"/>
    <x v="3"/>
    <x v="1"/>
    <x v="1"/>
    <n v="5.5"/>
    <n v="6"/>
    <n v="0"/>
    <x v="1"/>
    <n v="25.918139392115794"/>
    <n v="1.4136038212440589"/>
  </r>
  <r>
    <x v="2"/>
    <x v="0"/>
    <x v="1"/>
    <x v="8"/>
    <x v="3"/>
    <x v="1"/>
    <x v="1"/>
    <n v="5"/>
    <n v="3"/>
    <n v="0"/>
    <x v="2"/>
    <n v="11.780972450961723"/>
    <n v="1.0711811404218528"/>
  </r>
  <r>
    <x v="2"/>
    <x v="0"/>
    <x v="1"/>
    <x v="8"/>
    <x v="3"/>
    <x v="1"/>
    <x v="1"/>
    <n v="0.8"/>
    <n v="0.6"/>
    <n v="0"/>
    <x v="0"/>
    <n v="0.37699111843077515"/>
    <n v="-0.42366888125824137"/>
  </r>
  <r>
    <x v="2"/>
    <x v="0"/>
    <x v="1"/>
    <x v="8"/>
    <x v="3"/>
    <x v="1"/>
    <x v="1"/>
    <n v="4.5"/>
    <n v="3"/>
    <n v="0"/>
    <x v="12"/>
    <n v="10.602875205865551"/>
    <n v="1.0254236498611775"/>
  </r>
  <r>
    <x v="2"/>
    <x v="0"/>
    <x v="1"/>
    <x v="8"/>
    <x v="3"/>
    <x v="1"/>
    <x v="1"/>
    <n v="5.5"/>
    <n v="3"/>
    <n v="0"/>
    <x v="5"/>
    <n v="12.959069696057897"/>
    <n v="1.1125738255800777"/>
  </r>
  <r>
    <x v="4"/>
    <x v="2"/>
    <x v="1"/>
    <x v="8"/>
    <x v="3"/>
    <x v="1"/>
    <x v="1"/>
    <n v="8"/>
    <n v="4"/>
    <n v="0"/>
    <x v="0"/>
    <n v="25.132741228718345"/>
    <n v="1.4002398596860774"/>
  </r>
  <r>
    <x v="4"/>
    <x v="2"/>
    <x v="1"/>
    <x v="8"/>
    <x v="3"/>
    <x v="1"/>
    <x v="1"/>
    <n v="15"/>
    <n v="9"/>
    <n v="0"/>
    <x v="0"/>
    <n v="106.02875205865551"/>
    <n v="2.0254236498611777"/>
  </r>
  <r>
    <x v="3"/>
    <x v="1"/>
    <x v="1"/>
    <x v="9"/>
    <x v="3"/>
    <x v="1"/>
    <x v="1"/>
    <n v="2"/>
    <n v="1.5"/>
    <n v="0"/>
    <x v="0"/>
    <n v="2.3561944901923448"/>
    <n v="0.37221113608583389"/>
  </r>
  <r>
    <x v="4"/>
    <x v="2"/>
    <x v="1"/>
    <x v="9"/>
    <x v="3"/>
    <x v="1"/>
    <x v="1"/>
    <n v="7"/>
    <n v="6"/>
    <n v="0"/>
    <x v="0"/>
    <n v="32.986722862692829"/>
    <n v="1.518339171764072"/>
  </r>
  <r>
    <x v="4"/>
    <x v="2"/>
    <x v="1"/>
    <x v="9"/>
    <x v="3"/>
    <x v="1"/>
    <x v="1"/>
    <n v="30"/>
    <n v="12"/>
    <n v="0"/>
    <x v="1"/>
    <n v="282.74333882308139"/>
    <n v="2.4513923821334589"/>
  </r>
  <r>
    <x v="4"/>
    <x v="0"/>
    <x v="1"/>
    <x v="9"/>
    <x v="3"/>
    <x v="1"/>
    <x v="1"/>
    <n v="3"/>
    <n v="3"/>
    <n v="0"/>
    <x v="0"/>
    <n v="7.0685834705770345"/>
    <n v="0.84933239080549627"/>
  </r>
  <r>
    <x v="3"/>
    <x v="0"/>
    <x v="1"/>
    <x v="4"/>
    <x v="5"/>
    <x v="2"/>
    <x v="2"/>
    <n v="5.5"/>
    <n v="6.5"/>
    <n v="1.5"/>
    <x v="2"/>
    <n v="35.146567812035812"/>
    <n v="1.5458829210181022"/>
  </r>
  <r>
    <x v="3"/>
    <x v="1"/>
    <x v="1"/>
    <x v="4"/>
    <x v="5"/>
    <x v="2"/>
    <x v="2"/>
    <n v="7"/>
    <n v="5"/>
    <n v="4"/>
    <x v="2"/>
    <n v="77.754418176347386"/>
    <n v="1.8907250759637213"/>
  </r>
  <r>
    <x v="3"/>
    <x v="1"/>
    <x v="1"/>
    <x v="4"/>
    <x v="5"/>
    <x v="2"/>
    <x v="2"/>
    <n v="6"/>
    <n v="6.5"/>
    <n v="5"/>
    <x v="0"/>
    <n v="109.17034471224531"/>
    <n v="2.0381046816202666"/>
  </r>
  <r>
    <x v="4"/>
    <x v="0"/>
    <x v="1"/>
    <x v="2"/>
    <x v="5"/>
    <x v="2"/>
    <x v="2"/>
    <n v="20.5"/>
    <n v="12.5"/>
    <n v="17"/>
    <x v="17"/>
    <n v="1109.1785562580462"/>
    <n v="3.0450014647745363"/>
  </r>
  <r>
    <x v="4"/>
    <x v="0"/>
    <x v="1"/>
    <x v="6"/>
    <x v="5"/>
    <x v="2"/>
    <x v="2"/>
    <n v="14"/>
    <n v="9.5"/>
    <n v="17"/>
    <x v="4"/>
    <n v="1012.3782326193108"/>
    <n v="3.0053427987195747"/>
  </r>
  <r>
    <x v="3"/>
    <x v="0"/>
    <x v="1"/>
    <x v="7"/>
    <x v="5"/>
    <x v="2"/>
    <x v="2"/>
    <n v="13.5"/>
    <n v="5.5"/>
    <n v="10.5"/>
    <x v="4"/>
    <n v="404.67640369053521"/>
    <n v="2.6071078818174218"/>
  </r>
  <r>
    <x v="3"/>
    <x v="0"/>
    <x v="1"/>
    <x v="7"/>
    <x v="5"/>
    <x v="2"/>
    <x v="2"/>
    <n v="7"/>
    <n v="6"/>
    <n v="2.5"/>
    <x v="2"/>
    <n v="52.621676947629034"/>
    <n v="1.7211646840669979"/>
  </r>
  <r>
    <x v="3"/>
    <x v="1"/>
    <x v="1"/>
    <x v="7"/>
    <x v="5"/>
    <x v="2"/>
    <x v="2"/>
    <n v="21"/>
    <n v="13"/>
    <n v="16"/>
    <x v="10"/>
    <n v="1018.6614179264905"/>
    <n v="3.0080298574502518"/>
  </r>
  <r>
    <x v="3"/>
    <x v="1"/>
    <x v="1"/>
    <x v="7"/>
    <x v="5"/>
    <x v="2"/>
    <x v="2"/>
    <n v="24"/>
    <n v="15.5"/>
    <n v="14"/>
    <x v="16"/>
    <n v="907.9202768874502"/>
    <n v="2.9580477154506819"/>
  </r>
  <r>
    <x v="4"/>
    <x v="0"/>
    <x v="1"/>
    <x v="7"/>
    <x v="5"/>
    <x v="2"/>
    <x v="2"/>
    <n v="9.5"/>
    <n v="8"/>
    <n v="8.5"/>
    <x v="10"/>
    <n v="286.67032964006864"/>
    <n v="2.4573827458226463"/>
  </r>
  <r>
    <x v="2"/>
    <x v="0"/>
    <x v="1"/>
    <x v="3"/>
    <x v="5"/>
    <x v="2"/>
    <x v="2"/>
    <n v="3.5"/>
    <n v="3.5"/>
    <n v="3.5"/>
    <x v="1"/>
    <n v="48.105637508093707"/>
    <n v="1.6821959744027415"/>
  </r>
  <r>
    <x v="4"/>
    <x v="0"/>
    <x v="1"/>
    <x v="8"/>
    <x v="5"/>
    <x v="2"/>
    <x v="2"/>
    <n v="30"/>
    <n v="29"/>
    <n v="14"/>
    <x v="15"/>
    <n v="1299.0485622593794"/>
    <n v="3.1136253865826995"/>
  </r>
  <r>
    <x v="3"/>
    <x v="0"/>
    <x v="1"/>
    <x v="9"/>
    <x v="5"/>
    <x v="2"/>
    <x v="2"/>
    <n v="13.5"/>
    <n v="16"/>
    <n v="10"/>
    <x v="15"/>
    <n v="483.80526865282815"/>
    <n v="2.6846705935305968"/>
  </r>
  <r>
    <x v="3"/>
    <x v="0"/>
    <x v="1"/>
    <x v="9"/>
    <x v="5"/>
    <x v="2"/>
    <x v="2"/>
    <n v="29"/>
    <n v="16"/>
    <n v="11"/>
    <x v="10"/>
    <n v="744.55745890078094"/>
    <n v="2.8718982187042377"/>
  </r>
  <r>
    <x v="4"/>
    <x v="0"/>
    <x v="1"/>
    <x v="9"/>
    <x v="5"/>
    <x v="2"/>
    <x v="2"/>
    <n v="23.5"/>
    <n v="22.5"/>
    <n v="25.5"/>
    <x v="10"/>
    <n v="2458.0999018931639"/>
    <n v="3.3905995294695805"/>
  </r>
  <r>
    <x v="4"/>
    <x v="0"/>
    <x v="1"/>
    <x v="9"/>
    <x v="5"/>
    <x v="2"/>
    <x v="2"/>
    <n v="6"/>
    <n v="5.5"/>
    <n v="12"/>
    <x v="12"/>
    <n v="478.307481509046"/>
    <n v="2.6797071739990468"/>
  </r>
  <r>
    <x v="4"/>
    <x v="0"/>
    <x v="1"/>
    <x v="9"/>
    <x v="5"/>
    <x v="2"/>
    <x v="2"/>
    <n v="1.5"/>
    <n v="1.5"/>
    <n v="3"/>
    <x v="0"/>
    <n v="30.041479749952398"/>
    <n v="1.477721320855808"/>
  </r>
  <r>
    <x v="3"/>
    <x v="1"/>
    <x v="1"/>
    <x v="7"/>
    <x v="13"/>
    <x v="3"/>
    <x v="5"/>
    <n v="5"/>
    <n v="3.5"/>
    <n v="1.5"/>
    <x v="2"/>
    <n v="20.81305133003238"/>
    <n v="1.3183357553029793"/>
  </r>
  <r>
    <x v="3"/>
    <x v="1"/>
    <x v="1"/>
    <x v="7"/>
    <x v="13"/>
    <x v="3"/>
    <x v="5"/>
    <n v="7.5"/>
    <n v="8.5"/>
    <n v="7"/>
    <x v="2"/>
    <n v="204.00717294248719"/>
    <n v="2.3096454375953863"/>
  </r>
  <r>
    <x v="3"/>
    <x v="1"/>
    <x v="1"/>
    <x v="7"/>
    <x v="13"/>
    <x v="3"/>
    <x v="5"/>
    <n v="5"/>
    <n v="4.5"/>
    <n v="4.5"/>
    <x v="2"/>
    <n v="81.288709911635891"/>
    <n v="1.910030231159108"/>
  </r>
  <r>
    <x v="2"/>
    <x v="1"/>
    <x v="1"/>
    <x v="8"/>
    <x v="13"/>
    <x v="3"/>
    <x v="5"/>
    <n v="5"/>
    <n v="2.5"/>
    <n v="0"/>
    <x v="5"/>
    <n v="9.8174770424681039"/>
    <n v="0.99199989437422786"/>
  </r>
  <r>
    <x v="3"/>
    <x v="0"/>
    <x v="1"/>
    <x v="2"/>
    <x v="6"/>
    <x v="0"/>
    <x v="3"/>
    <n v="24"/>
    <n v="15.5"/>
    <n v="14.5"/>
    <x v="8"/>
    <n v="952.6879722011048"/>
    <n v="2.9789506822327443"/>
  </r>
  <r>
    <x v="3"/>
    <x v="1"/>
    <x v="1"/>
    <x v="2"/>
    <x v="6"/>
    <x v="0"/>
    <x v="3"/>
    <n v="43.5"/>
    <n v="21"/>
    <n v="33"/>
    <x v="13"/>
    <n v="4138.655622022854"/>
    <n v="3.6168592902138781"/>
  </r>
  <r>
    <x v="3"/>
    <x v="1"/>
    <x v="1"/>
    <x v="9"/>
    <x v="6"/>
    <x v="0"/>
    <x v="3"/>
    <n v="29"/>
    <n v="19"/>
    <n v="15"/>
    <x v="13"/>
    <n v="1139.6127350896975"/>
    <n v="3.0567572938039071"/>
  </r>
  <r>
    <x v="3"/>
    <x v="1"/>
    <x v="1"/>
    <x v="0"/>
    <x v="7"/>
    <x v="2"/>
    <x v="0"/>
    <n v="2"/>
    <n v="1.5"/>
    <n v="0"/>
    <x v="0"/>
    <n v="2.3561944901923448"/>
    <n v="0.37221113608583389"/>
  </r>
  <r>
    <x v="3"/>
    <x v="1"/>
    <x v="1"/>
    <x v="0"/>
    <x v="7"/>
    <x v="2"/>
    <x v="0"/>
    <n v="2"/>
    <n v="1"/>
    <n v="0"/>
    <x v="0"/>
    <n v="1.5707963267948966"/>
    <n v="0.19611987703015263"/>
  </r>
  <r>
    <x v="3"/>
    <x v="1"/>
    <x v="1"/>
    <x v="0"/>
    <x v="7"/>
    <x v="2"/>
    <x v="0"/>
    <n v="1.5"/>
    <n v="1"/>
    <n v="0"/>
    <x v="2"/>
    <n v="1.1780972450961724"/>
    <n v="7.1181140421852696E-2"/>
  </r>
  <r>
    <x v="3"/>
    <x v="1"/>
    <x v="1"/>
    <x v="0"/>
    <x v="7"/>
    <x v="2"/>
    <x v="0"/>
    <n v="2"/>
    <n v="1"/>
    <n v="0"/>
    <x v="0"/>
    <n v="1.5707963267948966"/>
    <n v="0.19611987703015263"/>
  </r>
  <r>
    <x v="3"/>
    <x v="1"/>
    <x v="1"/>
    <x v="0"/>
    <x v="7"/>
    <x v="2"/>
    <x v="0"/>
    <n v="1"/>
    <n v="1"/>
    <n v="0"/>
    <x v="0"/>
    <n v="0.78539816339744828"/>
    <n v="-0.10491011863382856"/>
  </r>
  <r>
    <x v="3"/>
    <x v="1"/>
    <x v="1"/>
    <x v="0"/>
    <x v="7"/>
    <x v="2"/>
    <x v="0"/>
    <n v="1.5"/>
    <n v="1"/>
    <n v="0"/>
    <x v="0"/>
    <n v="1.1780972450961724"/>
    <n v="7.1181140421852696E-2"/>
  </r>
  <r>
    <x v="3"/>
    <x v="1"/>
    <x v="1"/>
    <x v="0"/>
    <x v="7"/>
    <x v="2"/>
    <x v="0"/>
    <n v="1"/>
    <n v="0.5"/>
    <n v="0"/>
    <x v="0"/>
    <n v="0.39269908169872414"/>
    <n v="-0.40594011429780974"/>
  </r>
  <r>
    <x v="3"/>
    <x v="0"/>
    <x v="1"/>
    <x v="4"/>
    <x v="7"/>
    <x v="2"/>
    <x v="0"/>
    <n v="2"/>
    <n v="2.5"/>
    <n v="0"/>
    <x v="0"/>
    <n v="3.9269908169872414"/>
    <n v="0.59405988570219026"/>
  </r>
  <r>
    <x v="3"/>
    <x v="0"/>
    <x v="1"/>
    <x v="4"/>
    <x v="7"/>
    <x v="2"/>
    <x v="0"/>
    <n v="2.5"/>
    <n v="3"/>
    <n v="0"/>
    <x v="0"/>
    <n v="5.8904862254808616"/>
    <n v="0.7701511447578715"/>
  </r>
  <r>
    <x v="3"/>
    <x v="0"/>
    <x v="1"/>
    <x v="4"/>
    <x v="7"/>
    <x v="2"/>
    <x v="0"/>
    <n v="1.5"/>
    <n v="0.5"/>
    <n v="0"/>
    <x v="1"/>
    <n v="0.58904862254808621"/>
    <n v="-0.2298488552421285"/>
  </r>
  <r>
    <x v="3"/>
    <x v="0"/>
    <x v="1"/>
    <x v="4"/>
    <x v="7"/>
    <x v="2"/>
    <x v="0"/>
    <n v="0.8"/>
    <n v="0.6"/>
    <n v="0"/>
    <x v="0"/>
    <n v="0.37699111843077515"/>
    <n v="-0.42366888125824137"/>
  </r>
  <r>
    <x v="3"/>
    <x v="0"/>
    <x v="1"/>
    <x v="4"/>
    <x v="7"/>
    <x v="2"/>
    <x v="0"/>
    <n v="2"/>
    <n v="0.8"/>
    <n v="0"/>
    <x v="1"/>
    <n v="1.2566370614359172"/>
    <n v="9.9209864022096222E-2"/>
  </r>
  <r>
    <x v="3"/>
    <x v="0"/>
    <x v="1"/>
    <x v="4"/>
    <x v="7"/>
    <x v="2"/>
    <x v="0"/>
    <n v="1.5"/>
    <n v="1"/>
    <n v="0"/>
    <x v="0"/>
    <n v="1.1780972450961724"/>
    <n v="7.1181140421852696E-2"/>
  </r>
  <r>
    <x v="3"/>
    <x v="0"/>
    <x v="1"/>
    <x v="4"/>
    <x v="7"/>
    <x v="2"/>
    <x v="0"/>
    <n v="0.6"/>
    <n v="0.6"/>
    <n v="0"/>
    <x v="0"/>
    <n v="0.28274333882308139"/>
    <n v="-0.54860761786654122"/>
  </r>
  <r>
    <x v="3"/>
    <x v="0"/>
    <x v="1"/>
    <x v="4"/>
    <x v="7"/>
    <x v="2"/>
    <x v="0"/>
    <n v="1.2"/>
    <n v="0.8"/>
    <n v="0"/>
    <x v="0"/>
    <n v="0.7539822368615503"/>
    <n v="-0.12263888559426017"/>
  </r>
  <r>
    <x v="3"/>
    <x v="0"/>
    <x v="1"/>
    <x v="4"/>
    <x v="7"/>
    <x v="2"/>
    <x v="0"/>
    <n v="2"/>
    <n v="1.5"/>
    <n v="0"/>
    <x v="1"/>
    <n v="2.3561944901923448"/>
    <n v="0.37221113608583389"/>
  </r>
  <r>
    <x v="3"/>
    <x v="1"/>
    <x v="1"/>
    <x v="4"/>
    <x v="7"/>
    <x v="2"/>
    <x v="0"/>
    <n v="2"/>
    <n v="1.5"/>
    <n v="0"/>
    <x v="13"/>
    <n v="2.3561944901923448"/>
    <n v="0.37221113608583389"/>
  </r>
  <r>
    <x v="3"/>
    <x v="1"/>
    <x v="1"/>
    <x v="4"/>
    <x v="7"/>
    <x v="2"/>
    <x v="0"/>
    <n v="1"/>
    <n v="2"/>
    <n v="0"/>
    <x v="1"/>
    <n v="1.5707963267948966"/>
    <n v="0.19611987703015263"/>
  </r>
  <r>
    <x v="3"/>
    <x v="1"/>
    <x v="1"/>
    <x v="4"/>
    <x v="7"/>
    <x v="2"/>
    <x v="0"/>
    <n v="5.5"/>
    <n v="3"/>
    <n v="0"/>
    <x v="9"/>
    <n v="12.959069696057897"/>
    <n v="1.1125738255800777"/>
  </r>
  <r>
    <x v="3"/>
    <x v="1"/>
    <x v="1"/>
    <x v="4"/>
    <x v="7"/>
    <x v="2"/>
    <x v="0"/>
    <n v="3"/>
    <n v="1.5"/>
    <n v="0"/>
    <x v="1"/>
    <n v="3.5342917352885173"/>
    <n v="0.54830239514151513"/>
  </r>
  <r>
    <x v="4"/>
    <x v="0"/>
    <x v="1"/>
    <x v="4"/>
    <x v="7"/>
    <x v="2"/>
    <x v="0"/>
    <n v="1.4"/>
    <n v="1"/>
    <n v="0"/>
    <x v="0"/>
    <n v="1.0995574287564276"/>
    <n v="4.1217917044409476E-2"/>
  </r>
  <r>
    <x v="4"/>
    <x v="0"/>
    <x v="1"/>
    <x v="4"/>
    <x v="7"/>
    <x v="2"/>
    <x v="0"/>
    <n v="2.2000000000000002"/>
    <n v="1"/>
    <n v="0"/>
    <x v="1"/>
    <n v="1.7278759594743864"/>
    <n v="0.23751256218837774"/>
  </r>
  <r>
    <x v="3"/>
    <x v="0"/>
    <x v="1"/>
    <x v="5"/>
    <x v="7"/>
    <x v="2"/>
    <x v="0"/>
    <n v="2"/>
    <n v="1"/>
    <n v="0"/>
    <x v="0"/>
    <n v="1.5707963267948966"/>
    <n v="0.19611987703015263"/>
  </r>
  <r>
    <x v="3"/>
    <x v="0"/>
    <x v="1"/>
    <x v="5"/>
    <x v="7"/>
    <x v="2"/>
    <x v="0"/>
    <n v="1.2"/>
    <n v="0.6"/>
    <n v="0"/>
    <x v="0"/>
    <n v="0.56548667764616278"/>
    <n v="-0.24757762220256008"/>
  </r>
  <r>
    <x v="3"/>
    <x v="0"/>
    <x v="1"/>
    <x v="5"/>
    <x v="7"/>
    <x v="2"/>
    <x v="0"/>
    <n v="3.5"/>
    <n v="2.5"/>
    <n v="0"/>
    <x v="0"/>
    <n v="6.8722339297276722"/>
    <n v="0.83709793438848468"/>
  </r>
  <r>
    <x v="3"/>
    <x v="0"/>
    <x v="1"/>
    <x v="2"/>
    <x v="7"/>
    <x v="2"/>
    <x v="0"/>
    <n v="4"/>
    <n v="2.5"/>
    <n v="0"/>
    <x v="3"/>
    <n v="7.8539816339744828"/>
    <n v="0.8950898813661714"/>
  </r>
  <r>
    <x v="3"/>
    <x v="0"/>
    <x v="1"/>
    <x v="2"/>
    <x v="7"/>
    <x v="2"/>
    <x v="0"/>
    <n v="1.2"/>
    <n v="0.8"/>
    <n v="0"/>
    <x v="0"/>
    <n v="0.7539822368615503"/>
    <n v="-0.12263888559426017"/>
  </r>
  <r>
    <x v="3"/>
    <x v="0"/>
    <x v="1"/>
    <x v="2"/>
    <x v="7"/>
    <x v="2"/>
    <x v="0"/>
    <n v="1.5"/>
    <n v="1.5"/>
    <n v="0"/>
    <x v="2"/>
    <n v="1.7671458676442586"/>
    <n v="0.24727239947753393"/>
  </r>
  <r>
    <x v="3"/>
    <x v="0"/>
    <x v="1"/>
    <x v="2"/>
    <x v="7"/>
    <x v="2"/>
    <x v="0"/>
    <n v="2"/>
    <n v="3"/>
    <n v="0"/>
    <x v="0"/>
    <n v="4.7123889803846897"/>
    <n v="0.67324113174981504"/>
  </r>
  <r>
    <x v="3"/>
    <x v="1"/>
    <x v="1"/>
    <x v="2"/>
    <x v="7"/>
    <x v="2"/>
    <x v="0"/>
    <n v="2"/>
    <n v="2"/>
    <n v="1"/>
    <x v="0"/>
    <n v="6.2831853071795862"/>
    <n v="0.79817986835811505"/>
  </r>
  <r>
    <x v="3"/>
    <x v="1"/>
    <x v="1"/>
    <x v="2"/>
    <x v="7"/>
    <x v="2"/>
    <x v="0"/>
    <n v="1.5"/>
    <n v="1"/>
    <n v="0"/>
    <x v="0"/>
    <n v="1.1780972450961724"/>
    <n v="7.1181140421852696E-2"/>
  </r>
  <r>
    <x v="3"/>
    <x v="1"/>
    <x v="1"/>
    <x v="2"/>
    <x v="7"/>
    <x v="2"/>
    <x v="0"/>
    <n v="1"/>
    <n v="0.5"/>
    <n v="0"/>
    <x v="0"/>
    <n v="0.39269908169872414"/>
    <n v="-0.40594011429780974"/>
  </r>
  <r>
    <x v="2"/>
    <x v="1"/>
    <x v="1"/>
    <x v="6"/>
    <x v="7"/>
    <x v="2"/>
    <x v="0"/>
    <n v="2"/>
    <n v="1"/>
    <n v="0"/>
    <x v="0"/>
    <n v="1.5707963267948966"/>
    <n v="0.19611987703015263"/>
  </r>
  <r>
    <x v="2"/>
    <x v="1"/>
    <x v="1"/>
    <x v="6"/>
    <x v="7"/>
    <x v="2"/>
    <x v="0"/>
    <n v="2"/>
    <n v="3"/>
    <n v="0"/>
    <x v="1"/>
    <n v="4.7123889803846897"/>
    <n v="0.67324113174981504"/>
  </r>
  <r>
    <x v="3"/>
    <x v="0"/>
    <x v="1"/>
    <x v="7"/>
    <x v="7"/>
    <x v="2"/>
    <x v="0"/>
    <n v="2"/>
    <n v="1.4"/>
    <n v="0"/>
    <x v="0"/>
    <n v="2.1991148575128552"/>
    <n v="0.34224791270839067"/>
  </r>
  <r>
    <x v="3"/>
    <x v="0"/>
    <x v="1"/>
    <x v="7"/>
    <x v="7"/>
    <x v="2"/>
    <x v="0"/>
    <n v="3.5"/>
    <n v="2"/>
    <n v="0"/>
    <x v="2"/>
    <n v="5.497787143782138"/>
    <n v="0.74018792138042833"/>
  </r>
  <r>
    <x v="3"/>
    <x v="0"/>
    <x v="1"/>
    <x v="7"/>
    <x v="7"/>
    <x v="2"/>
    <x v="0"/>
    <n v="1"/>
    <n v="0.8"/>
    <n v="0"/>
    <x v="12"/>
    <n v="0.62831853071795862"/>
    <n v="-0.20182013164188498"/>
  </r>
  <r>
    <x v="3"/>
    <x v="0"/>
    <x v="1"/>
    <x v="7"/>
    <x v="7"/>
    <x v="2"/>
    <x v="0"/>
    <n v="1.5"/>
    <n v="0.8"/>
    <n v="0"/>
    <x v="0"/>
    <n v="0.94247779607693805"/>
    <n v="-2.5728872586203676E-2"/>
  </r>
  <r>
    <x v="3"/>
    <x v="0"/>
    <x v="1"/>
    <x v="7"/>
    <x v="7"/>
    <x v="2"/>
    <x v="0"/>
    <n v="3"/>
    <n v="3.5"/>
    <n v="0"/>
    <x v="7"/>
    <n v="8.2466807156732074"/>
    <n v="0.91627918043610956"/>
  </r>
  <r>
    <x v="3"/>
    <x v="0"/>
    <x v="1"/>
    <x v="7"/>
    <x v="7"/>
    <x v="2"/>
    <x v="0"/>
    <n v="4.5"/>
    <n v="3.5"/>
    <n v="0"/>
    <x v="0"/>
    <n v="12.370021073509811"/>
    <n v="1.0923704394917908"/>
  </r>
  <r>
    <x v="3"/>
    <x v="1"/>
    <x v="1"/>
    <x v="7"/>
    <x v="7"/>
    <x v="2"/>
    <x v="0"/>
    <n v="1.5"/>
    <n v="2"/>
    <n v="0"/>
    <x v="2"/>
    <n v="2.3561944901923448"/>
    <n v="0.37221113608583389"/>
  </r>
  <r>
    <x v="3"/>
    <x v="1"/>
    <x v="1"/>
    <x v="7"/>
    <x v="7"/>
    <x v="2"/>
    <x v="0"/>
    <n v="1"/>
    <n v="1"/>
    <n v="0"/>
    <x v="0"/>
    <n v="0.78539816339744828"/>
    <n v="-0.10491011863382856"/>
  </r>
  <r>
    <x v="3"/>
    <x v="1"/>
    <x v="1"/>
    <x v="7"/>
    <x v="7"/>
    <x v="2"/>
    <x v="0"/>
    <n v="1"/>
    <n v="1.5"/>
    <n v="0"/>
    <x v="0"/>
    <n v="1.1780972450961724"/>
    <n v="7.1181140421852696E-2"/>
  </r>
  <r>
    <x v="4"/>
    <x v="0"/>
    <x v="1"/>
    <x v="7"/>
    <x v="7"/>
    <x v="2"/>
    <x v="0"/>
    <n v="2"/>
    <n v="1.5"/>
    <n v="0"/>
    <x v="1"/>
    <n v="2.3561944901923448"/>
    <n v="0.37221113608583389"/>
  </r>
  <r>
    <x v="4"/>
    <x v="0"/>
    <x v="1"/>
    <x v="7"/>
    <x v="7"/>
    <x v="2"/>
    <x v="0"/>
    <n v="4.5"/>
    <n v="2.5"/>
    <n v="0"/>
    <x v="2"/>
    <n v="8.8357293382212934"/>
    <n v="0.94624240381355273"/>
  </r>
  <r>
    <x v="2"/>
    <x v="0"/>
    <x v="1"/>
    <x v="3"/>
    <x v="7"/>
    <x v="2"/>
    <x v="0"/>
    <n v="4"/>
    <n v="3.5"/>
    <n v="0"/>
    <x v="2"/>
    <n v="10.995574287564276"/>
    <n v="1.0412179170444096"/>
  </r>
  <r>
    <x v="4"/>
    <x v="0"/>
    <x v="1"/>
    <x v="3"/>
    <x v="7"/>
    <x v="2"/>
    <x v="0"/>
    <n v="2.2000000000000002"/>
    <n v="1.4"/>
    <n v="0"/>
    <x v="0"/>
    <n v="2.4190263432641408"/>
    <n v="0.38364059786661575"/>
  </r>
  <r>
    <x v="2"/>
    <x v="1"/>
    <x v="1"/>
    <x v="8"/>
    <x v="7"/>
    <x v="2"/>
    <x v="0"/>
    <n v="3"/>
    <n v="1"/>
    <n v="0"/>
    <x v="1"/>
    <n v="2.3561944901923448"/>
    <n v="0.37221113608583389"/>
  </r>
  <r>
    <x v="2"/>
    <x v="0"/>
    <x v="1"/>
    <x v="8"/>
    <x v="7"/>
    <x v="2"/>
    <x v="0"/>
    <n v="3"/>
    <n v="2"/>
    <n v="0"/>
    <x v="0"/>
    <n v="4.7123889803846897"/>
    <n v="0.67324113174981504"/>
  </r>
  <r>
    <x v="2"/>
    <x v="0"/>
    <x v="1"/>
    <x v="8"/>
    <x v="7"/>
    <x v="2"/>
    <x v="0"/>
    <n v="1.5"/>
    <n v="1.5"/>
    <n v="0"/>
    <x v="0"/>
    <n v="1.7671458676442586"/>
    <n v="0.24727239947753393"/>
  </r>
  <r>
    <x v="3"/>
    <x v="0"/>
    <x v="1"/>
    <x v="9"/>
    <x v="7"/>
    <x v="2"/>
    <x v="0"/>
    <n v="3"/>
    <n v="2.5"/>
    <n v="0"/>
    <x v="12"/>
    <n v="5.8904862254808616"/>
    <n v="0.7701511447578715"/>
  </r>
  <r>
    <x v="3"/>
    <x v="0"/>
    <x v="1"/>
    <x v="9"/>
    <x v="7"/>
    <x v="2"/>
    <x v="0"/>
    <n v="3.5"/>
    <n v="1.5"/>
    <n v="0"/>
    <x v="1"/>
    <n v="4.1233403578366037"/>
    <n v="0.61524918477212831"/>
  </r>
  <r>
    <x v="3"/>
    <x v="0"/>
    <x v="1"/>
    <x v="9"/>
    <x v="7"/>
    <x v="2"/>
    <x v="0"/>
    <n v="2"/>
    <n v="1"/>
    <n v="0"/>
    <x v="2"/>
    <n v="1.5707963267948966"/>
    <n v="0.19611987703015263"/>
  </r>
  <r>
    <x v="3"/>
    <x v="0"/>
    <x v="1"/>
    <x v="9"/>
    <x v="7"/>
    <x v="2"/>
    <x v="0"/>
    <n v="2"/>
    <n v="1"/>
    <n v="0"/>
    <x v="3"/>
    <n v="1.5707963267948966"/>
    <n v="0.19611987703015263"/>
  </r>
  <r>
    <x v="4"/>
    <x v="0"/>
    <x v="1"/>
    <x v="9"/>
    <x v="7"/>
    <x v="2"/>
    <x v="0"/>
    <n v="1"/>
    <n v="0.6"/>
    <n v="0"/>
    <x v="2"/>
    <n v="0.47123889803846897"/>
    <n v="-0.32675886825018491"/>
  </r>
  <r>
    <x v="3"/>
    <x v="1"/>
    <x v="1"/>
    <x v="0"/>
    <x v="8"/>
    <x v="2"/>
    <x v="4"/>
    <n v="13.5"/>
    <n v="15"/>
    <n v="0"/>
    <x v="2"/>
    <n v="159.04312808798326"/>
    <n v="2.2015149089168586"/>
  </r>
  <r>
    <x v="3"/>
    <x v="1"/>
    <x v="1"/>
    <x v="0"/>
    <x v="8"/>
    <x v="2"/>
    <x v="4"/>
    <n v="2"/>
    <n v="1.5"/>
    <n v="0"/>
    <x v="0"/>
    <n v="2.3561944901923448"/>
    <n v="0.37221113608583389"/>
  </r>
  <r>
    <x v="3"/>
    <x v="1"/>
    <x v="1"/>
    <x v="0"/>
    <x v="8"/>
    <x v="2"/>
    <x v="4"/>
    <n v="9.5"/>
    <n v="6.5"/>
    <n v="0"/>
    <x v="2"/>
    <n v="48.49833658979243"/>
    <n v="1.6857268432978747"/>
  </r>
  <r>
    <x v="4"/>
    <x v="0"/>
    <x v="1"/>
    <x v="0"/>
    <x v="8"/>
    <x v="2"/>
    <x v="4"/>
    <n v="4.5"/>
    <n v="2"/>
    <n v="1"/>
    <x v="1"/>
    <n v="10.210176124166829"/>
    <n v="1.0090332336730083"/>
  </r>
  <r>
    <x v="4"/>
    <x v="0"/>
    <x v="1"/>
    <x v="0"/>
    <x v="8"/>
    <x v="2"/>
    <x v="4"/>
    <n v="13"/>
    <n v="12"/>
    <n v="7"/>
    <x v="8"/>
    <n v="276.46015351590177"/>
    <n v="2.4416325448443024"/>
  </r>
  <r>
    <x v="4"/>
    <x v="0"/>
    <x v="1"/>
    <x v="0"/>
    <x v="8"/>
    <x v="2"/>
    <x v="4"/>
    <n v="9.5"/>
    <n v="6"/>
    <n v="4"/>
    <x v="8"/>
    <n v="95.033177771091246"/>
    <n v="1.9778752516826215"/>
  </r>
  <r>
    <x v="2"/>
    <x v="1"/>
    <x v="1"/>
    <x v="1"/>
    <x v="8"/>
    <x v="2"/>
    <x v="4"/>
    <n v="1.5"/>
    <n v="2.5"/>
    <n v="0"/>
    <x v="0"/>
    <n v="2.9452431127404308"/>
    <n v="0.46912114909389024"/>
  </r>
  <r>
    <x v="4"/>
    <x v="2"/>
    <x v="1"/>
    <x v="1"/>
    <x v="8"/>
    <x v="2"/>
    <x v="4"/>
    <n v="15"/>
    <n v="12"/>
    <n v="17"/>
    <x v="0"/>
    <n v="1049.291946298991"/>
    <n v="3.0208963395056982"/>
  </r>
  <r>
    <x v="4"/>
    <x v="0"/>
    <x v="1"/>
    <x v="1"/>
    <x v="8"/>
    <x v="2"/>
    <x v="4"/>
    <n v="43"/>
    <n v="28"/>
    <n v="14.5"/>
    <x v="6"/>
    <n v="1606.1392441477817"/>
    <n v="3.2057831937095322"/>
  </r>
  <r>
    <x v="4"/>
    <x v="0"/>
    <x v="1"/>
    <x v="1"/>
    <x v="8"/>
    <x v="2"/>
    <x v="4"/>
    <n v="62"/>
    <n v="57"/>
    <n v="17.5"/>
    <x v="8"/>
    <n v="3737.7098596084566"/>
    <n v="3.5726055861649288"/>
  </r>
  <r>
    <x v="3"/>
    <x v="0"/>
    <x v="1"/>
    <x v="4"/>
    <x v="8"/>
    <x v="2"/>
    <x v="4"/>
    <n v="51"/>
    <n v="30.5"/>
    <n v="30.5"/>
    <x v="5"/>
    <n v="4144.1534091666363"/>
    <n v="3.6174358238417526"/>
  </r>
  <r>
    <x v="3"/>
    <x v="0"/>
    <x v="1"/>
    <x v="4"/>
    <x v="8"/>
    <x v="2"/>
    <x v="4"/>
    <n v="74.5"/>
    <n v="57.5"/>
    <n v="18"/>
    <x v="10"/>
    <n v="4382.3254022169122"/>
    <n v="3.64170462222978"/>
  </r>
  <r>
    <x v="3"/>
    <x v="0"/>
    <x v="1"/>
    <x v="4"/>
    <x v="8"/>
    <x v="2"/>
    <x v="4"/>
    <n v="44.5"/>
    <n v="43"/>
    <n v="16"/>
    <x v="10"/>
    <n v="2307.1071049800044"/>
    <n v="3.3630677566459641"/>
  </r>
  <r>
    <x v="3"/>
    <x v="1"/>
    <x v="1"/>
    <x v="4"/>
    <x v="8"/>
    <x v="2"/>
    <x v="4"/>
    <n v="45"/>
    <n v="25"/>
    <n v="19"/>
    <x v="7"/>
    <n v="2017.6878817680447"/>
    <n v="3.3048539856325174"/>
  </r>
  <r>
    <x v="3"/>
    <x v="1"/>
    <x v="1"/>
    <x v="4"/>
    <x v="8"/>
    <x v="2"/>
    <x v="4"/>
    <n v="24"/>
    <n v="17"/>
    <n v="22"/>
    <x v="6"/>
    <n v="1840.9732950036187"/>
    <n v="3.2650474887122245"/>
  </r>
  <r>
    <x v="4"/>
    <x v="2"/>
    <x v="1"/>
    <x v="4"/>
    <x v="8"/>
    <x v="2"/>
    <x v="4"/>
    <n v="50"/>
    <n v="42"/>
    <n v="22"/>
    <x v="13"/>
    <n v="3169.8669874721013"/>
    <n v="3.5010410389310445"/>
  </r>
  <r>
    <x v="4"/>
    <x v="2"/>
    <x v="1"/>
    <x v="4"/>
    <x v="8"/>
    <x v="2"/>
    <x v="4"/>
    <n v="13"/>
    <n v="9"/>
    <n v="7"/>
    <x v="0"/>
    <n v="245.8296251434013"/>
    <n v="2.39063421891262"/>
  </r>
  <r>
    <x v="3"/>
    <x v="0"/>
    <x v="1"/>
    <x v="5"/>
    <x v="8"/>
    <x v="2"/>
    <x v="4"/>
    <n v="103"/>
    <n v="68"/>
    <n v="21"/>
    <x v="19"/>
    <n v="6886.3710966688268"/>
    <n v="3.8379904225064654"/>
  </r>
  <r>
    <x v="3"/>
    <x v="1"/>
    <x v="1"/>
    <x v="2"/>
    <x v="8"/>
    <x v="2"/>
    <x v="4"/>
    <n v="9.5"/>
    <n v="10.5"/>
    <n v="0"/>
    <x v="0"/>
    <n v="78.343466798895463"/>
    <n v="1.8940027857249573"/>
  </r>
  <r>
    <x v="3"/>
    <x v="1"/>
    <x v="1"/>
    <x v="2"/>
    <x v="8"/>
    <x v="2"/>
    <x v="4"/>
    <n v="12"/>
    <n v="11"/>
    <n v="0"/>
    <x v="2"/>
    <n v="103.67255756846318"/>
    <n v="2.0156638125720212"/>
  </r>
  <r>
    <x v="3"/>
    <x v="1"/>
    <x v="1"/>
    <x v="2"/>
    <x v="8"/>
    <x v="2"/>
    <x v="4"/>
    <n v="15"/>
    <n v="9.5"/>
    <n v="0"/>
    <x v="2"/>
    <n v="111.91923828413638"/>
    <n v="2.0489047457107006"/>
  </r>
  <r>
    <x v="4"/>
    <x v="0"/>
    <x v="1"/>
    <x v="2"/>
    <x v="8"/>
    <x v="2"/>
    <x v="4"/>
    <n v="74"/>
    <n v="56"/>
    <n v="22"/>
    <x v="15"/>
    <n v="4775.2208334564857"/>
    <n v="3.6789934606389063"/>
  </r>
  <r>
    <x v="2"/>
    <x v="1"/>
    <x v="1"/>
    <x v="6"/>
    <x v="8"/>
    <x v="2"/>
    <x v="4"/>
    <n v="17.5"/>
    <n v="11.5"/>
    <n v="0"/>
    <x v="1"/>
    <n v="158.06138038373646"/>
    <n v="2.1988257704060774"/>
  </r>
  <r>
    <x v="2"/>
    <x v="1"/>
    <x v="1"/>
    <x v="6"/>
    <x v="8"/>
    <x v="2"/>
    <x v="4"/>
    <n v="11"/>
    <n v="9"/>
    <n v="12"/>
    <x v="1"/>
    <n v="530.14376029327764"/>
    <n v="2.7243936541971965"/>
  </r>
  <r>
    <x v="2"/>
    <x v="1"/>
    <x v="1"/>
    <x v="6"/>
    <x v="8"/>
    <x v="2"/>
    <x v="4"/>
    <n v="19"/>
    <n v="13"/>
    <n v="0"/>
    <x v="3"/>
    <n v="193.99334635916972"/>
    <n v="2.287786834625837"/>
  </r>
  <r>
    <x v="2"/>
    <x v="0"/>
    <x v="1"/>
    <x v="6"/>
    <x v="8"/>
    <x v="2"/>
    <x v="4"/>
    <n v="31"/>
    <n v="20.5"/>
    <n v="8.5"/>
    <x v="1"/>
    <n v="726.1006020609409"/>
    <n v="2.8609967968613632"/>
  </r>
  <r>
    <x v="2"/>
    <x v="0"/>
    <x v="1"/>
    <x v="6"/>
    <x v="8"/>
    <x v="2"/>
    <x v="4"/>
    <n v="10.5"/>
    <n v="5"/>
    <n v="1"/>
    <x v="16"/>
    <n v="44.374996231955826"/>
    <n v="1.6471383291856099"/>
  </r>
  <r>
    <x v="2"/>
    <x v="0"/>
    <x v="1"/>
    <x v="6"/>
    <x v="8"/>
    <x v="2"/>
    <x v="4"/>
    <n v="68"/>
    <n v="48"/>
    <n v="52"/>
    <x v="20"/>
    <n v="11058.406140636072"/>
    <n v="4.0436925361722649"/>
  </r>
  <r>
    <x v="4"/>
    <x v="2"/>
    <x v="1"/>
    <x v="6"/>
    <x v="8"/>
    <x v="2"/>
    <x v="4"/>
    <n v="110"/>
    <n v="90"/>
    <n v="50"/>
    <x v="12"/>
    <n v="15629.42345160922"/>
    <n v="4.193942957775878"/>
  </r>
  <r>
    <x v="4"/>
    <x v="2"/>
    <x v="1"/>
    <x v="6"/>
    <x v="8"/>
    <x v="2"/>
    <x v="4"/>
    <n v="11"/>
    <n v="10"/>
    <n v="19"/>
    <x v="0"/>
    <n v="1220.5087459196345"/>
    <n v="3.0865408958310669"/>
  </r>
  <r>
    <x v="3"/>
    <x v="0"/>
    <x v="1"/>
    <x v="7"/>
    <x v="8"/>
    <x v="2"/>
    <x v="4"/>
    <n v="45.5"/>
    <n v="46"/>
    <n v="15"/>
    <x v="8"/>
    <n v="2350.6967030485625"/>
    <n v="3.371196598206363"/>
  </r>
  <r>
    <x v="3"/>
    <x v="0"/>
    <x v="1"/>
    <x v="7"/>
    <x v="8"/>
    <x v="2"/>
    <x v="4"/>
    <n v="14"/>
    <n v="12.5"/>
    <n v="9"/>
    <x v="18"/>
    <n v="391.9136835353267"/>
    <n v="2.5931904269895614"/>
  </r>
  <r>
    <x v="3"/>
    <x v="1"/>
    <x v="1"/>
    <x v="7"/>
    <x v="8"/>
    <x v="2"/>
    <x v="4"/>
    <n v="55"/>
    <n v="38"/>
    <n v="31"/>
    <x v="1"/>
    <n v="4660.552701600458"/>
    <n v="3.6684374233469943"/>
  </r>
  <r>
    <x v="3"/>
    <x v="1"/>
    <x v="1"/>
    <x v="7"/>
    <x v="8"/>
    <x v="2"/>
    <x v="4"/>
    <n v="19"/>
    <n v="24"/>
    <n v="19"/>
    <x v="1"/>
    <n v="1492.2565104551518"/>
    <n v="3.1738434823190005"/>
  </r>
  <r>
    <x v="3"/>
    <x v="1"/>
    <x v="1"/>
    <x v="7"/>
    <x v="8"/>
    <x v="2"/>
    <x v="4"/>
    <n v="26"/>
    <n v="27"/>
    <n v="30"/>
    <x v="12"/>
    <n v="3378.7828989358227"/>
    <n v="3.5287602874176152"/>
  </r>
  <r>
    <x v="4"/>
    <x v="2"/>
    <x v="1"/>
    <x v="7"/>
    <x v="8"/>
    <x v="2"/>
    <x v="4"/>
    <n v="12"/>
    <n v="10"/>
    <n v="5"/>
    <x v="9"/>
    <n v="172.78759594743863"/>
    <n v="2.2375125621883778"/>
  </r>
  <r>
    <x v="2"/>
    <x v="1"/>
    <x v="1"/>
    <x v="3"/>
    <x v="8"/>
    <x v="2"/>
    <x v="4"/>
    <n v="18.5"/>
    <n v="21"/>
    <n v="0"/>
    <x v="9"/>
    <n v="305.12718647990863"/>
    <n v="2.4844809045031044"/>
  </r>
  <r>
    <x v="2"/>
    <x v="1"/>
    <x v="1"/>
    <x v="3"/>
    <x v="8"/>
    <x v="2"/>
    <x v="4"/>
    <n v="6"/>
    <n v="4"/>
    <n v="0"/>
    <x v="0"/>
    <n v="18.849555921538759"/>
    <n v="1.2753011230777775"/>
  </r>
  <r>
    <x v="2"/>
    <x v="1"/>
    <x v="1"/>
    <x v="3"/>
    <x v="8"/>
    <x v="2"/>
    <x v="4"/>
    <n v="4"/>
    <n v="3"/>
    <n v="0"/>
    <x v="1"/>
    <n v="9.4247779607693793"/>
    <n v="0.97427112741379629"/>
  </r>
  <r>
    <x v="2"/>
    <x v="1"/>
    <x v="1"/>
    <x v="3"/>
    <x v="8"/>
    <x v="2"/>
    <x v="4"/>
    <n v="65"/>
    <n v="43"/>
    <n v="22"/>
    <x v="19"/>
    <n v="3715.718711033328"/>
    <n v="3.5700428294147368"/>
  </r>
  <r>
    <x v="2"/>
    <x v="1"/>
    <x v="1"/>
    <x v="3"/>
    <x v="8"/>
    <x v="2"/>
    <x v="4"/>
    <n v="25"/>
    <n v="13"/>
    <n v="0"/>
    <x v="16"/>
    <n v="255.25440310417068"/>
    <n v="2.4069732423450456"/>
  </r>
  <r>
    <x v="2"/>
    <x v="1"/>
    <x v="1"/>
    <x v="3"/>
    <x v="8"/>
    <x v="2"/>
    <x v="4"/>
    <n v="26"/>
    <n v="24"/>
    <n v="0"/>
    <x v="18"/>
    <n v="490.08845396000771"/>
    <n v="2.6902744710485953"/>
  </r>
  <r>
    <x v="2"/>
    <x v="0"/>
    <x v="1"/>
    <x v="3"/>
    <x v="8"/>
    <x v="2"/>
    <x v="4"/>
    <n v="33.5"/>
    <n v="31"/>
    <n v="11"/>
    <x v="19"/>
    <n v="1195.768703772615"/>
    <n v="3.0776471826710843"/>
  </r>
  <r>
    <x v="2"/>
    <x v="0"/>
    <x v="1"/>
    <x v="3"/>
    <x v="8"/>
    <x v="2"/>
    <x v="4"/>
    <n v="10"/>
    <n v="6.5"/>
    <n v="2"/>
    <x v="9"/>
    <n v="63.617251235193308"/>
    <n v="1.8035749002448211"/>
  </r>
  <r>
    <x v="2"/>
    <x v="0"/>
    <x v="1"/>
    <x v="3"/>
    <x v="8"/>
    <x v="2"/>
    <x v="4"/>
    <n v="4"/>
    <n v="3"/>
    <n v="3.5"/>
    <x v="3"/>
    <n v="47.909287967244346"/>
    <n v="1.6804197163769385"/>
  </r>
  <r>
    <x v="4"/>
    <x v="2"/>
    <x v="1"/>
    <x v="3"/>
    <x v="8"/>
    <x v="2"/>
    <x v="4"/>
    <n v="78"/>
    <n v="55"/>
    <n v="35"/>
    <x v="9"/>
    <n v="7217.8091216225494"/>
    <n v="3.8584053927522826"/>
  </r>
  <r>
    <x v="2"/>
    <x v="1"/>
    <x v="1"/>
    <x v="8"/>
    <x v="8"/>
    <x v="2"/>
    <x v="4"/>
    <n v="32.5"/>
    <n v="25"/>
    <n v="18"/>
    <x v="18"/>
    <n v="1656.0120275235197"/>
    <n v="3.2190634867170536"/>
  </r>
  <r>
    <x v="2"/>
    <x v="0"/>
    <x v="1"/>
    <x v="8"/>
    <x v="8"/>
    <x v="2"/>
    <x v="4"/>
    <n v="37"/>
    <n v="29"/>
    <n v="15.5"/>
    <x v="10"/>
    <n v="1597.4998643504098"/>
    <n v="3.2034408299528971"/>
  </r>
  <r>
    <x v="4"/>
    <x v="2"/>
    <x v="1"/>
    <x v="8"/>
    <x v="8"/>
    <x v="2"/>
    <x v="4"/>
    <n v="11"/>
    <n v="8"/>
    <n v="0"/>
    <x v="0"/>
    <n v="69.115038378975441"/>
    <n v="1.8395725535163401"/>
  </r>
  <r>
    <x v="4"/>
    <x v="2"/>
    <x v="1"/>
    <x v="8"/>
    <x v="8"/>
    <x v="2"/>
    <x v="4"/>
    <n v="5"/>
    <n v="3"/>
    <n v="0"/>
    <x v="0"/>
    <n v="11.780972450961723"/>
    <n v="1.0711811404218528"/>
  </r>
  <r>
    <x v="4"/>
    <x v="0"/>
    <x v="1"/>
    <x v="8"/>
    <x v="8"/>
    <x v="2"/>
    <x v="4"/>
    <n v="47"/>
    <n v="39"/>
    <n v="16"/>
    <x v="13"/>
    <n v="2243.8825528265097"/>
    <n v="3.3510001217489145"/>
  </r>
  <r>
    <x v="4"/>
    <x v="0"/>
    <x v="1"/>
    <x v="8"/>
    <x v="8"/>
    <x v="2"/>
    <x v="4"/>
    <n v="54"/>
    <n v="33"/>
    <n v="24"/>
    <x v="6"/>
    <n v="3209.1368956419738"/>
    <n v="3.5063882436626002"/>
  </r>
  <r>
    <x v="3"/>
    <x v="1"/>
    <x v="1"/>
    <x v="0"/>
    <x v="9"/>
    <x v="3"/>
    <x v="2"/>
    <n v="4"/>
    <n v="4"/>
    <n v="3"/>
    <x v="0"/>
    <n v="40.840704496667314"/>
    <n v="1.6110932250009706"/>
  </r>
  <r>
    <x v="3"/>
    <x v="1"/>
    <x v="1"/>
    <x v="0"/>
    <x v="9"/>
    <x v="3"/>
    <x v="2"/>
    <n v="31"/>
    <n v="28"/>
    <n v="16"/>
    <x v="10"/>
    <n v="1485.9733251479722"/>
    <n v="3.1720110134319452"/>
  </r>
  <r>
    <x v="4"/>
    <x v="2"/>
    <x v="1"/>
    <x v="0"/>
    <x v="9"/>
    <x v="3"/>
    <x v="2"/>
    <n v="9"/>
    <n v="7"/>
    <n v="5"/>
    <x v="0"/>
    <n v="128.01990063378406"/>
    <n v="2.1072774857701293"/>
  </r>
  <r>
    <x v="4"/>
    <x v="0"/>
    <x v="1"/>
    <x v="0"/>
    <x v="9"/>
    <x v="3"/>
    <x v="2"/>
    <n v="36.5"/>
    <n v="25"/>
    <n v="21"/>
    <x v="18"/>
    <n v="2102.1181843332702"/>
    <n v="3.3226571290856217"/>
  </r>
  <r>
    <x v="3"/>
    <x v="1"/>
    <x v="1"/>
    <x v="4"/>
    <x v="9"/>
    <x v="3"/>
    <x v="2"/>
    <n v="4.5"/>
    <n v="5"/>
    <n v="5"/>
    <x v="1"/>
    <n v="96.211275016187415"/>
    <n v="1.9832259700667227"/>
  </r>
  <r>
    <x v="3"/>
    <x v="1"/>
    <x v="1"/>
    <x v="4"/>
    <x v="9"/>
    <x v="3"/>
    <x v="2"/>
    <n v="17"/>
    <n v="11"/>
    <n v="10.5"/>
    <x v="0"/>
    <n v="493.23004661359749"/>
    <n v="2.6930495251033677"/>
  </r>
  <r>
    <x v="4"/>
    <x v="0"/>
    <x v="1"/>
    <x v="4"/>
    <x v="9"/>
    <x v="3"/>
    <x v="2"/>
    <n v="8"/>
    <n v="5.5"/>
    <n v="7"/>
    <x v="2"/>
    <n v="188.49555921538757"/>
    <n v="2.2753011230777775"/>
  </r>
  <r>
    <x v="4"/>
    <x v="0"/>
    <x v="1"/>
    <x v="4"/>
    <x v="9"/>
    <x v="3"/>
    <x v="2"/>
    <n v="3"/>
    <n v="2.5"/>
    <n v="1"/>
    <x v="1"/>
    <n v="9.0320788790706548"/>
    <n v="0.9557877217197831"/>
  </r>
  <r>
    <x v="4"/>
    <x v="0"/>
    <x v="1"/>
    <x v="4"/>
    <x v="9"/>
    <x v="3"/>
    <x v="2"/>
    <n v="3.5"/>
    <n v="3"/>
    <n v="3"/>
    <x v="3"/>
    <n v="36.521014597981342"/>
    <n v="1.5625428342561254"/>
  </r>
  <r>
    <x v="4"/>
    <x v="0"/>
    <x v="1"/>
    <x v="5"/>
    <x v="9"/>
    <x v="3"/>
    <x v="2"/>
    <n v="31.5"/>
    <n v="31"/>
    <n v="20.5"/>
    <x v="5"/>
    <n v="2087.1956192287189"/>
    <n v="3.3195631545615059"/>
  </r>
  <r>
    <x v="3"/>
    <x v="0"/>
    <x v="1"/>
    <x v="2"/>
    <x v="9"/>
    <x v="3"/>
    <x v="2"/>
    <n v="27"/>
    <n v="26"/>
    <n v="19"/>
    <x v="12"/>
    <n v="1685.4644586509239"/>
    <n v="3.2267195989961035"/>
  </r>
  <r>
    <x v="3"/>
    <x v="1"/>
    <x v="1"/>
    <x v="2"/>
    <x v="9"/>
    <x v="3"/>
    <x v="2"/>
    <n v="34"/>
    <n v="29"/>
    <n v="21"/>
    <x v="3"/>
    <n v="2159.8449493429825"/>
    <n v="3.334422575196434"/>
  </r>
  <r>
    <x v="3"/>
    <x v="1"/>
    <x v="1"/>
    <x v="2"/>
    <x v="9"/>
    <x v="3"/>
    <x v="2"/>
    <n v="25"/>
    <n v="18"/>
    <n v="16"/>
    <x v="12"/>
    <n v="1157.6768928478389"/>
    <n v="3.0635873648892042"/>
  </r>
  <r>
    <x v="3"/>
    <x v="1"/>
    <x v="1"/>
    <x v="2"/>
    <x v="9"/>
    <x v="3"/>
    <x v="2"/>
    <n v="28"/>
    <n v="24"/>
    <n v="21"/>
    <x v="2"/>
    <n v="1913.229926036184"/>
    <n v="3.2817671653270093"/>
  </r>
  <r>
    <x v="4"/>
    <x v="2"/>
    <x v="1"/>
    <x v="2"/>
    <x v="9"/>
    <x v="3"/>
    <x v="2"/>
    <n v="7"/>
    <n v="7"/>
    <n v="6"/>
    <x v="0"/>
    <n v="151.58184553570752"/>
    <n v="2.1806471903739451"/>
  </r>
  <r>
    <x v="4"/>
    <x v="0"/>
    <x v="1"/>
    <x v="2"/>
    <x v="9"/>
    <x v="3"/>
    <x v="2"/>
    <n v="19"/>
    <n v="15"/>
    <n v="11.5"/>
    <x v="14"/>
    <n v="639.31410500552295"/>
    <n v="2.8057142862553728"/>
  </r>
  <r>
    <x v="2"/>
    <x v="1"/>
    <x v="1"/>
    <x v="6"/>
    <x v="9"/>
    <x v="3"/>
    <x v="2"/>
    <n v="14"/>
    <n v="15"/>
    <n v="10"/>
    <x v="2"/>
    <n v="479.09287967244347"/>
    <n v="2.6804197163769383"/>
  </r>
  <r>
    <x v="2"/>
    <x v="1"/>
    <x v="1"/>
    <x v="6"/>
    <x v="9"/>
    <x v="3"/>
    <x v="2"/>
    <n v="6.5"/>
    <n v="7.5"/>
    <n v="6"/>
    <x v="2"/>
    <n v="151.38549599485816"/>
    <n v="2.1800842680891659"/>
  </r>
  <r>
    <x v="2"/>
    <x v="1"/>
    <x v="1"/>
    <x v="6"/>
    <x v="9"/>
    <x v="3"/>
    <x v="2"/>
    <n v="3"/>
    <n v="3.5"/>
    <n v="1"/>
    <x v="0"/>
    <n v="11.388273369263"/>
    <n v="1.0564578836011465"/>
  </r>
  <r>
    <x v="2"/>
    <x v="1"/>
    <x v="1"/>
    <x v="6"/>
    <x v="9"/>
    <x v="3"/>
    <x v="2"/>
    <n v="29"/>
    <n v="21.5"/>
    <n v="19"/>
    <x v="2"/>
    <n v="1623.8107028242243"/>
    <n v="3.2105353995907557"/>
  </r>
  <r>
    <x v="2"/>
    <x v="0"/>
    <x v="1"/>
    <x v="6"/>
    <x v="9"/>
    <x v="3"/>
    <x v="2"/>
    <n v="10"/>
    <n v="9.5"/>
    <n v="7"/>
    <x v="0"/>
    <n v="228.55086554865744"/>
    <n v="2.3589828703520785"/>
  </r>
  <r>
    <x v="4"/>
    <x v="2"/>
    <x v="1"/>
    <x v="6"/>
    <x v="9"/>
    <x v="3"/>
    <x v="2"/>
    <n v="8"/>
    <n v="6"/>
    <n v="4"/>
    <x v="12"/>
    <n v="87.964594300514207"/>
    <n v="1.9443079040363531"/>
  </r>
  <r>
    <x v="4"/>
    <x v="0"/>
    <x v="1"/>
    <x v="6"/>
    <x v="9"/>
    <x v="3"/>
    <x v="2"/>
    <n v="12"/>
    <n v="10"/>
    <n v="12.5"/>
    <x v="14"/>
    <n v="585.121631731099"/>
    <n v="2.7672461541144644"/>
  </r>
  <r>
    <x v="3"/>
    <x v="0"/>
    <x v="1"/>
    <x v="7"/>
    <x v="9"/>
    <x v="3"/>
    <x v="2"/>
    <n v="39"/>
    <n v="34.5"/>
    <n v="26"/>
    <x v="7"/>
    <n v="3180.4698626779668"/>
    <n v="3.5024912846681966"/>
  </r>
  <r>
    <x v="3"/>
    <x v="0"/>
    <x v="1"/>
    <x v="7"/>
    <x v="9"/>
    <x v="3"/>
    <x v="2"/>
    <n v="1.5"/>
    <n v="1"/>
    <n v="0.6"/>
    <x v="0"/>
    <n v="2.3090706003884978"/>
    <n v="0.36343721177832872"/>
  </r>
  <r>
    <x v="3"/>
    <x v="0"/>
    <x v="1"/>
    <x v="7"/>
    <x v="9"/>
    <x v="3"/>
    <x v="2"/>
    <n v="11.5"/>
    <n v="8"/>
    <n v="6"/>
    <x v="0"/>
    <n v="185.35396656179779"/>
    <n v="2.2680018843362779"/>
  </r>
  <r>
    <x v="4"/>
    <x v="2"/>
    <x v="1"/>
    <x v="7"/>
    <x v="9"/>
    <x v="3"/>
    <x v="2"/>
    <n v="15"/>
    <n v="11"/>
    <n v="8"/>
    <x v="0"/>
    <n v="330.65262679032571"/>
    <n v="2.5193719772018399"/>
  </r>
  <r>
    <x v="4"/>
    <x v="0"/>
    <x v="1"/>
    <x v="7"/>
    <x v="9"/>
    <x v="3"/>
    <x v="2"/>
    <n v="7.5"/>
    <n v="7"/>
    <n v="4"/>
    <x v="0"/>
    <n v="91.498886035802727"/>
    <n v="1.9614158067282093"/>
  </r>
  <r>
    <x v="2"/>
    <x v="0"/>
    <x v="1"/>
    <x v="3"/>
    <x v="9"/>
    <x v="3"/>
    <x v="2"/>
    <n v="11"/>
    <n v="10.5"/>
    <n v="5"/>
    <x v="1"/>
    <n v="169.25330421215011"/>
    <n v="2.2285371558629219"/>
  </r>
  <r>
    <x v="4"/>
    <x v="0"/>
    <x v="1"/>
    <x v="3"/>
    <x v="9"/>
    <x v="3"/>
    <x v="2"/>
    <n v="35"/>
    <n v="32"/>
    <n v="19"/>
    <x v="20"/>
    <n v="2013.7608909510575"/>
    <n v="3.3040079022129514"/>
  </r>
  <r>
    <x v="2"/>
    <x v="0"/>
    <x v="1"/>
    <x v="8"/>
    <x v="9"/>
    <x v="3"/>
    <x v="2"/>
    <n v="7"/>
    <n v="6.5"/>
    <n v="5"/>
    <x v="0"/>
    <n v="114.27543277432872"/>
    <n v="2.0579528746880977"/>
  </r>
  <r>
    <x v="4"/>
    <x v="0"/>
    <x v="1"/>
    <x v="8"/>
    <x v="9"/>
    <x v="3"/>
    <x v="2"/>
    <n v="34"/>
    <n v="32.5"/>
    <n v="16"/>
    <x v="1"/>
    <n v="1672.1126898731675"/>
    <n v="3.2232655428044938"/>
  </r>
  <r>
    <x v="4"/>
    <x v="0"/>
    <x v="1"/>
    <x v="8"/>
    <x v="9"/>
    <x v="3"/>
    <x v="2"/>
    <n v="32"/>
    <n v="25"/>
    <n v="21"/>
    <x v="9"/>
    <n v="2013.7608909510575"/>
    <n v="3.3040079022129514"/>
  </r>
  <r>
    <x v="4"/>
    <x v="0"/>
    <x v="1"/>
    <x v="8"/>
    <x v="9"/>
    <x v="3"/>
    <x v="2"/>
    <n v="13"/>
    <n v="11"/>
    <n v="11"/>
    <x v="14"/>
    <n v="492.44464845020008"/>
    <n v="2.692357422196888"/>
  </r>
  <r>
    <x v="3"/>
    <x v="0"/>
    <x v="1"/>
    <x v="9"/>
    <x v="9"/>
    <x v="3"/>
    <x v="2"/>
    <n v="3.5"/>
    <n v="3"/>
    <n v="1.4"/>
    <x v="0"/>
    <n v="14.404202316709201"/>
    <n v="1.1584892127001738"/>
  </r>
  <r>
    <x v="3"/>
    <x v="0"/>
    <x v="1"/>
    <x v="9"/>
    <x v="9"/>
    <x v="3"/>
    <x v="2"/>
    <n v="18"/>
    <n v="14"/>
    <n v="10.5"/>
    <x v="14"/>
    <n v="544.2809272344316"/>
    <n v="2.7358231159779782"/>
  </r>
  <r>
    <x v="3"/>
    <x v="0"/>
    <x v="1"/>
    <x v="9"/>
    <x v="9"/>
    <x v="3"/>
    <x v="2"/>
    <n v="1.5"/>
    <n v="2.5"/>
    <n v="1"/>
    <x v="13"/>
    <n v="6.0868357663302239"/>
    <n v="0.78439158387248176"/>
  </r>
  <r>
    <x v="3"/>
    <x v="0"/>
    <x v="1"/>
    <x v="9"/>
    <x v="9"/>
    <x v="3"/>
    <x v="2"/>
    <n v="3"/>
    <n v="3"/>
    <n v="1.5"/>
    <x v="0"/>
    <n v="14.137166941154069"/>
    <n v="1.1503623864694774"/>
  </r>
  <r>
    <x v="3"/>
    <x v="1"/>
    <x v="1"/>
    <x v="9"/>
    <x v="9"/>
    <x v="3"/>
    <x v="2"/>
    <n v="33"/>
    <n v="27"/>
    <n v="26"/>
    <x v="2"/>
    <n v="2823.5063974138266"/>
    <n v="3.4507887760850728"/>
  </r>
  <r>
    <x v="4"/>
    <x v="2"/>
    <x v="1"/>
    <x v="9"/>
    <x v="9"/>
    <x v="3"/>
    <x v="2"/>
    <n v="9"/>
    <n v="9"/>
    <n v="8"/>
    <x v="0"/>
    <n v="264.67918106494005"/>
    <n v="2.4227197822375102"/>
  </r>
  <r>
    <x v="3"/>
    <x v="0"/>
    <x v="1"/>
    <x v="7"/>
    <x v="10"/>
    <x v="0"/>
    <x v="0"/>
    <n v="34"/>
    <n v="18"/>
    <n v="0"/>
    <x v="19"/>
    <n v="480.66367599923836"/>
    <n v="2.6818413035117326"/>
  </r>
  <r>
    <x v="4"/>
    <x v="0"/>
    <x v="1"/>
    <x v="9"/>
    <x v="10"/>
    <x v="0"/>
    <x v="0"/>
    <n v="2"/>
    <n v="3"/>
    <n v="0"/>
    <x v="0"/>
    <n v="4.7123889803846897"/>
    <n v="0.67324113174981504"/>
  </r>
  <r>
    <x v="3"/>
    <x v="1"/>
    <x v="1"/>
    <x v="0"/>
    <x v="11"/>
    <x v="0"/>
    <x v="0"/>
    <n v="8"/>
    <n v="11"/>
    <n v="0"/>
    <x v="3"/>
    <n v="69.115038378975441"/>
    <n v="1.8395725535163401"/>
  </r>
  <r>
    <x v="3"/>
    <x v="1"/>
    <x v="1"/>
    <x v="0"/>
    <x v="11"/>
    <x v="0"/>
    <x v="0"/>
    <n v="5"/>
    <n v="1.5"/>
    <n v="0"/>
    <x v="1"/>
    <n v="5.8904862254808616"/>
    <n v="0.7701511447578715"/>
  </r>
  <r>
    <x v="3"/>
    <x v="1"/>
    <x v="1"/>
    <x v="0"/>
    <x v="11"/>
    <x v="0"/>
    <x v="0"/>
    <n v="21"/>
    <n v="13.5"/>
    <n v="0"/>
    <x v="9"/>
    <n v="222.66037932317658"/>
    <n v="2.3476429445950968"/>
  </r>
  <r>
    <x v="3"/>
    <x v="1"/>
    <x v="1"/>
    <x v="0"/>
    <x v="11"/>
    <x v="0"/>
    <x v="0"/>
    <n v="8.5"/>
    <n v="3"/>
    <n v="0"/>
    <x v="7"/>
    <n v="20.027653166634931"/>
    <n v="1.3016300618001266"/>
  </r>
  <r>
    <x v="4"/>
    <x v="0"/>
    <x v="1"/>
    <x v="0"/>
    <x v="11"/>
    <x v="0"/>
    <x v="0"/>
    <n v="1.5"/>
    <n v="1.4"/>
    <n v="0"/>
    <x v="0"/>
    <n v="1.6493361431346412"/>
    <n v="0.21730917610009065"/>
  </r>
  <r>
    <x v="4"/>
    <x v="2"/>
    <x v="1"/>
    <x v="1"/>
    <x v="11"/>
    <x v="0"/>
    <x v="0"/>
    <n v="4"/>
    <n v="3"/>
    <n v="0"/>
    <x v="0"/>
    <n v="9.4247779607693793"/>
    <n v="0.97427112741379629"/>
  </r>
  <r>
    <x v="3"/>
    <x v="0"/>
    <x v="1"/>
    <x v="4"/>
    <x v="11"/>
    <x v="0"/>
    <x v="0"/>
    <n v="1.5"/>
    <n v="1.5"/>
    <n v="0"/>
    <x v="1"/>
    <n v="1.7671458676442586"/>
    <n v="0.24727239947753393"/>
  </r>
  <r>
    <x v="3"/>
    <x v="0"/>
    <x v="1"/>
    <x v="4"/>
    <x v="11"/>
    <x v="0"/>
    <x v="0"/>
    <n v="4.5"/>
    <n v="1.5"/>
    <n v="0"/>
    <x v="12"/>
    <n v="5.3014376029327757"/>
    <n v="0.72439365419719637"/>
  </r>
  <r>
    <x v="3"/>
    <x v="0"/>
    <x v="1"/>
    <x v="4"/>
    <x v="11"/>
    <x v="0"/>
    <x v="0"/>
    <n v="5"/>
    <n v="2"/>
    <n v="0"/>
    <x v="3"/>
    <n v="7.8539816339744828"/>
    <n v="0.8950898813661714"/>
  </r>
  <r>
    <x v="3"/>
    <x v="0"/>
    <x v="1"/>
    <x v="4"/>
    <x v="11"/>
    <x v="0"/>
    <x v="0"/>
    <n v="12"/>
    <n v="7.5"/>
    <n v="0"/>
    <x v="3"/>
    <n v="70.685834705770347"/>
    <n v="1.8493323908054964"/>
  </r>
  <r>
    <x v="3"/>
    <x v="0"/>
    <x v="1"/>
    <x v="4"/>
    <x v="11"/>
    <x v="0"/>
    <x v="0"/>
    <n v="16.5"/>
    <n v="18"/>
    <n v="0"/>
    <x v="7"/>
    <n v="233.26325452904214"/>
    <n v="2.3678463306833839"/>
  </r>
  <r>
    <x v="3"/>
    <x v="0"/>
    <x v="1"/>
    <x v="4"/>
    <x v="11"/>
    <x v="0"/>
    <x v="0"/>
    <n v="13"/>
    <n v="7"/>
    <n v="0"/>
    <x v="9"/>
    <n v="71.471232869167793"/>
    <n v="1.854131273687265"/>
  </r>
  <r>
    <x v="3"/>
    <x v="0"/>
    <x v="1"/>
    <x v="4"/>
    <x v="11"/>
    <x v="0"/>
    <x v="0"/>
    <n v="29"/>
    <n v="22.5"/>
    <n v="0"/>
    <x v="5"/>
    <n v="512.47230161683501"/>
    <n v="2.70967039737649"/>
  </r>
  <r>
    <x v="3"/>
    <x v="0"/>
    <x v="1"/>
    <x v="4"/>
    <x v="11"/>
    <x v="0"/>
    <x v="0"/>
    <n v="4.5"/>
    <n v="2"/>
    <n v="0"/>
    <x v="1"/>
    <n v="7.0685834705770345"/>
    <n v="0.84933239080549627"/>
  </r>
  <r>
    <x v="4"/>
    <x v="2"/>
    <x v="1"/>
    <x v="4"/>
    <x v="11"/>
    <x v="0"/>
    <x v="0"/>
    <n v="15"/>
    <n v="7"/>
    <n v="0"/>
    <x v="0"/>
    <n v="82.466807156732074"/>
    <n v="1.9162791804361095"/>
  </r>
  <r>
    <x v="4"/>
    <x v="2"/>
    <x v="1"/>
    <x v="4"/>
    <x v="11"/>
    <x v="0"/>
    <x v="0"/>
    <n v="3"/>
    <n v="2"/>
    <n v="0"/>
    <x v="0"/>
    <n v="4.7123889803846897"/>
    <n v="0.67324113174981504"/>
  </r>
  <r>
    <x v="4"/>
    <x v="2"/>
    <x v="1"/>
    <x v="4"/>
    <x v="11"/>
    <x v="0"/>
    <x v="0"/>
    <n v="4"/>
    <n v="2"/>
    <n v="0"/>
    <x v="0"/>
    <n v="6.2831853071795862"/>
    <n v="0.79817986835811505"/>
  </r>
  <r>
    <x v="3"/>
    <x v="0"/>
    <x v="1"/>
    <x v="5"/>
    <x v="11"/>
    <x v="0"/>
    <x v="0"/>
    <n v="14.5"/>
    <n v="4.5"/>
    <n v="0"/>
    <x v="12"/>
    <n v="51.247230161683497"/>
    <n v="1.70967039737649"/>
  </r>
  <r>
    <x v="3"/>
    <x v="0"/>
    <x v="1"/>
    <x v="5"/>
    <x v="11"/>
    <x v="0"/>
    <x v="0"/>
    <n v="4"/>
    <n v="2.5"/>
    <n v="0"/>
    <x v="1"/>
    <n v="7.8539816339744828"/>
    <n v="0.8950898813661714"/>
  </r>
  <r>
    <x v="3"/>
    <x v="0"/>
    <x v="1"/>
    <x v="5"/>
    <x v="11"/>
    <x v="0"/>
    <x v="0"/>
    <n v="11"/>
    <n v="6.5"/>
    <n v="0"/>
    <x v="9"/>
    <n v="56.155968682917553"/>
    <n v="1.749395923167252"/>
  </r>
  <r>
    <x v="3"/>
    <x v="0"/>
    <x v="1"/>
    <x v="5"/>
    <x v="11"/>
    <x v="0"/>
    <x v="0"/>
    <n v="26"/>
    <n v="16.5"/>
    <n v="0"/>
    <x v="7"/>
    <n v="336.93581209750533"/>
    <n v="2.5275471735508956"/>
  </r>
  <r>
    <x v="3"/>
    <x v="0"/>
    <x v="1"/>
    <x v="5"/>
    <x v="11"/>
    <x v="0"/>
    <x v="0"/>
    <n v="25"/>
    <n v="16"/>
    <n v="0"/>
    <x v="3"/>
    <n v="314.15926535897933"/>
    <n v="2.4971498726941337"/>
  </r>
  <r>
    <x v="3"/>
    <x v="0"/>
    <x v="1"/>
    <x v="5"/>
    <x v="11"/>
    <x v="0"/>
    <x v="0"/>
    <n v="2"/>
    <n v="1.5"/>
    <n v="0"/>
    <x v="0"/>
    <n v="2.3561944901923448"/>
    <n v="0.37221113608583389"/>
  </r>
  <r>
    <x v="3"/>
    <x v="1"/>
    <x v="1"/>
    <x v="5"/>
    <x v="11"/>
    <x v="0"/>
    <x v="0"/>
    <n v="13"/>
    <n v="4"/>
    <n v="0"/>
    <x v="1"/>
    <n v="40.840704496667314"/>
    <n v="1.6110932250009706"/>
  </r>
  <r>
    <x v="3"/>
    <x v="1"/>
    <x v="1"/>
    <x v="5"/>
    <x v="11"/>
    <x v="0"/>
    <x v="0"/>
    <n v="10"/>
    <n v="4.5"/>
    <n v="0"/>
    <x v="12"/>
    <n v="35.342917352885173"/>
    <n v="1.5483023951415151"/>
  </r>
  <r>
    <x v="3"/>
    <x v="1"/>
    <x v="1"/>
    <x v="5"/>
    <x v="11"/>
    <x v="0"/>
    <x v="0"/>
    <n v="25"/>
    <n v="8.5"/>
    <n v="0"/>
    <x v="3"/>
    <n v="166.89710972195775"/>
    <n v="2.222448815752502"/>
  </r>
  <r>
    <x v="4"/>
    <x v="2"/>
    <x v="1"/>
    <x v="5"/>
    <x v="11"/>
    <x v="0"/>
    <x v="0"/>
    <n v="16"/>
    <n v="12"/>
    <n v="0"/>
    <x v="0"/>
    <n v="150.79644737231007"/>
    <n v="2.1783911100697209"/>
  </r>
  <r>
    <x v="4"/>
    <x v="2"/>
    <x v="1"/>
    <x v="5"/>
    <x v="11"/>
    <x v="0"/>
    <x v="0"/>
    <n v="6"/>
    <n v="3"/>
    <n v="0"/>
    <x v="13"/>
    <n v="14.137166941154069"/>
    <n v="1.1503623864694774"/>
  </r>
  <r>
    <x v="4"/>
    <x v="0"/>
    <x v="1"/>
    <x v="5"/>
    <x v="11"/>
    <x v="0"/>
    <x v="0"/>
    <n v="9"/>
    <n v="5.5"/>
    <n v="0"/>
    <x v="3"/>
    <n v="38.877209088173693"/>
    <n v="1.5896950802997403"/>
  </r>
  <r>
    <x v="4"/>
    <x v="0"/>
    <x v="1"/>
    <x v="5"/>
    <x v="11"/>
    <x v="0"/>
    <x v="0"/>
    <n v="8"/>
    <n v="5"/>
    <n v="0"/>
    <x v="1"/>
    <n v="31.415926535897931"/>
    <n v="1.4971498726941339"/>
  </r>
  <r>
    <x v="4"/>
    <x v="0"/>
    <x v="1"/>
    <x v="5"/>
    <x v="11"/>
    <x v="0"/>
    <x v="0"/>
    <n v="3"/>
    <n v="2"/>
    <n v="0"/>
    <x v="3"/>
    <n v="4.7123889803846897"/>
    <n v="0.67324113174981504"/>
  </r>
  <r>
    <x v="4"/>
    <x v="0"/>
    <x v="1"/>
    <x v="5"/>
    <x v="11"/>
    <x v="0"/>
    <x v="0"/>
    <n v="3.5"/>
    <n v="1.5"/>
    <n v="0"/>
    <x v="12"/>
    <n v="4.1233403578366037"/>
    <n v="0.61524918477212831"/>
  </r>
  <r>
    <x v="4"/>
    <x v="0"/>
    <x v="1"/>
    <x v="5"/>
    <x v="11"/>
    <x v="0"/>
    <x v="0"/>
    <n v="3.5"/>
    <n v="2.5"/>
    <n v="0"/>
    <x v="0"/>
    <n v="6.8722339297276722"/>
    <n v="0.83709793438848468"/>
  </r>
  <r>
    <x v="4"/>
    <x v="0"/>
    <x v="1"/>
    <x v="5"/>
    <x v="11"/>
    <x v="0"/>
    <x v="0"/>
    <n v="4.5"/>
    <n v="2"/>
    <n v="0"/>
    <x v="0"/>
    <n v="7.0685834705770345"/>
    <n v="0.84933239080549627"/>
  </r>
  <r>
    <x v="4"/>
    <x v="0"/>
    <x v="1"/>
    <x v="5"/>
    <x v="11"/>
    <x v="0"/>
    <x v="0"/>
    <n v="5.5"/>
    <n v="2"/>
    <n v="0"/>
    <x v="0"/>
    <n v="8.6393797973719302"/>
    <n v="0.93648256652439643"/>
  </r>
  <r>
    <x v="3"/>
    <x v="0"/>
    <x v="1"/>
    <x v="2"/>
    <x v="11"/>
    <x v="0"/>
    <x v="0"/>
    <n v="1.5"/>
    <n v="1"/>
    <n v="0"/>
    <x v="0"/>
    <n v="1.1780972450961724"/>
    <n v="7.1181140421852696E-2"/>
  </r>
  <r>
    <x v="3"/>
    <x v="1"/>
    <x v="1"/>
    <x v="2"/>
    <x v="11"/>
    <x v="0"/>
    <x v="0"/>
    <n v="11"/>
    <n v="2"/>
    <n v="0"/>
    <x v="3"/>
    <n v="17.27875959474386"/>
    <n v="1.2375125621883776"/>
  </r>
  <r>
    <x v="3"/>
    <x v="1"/>
    <x v="1"/>
    <x v="2"/>
    <x v="11"/>
    <x v="0"/>
    <x v="0"/>
    <n v="3"/>
    <n v="2"/>
    <n v="0"/>
    <x v="3"/>
    <n v="4.7123889803846897"/>
    <n v="0.67324113174981504"/>
  </r>
  <r>
    <x v="3"/>
    <x v="1"/>
    <x v="1"/>
    <x v="2"/>
    <x v="11"/>
    <x v="0"/>
    <x v="0"/>
    <n v="2.5"/>
    <n v="1.5"/>
    <n v="0"/>
    <x v="0"/>
    <n v="2.9452431127404308"/>
    <n v="0.46912114909389024"/>
  </r>
  <r>
    <x v="3"/>
    <x v="1"/>
    <x v="1"/>
    <x v="2"/>
    <x v="11"/>
    <x v="0"/>
    <x v="0"/>
    <n v="9.5"/>
    <n v="5.5"/>
    <n v="0"/>
    <x v="2"/>
    <n v="41.037054037516675"/>
    <n v="1.6131761761492631"/>
  </r>
  <r>
    <x v="3"/>
    <x v="1"/>
    <x v="1"/>
    <x v="2"/>
    <x v="11"/>
    <x v="0"/>
    <x v="0"/>
    <n v="22"/>
    <n v="5"/>
    <n v="0"/>
    <x v="12"/>
    <n v="86.393797973719316"/>
    <n v="1.9364825665243965"/>
  </r>
  <r>
    <x v="3"/>
    <x v="1"/>
    <x v="1"/>
    <x v="2"/>
    <x v="11"/>
    <x v="0"/>
    <x v="0"/>
    <n v="5.5"/>
    <n v="3.5"/>
    <n v="0"/>
    <x v="1"/>
    <n v="15.11891464540088"/>
    <n v="1.179520615210691"/>
  </r>
  <r>
    <x v="4"/>
    <x v="2"/>
    <x v="1"/>
    <x v="2"/>
    <x v="11"/>
    <x v="0"/>
    <x v="0"/>
    <n v="5"/>
    <n v="3"/>
    <n v="0"/>
    <x v="0"/>
    <n v="11.780972450961723"/>
    <n v="1.0711811404218528"/>
  </r>
  <r>
    <x v="4"/>
    <x v="2"/>
    <x v="1"/>
    <x v="2"/>
    <x v="11"/>
    <x v="0"/>
    <x v="0"/>
    <n v="2"/>
    <n v="1"/>
    <n v="0"/>
    <x v="0"/>
    <n v="1.5707963267948966"/>
    <n v="0.19611987703015263"/>
  </r>
  <r>
    <x v="3"/>
    <x v="0"/>
    <x v="1"/>
    <x v="7"/>
    <x v="11"/>
    <x v="0"/>
    <x v="0"/>
    <n v="39"/>
    <n v="35"/>
    <n v="0"/>
    <x v="4"/>
    <n v="1072.0684930375169"/>
    <n v="3.0302225327429464"/>
  </r>
  <r>
    <x v="3"/>
    <x v="0"/>
    <x v="1"/>
    <x v="7"/>
    <x v="11"/>
    <x v="0"/>
    <x v="0"/>
    <n v="3"/>
    <n v="3"/>
    <n v="0"/>
    <x v="12"/>
    <n v="7.0685834705770345"/>
    <n v="0.84933239080549627"/>
  </r>
  <r>
    <x v="3"/>
    <x v="0"/>
    <x v="1"/>
    <x v="7"/>
    <x v="11"/>
    <x v="0"/>
    <x v="0"/>
    <n v="13"/>
    <n v="5"/>
    <n v="0"/>
    <x v="9"/>
    <n v="51.050880620834135"/>
    <n v="1.7080032380090271"/>
  </r>
  <r>
    <x v="3"/>
    <x v="0"/>
    <x v="1"/>
    <x v="7"/>
    <x v="11"/>
    <x v="0"/>
    <x v="0"/>
    <n v="4"/>
    <n v="3.5"/>
    <n v="0"/>
    <x v="0"/>
    <n v="10.995574287564276"/>
    <n v="1.0412179170444096"/>
  </r>
  <r>
    <x v="3"/>
    <x v="0"/>
    <x v="1"/>
    <x v="7"/>
    <x v="11"/>
    <x v="0"/>
    <x v="0"/>
    <n v="10.5"/>
    <n v="5"/>
    <n v="0"/>
    <x v="12"/>
    <n v="41.233403578366037"/>
    <n v="1.6152491847721284"/>
  </r>
  <r>
    <x v="3"/>
    <x v="0"/>
    <x v="1"/>
    <x v="7"/>
    <x v="11"/>
    <x v="0"/>
    <x v="0"/>
    <n v="3.5"/>
    <n v="2.5"/>
    <n v="0"/>
    <x v="1"/>
    <n v="6.8722339297276722"/>
    <n v="0.83709793438848468"/>
  </r>
  <r>
    <x v="3"/>
    <x v="0"/>
    <x v="1"/>
    <x v="7"/>
    <x v="11"/>
    <x v="0"/>
    <x v="0"/>
    <n v="2"/>
    <n v="1.5"/>
    <n v="0"/>
    <x v="0"/>
    <n v="2.3561944901923448"/>
    <n v="0.37221113608583389"/>
  </r>
  <r>
    <x v="3"/>
    <x v="0"/>
    <x v="1"/>
    <x v="7"/>
    <x v="11"/>
    <x v="0"/>
    <x v="0"/>
    <n v="1.5"/>
    <n v="1"/>
    <n v="0"/>
    <x v="0"/>
    <n v="1.1780972450961724"/>
    <n v="7.1181140421852696E-2"/>
  </r>
  <r>
    <x v="3"/>
    <x v="0"/>
    <x v="1"/>
    <x v="7"/>
    <x v="11"/>
    <x v="0"/>
    <x v="0"/>
    <n v="26"/>
    <n v="39"/>
    <n v="0"/>
    <x v="8"/>
    <n v="796.39373768501252"/>
    <n v="2.9011278363634885"/>
  </r>
  <r>
    <x v="3"/>
    <x v="1"/>
    <x v="1"/>
    <x v="7"/>
    <x v="11"/>
    <x v="0"/>
    <x v="0"/>
    <n v="12"/>
    <n v="6"/>
    <n v="0"/>
    <x v="2"/>
    <n v="56.548667764616276"/>
    <n v="1.7524223777974399"/>
  </r>
  <r>
    <x v="4"/>
    <x v="2"/>
    <x v="1"/>
    <x v="7"/>
    <x v="11"/>
    <x v="0"/>
    <x v="0"/>
    <n v="6"/>
    <n v="3"/>
    <n v="0"/>
    <x v="9"/>
    <n v="14.137166941154069"/>
    <n v="1.1503623864694774"/>
  </r>
  <r>
    <x v="4"/>
    <x v="2"/>
    <x v="1"/>
    <x v="7"/>
    <x v="11"/>
    <x v="0"/>
    <x v="0"/>
    <n v="3"/>
    <n v="2"/>
    <n v="0"/>
    <x v="0"/>
    <n v="4.7123889803846897"/>
    <n v="0.67324113174981504"/>
  </r>
  <r>
    <x v="4"/>
    <x v="2"/>
    <x v="1"/>
    <x v="7"/>
    <x v="11"/>
    <x v="0"/>
    <x v="0"/>
    <n v="2.5"/>
    <n v="1"/>
    <n v="0"/>
    <x v="0"/>
    <n v="1.9634954084936207"/>
    <n v="0.29302989003820906"/>
  </r>
  <r>
    <x v="4"/>
    <x v="0"/>
    <x v="1"/>
    <x v="7"/>
    <x v="11"/>
    <x v="0"/>
    <x v="0"/>
    <n v="0.8"/>
    <n v="0.6"/>
    <n v="0"/>
    <x v="0"/>
    <n v="0.37699111843077515"/>
    <n v="-0.42366888125824137"/>
  </r>
  <r>
    <x v="4"/>
    <x v="0"/>
    <x v="1"/>
    <x v="7"/>
    <x v="11"/>
    <x v="0"/>
    <x v="0"/>
    <n v="2.5"/>
    <n v="1.5"/>
    <n v="0"/>
    <x v="9"/>
    <n v="2.9452431127404308"/>
    <n v="0.46912114909389024"/>
  </r>
  <r>
    <x v="4"/>
    <x v="0"/>
    <x v="1"/>
    <x v="7"/>
    <x v="11"/>
    <x v="0"/>
    <x v="0"/>
    <n v="2"/>
    <n v="2"/>
    <n v="0"/>
    <x v="0"/>
    <n v="3.1415926535897931"/>
    <n v="0.49714987269413385"/>
  </r>
  <r>
    <x v="2"/>
    <x v="1"/>
    <x v="1"/>
    <x v="3"/>
    <x v="11"/>
    <x v="0"/>
    <x v="0"/>
    <n v="15.5"/>
    <n v="15"/>
    <n v="0"/>
    <x v="12"/>
    <n v="182.60507298990672"/>
    <n v="2.2615128385921444"/>
  </r>
  <r>
    <x v="2"/>
    <x v="1"/>
    <x v="1"/>
    <x v="3"/>
    <x v="11"/>
    <x v="0"/>
    <x v="0"/>
    <n v="7"/>
    <n v="2.5"/>
    <n v="0"/>
    <x v="9"/>
    <n v="13.744467859455344"/>
    <n v="1.1381279300524658"/>
  </r>
  <r>
    <x v="2"/>
    <x v="1"/>
    <x v="1"/>
    <x v="3"/>
    <x v="11"/>
    <x v="0"/>
    <x v="0"/>
    <n v="6"/>
    <n v="3.5"/>
    <n v="0"/>
    <x v="1"/>
    <n v="16.493361431346415"/>
    <n v="1.2173091761000907"/>
  </r>
  <r>
    <x v="2"/>
    <x v="1"/>
    <x v="1"/>
    <x v="3"/>
    <x v="11"/>
    <x v="0"/>
    <x v="0"/>
    <n v="4"/>
    <n v="3"/>
    <n v="0"/>
    <x v="12"/>
    <n v="9.4247779607693793"/>
    <n v="0.97427112741379629"/>
  </r>
  <r>
    <x v="2"/>
    <x v="1"/>
    <x v="1"/>
    <x v="3"/>
    <x v="11"/>
    <x v="0"/>
    <x v="0"/>
    <n v="26"/>
    <n v="9"/>
    <n v="0"/>
    <x v="0"/>
    <n v="183.7831702350029"/>
    <n v="2.2643057387763141"/>
  </r>
  <r>
    <x v="2"/>
    <x v="1"/>
    <x v="1"/>
    <x v="3"/>
    <x v="11"/>
    <x v="0"/>
    <x v="0"/>
    <n v="7"/>
    <n v="4"/>
    <n v="0"/>
    <x v="1"/>
    <n v="21.991148575128552"/>
    <n v="1.3422479127083906"/>
  </r>
  <r>
    <x v="2"/>
    <x v="1"/>
    <x v="1"/>
    <x v="3"/>
    <x v="11"/>
    <x v="0"/>
    <x v="0"/>
    <n v="4"/>
    <n v="3"/>
    <n v="0"/>
    <x v="5"/>
    <n v="9.4247779607693793"/>
    <n v="0.97427112741379629"/>
  </r>
  <r>
    <x v="2"/>
    <x v="0"/>
    <x v="1"/>
    <x v="3"/>
    <x v="11"/>
    <x v="0"/>
    <x v="0"/>
    <n v="24.5"/>
    <n v="3.5"/>
    <n v="0"/>
    <x v="12"/>
    <n v="67.347892511331196"/>
    <n v="1.8283240100809797"/>
  </r>
  <r>
    <x v="2"/>
    <x v="0"/>
    <x v="1"/>
    <x v="3"/>
    <x v="11"/>
    <x v="0"/>
    <x v="0"/>
    <n v="4.5"/>
    <n v="4"/>
    <n v="0"/>
    <x v="9"/>
    <n v="14.137166941154069"/>
    <n v="1.1503623864694774"/>
  </r>
  <r>
    <x v="2"/>
    <x v="0"/>
    <x v="1"/>
    <x v="3"/>
    <x v="11"/>
    <x v="0"/>
    <x v="0"/>
    <n v="1.5"/>
    <n v="1.5"/>
    <n v="0"/>
    <x v="0"/>
    <n v="1.7671458676442586"/>
    <n v="0.24727239947753393"/>
  </r>
  <r>
    <x v="4"/>
    <x v="2"/>
    <x v="1"/>
    <x v="3"/>
    <x v="11"/>
    <x v="0"/>
    <x v="0"/>
    <n v="33"/>
    <n v="20"/>
    <n v="0"/>
    <x v="9"/>
    <n v="518.36278784231581"/>
    <n v="2.71463381690804"/>
  </r>
  <r>
    <x v="2"/>
    <x v="1"/>
    <x v="1"/>
    <x v="8"/>
    <x v="11"/>
    <x v="0"/>
    <x v="0"/>
    <n v="12"/>
    <n v="7"/>
    <n v="0"/>
    <x v="3"/>
    <n v="65.973445725385659"/>
    <n v="1.8193691674280532"/>
  </r>
  <r>
    <x v="2"/>
    <x v="1"/>
    <x v="1"/>
    <x v="8"/>
    <x v="11"/>
    <x v="0"/>
    <x v="0"/>
    <n v="6.5"/>
    <n v="5"/>
    <n v="0"/>
    <x v="12"/>
    <n v="25.525440310417068"/>
    <n v="1.4069732423450458"/>
  </r>
  <r>
    <x v="2"/>
    <x v="1"/>
    <x v="1"/>
    <x v="8"/>
    <x v="11"/>
    <x v="0"/>
    <x v="0"/>
    <n v="9"/>
    <n v="4"/>
    <n v="0"/>
    <x v="5"/>
    <n v="28.274333882308138"/>
    <n v="1.4513923821334587"/>
  </r>
  <r>
    <x v="2"/>
    <x v="0"/>
    <x v="1"/>
    <x v="8"/>
    <x v="11"/>
    <x v="0"/>
    <x v="0"/>
    <n v="2.5"/>
    <n v="2"/>
    <n v="0"/>
    <x v="8"/>
    <n v="3.9269908169872414"/>
    <n v="0.59405988570219026"/>
  </r>
  <r>
    <x v="2"/>
    <x v="0"/>
    <x v="1"/>
    <x v="8"/>
    <x v="11"/>
    <x v="0"/>
    <x v="0"/>
    <n v="6"/>
    <n v="4.5"/>
    <n v="0"/>
    <x v="1"/>
    <n v="21.205750411731103"/>
    <n v="1.3264536455251588"/>
  </r>
  <r>
    <x v="2"/>
    <x v="0"/>
    <x v="1"/>
    <x v="8"/>
    <x v="11"/>
    <x v="0"/>
    <x v="0"/>
    <n v="1"/>
    <n v="0.5"/>
    <n v="0"/>
    <x v="0"/>
    <n v="0.39269908169872414"/>
    <n v="-0.40594011429780974"/>
  </r>
  <r>
    <x v="2"/>
    <x v="0"/>
    <x v="1"/>
    <x v="8"/>
    <x v="11"/>
    <x v="0"/>
    <x v="0"/>
    <n v="1.5"/>
    <n v="2.5"/>
    <n v="0"/>
    <x v="2"/>
    <n v="2.9452431127404308"/>
    <n v="0.46912114909389024"/>
  </r>
  <r>
    <x v="2"/>
    <x v="0"/>
    <x v="1"/>
    <x v="8"/>
    <x v="11"/>
    <x v="0"/>
    <x v="0"/>
    <n v="4"/>
    <n v="2.5"/>
    <n v="0"/>
    <x v="3"/>
    <n v="7.8539816339744828"/>
    <n v="0.8950898813661714"/>
  </r>
  <r>
    <x v="2"/>
    <x v="0"/>
    <x v="1"/>
    <x v="8"/>
    <x v="11"/>
    <x v="0"/>
    <x v="0"/>
    <n v="10.5"/>
    <n v="4.5"/>
    <n v="0"/>
    <x v="12"/>
    <n v="37.110063220529433"/>
    <n v="1.5694916942114532"/>
  </r>
  <r>
    <x v="2"/>
    <x v="0"/>
    <x v="1"/>
    <x v="8"/>
    <x v="11"/>
    <x v="0"/>
    <x v="0"/>
    <n v="9.5"/>
    <n v="4.5"/>
    <n v="0"/>
    <x v="1"/>
    <n v="33.575771485240914"/>
    <n v="1.526026000430363"/>
  </r>
  <r>
    <x v="2"/>
    <x v="0"/>
    <x v="1"/>
    <x v="8"/>
    <x v="11"/>
    <x v="0"/>
    <x v="0"/>
    <n v="2.5"/>
    <n v="2"/>
    <n v="0"/>
    <x v="0"/>
    <n v="3.9269908169872414"/>
    <n v="0.59405988570219026"/>
  </r>
  <r>
    <x v="4"/>
    <x v="2"/>
    <x v="1"/>
    <x v="8"/>
    <x v="11"/>
    <x v="0"/>
    <x v="0"/>
    <n v="30"/>
    <n v="20"/>
    <n v="0"/>
    <x v="12"/>
    <n v="471.23889803846896"/>
    <n v="2.673241131749815"/>
  </r>
  <r>
    <x v="4"/>
    <x v="2"/>
    <x v="1"/>
    <x v="8"/>
    <x v="11"/>
    <x v="0"/>
    <x v="0"/>
    <n v="16"/>
    <n v="8"/>
    <n v="0"/>
    <x v="0"/>
    <n v="100.53096491487338"/>
    <n v="2.00229985101404"/>
  </r>
  <r>
    <x v="3"/>
    <x v="0"/>
    <x v="1"/>
    <x v="9"/>
    <x v="11"/>
    <x v="0"/>
    <x v="0"/>
    <n v="1.8"/>
    <n v="1.5"/>
    <n v="0"/>
    <x v="0"/>
    <n v="2.1205750411731104"/>
    <n v="0.32645364552515876"/>
  </r>
  <r>
    <x v="3"/>
    <x v="0"/>
    <x v="1"/>
    <x v="9"/>
    <x v="11"/>
    <x v="0"/>
    <x v="0"/>
    <n v="1"/>
    <n v="1"/>
    <n v="0"/>
    <x v="1"/>
    <n v="0.78539816339744828"/>
    <n v="-0.10491011863382856"/>
  </r>
  <r>
    <x v="3"/>
    <x v="0"/>
    <x v="1"/>
    <x v="9"/>
    <x v="11"/>
    <x v="0"/>
    <x v="0"/>
    <n v="3.5"/>
    <n v="2.5"/>
    <n v="0"/>
    <x v="0"/>
    <n v="6.8722339297276722"/>
    <n v="0.83709793438848468"/>
  </r>
  <r>
    <x v="3"/>
    <x v="0"/>
    <x v="1"/>
    <x v="9"/>
    <x v="11"/>
    <x v="0"/>
    <x v="0"/>
    <n v="14"/>
    <n v="7.5"/>
    <n v="0"/>
    <x v="13"/>
    <n v="82.466807156732074"/>
    <n v="1.9162791804361095"/>
  </r>
  <r>
    <x v="3"/>
    <x v="0"/>
    <x v="1"/>
    <x v="9"/>
    <x v="11"/>
    <x v="0"/>
    <x v="0"/>
    <n v="2"/>
    <n v="1.5"/>
    <n v="0"/>
    <x v="1"/>
    <n v="2.3561944901923448"/>
    <n v="0.37221113608583389"/>
  </r>
  <r>
    <x v="3"/>
    <x v="1"/>
    <x v="1"/>
    <x v="9"/>
    <x v="11"/>
    <x v="0"/>
    <x v="0"/>
    <n v="8"/>
    <n v="10.5"/>
    <n v="0"/>
    <x v="9"/>
    <n v="65.973445725385659"/>
    <n v="1.8193691674280532"/>
  </r>
  <r>
    <x v="5"/>
    <x v="3"/>
    <x v="2"/>
    <x v="0"/>
    <x v="0"/>
    <x v="0"/>
    <x v="0"/>
    <n v="3"/>
    <n v="2"/>
    <n v="0"/>
    <x v="0"/>
    <n v="4.7123889803846897"/>
    <n v="0.67324113174981504"/>
  </r>
  <r>
    <x v="5"/>
    <x v="0"/>
    <x v="2"/>
    <x v="1"/>
    <x v="0"/>
    <x v="0"/>
    <x v="0"/>
    <n v="2"/>
    <n v="1.6"/>
    <n v="0"/>
    <x v="0"/>
    <n v="2.5132741228718345"/>
    <n v="0.40023985968607745"/>
  </r>
  <r>
    <x v="5"/>
    <x v="0"/>
    <x v="2"/>
    <x v="1"/>
    <x v="0"/>
    <x v="0"/>
    <x v="0"/>
    <n v="1.2"/>
    <n v="0.8"/>
    <n v="0"/>
    <x v="0"/>
    <n v="0.7539822368615503"/>
    <n v="-0.12263888559426017"/>
  </r>
  <r>
    <x v="6"/>
    <x v="0"/>
    <x v="2"/>
    <x v="4"/>
    <x v="0"/>
    <x v="0"/>
    <x v="0"/>
    <n v="3"/>
    <n v="2"/>
    <n v="0"/>
    <x v="3"/>
    <n v="4.7123889803846897"/>
    <n v="0.67324113174981504"/>
  </r>
  <r>
    <x v="6"/>
    <x v="0"/>
    <x v="2"/>
    <x v="4"/>
    <x v="0"/>
    <x v="0"/>
    <x v="0"/>
    <n v="4.5"/>
    <n v="4"/>
    <n v="0"/>
    <x v="2"/>
    <n v="14.137166941154069"/>
    <n v="1.1503623864694774"/>
  </r>
  <r>
    <x v="6"/>
    <x v="0"/>
    <x v="2"/>
    <x v="4"/>
    <x v="0"/>
    <x v="0"/>
    <x v="0"/>
    <n v="0.6"/>
    <n v="0.5"/>
    <n v="0"/>
    <x v="0"/>
    <n v="0.23561944901923448"/>
    <n v="-0.62778886391416611"/>
  </r>
  <r>
    <x v="6"/>
    <x v="0"/>
    <x v="2"/>
    <x v="4"/>
    <x v="0"/>
    <x v="0"/>
    <x v="0"/>
    <n v="0.5"/>
    <n v="0.4"/>
    <n v="0"/>
    <x v="0"/>
    <n v="0.15707963267948966"/>
    <n v="-0.80388012296984734"/>
  </r>
  <r>
    <x v="6"/>
    <x v="0"/>
    <x v="2"/>
    <x v="4"/>
    <x v="0"/>
    <x v="0"/>
    <x v="0"/>
    <n v="0.8"/>
    <n v="0.8"/>
    <n v="0"/>
    <x v="2"/>
    <n v="0.50265482457436694"/>
    <n v="-0.29873014464994135"/>
  </r>
  <r>
    <x v="6"/>
    <x v="0"/>
    <x v="2"/>
    <x v="4"/>
    <x v="0"/>
    <x v="0"/>
    <x v="0"/>
    <n v="3.5"/>
    <n v="2.2000000000000002"/>
    <n v="0"/>
    <x v="8"/>
    <n v="6.0475658581603522"/>
    <n v="0.78158060653865336"/>
  </r>
  <r>
    <x v="6"/>
    <x v="0"/>
    <x v="2"/>
    <x v="4"/>
    <x v="0"/>
    <x v="0"/>
    <x v="0"/>
    <n v="3"/>
    <n v="2.5"/>
    <n v="0"/>
    <x v="3"/>
    <n v="5.8904862254808616"/>
    <n v="0.7701511447578715"/>
  </r>
  <r>
    <x v="6"/>
    <x v="0"/>
    <x v="2"/>
    <x v="4"/>
    <x v="0"/>
    <x v="0"/>
    <x v="0"/>
    <n v="2.5"/>
    <n v="1.5"/>
    <n v="0"/>
    <x v="2"/>
    <n v="2.9452431127404308"/>
    <n v="0.46912114909389024"/>
  </r>
  <r>
    <x v="6"/>
    <x v="0"/>
    <x v="2"/>
    <x v="4"/>
    <x v="0"/>
    <x v="0"/>
    <x v="0"/>
    <n v="4.5"/>
    <n v="3.5"/>
    <n v="0"/>
    <x v="3"/>
    <n v="12.370021073509811"/>
    <n v="1.0923704394917908"/>
  </r>
  <r>
    <x v="6"/>
    <x v="3"/>
    <x v="2"/>
    <x v="4"/>
    <x v="0"/>
    <x v="0"/>
    <x v="0"/>
    <n v="1"/>
    <n v="1"/>
    <n v="0"/>
    <x v="0"/>
    <n v="0.78539816339744828"/>
    <n v="-0.10491011863382856"/>
  </r>
  <r>
    <x v="6"/>
    <x v="3"/>
    <x v="2"/>
    <x v="4"/>
    <x v="0"/>
    <x v="0"/>
    <x v="0"/>
    <n v="1"/>
    <n v="1"/>
    <n v="0"/>
    <x v="0"/>
    <n v="0.78539816339744828"/>
    <n v="-0.10491011863382856"/>
  </r>
  <r>
    <x v="6"/>
    <x v="3"/>
    <x v="2"/>
    <x v="4"/>
    <x v="0"/>
    <x v="0"/>
    <x v="0"/>
    <n v="2"/>
    <n v="2"/>
    <n v="0"/>
    <x v="0"/>
    <n v="3.1415926535897931"/>
    <n v="0.49714987269413385"/>
  </r>
  <r>
    <x v="6"/>
    <x v="0"/>
    <x v="2"/>
    <x v="5"/>
    <x v="0"/>
    <x v="0"/>
    <x v="0"/>
    <n v="3"/>
    <n v="2"/>
    <n v="0"/>
    <x v="2"/>
    <n v="4.7123889803846897"/>
    <n v="0.67324113174981504"/>
  </r>
  <r>
    <x v="6"/>
    <x v="3"/>
    <x v="2"/>
    <x v="5"/>
    <x v="0"/>
    <x v="0"/>
    <x v="0"/>
    <n v="2"/>
    <n v="1"/>
    <n v="0"/>
    <x v="0"/>
    <n v="1.5707963267948966"/>
    <n v="0.19611987703015263"/>
  </r>
  <r>
    <x v="6"/>
    <x v="0"/>
    <x v="2"/>
    <x v="2"/>
    <x v="0"/>
    <x v="0"/>
    <x v="0"/>
    <n v="4.5"/>
    <n v="3.5"/>
    <n v="0"/>
    <x v="9"/>
    <n v="12.370021073509811"/>
    <n v="1.0923704394917908"/>
  </r>
  <r>
    <x v="6"/>
    <x v="0"/>
    <x v="2"/>
    <x v="2"/>
    <x v="0"/>
    <x v="0"/>
    <x v="0"/>
    <n v="7.5"/>
    <n v="4.5"/>
    <n v="0"/>
    <x v="5"/>
    <n v="26.507188014663878"/>
    <n v="1.4233636585332152"/>
  </r>
  <r>
    <x v="6"/>
    <x v="0"/>
    <x v="2"/>
    <x v="2"/>
    <x v="0"/>
    <x v="0"/>
    <x v="0"/>
    <n v="3.5"/>
    <n v="2.2000000000000002"/>
    <n v="0"/>
    <x v="1"/>
    <n v="6.0475658581603522"/>
    <n v="0.78158060653865336"/>
  </r>
  <r>
    <x v="6"/>
    <x v="0"/>
    <x v="2"/>
    <x v="2"/>
    <x v="0"/>
    <x v="0"/>
    <x v="0"/>
    <n v="5.6"/>
    <n v="5"/>
    <n v="0"/>
    <x v="2"/>
    <n v="21.991148575128552"/>
    <n v="1.3422479127083906"/>
  </r>
  <r>
    <x v="6"/>
    <x v="0"/>
    <x v="2"/>
    <x v="2"/>
    <x v="0"/>
    <x v="0"/>
    <x v="0"/>
    <n v="3.5"/>
    <n v="2"/>
    <n v="0"/>
    <x v="1"/>
    <n v="5.497787143782138"/>
    <n v="0.74018792138042833"/>
  </r>
  <r>
    <x v="6"/>
    <x v="0"/>
    <x v="2"/>
    <x v="2"/>
    <x v="0"/>
    <x v="0"/>
    <x v="0"/>
    <n v="1"/>
    <n v="0.6"/>
    <n v="0"/>
    <x v="7"/>
    <n v="0.47123889803846897"/>
    <n v="-0.32675886825018491"/>
  </r>
  <r>
    <x v="6"/>
    <x v="3"/>
    <x v="2"/>
    <x v="2"/>
    <x v="0"/>
    <x v="0"/>
    <x v="0"/>
    <n v="2"/>
    <n v="3"/>
    <n v="0"/>
    <x v="0"/>
    <n v="4.7123889803846897"/>
    <n v="0.67324113174981504"/>
  </r>
  <r>
    <x v="6"/>
    <x v="3"/>
    <x v="2"/>
    <x v="2"/>
    <x v="0"/>
    <x v="0"/>
    <x v="0"/>
    <n v="8"/>
    <n v="3"/>
    <n v="0"/>
    <x v="0"/>
    <n v="18.849555921538759"/>
    <n v="1.2753011230777775"/>
  </r>
  <r>
    <x v="6"/>
    <x v="3"/>
    <x v="2"/>
    <x v="2"/>
    <x v="0"/>
    <x v="0"/>
    <x v="0"/>
    <n v="1"/>
    <n v="1"/>
    <n v="0"/>
    <x v="0"/>
    <n v="0.78539816339744828"/>
    <n v="-0.10491011863382856"/>
  </r>
  <r>
    <x v="6"/>
    <x v="3"/>
    <x v="2"/>
    <x v="2"/>
    <x v="0"/>
    <x v="0"/>
    <x v="0"/>
    <n v="3"/>
    <n v="3"/>
    <n v="0"/>
    <x v="0"/>
    <n v="7.0685834705770345"/>
    <n v="0.84933239080549627"/>
  </r>
  <r>
    <x v="6"/>
    <x v="0"/>
    <x v="2"/>
    <x v="6"/>
    <x v="0"/>
    <x v="0"/>
    <x v="0"/>
    <n v="3.5"/>
    <n v="3.2"/>
    <n v="0"/>
    <x v="2"/>
    <n v="8.7964594300514207"/>
    <n v="0.94430790403635301"/>
  </r>
  <r>
    <x v="5"/>
    <x v="0"/>
    <x v="2"/>
    <x v="7"/>
    <x v="0"/>
    <x v="0"/>
    <x v="0"/>
    <n v="1.8"/>
    <n v="1.2"/>
    <n v="0"/>
    <x v="0"/>
    <n v="1.6964600329384885"/>
    <n v="0.22954363251710239"/>
  </r>
  <r>
    <x v="5"/>
    <x v="0"/>
    <x v="2"/>
    <x v="7"/>
    <x v="0"/>
    <x v="0"/>
    <x v="0"/>
    <n v="4"/>
    <n v="3.5"/>
    <n v="0"/>
    <x v="1"/>
    <n v="10.995574287564276"/>
    <n v="1.0412179170444096"/>
  </r>
  <r>
    <x v="5"/>
    <x v="0"/>
    <x v="2"/>
    <x v="3"/>
    <x v="0"/>
    <x v="0"/>
    <x v="0"/>
    <n v="2.2000000000000002"/>
    <n v="1"/>
    <n v="0"/>
    <x v="2"/>
    <n v="1.7278759594743864"/>
    <n v="0.23751256218837774"/>
  </r>
  <r>
    <x v="5"/>
    <x v="0"/>
    <x v="2"/>
    <x v="3"/>
    <x v="0"/>
    <x v="0"/>
    <x v="0"/>
    <n v="1.5"/>
    <n v="1.2"/>
    <n v="0"/>
    <x v="0"/>
    <n v="1.4137166941154067"/>
    <n v="0.15036238646947744"/>
  </r>
  <r>
    <x v="5"/>
    <x v="0"/>
    <x v="2"/>
    <x v="3"/>
    <x v="0"/>
    <x v="0"/>
    <x v="0"/>
    <n v="3"/>
    <n v="2"/>
    <n v="0"/>
    <x v="9"/>
    <n v="4.7123889803846897"/>
    <n v="0.67324113174981504"/>
  </r>
  <r>
    <x v="6"/>
    <x v="0"/>
    <x v="2"/>
    <x v="9"/>
    <x v="0"/>
    <x v="0"/>
    <x v="0"/>
    <n v="4"/>
    <n v="4"/>
    <n v="0"/>
    <x v="0"/>
    <n v="12.566370614359172"/>
    <n v="1.0992098640220962"/>
  </r>
  <r>
    <x v="5"/>
    <x v="0"/>
    <x v="2"/>
    <x v="1"/>
    <x v="12"/>
    <x v="0"/>
    <x v="0"/>
    <n v="13.5"/>
    <n v="7"/>
    <n v="0"/>
    <x v="12"/>
    <n v="74.220126441058866"/>
    <n v="1.8705216898754344"/>
  </r>
  <r>
    <x v="5"/>
    <x v="0"/>
    <x v="2"/>
    <x v="1"/>
    <x v="12"/>
    <x v="0"/>
    <x v="0"/>
    <n v="37"/>
    <n v="35"/>
    <n v="0"/>
    <x v="11"/>
    <n v="1017.0906215996955"/>
    <n v="3.0073596497834423"/>
  </r>
  <r>
    <x v="6"/>
    <x v="0"/>
    <x v="2"/>
    <x v="6"/>
    <x v="12"/>
    <x v="0"/>
    <x v="0"/>
    <n v="8"/>
    <n v="5"/>
    <n v="0"/>
    <x v="14"/>
    <n v="31.415926535897931"/>
    <n v="1.4971498726941339"/>
  </r>
  <r>
    <x v="6"/>
    <x v="0"/>
    <x v="2"/>
    <x v="6"/>
    <x v="12"/>
    <x v="0"/>
    <x v="0"/>
    <n v="16.5"/>
    <n v="9"/>
    <n v="0"/>
    <x v="7"/>
    <n v="116.63162726452107"/>
    <n v="2.0668163350194027"/>
  </r>
  <r>
    <x v="5"/>
    <x v="3"/>
    <x v="2"/>
    <x v="3"/>
    <x v="12"/>
    <x v="0"/>
    <x v="0"/>
    <n v="80"/>
    <n v="60"/>
    <n v="0"/>
    <x v="1"/>
    <n v="3769.9111843077517"/>
    <n v="3.5763311187417588"/>
  </r>
  <r>
    <x v="6"/>
    <x v="0"/>
    <x v="2"/>
    <x v="9"/>
    <x v="12"/>
    <x v="0"/>
    <x v="0"/>
    <n v="5"/>
    <n v="2"/>
    <n v="0"/>
    <x v="2"/>
    <n v="7.8539816339744828"/>
    <n v="0.8950898813661714"/>
  </r>
  <r>
    <x v="6"/>
    <x v="0"/>
    <x v="2"/>
    <x v="9"/>
    <x v="12"/>
    <x v="0"/>
    <x v="0"/>
    <n v="0.4"/>
    <n v="0.3"/>
    <n v="0"/>
    <x v="0"/>
    <n v="9.4247779607693788E-2"/>
    <n v="-1.0257288725862037"/>
  </r>
  <r>
    <x v="6"/>
    <x v="0"/>
    <x v="2"/>
    <x v="9"/>
    <x v="12"/>
    <x v="0"/>
    <x v="0"/>
    <n v="0.3"/>
    <n v="0.3"/>
    <n v="0"/>
    <x v="0"/>
    <n v="7.0685834705770348E-2"/>
    <n v="-1.1506676091945036"/>
  </r>
  <r>
    <x v="6"/>
    <x v="0"/>
    <x v="2"/>
    <x v="9"/>
    <x v="12"/>
    <x v="0"/>
    <x v="0"/>
    <n v="9"/>
    <n v="7.5"/>
    <n v="0"/>
    <x v="7"/>
    <n v="53.014376029327757"/>
    <n v="1.7243936541971963"/>
  </r>
  <r>
    <x v="6"/>
    <x v="0"/>
    <x v="2"/>
    <x v="9"/>
    <x v="12"/>
    <x v="0"/>
    <x v="0"/>
    <n v="5"/>
    <n v="4"/>
    <n v="0"/>
    <x v="2"/>
    <n v="15.707963267948966"/>
    <n v="1.1961198770301527"/>
  </r>
  <r>
    <x v="6"/>
    <x v="0"/>
    <x v="2"/>
    <x v="9"/>
    <x v="12"/>
    <x v="0"/>
    <x v="0"/>
    <n v="5.5"/>
    <n v="5"/>
    <n v="0"/>
    <x v="2"/>
    <n v="21.598449493429829"/>
    <n v="1.334422575196434"/>
  </r>
  <r>
    <x v="5"/>
    <x v="0"/>
    <x v="2"/>
    <x v="0"/>
    <x v="1"/>
    <x v="1"/>
    <x v="1"/>
    <n v="34"/>
    <n v="33"/>
    <n v="0"/>
    <x v="18"/>
    <n v="881.21673933193699"/>
    <n v="2.9450827382863141"/>
  </r>
  <r>
    <x v="5"/>
    <x v="0"/>
    <x v="2"/>
    <x v="0"/>
    <x v="1"/>
    <x v="1"/>
    <x v="1"/>
    <n v="3"/>
    <n v="1.6"/>
    <n v="0"/>
    <x v="0"/>
    <n v="3.7699111843077522"/>
    <n v="0.57633111874175869"/>
  </r>
  <r>
    <x v="5"/>
    <x v="0"/>
    <x v="2"/>
    <x v="0"/>
    <x v="1"/>
    <x v="1"/>
    <x v="1"/>
    <n v="3"/>
    <n v="1.5"/>
    <n v="0"/>
    <x v="2"/>
    <n v="3.5342917352885173"/>
    <n v="0.54830239514151513"/>
  </r>
  <r>
    <x v="5"/>
    <x v="0"/>
    <x v="2"/>
    <x v="0"/>
    <x v="1"/>
    <x v="1"/>
    <x v="1"/>
    <n v="1"/>
    <n v="0.8"/>
    <n v="0"/>
    <x v="0"/>
    <n v="0.62831853071795862"/>
    <n v="-0.20182013164188498"/>
  </r>
  <r>
    <x v="5"/>
    <x v="0"/>
    <x v="2"/>
    <x v="0"/>
    <x v="1"/>
    <x v="1"/>
    <x v="1"/>
    <n v="6.5"/>
    <n v="2.5"/>
    <n v="0"/>
    <x v="0"/>
    <n v="12.762720155208534"/>
    <n v="1.1059432466810646"/>
  </r>
  <r>
    <x v="5"/>
    <x v="3"/>
    <x v="2"/>
    <x v="0"/>
    <x v="1"/>
    <x v="1"/>
    <x v="1"/>
    <n v="75"/>
    <n v="40"/>
    <n v="0"/>
    <x v="3"/>
    <n v="2356.1944901923448"/>
    <n v="3.3722111360858338"/>
  </r>
  <r>
    <x v="5"/>
    <x v="3"/>
    <x v="2"/>
    <x v="0"/>
    <x v="1"/>
    <x v="1"/>
    <x v="1"/>
    <n v="14"/>
    <n v="8"/>
    <n v="0"/>
    <x v="0"/>
    <n v="87.964594300514207"/>
    <n v="1.9443079040363531"/>
  </r>
  <r>
    <x v="5"/>
    <x v="3"/>
    <x v="2"/>
    <x v="0"/>
    <x v="1"/>
    <x v="1"/>
    <x v="1"/>
    <n v="6"/>
    <n v="7"/>
    <n v="0"/>
    <x v="0"/>
    <n v="32.986722862692829"/>
    <n v="1.518339171764072"/>
  </r>
  <r>
    <x v="5"/>
    <x v="3"/>
    <x v="2"/>
    <x v="0"/>
    <x v="1"/>
    <x v="1"/>
    <x v="1"/>
    <n v="10"/>
    <n v="5"/>
    <n v="0"/>
    <x v="0"/>
    <n v="39.269908169872416"/>
    <n v="1.5940598857021904"/>
  </r>
  <r>
    <x v="5"/>
    <x v="0"/>
    <x v="2"/>
    <x v="1"/>
    <x v="1"/>
    <x v="1"/>
    <x v="1"/>
    <n v="22.5"/>
    <n v="17"/>
    <n v="15.5"/>
    <x v="11"/>
    <n v="1055.1824325244718"/>
    <n v="3.0233275521353589"/>
  </r>
  <r>
    <x v="5"/>
    <x v="0"/>
    <x v="2"/>
    <x v="1"/>
    <x v="1"/>
    <x v="1"/>
    <x v="1"/>
    <n v="28"/>
    <n v="16"/>
    <n v="0"/>
    <x v="18"/>
    <n v="351.85837720205683"/>
    <n v="2.5463678953643156"/>
  </r>
  <r>
    <x v="5"/>
    <x v="0"/>
    <x v="2"/>
    <x v="1"/>
    <x v="1"/>
    <x v="1"/>
    <x v="1"/>
    <n v="6.5"/>
    <n v="6"/>
    <n v="0"/>
    <x v="13"/>
    <n v="30.630528372500482"/>
    <n v="1.4861544883926707"/>
  </r>
  <r>
    <x v="5"/>
    <x v="0"/>
    <x v="2"/>
    <x v="1"/>
    <x v="1"/>
    <x v="1"/>
    <x v="1"/>
    <n v="45"/>
    <n v="20"/>
    <n v="0"/>
    <x v="8"/>
    <n v="706.85834705770344"/>
    <n v="2.8493323908054964"/>
  </r>
  <r>
    <x v="5"/>
    <x v="0"/>
    <x v="2"/>
    <x v="1"/>
    <x v="1"/>
    <x v="1"/>
    <x v="1"/>
    <n v="25.5"/>
    <n v="23"/>
    <n v="0"/>
    <x v="7"/>
    <n v="460.63602283260343"/>
    <n v="2.6633578978177197"/>
  </r>
  <r>
    <x v="5"/>
    <x v="0"/>
    <x v="2"/>
    <x v="1"/>
    <x v="1"/>
    <x v="1"/>
    <x v="1"/>
    <n v="8.5"/>
    <n v="4"/>
    <n v="0"/>
    <x v="12"/>
    <n v="26.703537555513243"/>
    <n v="1.4265687984084265"/>
  </r>
  <r>
    <x v="5"/>
    <x v="0"/>
    <x v="2"/>
    <x v="1"/>
    <x v="1"/>
    <x v="1"/>
    <x v="1"/>
    <n v="8.5"/>
    <n v="8"/>
    <n v="0"/>
    <x v="3"/>
    <n v="53.407075111026487"/>
    <n v="1.7275987940724078"/>
  </r>
  <r>
    <x v="5"/>
    <x v="0"/>
    <x v="2"/>
    <x v="1"/>
    <x v="1"/>
    <x v="1"/>
    <x v="1"/>
    <n v="25.5"/>
    <n v="22.5"/>
    <n v="0"/>
    <x v="9"/>
    <n v="450.62219624928593"/>
    <n v="2.6538125799114889"/>
  </r>
  <r>
    <x v="5"/>
    <x v="0"/>
    <x v="2"/>
    <x v="1"/>
    <x v="1"/>
    <x v="1"/>
    <x v="1"/>
    <n v="23"/>
    <n v="15"/>
    <n v="0"/>
    <x v="8"/>
    <n v="270.96236637211967"/>
    <n v="2.4329089764394456"/>
  </r>
  <r>
    <x v="5"/>
    <x v="0"/>
    <x v="2"/>
    <x v="1"/>
    <x v="1"/>
    <x v="1"/>
    <x v="1"/>
    <n v="7"/>
    <n v="2.5"/>
    <n v="0"/>
    <x v="2"/>
    <n v="13.744467859455344"/>
    <n v="1.1381279300524658"/>
  </r>
  <r>
    <x v="5"/>
    <x v="0"/>
    <x v="2"/>
    <x v="1"/>
    <x v="1"/>
    <x v="1"/>
    <x v="1"/>
    <n v="7"/>
    <n v="5"/>
    <n v="0"/>
    <x v="9"/>
    <n v="27.488935718910689"/>
    <n v="1.4391579257164471"/>
  </r>
  <r>
    <x v="5"/>
    <x v="0"/>
    <x v="2"/>
    <x v="1"/>
    <x v="1"/>
    <x v="1"/>
    <x v="1"/>
    <n v="3.5"/>
    <n v="3"/>
    <n v="0"/>
    <x v="0"/>
    <n v="8.2466807156732074"/>
    <n v="0.91627918043610956"/>
  </r>
  <r>
    <x v="5"/>
    <x v="3"/>
    <x v="2"/>
    <x v="1"/>
    <x v="1"/>
    <x v="1"/>
    <x v="1"/>
    <n v="20"/>
    <n v="8"/>
    <n v="0"/>
    <x v="0"/>
    <n v="125.66370614359172"/>
    <n v="2.0992098640220962"/>
  </r>
  <r>
    <x v="5"/>
    <x v="3"/>
    <x v="2"/>
    <x v="1"/>
    <x v="1"/>
    <x v="1"/>
    <x v="1"/>
    <n v="10"/>
    <n v="5"/>
    <n v="0"/>
    <x v="0"/>
    <n v="39.269908169872416"/>
    <n v="1.5940598857021904"/>
  </r>
  <r>
    <x v="5"/>
    <x v="3"/>
    <x v="2"/>
    <x v="1"/>
    <x v="1"/>
    <x v="1"/>
    <x v="1"/>
    <n v="10"/>
    <n v="7"/>
    <n v="0"/>
    <x v="12"/>
    <n v="54.977871437821378"/>
    <n v="1.7401879213804283"/>
  </r>
  <r>
    <x v="5"/>
    <x v="3"/>
    <x v="2"/>
    <x v="1"/>
    <x v="1"/>
    <x v="1"/>
    <x v="1"/>
    <n v="4"/>
    <n v="4"/>
    <n v="0"/>
    <x v="1"/>
    <n v="12.566370614359172"/>
    <n v="1.0992098640220962"/>
  </r>
  <r>
    <x v="5"/>
    <x v="3"/>
    <x v="2"/>
    <x v="1"/>
    <x v="1"/>
    <x v="1"/>
    <x v="1"/>
    <n v="30"/>
    <n v="17"/>
    <n v="0"/>
    <x v="1"/>
    <n v="400.55306333269863"/>
    <n v="2.6026600574641079"/>
  </r>
  <r>
    <x v="5"/>
    <x v="3"/>
    <x v="2"/>
    <x v="1"/>
    <x v="1"/>
    <x v="1"/>
    <x v="1"/>
    <n v="5"/>
    <n v="6"/>
    <n v="0"/>
    <x v="2"/>
    <n v="23.561944901923447"/>
    <n v="1.3722111360858338"/>
  </r>
  <r>
    <x v="5"/>
    <x v="3"/>
    <x v="2"/>
    <x v="1"/>
    <x v="1"/>
    <x v="1"/>
    <x v="1"/>
    <n v="8"/>
    <n v="3"/>
    <n v="0"/>
    <x v="2"/>
    <n v="18.849555921538759"/>
    <n v="1.2753011230777775"/>
  </r>
  <r>
    <x v="5"/>
    <x v="3"/>
    <x v="2"/>
    <x v="1"/>
    <x v="1"/>
    <x v="1"/>
    <x v="1"/>
    <n v="15"/>
    <n v="11"/>
    <n v="0"/>
    <x v="12"/>
    <n v="129.59069696057895"/>
    <n v="2.1125738255800779"/>
  </r>
  <r>
    <x v="5"/>
    <x v="3"/>
    <x v="2"/>
    <x v="1"/>
    <x v="1"/>
    <x v="1"/>
    <x v="1"/>
    <n v="4"/>
    <n v="4"/>
    <n v="0"/>
    <x v="2"/>
    <n v="12.566370614359172"/>
    <n v="1.0992098640220962"/>
  </r>
  <r>
    <x v="5"/>
    <x v="3"/>
    <x v="2"/>
    <x v="1"/>
    <x v="1"/>
    <x v="1"/>
    <x v="1"/>
    <n v="30"/>
    <n v="10"/>
    <n v="0"/>
    <x v="0"/>
    <n v="235.61944901923448"/>
    <n v="2.3722111360858338"/>
  </r>
  <r>
    <x v="5"/>
    <x v="3"/>
    <x v="2"/>
    <x v="1"/>
    <x v="1"/>
    <x v="1"/>
    <x v="1"/>
    <n v="6"/>
    <n v="4"/>
    <n v="0"/>
    <x v="1"/>
    <n v="18.849555921538759"/>
    <n v="1.2753011230777775"/>
  </r>
  <r>
    <x v="5"/>
    <x v="3"/>
    <x v="2"/>
    <x v="1"/>
    <x v="1"/>
    <x v="1"/>
    <x v="1"/>
    <n v="20"/>
    <n v="18"/>
    <n v="0"/>
    <x v="1"/>
    <n v="282.74333882308139"/>
    <n v="2.4513923821334589"/>
  </r>
  <r>
    <x v="5"/>
    <x v="3"/>
    <x v="2"/>
    <x v="1"/>
    <x v="1"/>
    <x v="1"/>
    <x v="1"/>
    <n v="33"/>
    <n v="22"/>
    <n v="0"/>
    <x v="3"/>
    <n v="570.19906662654751"/>
    <n v="2.7560265020662653"/>
  </r>
  <r>
    <x v="5"/>
    <x v="3"/>
    <x v="2"/>
    <x v="1"/>
    <x v="1"/>
    <x v="1"/>
    <x v="1"/>
    <n v="30"/>
    <n v="6"/>
    <n v="0"/>
    <x v="12"/>
    <n v="141.37166941154069"/>
    <n v="2.1503623864694776"/>
  </r>
  <r>
    <x v="5"/>
    <x v="3"/>
    <x v="2"/>
    <x v="1"/>
    <x v="1"/>
    <x v="1"/>
    <x v="1"/>
    <n v="30"/>
    <n v="22"/>
    <n v="0"/>
    <x v="1"/>
    <n v="518.36278784231581"/>
    <n v="2.71463381690804"/>
  </r>
  <r>
    <x v="5"/>
    <x v="3"/>
    <x v="2"/>
    <x v="1"/>
    <x v="1"/>
    <x v="1"/>
    <x v="1"/>
    <n v="13"/>
    <n v="7"/>
    <n v="0"/>
    <x v="12"/>
    <n v="71.471232869167793"/>
    <n v="1.854131273687265"/>
  </r>
  <r>
    <x v="6"/>
    <x v="0"/>
    <x v="2"/>
    <x v="4"/>
    <x v="1"/>
    <x v="1"/>
    <x v="1"/>
    <n v="114"/>
    <n v="98"/>
    <n v="0"/>
    <x v="6"/>
    <n v="8774.4682814762928"/>
    <n v="3.943220808395139"/>
  </r>
  <r>
    <x v="6"/>
    <x v="3"/>
    <x v="2"/>
    <x v="4"/>
    <x v="1"/>
    <x v="1"/>
    <x v="1"/>
    <n v="20"/>
    <n v="15"/>
    <n v="0"/>
    <x v="1"/>
    <n v="235.61944901923448"/>
    <n v="2.3722111360858338"/>
  </r>
  <r>
    <x v="6"/>
    <x v="3"/>
    <x v="2"/>
    <x v="4"/>
    <x v="1"/>
    <x v="1"/>
    <x v="1"/>
    <n v="35"/>
    <n v="33"/>
    <n v="0"/>
    <x v="9"/>
    <n v="907.13487872405278"/>
    <n v="2.9576718655943344"/>
  </r>
  <r>
    <x v="6"/>
    <x v="3"/>
    <x v="2"/>
    <x v="4"/>
    <x v="1"/>
    <x v="1"/>
    <x v="1"/>
    <n v="31"/>
    <n v="25"/>
    <n v="0"/>
    <x v="9"/>
    <n v="608.68357663302243"/>
    <n v="2.7843915838724818"/>
  </r>
  <r>
    <x v="6"/>
    <x v="3"/>
    <x v="2"/>
    <x v="4"/>
    <x v="1"/>
    <x v="1"/>
    <x v="1"/>
    <n v="3"/>
    <n v="3"/>
    <n v="0"/>
    <x v="2"/>
    <n v="7.0685834705770345"/>
    <n v="0.84933239080549627"/>
  </r>
  <r>
    <x v="6"/>
    <x v="3"/>
    <x v="2"/>
    <x v="4"/>
    <x v="1"/>
    <x v="1"/>
    <x v="1"/>
    <n v="3"/>
    <n v="3"/>
    <n v="0"/>
    <x v="0"/>
    <n v="7.0685834705770345"/>
    <n v="0.84933239080549627"/>
  </r>
  <r>
    <x v="6"/>
    <x v="3"/>
    <x v="2"/>
    <x v="4"/>
    <x v="1"/>
    <x v="1"/>
    <x v="1"/>
    <n v="2"/>
    <n v="2"/>
    <n v="0"/>
    <x v="0"/>
    <n v="3.1415926535897931"/>
    <n v="0.49714987269413385"/>
  </r>
  <r>
    <x v="6"/>
    <x v="3"/>
    <x v="2"/>
    <x v="4"/>
    <x v="1"/>
    <x v="1"/>
    <x v="1"/>
    <n v="9"/>
    <n v="6"/>
    <n v="0"/>
    <x v="2"/>
    <n v="42.411500823462205"/>
    <n v="1.62748364118914"/>
  </r>
  <r>
    <x v="6"/>
    <x v="3"/>
    <x v="2"/>
    <x v="4"/>
    <x v="1"/>
    <x v="1"/>
    <x v="1"/>
    <n v="4"/>
    <n v="4"/>
    <n v="0"/>
    <x v="2"/>
    <n v="12.566370614359172"/>
    <n v="1.0992098640220962"/>
  </r>
  <r>
    <x v="6"/>
    <x v="3"/>
    <x v="2"/>
    <x v="4"/>
    <x v="1"/>
    <x v="1"/>
    <x v="1"/>
    <n v="7"/>
    <n v="8"/>
    <n v="0"/>
    <x v="1"/>
    <n v="43.982297150257104"/>
    <n v="1.6432779083723719"/>
  </r>
  <r>
    <x v="6"/>
    <x v="3"/>
    <x v="2"/>
    <x v="4"/>
    <x v="1"/>
    <x v="1"/>
    <x v="1"/>
    <n v="6"/>
    <n v="3"/>
    <n v="0"/>
    <x v="12"/>
    <n v="14.137166941154069"/>
    <n v="1.1503623864694774"/>
  </r>
  <r>
    <x v="6"/>
    <x v="3"/>
    <x v="2"/>
    <x v="4"/>
    <x v="1"/>
    <x v="1"/>
    <x v="1"/>
    <n v="4"/>
    <n v="5"/>
    <n v="0"/>
    <x v="0"/>
    <n v="15.707963267948966"/>
    <n v="1.1961198770301527"/>
  </r>
  <r>
    <x v="6"/>
    <x v="3"/>
    <x v="2"/>
    <x v="4"/>
    <x v="1"/>
    <x v="1"/>
    <x v="1"/>
    <n v="4"/>
    <n v="6"/>
    <n v="0"/>
    <x v="3"/>
    <n v="18.849555921538759"/>
    <n v="1.2753011230777775"/>
  </r>
  <r>
    <x v="6"/>
    <x v="3"/>
    <x v="2"/>
    <x v="4"/>
    <x v="1"/>
    <x v="1"/>
    <x v="1"/>
    <n v="6"/>
    <n v="6"/>
    <n v="0"/>
    <x v="1"/>
    <n v="28.274333882308138"/>
    <n v="1.4513923821334587"/>
  </r>
  <r>
    <x v="6"/>
    <x v="0"/>
    <x v="2"/>
    <x v="5"/>
    <x v="1"/>
    <x v="1"/>
    <x v="1"/>
    <n v="75"/>
    <n v="53"/>
    <n v="0"/>
    <x v="4"/>
    <n v="3121.9576995048569"/>
    <n v="3.4944270143586604"/>
  </r>
  <r>
    <x v="6"/>
    <x v="0"/>
    <x v="2"/>
    <x v="5"/>
    <x v="1"/>
    <x v="1"/>
    <x v="1"/>
    <n v="19.5"/>
    <n v="17.5"/>
    <n v="0"/>
    <x v="6"/>
    <n v="268.01712325937922"/>
    <n v="2.4281625414149839"/>
  </r>
  <r>
    <x v="6"/>
    <x v="0"/>
    <x v="2"/>
    <x v="5"/>
    <x v="1"/>
    <x v="1"/>
    <x v="1"/>
    <n v="84"/>
    <n v="65"/>
    <n v="0"/>
    <x v="10"/>
    <n v="4288.2739721500675"/>
    <n v="3.6322825240709085"/>
  </r>
  <r>
    <x v="6"/>
    <x v="3"/>
    <x v="2"/>
    <x v="5"/>
    <x v="1"/>
    <x v="1"/>
    <x v="1"/>
    <n v="18"/>
    <n v="15"/>
    <n v="0"/>
    <x v="0"/>
    <n v="212.05750411731103"/>
    <n v="2.3264536455251585"/>
  </r>
  <r>
    <x v="6"/>
    <x v="3"/>
    <x v="2"/>
    <x v="5"/>
    <x v="1"/>
    <x v="1"/>
    <x v="1"/>
    <n v="1"/>
    <n v="1"/>
    <n v="0"/>
    <x v="0"/>
    <n v="0.78539816339744828"/>
    <n v="-0.10491011863382856"/>
  </r>
  <r>
    <x v="6"/>
    <x v="3"/>
    <x v="2"/>
    <x v="5"/>
    <x v="1"/>
    <x v="1"/>
    <x v="1"/>
    <n v="33"/>
    <n v="15"/>
    <n v="0"/>
    <x v="0"/>
    <n v="388.77209088173691"/>
    <n v="2.58969508029974"/>
  </r>
  <r>
    <x v="6"/>
    <x v="3"/>
    <x v="2"/>
    <x v="5"/>
    <x v="1"/>
    <x v="1"/>
    <x v="1"/>
    <n v="13"/>
    <n v="13"/>
    <n v="0"/>
    <x v="0"/>
    <n v="132.73228961416876"/>
    <n v="2.1229765859798451"/>
  </r>
  <r>
    <x v="6"/>
    <x v="3"/>
    <x v="2"/>
    <x v="5"/>
    <x v="1"/>
    <x v="1"/>
    <x v="1"/>
    <n v="10"/>
    <n v="7"/>
    <n v="0"/>
    <x v="0"/>
    <n v="54.977871437821378"/>
    <n v="1.7401879213804283"/>
  </r>
  <r>
    <x v="6"/>
    <x v="3"/>
    <x v="2"/>
    <x v="5"/>
    <x v="1"/>
    <x v="1"/>
    <x v="1"/>
    <n v="12"/>
    <n v="6"/>
    <n v="0"/>
    <x v="0"/>
    <n v="56.548667764616276"/>
    <n v="1.7524223777974399"/>
  </r>
  <r>
    <x v="6"/>
    <x v="0"/>
    <x v="2"/>
    <x v="2"/>
    <x v="1"/>
    <x v="1"/>
    <x v="1"/>
    <n v="59"/>
    <n v="39.5"/>
    <n v="0"/>
    <x v="4"/>
    <n v="1830.3704197977531"/>
    <n v="3.262538988634776"/>
  </r>
  <r>
    <x v="6"/>
    <x v="0"/>
    <x v="2"/>
    <x v="2"/>
    <x v="1"/>
    <x v="1"/>
    <x v="1"/>
    <n v="26"/>
    <n v="24"/>
    <n v="0"/>
    <x v="5"/>
    <n v="490.08845396000771"/>
    <n v="2.6902744710485953"/>
  </r>
  <r>
    <x v="6"/>
    <x v="0"/>
    <x v="2"/>
    <x v="2"/>
    <x v="1"/>
    <x v="1"/>
    <x v="1"/>
    <n v="18"/>
    <n v="9"/>
    <n v="0"/>
    <x v="2"/>
    <n v="127.23450247038662"/>
    <n v="2.1046048959088024"/>
  </r>
  <r>
    <x v="6"/>
    <x v="3"/>
    <x v="2"/>
    <x v="2"/>
    <x v="1"/>
    <x v="1"/>
    <x v="1"/>
    <n v="8"/>
    <n v="5"/>
    <n v="0"/>
    <x v="2"/>
    <n v="31.415926535897931"/>
    <n v="1.4971498726941339"/>
  </r>
  <r>
    <x v="6"/>
    <x v="3"/>
    <x v="2"/>
    <x v="2"/>
    <x v="1"/>
    <x v="1"/>
    <x v="1"/>
    <n v="4"/>
    <n v="3"/>
    <n v="0"/>
    <x v="0"/>
    <n v="9.4247779607693793"/>
    <n v="0.97427112741379629"/>
  </r>
  <r>
    <x v="6"/>
    <x v="3"/>
    <x v="2"/>
    <x v="2"/>
    <x v="1"/>
    <x v="1"/>
    <x v="1"/>
    <n v="5"/>
    <n v="3"/>
    <n v="0"/>
    <x v="0"/>
    <n v="11.780972450961723"/>
    <n v="1.0711811404218528"/>
  </r>
  <r>
    <x v="6"/>
    <x v="3"/>
    <x v="2"/>
    <x v="2"/>
    <x v="1"/>
    <x v="1"/>
    <x v="1"/>
    <n v="76"/>
    <n v="30"/>
    <n v="0"/>
    <x v="1"/>
    <n v="1790.7078125461821"/>
    <n v="3.2530247283666252"/>
  </r>
  <r>
    <x v="6"/>
    <x v="3"/>
    <x v="2"/>
    <x v="2"/>
    <x v="1"/>
    <x v="1"/>
    <x v="1"/>
    <n v="19"/>
    <n v="10"/>
    <n v="0"/>
    <x v="0"/>
    <n v="149.22565104551518"/>
    <n v="2.1738434823190005"/>
  </r>
  <r>
    <x v="6"/>
    <x v="3"/>
    <x v="2"/>
    <x v="2"/>
    <x v="1"/>
    <x v="1"/>
    <x v="1"/>
    <n v="30"/>
    <n v="15"/>
    <n v="0"/>
    <x v="1"/>
    <n v="353.42917352885172"/>
    <n v="2.5483023951415151"/>
  </r>
  <r>
    <x v="6"/>
    <x v="3"/>
    <x v="2"/>
    <x v="2"/>
    <x v="1"/>
    <x v="1"/>
    <x v="1"/>
    <n v="160"/>
    <n v="73"/>
    <n v="0"/>
    <x v="13"/>
    <n v="9173.4505484821966"/>
    <n v="3.9625327241425521"/>
  </r>
  <r>
    <x v="6"/>
    <x v="0"/>
    <x v="2"/>
    <x v="6"/>
    <x v="1"/>
    <x v="1"/>
    <x v="1"/>
    <n v="60.5"/>
    <n v="48"/>
    <n v="0"/>
    <x v="4"/>
    <n v="2280.79626650619"/>
    <n v="3.3580864933942274"/>
  </r>
  <r>
    <x v="6"/>
    <x v="0"/>
    <x v="2"/>
    <x v="6"/>
    <x v="1"/>
    <x v="1"/>
    <x v="1"/>
    <n v="12"/>
    <n v="7"/>
    <n v="0"/>
    <x v="12"/>
    <n v="65.973445725385659"/>
    <n v="1.8193691674280532"/>
  </r>
  <r>
    <x v="6"/>
    <x v="0"/>
    <x v="2"/>
    <x v="6"/>
    <x v="1"/>
    <x v="1"/>
    <x v="1"/>
    <n v="15"/>
    <n v="13.5"/>
    <n v="0"/>
    <x v="2"/>
    <n v="159.04312808798326"/>
    <n v="2.2015149089168586"/>
  </r>
  <r>
    <x v="6"/>
    <x v="0"/>
    <x v="2"/>
    <x v="6"/>
    <x v="1"/>
    <x v="1"/>
    <x v="1"/>
    <n v="22"/>
    <n v="21.5"/>
    <n v="7"/>
    <x v="18"/>
    <n v="525.43137131289291"/>
    <n v="2.7205159991339944"/>
  </r>
  <r>
    <x v="6"/>
    <x v="0"/>
    <x v="2"/>
    <x v="6"/>
    <x v="1"/>
    <x v="1"/>
    <x v="1"/>
    <n v="89"/>
    <n v="62"/>
    <n v="0"/>
    <x v="6"/>
    <n v="4333.8270656271197"/>
    <n v="3.6368715775093383"/>
  </r>
  <r>
    <x v="6"/>
    <x v="0"/>
    <x v="2"/>
    <x v="6"/>
    <x v="1"/>
    <x v="1"/>
    <x v="1"/>
    <n v="102"/>
    <n v="117"/>
    <n v="0"/>
    <x v="8"/>
    <n v="9372.9416819851485"/>
    <n v="3.9718759148742508"/>
  </r>
  <r>
    <x v="6"/>
    <x v="0"/>
    <x v="2"/>
    <x v="6"/>
    <x v="1"/>
    <x v="1"/>
    <x v="1"/>
    <n v="61.5"/>
    <n v="39.5"/>
    <n v="0"/>
    <x v="8"/>
    <n v="1907.9284884332512"/>
    <n v="3.2805620927680486"/>
  </r>
  <r>
    <x v="6"/>
    <x v="3"/>
    <x v="2"/>
    <x v="6"/>
    <x v="1"/>
    <x v="1"/>
    <x v="1"/>
    <n v="5"/>
    <n v="6"/>
    <n v="0"/>
    <x v="0"/>
    <n v="23.561944901923447"/>
    <n v="1.3722111360858338"/>
  </r>
  <r>
    <x v="6"/>
    <x v="3"/>
    <x v="2"/>
    <x v="6"/>
    <x v="1"/>
    <x v="1"/>
    <x v="1"/>
    <n v="19"/>
    <n v="14"/>
    <n v="0"/>
    <x v="1"/>
    <n v="208.91591146372124"/>
    <n v="2.3199715179972382"/>
  </r>
  <r>
    <x v="6"/>
    <x v="3"/>
    <x v="2"/>
    <x v="6"/>
    <x v="1"/>
    <x v="1"/>
    <x v="1"/>
    <n v="3"/>
    <n v="3"/>
    <n v="0"/>
    <x v="0"/>
    <n v="7.0685834705770345"/>
    <n v="0.84933239080549627"/>
  </r>
  <r>
    <x v="6"/>
    <x v="3"/>
    <x v="2"/>
    <x v="6"/>
    <x v="1"/>
    <x v="1"/>
    <x v="1"/>
    <n v="2"/>
    <n v="2"/>
    <n v="0"/>
    <x v="0"/>
    <n v="3.1415926535897931"/>
    <n v="0.49714987269413385"/>
  </r>
  <r>
    <x v="6"/>
    <x v="3"/>
    <x v="2"/>
    <x v="6"/>
    <x v="1"/>
    <x v="1"/>
    <x v="1"/>
    <n v="6"/>
    <n v="4"/>
    <n v="0"/>
    <x v="0"/>
    <n v="18.849555921538759"/>
    <n v="1.2753011230777775"/>
  </r>
  <r>
    <x v="6"/>
    <x v="3"/>
    <x v="2"/>
    <x v="6"/>
    <x v="1"/>
    <x v="1"/>
    <x v="1"/>
    <n v="50"/>
    <n v="27"/>
    <n v="0"/>
    <x v="13"/>
    <n v="1060.2875205865553"/>
    <n v="3.0254236498611777"/>
  </r>
  <r>
    <x v="5"/>
    <x v="0"/>
    <x v="2"/>
    <x v="7"/>
    <x v="1"/>
    <x v="1"/>
    <x v="1"/>
    <n v="16.5"/>
    <n v="11.5"/>
    <n v="0"/>
    <x v="14"/>
    <n v="149.02930150466582"/>
    <n v="2.1732716659336893"/>
  </r>
  <r>
    <x v="5"/>
    <x v="0"/>
    <x v="2"/>
    <x v="7"/>
    <x v="1"/>
    <x v="1"/>
    <x v="1"/>
    <n v="24"/>
    <n v="14.5"/>
    <n v="0"/>
    <x v="9"/>
    <n v="273.31856086231198"/>
    <n v="2.4366691253127524"/>
  </r>
  <r>
    <x v="5"/>
    <x v="0"/>
    <x v="2"/>
    <x v="7"/>
    <x v="1"/>
    <x v="1"/>
    <x v="1"/>
    <n v="18"/>
    <n v="12.5"/>
    <n v="0"/>
    <x v="15"/>
    <n v="176.71458676442586"/>
    <n v="2.2472723994775339"/>
  </r>
  <r>
    <x v="5"/>
    <x v="0"/>
    <x v="2"/>
    <x v="7"/>
    <x v="1"/>
    <x v="1"/>
    <x v="1"/>
    <n v="5"/>
    <n v="4"/>
    <n v="0"/>
    <x v="2"/>
    <n v="15.707963267948966"/>
    <n v="1.1961198770301527"/>
  </r>
  <r>
    <x v="5"/>
    <x v="0"/>
    <x v="2"/>
    <x v="7"/>
    <x v="1"/>
    <x v="1"/>
    <x v="1"/>
    <n v="8.5"/>
    <n v="5.5"/>
    <n v="0"/>
    <x v="2"/>
    <n v="36.71736413883071"/>
    <n v="1.5648714965747081"/>
  </r>
  <r>
    <x v="5"/>
    <x v="0"/>
    <x v="2"/>
    <x v="7"/>
    <x v="1"/>
    <x v="1"/>
    <x v="1"/>
    <n v="15.5"/>
    <n v="13.5"/>
    <n v="0"/>
    <x v="8"/>
    <n v="164.34456569091606"/>
    <n v="2.2157553480314691"/>
  </r>
  <r>
    <x v="5"/>
    <x v="0"/>
    <x v="2"/>
    <x v="7"/>
    <x v="1"/>
    <x v="1"/>
    <x v="1"/>
    <n v="20"/>
    <n v="11"/>
    <n v="0"/>
    <x v="8"/>
    <n v="172.78759594743863"/>
    <n v="2.2375125621883778"/>
  </r>
  <r>
    <x v="5"/>
    <x v="0"/>
    <x v="2"/>
    <x v="7"/>
    <x v="1"/>
    <x v="1"/>
    <x v="1"/>
    <n v="4"/>
    <n v="3.5"/>
    <n v="0"/>
    <x v="0"/>
    <n v="10.995574287564276"/>
    <n v="1.0412179170444096"/>
  </r>
  <r>
    <x v="5"/>
    <x v="0"/>
    <x v="2"/>
    <x v="7"/>
    <x v="1"/>
    <x v="1"/>
    <x v="1"/>
    <n v="14"/>
    <n v="19"/>
    <n v="0"/>
    <x v="18"/>
    <n v="208.91591146372124"/>
    <n v="2.3199715179972382"/>
  </r>
  <r>
    <x v="5"/>
    <x v="0"/>
    <x v="2"/>
    <x v="7"/>
    <x v="1"/>
    <x v="1"/>
    <x v="1"/>
    <n v="10.5"/>
    <n v="7.5"/>
    <n v="0"/>
    <x v="4"/>
    <n v="61.850105367549055"/>
    <n v="1.7913404438278095"/>
  </r>
  <r>
    <x v="5"/>
    <x v="0"/>
    <x v="2"/>
    <x v="7"/>
    <x v="1"/>
    <x v="1"/>
    <x v="1"/>
    <n v="25"/>
    <n v="16"/>
    <n v="0"/>
    <x v="6"/>
    <n v="314.15926535897933"/>
    <n v="2.4971498726941337"/>
  </r>
  <r>
    <x v="5"/>
    <x v="3"/>
    <x v="2"/>
    <x v="7"/>
    <x v="1"/>
    <x v="1"/>
    <x v="1"/>
    <n v="4"/>
    <n v="1"/>
    <n v="0"/>
    <x v="0"/>
    <n v="3.1415926535897931"/>
    <n v="0.49714987269413385"/>
  </r>
  <r>
    <x v="5"/>
    <x v="3"/>
    <x v="2"/>
    <x v="7"/>
    <x v="1"/>
    <x v="1"/>
    <x v="1"/>
    <n v="2"/>
    <n v="1"/>
    <n v="0"/>
    <x v="0"/>
    <n v="1.5707963267948966"/>
    <n v="0.19611987703015263"/>
  </r>
  <r>
    <x v="5"/>
    <x v="3"/>
    <x v="2"/>
    <x v="7"/>
    <x v="1"/>
    <x v="1"/>
    <x v="1"/>
    <n v="8"/>
    <n v="3"/>
    <n v="0"/>
    <x v="9"/>
    <n v="18.849555921538759"/>
    <n v="1.2753011230777775"/>
  </r>
  <r>
    <x v="5"/>
    <x v="3"/>
    <x v="2"/>
    <x v="7"/>
    <x v="1"/>
    <x v="1"/>
    <x v="1"/>
    <n v="5"/>
    <n v="3"/>
    <n v="0"/>
    <x v="9"/>
    <n v="11.780972450961723"/>
    <n v="1.0711811404218528"/>
  </r>
  <r>
    <x v="5"/>
    <x v="3"/>
    <x v="2"/>
    <x v="7"/>
    <x v="1"/>
    <x v="1"/>
    <x v="1"/>
    <n v="10"/>
    <n v="7"/>
    <n v="0"/>
    <x v="13"/>
    <n v="54.977871437821378"/>
    <n v="1.7401879213804283"/>
  </r>
  <r>
    <x v="5"/>
    <x v="3"/>
    <x v="2"/>
    <x v="7"/>
    <x v="1"/>
    <x v="1"/>
    <x v="1"/>
    <n v="2"/>
    <n v="4"/>
    <n v="0"/>
    <x v="0"/>
    <n v="6.2831853071795862"/>
    <n v="0.79817986835811505"/>
  </r>
  <r>
    <x v="5"/>
    <x v="3"/>
    <x v="2"/>
    <x v="7"/>
    <x v="1"/>
    <x v="1"/>
    <x v="1"/>
    <n v="2"/>
    <n v="4"/>
    <n v="0"/>
    <x v="0"/>
    <n v="6.2831853071795862"/>
    <n v="0.79817986835811505"/>
  </r>
  <r>
    <x v="5"/>
    <x v="3"/>
    <x v="2"/>
    <x v="7"/>
    <x v="1"/>
    <x v="1"/>
    <x v="1"/>
    <n v="2"/>
    <n v="4"/>
    <n v="0"/>
    <x v="0"/>
    <n v="6.2831853071795862"/>
    <n v="0.79817986835811505"/>
  </r>
  <r>
    <x v="5"/>
    <x v="3"/>
    <x v="2"/>
    <x v="7"/>
    <x v="1"/>
    <x v="1"/>
    <x v="1"/>
    <n v="1"/>
    <n v="1"/>
    <n v="0"/>
    <x v="0"/>
    <n v="0.78539816339744828"/>
    <n v="-0.10491011863382856"/>
  </r>
  <r>
    <x v="5"/>
    <x v="3"/>
    <x v="2"/>
    <x v="7"/>
    <x v="1"/>
    <x v="1"/>
    <x v="1"/>
    <n v="5"/>
    <n v="7"/>
    <n v="0"/>
    <x v="2"/>
    <n v="27.488935718910689"/>
    <n v="1.4391579257164471"/>
  </r>
  <r>
    <x v="5"/>
    <x v="3"/>
    <x v="2"/>
    <x v="7"/>
    <x v="1"/>
    <x v="1"/>
    <x v="1"/>
    <n v="67"/>
    <n v="63"/>
    <n v="0"/>
    <x v="12"/>
    <n v="3315.1656477006291"/>
    <n v="3.5205052335205798"/>
  </r>
  <r>
    <x v="5"/>
    <x v="0"/>
    <x v="2"/>
    <x v="3"/>
    <x v="1"/>
    <x v="1"/>
    <x v="1"/>
    <n v="25.5"/>
    <n v="8.5"/>
    <n v="0"/>
    <x v="15"/>
    <n v="170.23505191639691"/>
    <n v="2.2310489875144195"/>
  </r>
  <r>
    <x v="5"/>
    <x v="0"/>
    <x v="2"/>
    <x v="3"/>
    <x v="1"/>
    <x v="1"/>
    <x v="1"/>
    <n v="17.5"/>
    <n v="7"/>
    <n v="0"/>
    <x v="3"/>
    <n v="96.211275016187415"/>
    <n v="1.9832259700667227"/>
  </r>
  <r>
    <x v="5"/>
    <x v="0"/>
    <x v="2"/>
    <x v="3"/>
    <x v="1"/>
    <x v="1"/>
    <x v="1"/>
    <n v="24"/>
    <n v="24.5"/>
    <n v="0"/>
    <x v="3"/>
    <n v="461.81412007769961"/>
    <n v="2.6644672074423101"/>
  </r>
  <r>
    <x v="5"/>
    <x v="0"/>
    <x v="2"/>
    <x v="3"/>
    <x v="1"/>
    <x v="1"/>
    <x v="1"/>
    <n v="30.5"/>
    <n v="20"/>
    <n v="0"/>
    <x v="15"/>
    <n v="479.09287967244347"/>
    <n v="2.6804197163769383"/>
  </r>
  <r>
    <x v="5"/>
    <x v="3"/>
    <x v="2"/>
    <x v="3"/>
    <x v="1"/>
    <x v="1"/>
    <x v="1"/>
    <n v="11"/>
    <n v="13"/>
    <n v="0"/>
    <x v="1"/>
    <n v="112.31193736583511"/>
    <n v="2.0504259188312335"/>
  </r>
  <r>
    <x v="5"/>
    <x v="0"/>
    <x v="2"/>
    <x v="8"/>
    <x v="1"/>
    <x v="1"/>
    <x v="1"/>
    <n v="6"/>
    <n v="4.5"/>
    <n v="0"/>
    <x v="1"/>
    <n v="21.205750411731103"/>
    <n v="1.3264536455251588"/>
  </r>
  <r>
    <x v="5"/>
    <x v="0"/>
    <x v="2"/>
    <x v="8"/>
    <x v="1"/>
    <x v="1"/>
    <x v="1"/>
    <n v="25.5"/>
    <n v="19.5"/>
    <n v="0"/>
    <x v="12"/>
    <n v="390.53923674938113"/>
    <n v="2.5916646731626445"/>
  </r>
  <r>
    <x v="5"/>
    <x v="0"/>
    <x v="2"/>
    <x v="8"/>
    <x v="1"/>
    <x v="1"/>
    <x v="1"/>
    <n v="2.2000000000000002"/>
    <n v="2"/>
    <n v="0"/>
    <x v="0"/>
    <n v="3.4557519189487729"/>
    <n v="0.53854255785235894"/>
  </r>
  <r>
    <x v="5"/>
    <x v="0"/>
    <x v="2"/>
    <x v="8"/>
    <x v="1"/>
    <x v="1"/>
    <x v="1"/>
    <n v="4"/>
    <n v="3"/>
    <n v="0"/>
    <x v="0"/>
    <n v="9.4247779607693793"/>
    <n v="0.97427112741379629"/>
  </r>
  <r>
    <x v="5"/>
    <x v="0"/>
    <x v="2"/>
    <x v="8"/>
    <x v="1"/>
    <x v="1"/>
    <x v="1"/>
    <n v="2.5"/>
    <n v="2"/>
    <n v="0"/>
    <x v="0"/>
    <n v="3.9269908169872414"/>
    <n v="0.59405988570219026"/>
  </r>
  <r>
    <x v="5"/>
    <x v="0"/>
    <x v="2"/>
    <x v="8"/>
    <x v="1"/>
    <x v="1"/>
    <x v="1"/>
    <n v="1.4"/>
    <n v="1"/>
    <n v="0"/>
    <x v="0"/>
    <n v="1.0995574287564276"/>
    <n v="4.1217917044409476E-2"/>
  </r>
  <r>
    <x v="5"/>
    <x v="0"/>
    <x v="2"/>
    <x v="8"/>
    <x v="1"/>
    <x v="1"/>
    <x v="1"/>
    <n v="10"/>
    <n v="4.5"/>
    <n v="0"/>
    <x v="12"/>
    <n v="35.342917352885173"/>
    <n v="1.5483023951415151"/>
  </r>
  <r>
    <x v="5"/>
    <x v="0"/>
    <x v="2"/>
    <x v="8"/>
    <x v="1"/>
    <x v="1"/>
    <x v="1"/>
    <n v="3.5"/>
    <n v="1.2"/>
    <n v="0"/>
    <x v="1"/>
    <n v="3.2986722862692828"/>
    <n v="0.51833917176407196"/>
  </r>
  <r>
    <x v="5"/>
    <x v="0"/>
    <x v="2"/>
    <x v="8"/>
    <x v="1"/>
    <x v="1"/>
    <x v="1"/>
    <n v="5.5"/>
    <n v="3.5"/>
    <n v="0"/>
    <x v="10"/>
    <n v="15.11891464540088"/>
    <n v="1.179520615210691"/>
  </r>
  <r>
    <x v="5"/>
    <x v="0"/>
    <x v="2"/>
    <x v="8"/>
    <x v="1"/>
    <x v="1"/>
    <x v="1"/>
    <n v="5"/>
    <n v="2.5"/>
    <n v="0"/>
    <x v="3"/>
    <n v="9.8174770424681039"/>
    <n v="0.99199989437422786"/>
  </r>
  <r>
    <x v="5"/>
    <x v="0"/>
    <x v="2"/>
    <x v="8"/>
    <x v="1"/>
    <x v="1"/>
    <x v="1"/>
    <n v="5.5"/>
    <n v="4"/>
    <n v="5"/>
    <x v="0"/>
    <n v="95.818575934488692"/>
    <n v="1.9814497120409196"/>
  </r>
  <r>
    <x v="5"/>
    <x v="0"/>
    <x v="2"/>
    <x v="8"/>
    <x v="1"/>
    <x v="1"/>
    <x v="1"/>
    <n v="16"/>
    <n v="10.5"/>
    <n v="6"/>
    <x v="3"/>
    <n v="245.04422698000386"/>
    <n v="2.389244475384614"/>
  </r>
  <r>
    <x v="5"/>
    <x v="0"/>
    <x v="2"/>
    <x v="8"/>
    <x v="1"/>
    <x v="1"/>
    <x v="1"/>
    <n v="14"/>
    <n v="9"/>
    <n v="0"/>
    <x v="2"/>
    <n v="98.960168588078488"/>
    <n v="1.9954604264837343"/>
  </r>
  <r>
    <x v="5"/>
    <x v="0"/>
    <x v="2"/>
    <x v="8"/>
    <x v="1"/>
    <x v="1"/>
    <x v="1"/>
    <n v="5.5"/>
    <n v="5"/>
    <n v="4"/>
    <x v="0"/>
    <n v="71.863931950866515"/>
    <n v="1.8565109754326197"/>
  </r>
  <r>
    <x v="5"/>
    <x v="0"/>
    <x v="2"/>
    <x v="8"/>
    <x v="1"/>
    <x v="1"/>
    <x v="1"/>
    <n v="2.2000000000000002"/>
    <n v="2"/>
    <n v="2.4"/>
    <x v="0"/>
    <n v="21.55132560362598"/>
    <n v="1.3334739884008855"/>
  </r>
  <r>
    <x v="5"/>
    <x v="0"/>
    <x v="2"/>
    <x v="8"/>
    <x v="1"/>
    <x v="1"/>
    <x v="1"/>
    <n v="4"/>
    <n v="3"/>
    <n v="0"/>
    <x v="4"/>
    <n v="9.4247779607693793"/>
    <n v="0.97427112741379629"/>
  </r>
  <r>
    <x v="5"/>
    <x v="0"/>
    <x v="2"/>
    <x v="8"/>
    <x v="1"/>
    <x v="1"/>
    <x v="1"/>
    <n v="4"/>
    <n v="3"/>
    <n v="0"/>
    <x v="8"/>
    <n v="9.4247779607693793"/>
    <n v="0.97427112741379629"/>
  </r>
  <r>
    <x v="5"/>
    <x v="0"/>
    <x v="2"/>
    <x v="8"/>
    <x v="1"/>
    <x v="1"/>
    <x v="1"/>
    <n v="10.5"/>
    <n v="10"/>
    <n v="0"/>
    <x v="1"/>
    <n v="82.466807156732074"/>
    <n v="1.9162791804361095"/>
  </r>
  <r>
    <x v="5"/>
    <x v="0"/>
    <x v="2"/>
    <x v="8"/>
    <x v="1"/>
    <x v="1"/>
    <x v="1"/>
    <n v="45"/>
    <n v="20"/>
    <n v="0"/>
    <x v="20"/>
    <n v="706.85834705770344"/>
    <n v="2.8493323908054964"/>
  </r>
  <r>
    <x v="5"/>
    <x v="0"/>
    <x v="2"/>
    <x v="8"/>
    <x v="1"/>
    <x v="1"/>
    <x v="1"/>
    <n v="6.5"/>
    <n v="5"/>
    <n v="5.5"/>
    <x v="1"/>
    <n v="120.55861808150831"/>
    <n v="2.0811982611793769"/>
  </r>
  <r>
    <x v="5"/>
    <x v="3"/>
    <x v="2"/>
    <x v="8"/>
    <x v="1"/>
    <x v="1"/>
    <x v="1"/>
    <n v="175"/>
    <n v="130"/>
    <n v="0"/>
    <x v="15"/>
    <n v="17867.808217291949"/>
    <n v="4.252071282359303"/>
  </r>
  <r>
    <x v="5"/>
    <x v="3"/>
    <x v="2"/>
    <x v="8"/>
    <x v="1"/>
    <x v="1"/>
    <x v="1"/>
    <n v="45"/>
    <n v="33"/>
    <n v="0"/>
    <x v="12"/>
    <n v="1166.3162726452108"/>
    <n v="3.0668163350194027"/>
  </r>
  <r>
    <x v="5"/>
    <x v="3"/>
    <x v="2"/>
    <x v="8"/>
    <x v="1"/>
    <x v="1"/>
    <x v="1"/>
    <n v="19"/>
    <n v="10"/>
    <n v="0"/>
    <x v="2"/>
    <n v="149.22565104551518"/>
    <n v="2.1738434823190005"/>
  </r>
  <r>
    <x v="5"/>
    <x v="3"/>
    <x v="2"/>
    <x v="8"/>
    <x v="1"/>
    <x v="1"/>
    <x v="1"/>
    <n v="5"/>
    <n v="5"/>
    <n v="0"/>
    <x v="7"/>
    <n v="19.634954084936208"/>
    <n v="1.2930298900382091"/>
  </r>
  <r>
    <x v="5"/>
    <x v="3"/>
    <x v="2"/>
    <x v="8"/>
    <x v="1"/>
    <x v="1"/>
    <x v="1"/>
    <n v="12"/>
    <n v="10"/>
    <n v="0"/>
    <x v="12"/>
    <n v="94.247779607693786"/>
    <n v="1.9742711274137963"/>
  </r>
  <r>
    <x v="5"/>
    <x v="3"/>
    <x v="2"/>
    <x v="8"/>
    <x v="1"/>
    <x v="1"/>
    <x v="1"/>
    <n v="52"/>
    <n v="25"/>
    <n v="0"/>
    <x v="1"/>
    <n v="1021.0176124166827"/>
    <n v="3.0090332336730081"/>
  </r>
  <r>
    <x v="5"/>
    <x v="3"/>
    <x v="2"/>
    <x v="8"/>
    <x v="1"/>
    <x v="1"/>
    <x v="1"/>
    <n v="89"/>
    <n v="68"/>
    <n v="0"/>
    <x v="7"/>
    <n v="4753.2296848813567"/>
    <n v="3.6769888007173206"/>
  </r>
  <r>
    <x v="5"/>
    <x v="3"/>
    <x v="2"/>
    <x v="8"/>
    <x v="1"/>
    <x v="1"/>
    <x v="1"/>
    <n v="20"/>
    <n v="11"/>
    <n v="0"/>
    <x v="1"/>
    <n v="172.78759594743863"/>
    <n v="2.2375125621883778"/>
  </r>
  <r>
    <x v="6"/>
    <x v="0"/>
    <x v="2"/>
    <x v="9"/>
    <x v="1"/>
    <x v="1"/>
    <x v="1"/>
    <n v="28"/>
    <n v="26"/>
    <n v="0"/>
    <x v="15"/>
    <n v="571.76986295334234"/>
    <n v="2.7572212606792088"/>
  </r>
  <r>
    <x v="6"/>
    <x v="3"/>
    <x v="2"/>
    <x v="9"/>
    <x v="1"/>
    <x v="1"/>
    <x v="1"/>
    <n v="40"/>
    <n v="30"/>
    <n v="0"/>
    <x v="2"/>
    <n v="942.47779607693792"/>
    <n v="2.9742711274137963"/>
  </r>
  <r>
    <x v="6"/>
    <x v="3"/>
    <x v="2"/>
    <x v="9"/>
    <x v="1"/>
    <x v="1"/>
    <x v="1"/>
    <n v="8"/>
    <n v="6"/>
    <n v="0"/>
    <x v="0"/>
    <n v="37.699111843077517"/>
    <n v="1.5763311187417586"/>
  </r>
  <r>
    <x v="6"/>
    <x v="3"/>
    <x v="2"/>
    <x v="9"/>
    <x v="1"/>
    <x v="1"/>
    <x v="1"/>
    <n v="3"/>
    <n v="3"/>
    <n v="0"/>
    <x v="0"/>
    <n v="7.0685834705770345"/>
    <n v="0.84933239080549627"/>
  </r>
  <r>
    <x v="6"/>
    <x v="3"/>
    <x v="2"/>
    <x v="9"/>
    <x v="1"/>
    <x v="1"/>
    <x v="1"/>
    <n v="3"/>
    <n v="1"/>
    <n v="0"/>
    <x v="0"/>
    <n v="2.3561944901923448"/>
    <n v="0.37221113608583389"/>
  </r>
  <r>
    <x v="6"/>
    <x v="3"/>
    <x v="2"/>
    <x v="9"/>
    <x v="1"/>
    <x v="1"/>
    <x v="1"/>
    <n v="24"/>
    <n v="20"/>
    <n v="0"/>
    <x v="3"/>
    <n v="376.99111843077515"/>
    <n v="2.5763311187417588"/>
  </r>
  <r>
    <x v="6"/>
    <x v="3"/>
    <x v="2"/>
    <x v="9"/>
    <x v="1"/>
    <x v="1"/>
    <x v="1"/>
    <n v="22"/>
    <n v="15"/>
    <n v="0"/>
    <x v="1"/>
    <n v="259.18139392115791"/>
    <n v="2.4136038212440587"/>
  </r>
  <r>
    <x v="6"/>
    <x v="3"/>
    <x v="2"/>
    <x v="9"/>
    <x v="1"/>
    <x v="1"/>
    <x v="1"/>
    <n v="8"/>
    <n v="5"/>
    <n v="0"/>
    <x v="0"/>
    <n v="31.415926535897931"/>
    <n v="1.4971498726941339"/>
  </r>
  <r>
    <x v="6"/>
    <x v="3"/>
    <x v="2"/>
    <x v="9"/>
    <x v="1"/>
    <x v="1"/>
    <x v="1"/>
    <n v="8"/>
    <n v="9"/>
    <n v="0"/>
    <x v="3"/>
    <n v="56.548667764616276"/>
    <n v="1.7524223777974399"/>
  </r>
  <r>
    <x v="6"/>
    <x v="3"/>
    <x v="2"/>
    <x v="9"/>
    <x v="1"/>
    <x v="1"/>
    <x v="1"/>
    <n v="5"/>
    <n v="4"/>
    <n v="0"/>
    <x v="0"/>
    <n v="15.707963267948966"/>
    <n v="1.1961198770301527"/>
  </r>
  <r>
    <x v="6"/>
    <x v="3"/>
    <x v="2"/>
    <x v="9"/>
    <x v="1"/>
    <x v="1"/>
    <x v="1"/>
    <n v="32"/>
    <n v="30"/>
    <n v="0"/>
    <x v="2"/>
    <n v="753.98223686155029"/>
    <n v="2.8773611144057396"/>
  </r>
  <r>
    <x v="6"/>
    <x v="3"/>
    <x v="2"/>
    <x v="9"/>
    <x v="1"/>
    <x v="1"/>
    <x v="1"/>
    <n v="5"/>
    <n v="4"/>
    <n v="0"/>
    <x v="0"/>
    <n v="15.707963267948966"/>
    <n v="1.1961198770301527"/>
  </r>
  <r>
    <x v="6"/>
    <x v="3"/>
    <x v="2"/>
    <x v="9"/>
    <x v="1"/>
    <x v="1"/>
    <x v="1"/>
    <n v="7"/>
    <n v="3"/>
    <n v="0"/>
    <x v="2"/>
    <n v="16.493361431346415"/>
    <n v="1.2173091761000907"/>
  </r>
  <r>
    <x v="6"/>
    <x v="3"/>
    <x v="2"/>
    <x v="9"/>
    <x v="1"/>
    <x v="1"/>
    <x v="1"/>
    <n v="2"/>
    <n v="2"/>
    <n v="0"/>
    <x v="0"/>
    <n v="3.1415926535897931"/>
    <n v="0.49714987269413385"/>
  </r>
  <r>
    <x v="6"/>
    <x v="3"/>
    <x v="2"/>
    <x v="9"/>
    <x v="1"/>
    <x v="1"/>
    <x v="1"/>
    <n v="4"/>
    <n v="1"/>
    <n v="0"/>
    <x v="0"/>
    <n v="3.1415926535897931"/>
    <n v="0.49714987269413385"/>
  </r>
  <r>
    <x v="6"/>
    <x v="3"/>
    <x v="2"/>
    <x v="9"/>
    <x v="1"/>
    <x v="1"/>
    <x v="1"/>
    <n v="5"/>
    <n v="3"/>
    <n v="0"/>
    <x v="0"/>
    <n v="11.780972450961723"/>
    <n v="1.0711811404218528"/>
  </r>
  <r>
    <x v="6"/>
    <x v="3"/>
    <x v="2"/>
    <x v="9"/>
    <x v="1"/>
    <x v="1"/>
    <x v="1"/>
    <n v="20"/>
    <n v="14"/>
    <n v="0"/>
    <x v="2"/>
    <n v="219.91148575128551"/>
    <n v="2.3422479127083906"/>
  </r>
  <r>
    <x v="6"/>
    <x v="3"/>
    <x v="2"/>
    <x v="9"/>
    <x v="1"/>
    <x v="1"/>
    <x v="1"/>
    <n v="5"/>
    <n v="6"/>
    <n v="0"/>
    <x v="0"/>
    <n v="23.561944901923447"/>
    <n v="1.3722111360858338"/>
  </r>
  <r>
    <x v="5"/>
    <x v="3"/>
    <x v="2"/>
    <x v="8"/>
    <x v="2"/>
    <x v="1"/>
    <x v="0"/>
    <n v="32"/>
    <n v="20"/>
    <n v="0"/>
    <x v="2"/>
    <n v="502.6548245743669"/>
    <n v="2.7012698553500587"/>
  </r>
  <r>
    <x v="5"/>
    <x v="3"/>
    <x v="2"/>
    <x v="0"/>
    <x v="3"/>
    <x v="1"/>
    <x v="1"/>
    <n v="150"/>
    <n v="100"/>
    <n v="0"/>
    <x v="13"/>
    <n v="11780.972450961724"/>
    <n v="4.071181140421853"/>
  </r>
  <r>
    <x v="5"/>
    <x v="3"/>
    <x v="2"/>
    <x v="0"/>
    <x v="3"/>
    <x v="1"/>
    <x v="1"/>
    <n v="2"/>
    <n v="1"/>
    <n v="0"/>
    <x v="0"/>
    <n v="1.5707963267948966"/>
    <n v="0.19611987703015263"/>
  </r>
  <r>
    <x v="5"/>
    <x v="0"/>
    <x v="2"/>
    <x v="1"/>
    <x v="3"/>
    <x v="1"/>
    <x v="1"/>
    <n v="230"/>
    <n v="161"/>
    <n v="0"/>
    <x v="6"/>
    <n v="29083.293990607508"/>
    <n v="4.4636435934156138"/>
  </r>
  <r>
    <x v="6"/>
    <x v="0"/>
    <x v="2"/>
    <x v="4"/>
    <x v="3"/>
    <x v="1"/>
    <x v="1"/>
    <n v="10"/>
    <n v="5.5"/>
    <n v="0"/>
    <x v="14"/>
    <n v="43.196898986859658"/>
    <n v="1.6354525708604153"/>
  </r>
  <r>
    <x v="6"/>
    <x v="0"/>
    <x v="2"/>
    <x v="4"/>
    <x v="3"/>
    <x v="1"/>
    <x v="1"/>
    <n v="5.5"/>
    <n v="3.5"/>
    <n v="0"/>
    <x v="3"/>
    <n v="15.11891464540088"/>
    <n v="1.179520615210691"/>
  </r>
  <r>
    <x v="6"/>
    <x v="0"/>
    <x v="2"/>
    <x v="4"/>
    <x v="3"/>
    <x v="1"/>
    <x v="1"/>
    <n v="16.5"/>
    <n v="14.5"/>
    <n v="0"/>
    <x v="1"/>
    <n v="187.90651059283951"/>
    <n v="2.2739418278150527"/>
  </r>
  <r>
    <x v="6"/>
    <x v="0"/>
    <x v="2"/>
    <x v="4"/>
    <x v="3"/>
    <x v="1"/>
    <x v="1"/>
    <n v="12.5"/>
    <n v="12.5"/>
    <n v="0"/>
    <x v="2"/>
    <n v="122.7184630308513"/>
    <n v="2.0889099073822841"/>
  </r>
  <r>
    <x v="6"/>
    <x v="0"/>
    <x v="2"/>
    <x v="4"/>
    <x v="3"/>
    <x v="1"/>
    <x v="1"/>
    <n v="15"/>
    <n v="6"/>
    <n v="0"/>
    <x v="2"/>
    <n v="70.685834705770347"/>
    <n v="1.8493323908054964"/>
  </r>
  <r>
    <x v="6"/>
    <x v="0"/>
    <x v="2"/>
    <x v="2"/>
    <x v="3"/>
    <x v="1"/>
    <x v="1"/>
    <n v="26"/>
    <n v="12"/>
    <n v="0"/>
    <x v="10"/>
    <n v="245.04422698000386"/>
    <n v="2.389244475384614"/>
  </r>
  <r>
    <x v="6"/>
    <x v="0"/>
    <x v="2"/>
    <x v="2"/>
    <x v="3"/>
    <x v="1"/>
    <x v="1"/>
    <n v="23"/>
    <n v="19.5"/>
    <n v="0"/>
    <x v="12"/>
    <n v="352.25107628375554"/>
    <n v="2.5468523287462825"/>
  </r>
  <r>
    <x v="6"/>
    <x v="0"/>
    <x v="2"/>
    <x v="2"/>
    <x v="3"/>
    <x v="1"/>
    <x v="1"/>
    <n v="17"/>
    <n v="14"/>
    <n v="0"/>
    <x v="3"/>
    <n v="186.92476288859268"/>
    <n v="2.2716668384226835"/>
  </r>
  <r>
    <x v="6"/>
    <x v="0"/>
    <x v="2"/>
    <x v="2"/>
    <x v="3"/>
    <x v="1"/>
    <x v="1"/>
    <n v="21"/>
    <n v="13.5"/>
    <n v="0"/>
    <x v="4"/>
    <n v="222.66037932317658"/>
    <n v="2.3476429445950968"/>
  </r>
  <r>
    <x v="6"/>
    <x v="3"/>
    <x v="2"/>
    <x v="2"/>
    <x v="3"/>
    <x v="1"/>
    <x v="1"/>
    <n v="90"/>
    <n v="82"/>
    <n v="0"/>
    <x v="12"/>
    <n v="5796.2384458731685"/>
    <n v="3.7631462431892131"/>
  </r>
  <r>
    <x v="6"/>
    <x v="3"/>
    <x v="2"/>
    <x v="6"/>
    <x v="3"/>
    <x v="1"/>
    <x v="1"/>
    <n v="27"/>
    <n v="30"/>
    <n v="0"/>
    <x v="2"/>
    <n v="636.17251235193305"/>
    <n v="2.8035749002448211"/>
  </r>
  <r>
    <x v="5"/>
    <x v="3"/>
    <x v="2"/>
    <x v="7"/>
    <x v="3"/>
    <x v="1"/>
    <x v="1"/>
    <n v="10"/>
    <n v="7"/>
    <n v="0"/>
    <x v="0"/>
    <n v="54.977871437821378"/>
    <n v="1.7401879213804283"/>
  </r>
  <r>
    <x v="5"/>
    <x v="3"/>
    <x v="2"/>
    <x v="7"/>
    <x v="3"/>
    <x v="1"/>
    <x v="1"/>
    <n v="17"/>
    <n v="10"/>
    <n v="0"/>
    <x v="0"/>
    <n v="133.51768777756621"/>
    <n v="2.1255388027444453"/>
  </r>
  <r>
    <x v="5"/>
    <x v="3"/>
    <x v="2"/>
    <x v="7"/>
    <x v="3"/>
    <x v="1"/>
    <x v="1"/>
    <n v="4"/>
    <n v="2"/>
    <n v="0"/>
    <x v="2"/>
    <n v="6.2831853071795862"/>
    <n v="0.79817986835811505"/>
  </r>
  <r>
    <x v="5"/>
    <x v="3"/>
    <x v="2"/>
    <x v="7"/>
    <x v="3"/>
    <x v="1"/>
    <x v="1"/>
    <n v="5"/>
    <n v="3"/>
    <n v="0"/>
    <x v="0"/>
    <n v="11.780972450961723"/>
    <n v="1.0711811404218528"/>
  </r>
  <r>
    <x v="5"/>
    <x v="3"/>
    <x v="2"/>
    <x v="7"/>
    <x v="3"/>
    <x v="1"/>
    <x v="1"/>
    <n v="12"/>
    <n v="12"/>
    <n v="0"/>
    <x v="1"/>
    <n v="113.09733552923255"/>
    <n v="2.053452373461421"/>
  </r>
  <r>
    <x v="5"/>
    <x v="3"/>
    <x v="2"/>
    <x v="7"/>
    <x v="3"/>
    <x v="1"/>
    <x v="1"/>
    <n v="10"/>
    <n v="5"/>
    <n v="0"/>
    <x v="2"/>
    <n v="39.269908169872416"/>
    <n v="1.5940598857021904"/>
  </r>
  <r>
    <x v="5"/>
    <x v="3"/>
    <x v="2"/>
    <x v="7"/>
    <x v="3"/>
    <x v="1"/>
    <x v="1"/>
    <n v="7"/>
    <n v="4"/>
    <n v="0"/>
    <x v="0"/>
    <n v="21.991148575128552"/>
    <n v="1.3422479127083906"/>
  </r>
  <r>
    <x v="5"/>
    <x v="0"/>
    <x v="2"/>
    <x v="3"/>
    <x v="3"/>
    <x v="1"/>
    <x v="1"/>
    <n v="84"/>
    <n v="75.5"/>
    <n v="0"/>
    <x v="12"/>
    <n v="4980.995152266617"/>
    <n v="3.6973161190572412"/>
  </r>
  <r>
    <x v="5"/>
    <x v="0"/>
    <x v="2"/>
    <x v="3"/>
    <x v="3"/>
    <x v="1"/>
    <x v="1"/>
    <n v="1.2"/>
    <n v="0.8"/>
    <n v="0"/>
    <x v="0"/>
    <n v="0.7539822368615503"/>
    <n v="-0.12263888559426017"/>
  </r>
  <r>
    <x v="5"/>
    <x v="0"/>
    <x v="2"/>
    <x v="3"/>
    <x v="3"/>
    <x v="1"/>
    <x v="1"/>
    <n v="25"/>
    <n v="24.5"/>
    <n v="0"/>
    <x v="12"/>
    <n v="481.05637508093707"/>
    <n v="2.6821959744027417"/>
  </r>
  <r>
    <x v="5"/>
    <x v="0"/>
    <x v="2"/>
    <x v="3"/>
    <x v="3"/>
    <x v="1"/>
    <x v="1"/>
    <n v="45"/>
    <n v="41"/>
    <n v="0"/>
    <x v="7"/>
    <n v="1449.0596114682921"/>
    <n v="3.1610862518612506"/>
  </r>
  <r>
    <x v="5"/>
    <x v="0"/>
    <x v="2"/>
    <x v="3"/>
    <x v="3"/>
    <x v="1"/>
    <x v="1"/>
    <n v="6"/>
    <n v="4"/>
    <n v="0"/>
    <x v="12"/>
    <n v="18.849555921538759"/>
    <n v="1.2753011230777775"/>
  </r>
  <r>
    <x v="5"/>
    <x v="0"/>
    <x v="2"/>
    <x v="3"/>
    <x v="3"/>
    <x v="1"/>
    <x v="1"/>
    <n v="16.5"/>
    <n v="6.5"/>
    <n v="0"/>
    <x v="9"/>
    <n v="84.233953024376333"/>
    <n v="1.9254871822229334"/>
  </r>
  <r>
    <x v="5"/>
    <x v="0"/>
    <x v="2"/>
    <x v="3"/>
    <x v="3"/>
    <x v="1"/>
    <x v="1"/>
    <n v="1.2"/>
    <n v="1"/>
    <n v="0"/>
    <x v="0"/>
    <n v="0.94247779607693793"/>
    <n v="-2.5728872586203724E-2"/>
  </r>
  <r>
    <x v="5"/>
    <x v="3"/>
    <x v="2"/>
    <x v="3"/>
    <x v="3"/>
    <x v="1"/>
    <x v="1"/>
    <n v="14"/>
    <n v="13"/>
    <n v="0"/>
    <x v="2"/>
    <n v="142.94246573833559"/>
    <n v="2.1551612693512463"/>
  </r>
  <r>
    <x v="5"/>
    <x v="3"/>
    <x v="2"/>
    <x v="3"/>
    <x v="3"/>
    <x v="1"/>
    <x v="1"/>
    <n v="21"/>
    <n v="24"/>
    <n v="0"/>
    <x v="2"/>
    <n v="395.84067435231395"/>
    <n v="2.5975204178116966"/>
  </r>
  <r>
    <x v="5"/>
    <x v="3"/>
    <x v="2"/>
    <x v="3"/>
    <x v="3"/>
    <x v="1"/>
    <x v="1"/>
    <n v="3"/>
    <n v="4"/>
    <n v="0"/>
    <x v="0"/>
    <n v="9.4247779607693793"/>
    <n v="0.97427112741379629"/>
  </r>
  <r>
    <x v="5"/>
    <x v="3"/>
    <x v="2"/>
    <x v="3"/>
    <x v="3"/>
    <x v="1"/>
    <x v="1"/>
    <n v="3"/>
    <n v="4"/>
    <n v="0"/>
    <x v="0"/>
    <n v="9.4247779607693793"/>
    <n v="0.97427112741379629"/>
  </r>
  <r>
    <x v="5"/>
    <x v="3"/>
    <x v="2"/>
    <x v="3"/>
    <x v="3"/>
    <x v="1"/>
    <x v="1"/>
    <n v="3"/>
    <n v="1"/>
    <n v="0"/>
    <x v="0"/>
    <n v="2.3561944901923448"/>
    <n v="0.37221113608583389"/>
  </r>
  <r>
    <x v="5"/>
    <x v="3"/>
    <x v="2"/>
    <x v="3"/>
    <x v="3"/>
    <x v="1"/>
    <x v="1"/>
    <n v="1"/>
    <n v="1"/>
    <n v="0"/>
    <x v="0"/>
    <n v="0.78539816339744828"/>
    <n v="-0.10491011863382856"/>
  </r>
  <r>
    <x v="5"/>
    <x v="3"/>
    <x v="2"/>
    <x v="3"/>
    <x v="3"/>
    <x v="1"/>
    <x v="1"/>
    <n v="1"/>
    <n v="1"/>
    <n v="0"/>
    <x v="0"/>
    <n v="0.78539816339744828"/>
    <n v="-0.10491011863382856"/>
  </r>
  <r>
    <x v="5"/>
    <x v="3"/>
    <x v="2"/>
    <x v="3"/>
    <x v="3"/>
    <x v="1"/>
    <x v="1"/>
    <n v="72"/>
    <n v="63"/>
    <n v="0"/>
    <x v="5"/>
    <n v="3562.5660691708254"/>
    <n v="3.5517629272510218"/>
  </r>
  <r>
    <x v="5"/>
    <x v="3"/>
    <x v="2"/>
    <x v="3"/>
    <x v="3"/>
    <x v="1"/>
    <x v="1"/>
    <n v="13"/>
    <n v="7"/>
    <n v="0"/>
    <x v="0"/>
    <n v="71.471232869167793"/>
    <n v="1.854131273687265"/>
  </r>
  <r>
    <x v="5"/>
    <x v="3"/>
    <x v="2"/>
    <x v="3"/>
    <x v="3"/>
    <x v="1"/>
    <x v="1"/>
    <n v="8"/>
    <n v="5"/>
    <n v="0"/>
    <x v="2"/>
    <n v="31.415926535897931"/>
    <n v="1.4971498726941339"/>
  </r>
  <r>
    <x v="5"/>
    <x v="3"/>
    <x v="2"/>
    <x v="3"/>
    <x v="3"/>
    <x v="1"/>
    <x v="1"/>
    <n v="21"/>
    <n v="21"/>
    <n v="0"/>
    <x v="1"/>
    <n v="346.36059005827468"/>
    <n v="2.5395284708340098"/>
  </r>
  <r>
    <x v="5"/>
    <x v="3"/>
    <x v="2"/>
    <x v="3"/>
    <x v="3"/>
    <x v="1"/>
    <x v="1"/>
    <n v="4"/>
    <n v="2"/>
    <n v="0"/>
    <x v="0"/>
    <n v="6.2831853071795862"/>
    <n v="0.79817986835811505"/>
  </r>
  <r>
    <x v="5"/>
    <x v="3"/>
    <x v="2"/>
    <x v="3"/>
    <x v="3"/>
    <x v="1"/>
    <x v="1"/>
    <n v="18"/>
    <n v="11"/>
    <n v="0"/>
    <x v="2"/>
    <n v="155.50883635269477"/>
    <n v="2.1917550716277026"/>
  </r>
  <r>
    <x v="5"/>
    <x v="3"/>
    <x v="2"/>
    <x v="3"/>
    <x v="3"/>
    <x v="1"/>
    <x v="1"/>
    <n v="110"/>
    <n v="90"/>
    <n v="0"/>
    <x v="3"/>
    <n v="7775.4418176347381"/>
    <n v="3.8907250759637213"/>
  </r>
  <r>
    <x v="5"/>
    <x v="0"/>
    <x v="2"/>
    <x v="8"/>
    <x v="3"/>
    <x v="1"/>
    <x v="1"/>
    <n v="7.5"/>
    <n v="5"/>
    <n v="0"/>
    <x v="2"/>
    <n v="29.45243112740431"/>
    <n v="1.4691211490938902"/>
  </r>
  <r>
    <x v="5"/>
    <x v="0"/>
    <x v="2"/>
    <x v="8"/>
    <x v="3"/>
    <x v="1"/>
    <x v="1"/>
    <n v="12.5"/>
    <n v="8"/>
    <n v="0"/>
    <x v="2"/>
    <n v="78.539816339744831"/>
    <n v="1.8950898813661714"/>
  </r>
  <r>
    <x v="5"/>
    <x v="3"/>
    <x v="2"/>
    <x v="8"/>
    <x v="3"/>
    <x v="1"/>
    <x v="1"/>
    <n v="20"/>
    <n v="25"/>
    <n v="0"/>
    <x v="0"/>
    <n v="392.69908169872411"/>
    <n v="2.5940598857021904"/>
  </r>
  <r>
    <x v="5"/>
    <x v="3"/>
    <x v="2"/>
    <x v="8"/>
    <x v="3"/>
    <x v="1"/>
    <x v="1"/>
    <n v="13"/>
    <n v="10"/>
    <n v="0"/>
    <x v="0"/>
    <n v="102.10176124166827"/>
    <n v="2.0090332336730081"/>
  </r>
  <r>
    <x v="5"/>
    <x v="3"/>
    <x v="2"/>
    <x v="8"/>
    <x v="3"/>
    <x v="1"/>
    <x v="1"/>
    <n v="30"/>
    <n v="15"/>
    <n v="0"/>
    <x v="13"/>
    <n v="353.42917352885172"/>
    <n v="2.5483023951415151"/>
  </r>
  <r>
    <x v="5"/>
    <x v="3"/>
    <x v="2"/>
    <x v="8"/>
    <x v="3"/>
    <x v="1"/>
    <x v="1"/>
    <n v="5"/>
    <n v="7"/>
    <n v="0"/>
    <x v="0"/>
    <n v="27.488935718910689"/>
    <n v="1.4391579257164471"/>
  </r>
  <r>
    <x v="5"/>
    <x v="3"/>
    <x v="2"/>
    <x v="8"/>
    <x v="3"/>
    <x v="1"/>
    <x v="1"/>
    <n v="21"/>
    <n v="13"/>
    <n v="0"/>
    <x v="2"/>
    <n v="214.41369860750339"/>
    <n v="2.3312525284069276"/>
  </r>
  <r>
    <x v="6"/>
    <x v="3"/>
    <x v="2"/>
    <x v="9"/>
    <x v="3"/>
    <x v="1"/>
    <x v="1"/>
    <n v="45"/>
    <n v="30"/>
    <n v="0"/>
    <x v="2"/>
    <n v="1060.2875205865553"/>
    <n v="3.0254236498611777"/>
  </r>
  <r>
    <x v="5"/>
    <x v="0"/>
    <x v="2"/>
    <x v="1"/>
    <x v="14"/>
    <x v="2"/>
    <x v="3"/>
    <n v="4.5"/>
    <n v="4"/>
    <n v="5"/>
    <x v="0"/>
    <n v="92.676983280898895"/>
    <n v="1.9669718886722969"/>
  </r>
  <r>
    <x v="5"/>
    <x v="0"/>
    <x v="2"/>
    <x v="1"/>
    <x v="14"/>
    <x v="2"/>
    <x v="3"/>
    <n v="7.5"/>
    <n v="6"/>
    <n v="9.5"/>
    <x v="22"/>
    <n v="318.871654339364"/>
    <n v="2.5036159149433654"/>
  </r>
  <r>
    <x v="5"/>
    <x v="3"/>
    <x v="2"/>
    <x v="7"/>
    <x v="14"/>
    <x v="2"/>
    <x v="3"/>
    <n v="3"/>
    <n v="3"/>
    <n v="0"/>
    <x v="0"/>
    <n v="7.0685834705770345"/>
    <n v="0.84933239080549627"/>
  </r>
  <r>
    <x v="5"/>
    <x v="0"/>
    <x v="2"/>
    <x v="3"/>
    <x v="14"/>
    <x v="2"/>
    <x v="3"/>
    <n v="5.5"/>
    <n v="5"/>
    <n v="6.5"/>
    <x v="3"/>
    <n v="154.33073910759859"/>
    <n v="2.188452436077617"/>
  </r>
  <r>
    <x v="5"/>
    <x v="0"/>
    <x v="2"/>
    <x v="0"/>
    <x v="5"/>
    <x v="2"/>
    <x v="2"/>
    <n v="187"/>
    <n v="121"/>
    <n v="51"/>
    <x v="15"/>
    <n v="25942.486735181115"/>
    <n v="4.4140116033442283"/>
  </r>
  <r>
    <x v="5"/>
    <x v="0"/>
    <x v="2"/>
    <x v="0"/>
    <x v="5"/>
    <x v="2"/>
    <x v="2"/>
    <n v="15.5"/>
    <n v="12.5"/>
    <n v="8"/>
    <x v="4"/>
    <n v="353.23282398800234"/>
    <n v="2.5480610533837602"/>
  </r>
  <r>
    <x v="5"/>
    <x v="0"/>
    <x v="2"/>
    <x v="0"/>
    <x v="5"/>
    <x v="2"/>
    <x v="2"/>
    <n v="2"/>
    <n v="2"/>
    <n v="1"/>
    <x v="0"/>
    <n v="6.2831853071795862"/>
    <n v="0.79817986835811505"/>
  </r>
  <r>
    <x v="5"/>
    <x v="0"/>
    <x v="2"/>
    <x v="0"/>
    <x v="5"/>
    <x v="2"/>
    <x v="2"/>
    <n v="67.5"/>
    <n v="57"/>
    <n v="16"/>
    <x v="18"/>
    <n v="3826.0671529906695"/>
    <n v="3.5827525882520068"/>
  </r>
  <r>
    <x v="5"/>
    <x v="0"/>
    <x v="2"/>
    <x v="0"/>
    <x v="5"/>
    <x v="2"/>
    <x v="2"/>
    <n v="76"/>
    <n v="62"/>
    <n v="36"/>
    <x v="10"/>
    <n v="7772.3002249811479"/>
    <n v="3.8905495679872355"/>
  </r>
  <r>
    <x v="5"/>
    <x v="3"/>
    <x v="2"/>
    <x v="0"/>
    <x v="5"/>
    <x v="2"/>
    <x v="2"/>
    <n v="6"/>
    <n v="5"/>
    <n v="5"/>
    <x v="0"/>
    <n v="102.10176124166827"/>
    <n v="2.0090332336730081"/>
  </r>
  <r>
    <x v="5"/>
    <x v="3"/>
    <x v="2"/>
    <x v="0"/>
    <x v="5"/>
    <x v="2"/>
    <x v="2"/>
    <n v="7"/>
    <n v="6"/>
    <n v="5"/>
    <x v="0"/>
    <n v="111.52653920243766"/>
    <n v="2.0473782257492279"/>
  </r>
  <r>
    <x v="5"/>
    <x v="3"/>
    <x v="2"/>
    <x v="0"/>
    <x v="5"/>
    <x v="2"/>
    <x v="2"/>
    <n v="6"/>
    <n v="3"/>
    <n v="5"/>
    <x v="0"/>
    <n v="92.676983280898895"/>
    <n v="1.9669718886722969"/>
  </r>
  <r>
    <x v="5"/>
    <x v="3"/>
    <x v="2"/>
    <x v="0"/>
    <x v="5"/>
    <x v="2"/>
    <x v="2"/>
    <n v="4"/>
    <n v="3"/>
    <n v="9"/>
    <x v="0"/>
    <n v="263.89378290154264"/>
    <n v="2.4214291587560157"/>
  </r>
  <r>
    <x v="5"/>
    <x v="3"/>
    <x v="2"/>
    <x v="0"/>
    <x v="5"/>
    <x v="2"/>
    <x v="2"/>
    <n v="19"/>
    <n v="8"/>
    <n v="9"/>
    <x v="0"/>
    <n v="373.84952577718536"/>
    <n v="2.5726968340866647"/>
  </r>
  <r>
    <x v="5"/>
    <x v="3"/>
    <x v="2"/>
    <x v="0"/>
    <x v="5"/>
    <x v="2"/>
    <x v="2"/>
    <n v="90"/>
    <n v="40"/>
    <n v="10"/>
    <x v="1"/>
    <n v="3141.5926535897929"/>
    <n v="3.4971498726941337"/>
  </r>
  <r>
    <x v="5"/>
    <x v="3"/>
    <x v="2"/>
    <x v="0"/>
    <x v="5"/>
    <x v="2"/>
    <x v="2"/>
    <n v="110"/>
    <n v="100"/>
    <n v="10"/>
    <x v="2"/>
    <n v="8953.5390627309098"/>
    <n v="3.9519947327026439"/>
  </r>
  <r>
    <x v="5"/>
    <x v="3"/>
    <x v="2"/>
    <x v="0"/>
    <x v="5"/>
    <x v="2"/>
    <x v="2"/>
    <n v="4"/>
    <n v="3"/>
    <n v="2"/>
    <x v="0"/>
    <n v="21.991148575128552"/>
    <n v="1.3422479127083906"/>
  </r>
  <r>
    <x v="5"/>
    <x v="3"/>
    <x v="2"/>
    <x v="0"/>
    <x v="5"/>
    <x v="2"/>
    <x v="2"/>
    <n v="18"/>
    <n v="24"/>
    <n v="10"/>
    <x v="1"/>
    <n v="653.45127194667702"/>
    <n v="2.8152132076568956"/>
  </r>
  <r>
    <x v="5"/>
    <x v="3"/>
    <x v="2"/>
    <x v="0"/>
    <x v="5"/>
    <x v="2"/>
    <x v="2"/>
    <n v="39"/>
    <n v="14"/>
    <n v="8"/>
    <x v="1"/>
    <n v="629.88932704475349"/>
    <n v="2.799264249650335"/>
  </r>
  <r>
    <x v="5"/>
    <x v="3"/>
    <x v="2"/>
    <x v="0"/>
    <x v="5"/>
    <x v="2"/>
    <x v="2"/>
    <n v="33"/>
    <n v="10"/>
    <n v="12"/>
    <x v="2"/>
    <n v="711.57073603808817"/>
    <n v="2.8522180790429847"/>
  </r>
  <r>
    <x v="6"/>
    <x v="0"/>
    <x v="2"/>
    <x v="4"/>
    <x v="5"/>
    <x v="2"/>
    <x v="2"/>
    <n v="144"/>
    <n v="175"/>
    <n v="52"/>
    <x v="18"/>
    <n v="28286.900252922496"/>
    <n v="4.4515853590226158"/>
  </r>
  <r>
    <x v="6"/>
    <x v="3"/>
    <x v="2"/>
    <x v="4"/>
    <x v="5"/>
    <x v="2"/>
    <x v="2"/>
    <n v="18"/>
    <n v="13"/>
    <n v="10"/>
    <x v="9"/>
    <n v="497.94243559398222"/>
    <n v="2.6971791392479041"/>
  </r>
  <r>
    <x v="6"/>
    <x v="3"/>
    <x v="2"/>
    <x v="4"/>
    <x v="5"/>
    <x v="2"/>
    <x v="2"/>
    <n v="5"/>
    <n v="5"/>
    <n v="2"/>
    <x v="1"/>
    <n v="32.201324699295377"/>
    <n v="1.5078737380859069"/>
  </r>
  <r>
    <x v="6"/>
    <x v="3"/>
    <x v="2"/>
    <x v="4"/>
    <x v="5"/>
    <x v="2"/>
    <x v="2"/>
    <n v="1"/>
    <n v="2"/>
    <n v="5"/>
    <x v="13"/>
    <n v="80.110612666539723"/>
    <n v="1.9036900531280889"/>
  </r>
  <r>
    <x v="6"/>
    <x v="3"/>
    <x v="2"/>
    <x v="5"/>
    <x v="5"/>
    <x v="2"/>
    <x v="2"/>
    <n v="32"/>
    <n v="17"/>
    <n v="14"/>
    <x v="4"/>
    <n v="1043.0087609918114"/>
    <n v="3.0182879563981704"/>
  </r>
  <r>
    <x v="6"/>
    <x v="0"/>
    <x v="2"/>
    <x v="2"/>
    <x v="5"/>
    <x v="2"/>
    <x v="2"/>
    <n v="143"/>
    <n v="56"/>
    <n v="47"/>
    <x v="19"/>
    <n v="13229.246664266619"/>
    <n v="4.1215351141143985"/>
  </r>
  <r>
    <x v="6"/>
    <x v="3"/>
    <x v="2"/>
    <x v="2"/>
    <x v="5"/>
    <x v="2"/>
    <x v="2"/>
    <n v="3"/>
    <n v="5"/>
    <n v="8"/>
    <x v="18"/>
    <n v="212.84290228070847"/>
    <n v="2.328059172240577"/>
  </r>
  <r>
    <x v="6"/>
    <x v="3"/>
    <x v="2"/>
    <x v="2"/>
    <x v="5"/>
    <x v="2"/>
    <x v="2"/>
    <n v="7"/>
    <n v="3"/>
    <n v="0"/>
    <x v="1"/>
    <n v="16.493361431346415"/>
    <n v="1.2173091761000907"/>
  </r>
  <r>
    <x v="6"/>
    <x v="3"/>
    <x v="2"/>
    <x v="2"/>
    <x v="5"/>
    <x v="2"/>
    <x v="2"/>
    <n v="70"/>
    <n v="80"/>
    <n v="0"/>
    <x v="10"/>
    <n v="4398.22971502571"/>
    <n v="3.6432779083723719"/>
  </r>
  <r>
    <x v="6"/>
    <x v="3"/>
    <x v="2"/>
    <x v="2"/>
    <x v="5"/>
    <x v="2"/>
    <x v="2"/>
    <n v="12"/>
    <n v="7"/>
    <n v="0"/>
    <x v="12"/>
    <n v="65.973445725385659"/>
    <n v="1.8193691674280532"/>
  </r>
  <r>
    <x v="6"/>
    <x v="3"/>
    <x v="2"/>
    <x v="2"/>
    <x v="5"/>
    <x v="2"/>
    <x v="2"/>
    <n v="10"/>
    <n v="5"/>
    <n v="10"/>
    <x v="0"/>
    <n v="353.42917352885172"/>
    <n v="2.5483023951415151"/>
  </r>
  <r>
    <x v="6"/>
    <x v="3"/>
    <x v="2"/>
    <x v="2"/>
    <x v="5"/>
    <x v="2"/>
    <x v="2"/>
    <n v="7"/>
    <n v="3"/>
    <n v="5"/>
    <x v="0"/>
    <n v="95.033177771091246"/>
    <n v="1.9778752516826215"/>
  </r>
  <r>
    <x v="6"/>
    <x v="3"/>
    <x v="2"/>
    <x v="2"/>
    <x v="5"/>
    <x v="2"/>
    <x v="2"/>
    <n v="90"/>
    <n v="35"/>
    <n v="0"/>
    <x v="18"/>
    <n v="2474.0042147019622"/>
    <n v="3.3934004351557721"/>
  </r>
  <r>
    <x v="6"/>
    <x v="3"/>
    <x v="2"/>
    <x v="2"/>
    <x v="5"/>
    <x v="2"/>
    <x v="2"/>
    <n v="80"/>
    <n v="40"/>
    <n v="0"/>
    <x v="10"/>
    <n v="2513.2741228718346"/>
    <n v="3.4002398596860774"/>
  </r>
  <r>
    <x v="6"/>
    <x v="0"/>
    <x v="2"/>
    <x v="6"/>
    <x v="5"/>
    <x v="2"/>
    <x v="2"/>
    <n v="34"/>
    <n v="29.5"/>
    <n v="14"/>
    <x v="6"/>
    <n v="1403.5065179912401"/>
    <n v="3.1472144338718158"/>
  </r>
  <r>
    <x v="6"/>
    <x v="3"/>
    <x v="2"/>
    <x v="6"/>
    <x v="5"/>
    <x v="2"/>
    <x v="2"/>
    <n v="7"/>
    <n v="6"/>
    <n v="15"/>
    <x v="16"/>
    <n v="739.84506992039633"/>
    <n v="2.8691407841590491"/>
  </r>
  <r>
    <x v="6"/>
    <x v="3"/>
    <x v="2"/>
    <x v="6"/>
    <x v="5"/>
    <x v="2"/>
    <x v="2"/>
    <n v="3"/>
    <n v="1"/>
    <n v="3"/>
    <x v="0"/>
    <n v="30.630528372500482"/>
    <n v="1.4861544883926707"/>
  </r>
  <r>
    <x v="6"/>
    <x v="3"/>
    <x v="2"/>
    <x v="6"/>
    <x v="5"/>
    <x v="2"/>
    <x v="2"/>
    <n v="3"/>
    <n v="2"/>
    <n v="3"/>
    <x v="0"/>
    <n v="32.986722862692829"/>
    <n v="1.518339171764072"/>
  </r>
  <r>
    <x v="6"/>
    <x v="3"/>
    <x v="2"/>
    <x v="6"/>
    <x v="5"/>
    <x v="2"/>
    <x v="2"/>
    <n v="40"/>
    <n v="26"/>
    <n v="13"/>
    <x v="17"/>
    <n v="1347.7432483900213"/>
    <n v="3.1296071648788581"/>
  </r>
  <r>
    <x v="5"/>
    <x v="0"/>
    <x v="2"/>
    <x v="3"/>
    <x v="5"/>
    <x v="2"/>
    <x v="2"/>
    <n v="8"/>
    <n v="8"/>
    <n v="5"/>
    <x v="14"/>
    <n v="128.80529879718151"/>
    <n v="2.1099337294138691"/>
  </r>
  <r>
    <x v="5"/>
    <x v="0"/>
    <x v="2"/>
    <x v="3"/>
    <x v="5"/>
    <x v="2"/>
    <x v="2"/>
    <n v="2"/>
    <n v="2"/>
    <n v="0.8"/>
    <x v="2"/>
    <n v="5.1522119518872609"/>
    <n v="0.71199372074183176"/>
  </r>
  <r>
    <x v="5"/>
    <x v="0"/>
    <x v="2"/>
    <x v="8"/>
    <x v="5"/>
    <x v="2"/>
    <x v="2"/>
    <n v="138.5"/>
    <n v="67"/>
    <n v="56"/>
    <x v="6"/>
    <n v="17140.136818904211"/>
    <n v="4.234014284300013"/>
  </r>
  <r>
    <x v="5"/>
    <x v="0"/>
    <x v="2"/>
    <x v="8"/>
    <x v="5"/>
    <x v="2"/>
    <x v="2"/>
    <n v="30.5"/>
    <n v="25"/>
    <n v="12"/>
    <x v="10"/>
    <n v="1051.2554417074846"/>
    <n v="3.0217082568891227"/>
  </r>
  <r>
    <x v="5"/>
    <x v="0"/>
    <x v="2"/>
    <x v="8"/>
    <x v="5"/>
    <x v="2"/>
    <x v="2"/>
    <n v="384"/>
    <n v="129.5"/>
    <n v="75"/>
    <x v="8"/>
    <n v="56727.738545870896"/>
    <n v="4.7537954707385861"/>
  </r>
  <r>
    <x v="5"/>
    <x v="3"/>
    <x v="2"/>
    <x v="8"/>
    <x v="5"/>
    <x v="2"/>
    <x v="2"/>
    <n v="30"/>
    <n v="20"/>
    <n v="15"/>
    <x v="0"/>
    <n v="1178.0972450961724"/>
    <n v="3.0711811404218525"/>
  </r>
  <r>
    <x v="5"/>
    <x v="3"/>
    <x v="2"/>
    <x v="8"/>
    <x v="5"/>
    <x v="2"/>
    <x v="2"/>
    <n v="43"/>
    <n v="25"/>
    <n v="10"/>
    <x v="2"/>
    <n v="1158.4622910112362"/>
    <n v="3.0638819016803533"/>
  </r>
  <r>
    <x v="5"/>
    <x v="3"/>
    <x v="2"/>
    <x v="8"/>
    <x v="5"/>
    <x v="2"/>
    <x v="2"/>
    <n v="9"/>
    <n v="8"/>
    <n v="10"/>
    <x v="16"/>
    <n v="370.70793312359558"/>
    <n v="2.5690318800002592"/>
  </r>
  <r>
    <x v="5"/>
    <x v="3"/>
    <x v="2"/>
    <x v="8"/>
    <x v="5"/>
    <x v="2"/>
    <x v="2"/>
    <n v="40"/>
    <n v="23"/>
    <n v="0"/>
    <x v="13"/>
    <n v="722.56631032565247"/>
    <n v="2.8588777087117268"/>
  </r>
  <r>
    <x v="5"/>
    <x v="3"/>
    <x v="2"/>
    <x v="8"/>
    <x v="5"/>
    <x v="2"/>
    <x v="2"/>
    <n v="8"/>
    <n v="10"/>
    <n v="11"/>
    <x v="1"/>
    <n v="442.9645641561608"/>
    <n v="2.6463689853495138"/>
  </r>
  <r>
    <x v="6"/>
    <x v="0"/>
    <x v="2"/>
    <x v="9"/>
    <x v="13"/>
    <x v="3"/>
    <x v="5"/>
    <n v="14"/>
    <n v="13"/>
    <n v="7.5"/>
    <x v="20"/>
    <n v="319.65705250276147"/>
    <n v="2.5046842905913915"/>
  </r>
  <r>
    <x v="5"/>
    <x v="3"/>
    <x v="2"/>
    <x v="0"/>
    <x v="6"/>
    <x v="0"/>
    <x v="3"/>
    <n v="45"/>
    <n v="30"/>
    <n v="0"/>
    <x v="10"/>
    <n v="1060.2875205865553"/>
    <n v="3.0254236498611777"/>
  </r>
  <r>
    <x v="5"/>
    <x v="3"/>
    <x v="2"/>
    <x v="0"/>
    <x v="6"/>
    <x v="0"/>
    <x v="3"/>
    <n v="70"/>
    <n v="65"/>
    <n v="0"/>
    <x v="10"/>
    <n v="3573.5616434583899"/>
    <n v="3.5531012780232838"/>
  </r>
  <r>
    <x v="5"/>
    <x v="3"/>
    <x v="2"/>
    <x v="1"/>
    <x v="6"/>
    <x v="0"/>
    <x v="3"/>
    <n v="20"/>
    <n v="20"/>
    <n v="0"/>
    <x v="1"/>
    <n v="314.15926535897933"/>
    <n v="2.4971498726941337"/>
  </r>
  <r>
    <x v="5"/>
    <x v="3"/>
    <x v="2"/>
    <x v="1"/>
    <x v="6"/>
    <x v="0"/>
    <x v="3"/>
    <n v="90"/>
    <n v="40"/>
    <n v="0"/>
    <x v="10"/>
    <n v="2827.4333882308138"/>
    <n v="3.4513923821334589"/>
  </r>
  <r>
    <x v="5"/>
    <x v="3"/>
    <x v="2"/>
    <x v="1"/>
    <x v="6"/>
    <x v="0"/>
    <x v="3"/>
    <n v="4"/>
    <n v="2"/>
    <n v="0"/>
    <x v="0"/>
    <n v="6.2831853071795862"/>
    <n v="0.79817986835811505"/>
  </r>
  <r>
    <x v="6"/>
    <x v="3"/>
    <x v="2"/>
    <x v="4"/>
    <x v="6"/>
    <x v="0"/>
    <x v="3"/>
    <n v="30"/>
    <n v="13"/>
    <n v="17"/>
    <x v="8"/>
    <n v="1214.225560612455"/>
    <n v="3.0842993709484774"/>
  </r>
  <r>
    <x v="6"/>
    <x v="3"/>
    <x v="2"/>
    <x v="4"/>
    <x v="6"/>
    <x v="0"/>
    <x v="3"/>
    <n v="4"/>
    <n v="2"/>
    <n v="0"/>
    <x v="0"/>
    <n v="6.2831853071795862"/>
    <n v="0.79817986835811505"/>
  </r>
  <r>
    <x v="6"/>
    <x v="3"/>
    <x v="2"/>
    <x v="4"/>
    <x v="6"/>
    <x v="0"/>
    <x v="3"/>
    <n v="7"/>
    <n v="2"/>
    <n v="4"/>
    <x v="8"/>
    <n v="61.261056745000964"/>
    <n v="1.7871844840566518"/>
  </r>
  <r>
    <x v="6"/>
    <x v="3"/>
    <x v="2"/>
    <x v="4"/>
    <x v="6"/>
    <x v="0"/>
    <x v="3"/>
    <n v="18"/>
    <n v="10"/>
    <n v="0"/>
    <x v="1"/>
    <n v="141.37166941154069"/>
    <n v="2.1503623864694776"/>
  </r>
  <r>
    <x v="6"/>
    <x v="3"/>
    <x v="2"/>
    <x v="4"/>
    <x v="6"/>
    <x v="0"/>
    <x v="3"/>
    <n v="15"/>
    <n v="5"/>
    <n v="15"/>
    <x v="13"/>
    <n v="765.76320931251212"/>
    <n v="2.8840944970647082"/>
  </r>
  <r>
    <x v="6"/>
    <x v="3"/>
    <x v="2"/>
    <x v="4"/>
    <x v="6"/>
    <x v="0"/>
    <x v="3"/>
    <n v="35"/>
    <n v="30"/>
    <n v="0"/>
    <x v="10"/>
    <n v="824.66807156732068"/>
    <n v="2.9162791804361095"/>
  </r>
  <r>
    <x v="6"/>
    <x v="0"/>
    <x v="2"/>
    <x v="5"/>
    <x v="6"/>
    <x v="0"/>
    <x v="3"/>
    <n v="46"/>
    <n v="30"/>
    <n v="27"/>
    <x v="18"/>
    <n v="3374.070509955438"/>
    <n v="3.5281541540576709"/>
  </r>
  <r>
    <x v="6"/>
    <x v="0"/>
    <x v="2"/>
    <x v="5"/>
    <x v="6"/>
    <x v="0"/>
    <x v="3"/>
    <n v="138"/>
    <n v="151"/>
    <n v="56"/>
    <x v="19"/>
    <n v="26218.161490533617"/>
    <n v="4.4186022341690636"/>
  </r>
  <r>
    <x v="6"/>
    <x v="3"/>
    <x v="2"/>
    <x v="5"/>
    <x v="6"/>
    <x v="0"/>
    <x v="3"/>
    <n v="4"/>
    <n v="4"/>
    <n v="0"/>
    <x v="0"/>
    <n v="12.566370614359172"/>
    <n v="1.0992098640220962"/>
  </r>
  <r>
    <x v="6"/>
    <x v="3"/>
    <x v="2"/>
    <x v="5"/>
    <x v="6"/>
    <x v="0"/>
    <x v="3"/>
    <n v="2"/>
    <n v="5"/>
    <n v="0"/>
    <x v="0"/>
    <n v="7.8539816339744828"/>
    <n v="0.8950898813661714"/>
  </r>
  <r>
    <x v="6"/>
    <x v="3"/>
    <x v="2"/>
    <x v="2"/>
    <x v="6"/>
    <x v="0"/>
    <x v="3"/>
    <n v="26"/>
    <n v="11"/>
    <n v="0"/>
    <x v="9"/>
    <n v="224.62387473167021"/>
    <n v="2.3514559144952143"/>
  </r>
  <r>
    <x v="6"/>
    <x v="0"/>
    <x v="2"/>
    <x v="6"/>
    <x v="6"/>
    <x v="0"/>
    <x v="3"/>
    <n v="93"/>
    <n v="88"/>
    <n v="29"/>
    <x v="18"/>
    <n v="9069.7779909137334"/>
    <n v="3.9575966565748542"/>
  </r>
  <r>
    <x v="6"/>
    <x v="0"/>
    <x v="2"/>
    <x v="6"/>
    <x v="6"/>
    <x v="0"/>
    <x v="3"/>
    <n v="38"/>
    <n v="31"/>
    <n v="26"/>
    <x v="15"/>
    <n v="3048.9156703088943"/>
    <n v="3.4841454124185156"/>
  </r>
  <r>
    <x v="6"/>
    <x v="0"/>
    <x v="2"/>
    <x v="6"/>
    <x v="6"/>
    <x v="0"/>
    <x v="3"/>
    <n v="18"/>
    <n v="9"/>
    <n v="8.5"/>
    <x v="4"/>
    <n v="354.21457169224919"/>
    <n v="2.549266423244132"/>
  </r>
  <r>
    <x v="6"/>
    <x v="0"/>
    <x v="2"/>
    <x v="6"/>
    <x v="6"/>
    <x v="0"/>
    <x v="3"/>
    <n v="31"/>
    <n v="20"/>
    <n v="16.5"/>
    <x v="18"/>
    <n v="1342.2454612462391"/>
    <n v="3.1278319440869082"/>
  </r>
  <r>
    <x v="6"/>
    <x v="3"/>
    <x v="2"/>
    <x v="6"/>
    <x v="6"/>
    <x v="0"/>
    <x v="3"/>
    <n v="2"/>
    <n v="2"/>
    <n v="0"/>
    <x v="0"/>
    <n v="3.1415926535897931"/>
    <n v="0.49714987269413385"/>
  </r>
  <r>
    <x v="6"/>
    <x v="3"/>
    <x v="2"/>
    <x v="6"/>
    <x v="6"/>
    <x v="0"/>
    <x v="3"/>
    <n v="1"/>
    <n v="1"/>
    <n v="0"/>
    <x v="0"/>
    <n v="0.78539816339744828"/>
    <n v="-0.10491011863382856"/>
  </r>
  <r>
    <x v="6"/>
    <x v="3"/>
    <x v="2"/>
    <x v="6"/>
    <x v="6"/>
    <x v="0"/>
    <x v="3"/>
    <n v="1"/>
    <n v="1"/>
    <n v="0"/>
    <x v="0"/>
    <n v="0.78539816339744828"/>
    <n v="-0.10491011863382856"/>
  </r>
  <r>
    <x v="6"/>
    <x v="3"/>
    <x v="2"/>
    <x v="6"/>
    <x v="6"/>
    <x v="0"/>
    <x v="3"/>
    <n v="1"/>
    <n v="1"/>
    <n v="0"/>
    <x v="0"/>
    <n v="0.78539816339744828"/>
    <n v="-0.10491011863382856"/>
  </r>
  <r>
    <x v="6"/>
    <x v="3"/>
    <x v="2"/>
    <x v="6"/>
    <x v="6"/>
    <x v="0"/>
    <x v="3"/>
    <n v="3"/>
    <n v="2"/>
    <n v="0"/>
    <x v="0"/>
    <n v="4.7123889803846897"/>
    <n v="0.67324113174981504"/>
  </r>
  <r>
    <x v="5"/>
    <x v="0"/>
    <x v="2"/>
    <x v="3"/>
    <x v="6"/>
    <x v="0"/>
    <x v="3"/>
    <n v="41.5"/>
    <n v="22.5"/>
    <n v="28"/>
    <x v="4"/>
    <n v="3196.3741754867651"/>
    <n v="3.5046576132068257"/>
  </r>
  <r>
    <x v="5"/>
    <x v="0"/>
    <x v="2"/>
    <x v="3"/>
    <x v="6"/>
    <x v="0"/>
    <x v="3"/>
    <n v="18"/>
    <n v="8"/>
    <n v="6.5"/>
    <x v="10"/>
    <n v="245.8296251434013"/>
    <n v="2.39063421891262"/>
  </r>
  <r>
    <x v="5"/>
    <x v="3"/>
    <x v="2"/>
    <x v="8"/>
    <x v="6"/>
    <x v="0"/>
    <x v="3"/>
    <n v="25"/>
    <n v="17"/>
    <n v="0"/>
    <x v="9"/>
    <n v="333.79421944391549"/>
    <n v="2.5234788114164828"/>
  </r>
  <r>
    <x v="6"/>
    <x v="3"/>
    <x v="2"/>
    <x v="9"/>
    <x v="6"/>
    <x v="0"/>
    <x v="3"/>
    <n v="11"/>
    <n v="8"/>
    <n v="7"/>
    <x v="2"/>
    <n v="223.05307840487532"/>
    <n v="2.3484082214132092"/>
  </r>
  <r>
    <x v="6"/>
    <x v="3"/>
    <x v="2"/>
    <x v="9"/>
    <x v="6"/>
    <x v="0"/>
    <x v="3"/>
    <n v="10"/>
    <n v="5"/>
    <n v="0"/>
    <x v="0"/>
    <n v="39.269908169872416"/>
    <n v="1.5940598857021904"/>
  </r>
  <r>
    <x v="6"/>
    <x v="3"/>
    <x v="2"/>
    <x v="9"/>
    <x v="6"/>
    <x v="0"/>
    <x v="3"/>
    <n v="11"/>
    <n v="4"/>
    <n v="10"/>
    <x v="8"/>
    <n v="348.71678454846705"/>
    <n v="2.5424728514807913"/>
  </r>
  <r>
    <x v="5"/>
    <x v="3"/>
    <x v="2"/>
    <x v="3"/>
    <x v="15"/>
    <x v="2"/>
    <x v="3"/>
    <n v="23"/>
    <n v="19"/>
    <n v="0"/>
    <x v="10"/>
    <n v="343.2189974046849"/>
    <n v="2.5355713183365931"/>
  </r>
  <r>
    <x v="5"/>
    <x v="0"/>
    <x v="2"/>
    <x v="0"/>
    <x v="7"/>
    <x v="2"/>
    <x v="0"/>
    <n v="1.2"/>
    <n v="2"/>
    <n v="0"/>
    <x v="0"/>
    <n v="1.8849555921538759"/>
    <n v="0.27530112307777749"/>
  </r>
  <r>
    <x v="5"/>
    <x v="0"/>
    <x v="2"/>
    <x v="0"/>
    <x v="7"/>
    <x v="2"/>
    <x v="0"/>
    <n v="1.2"/>
    <n v="0.8"/>
    <n v="0"/>
    <x v="0"/>
    <n v="0.7539822368615503"/>
    <n v="-0.12263888559426017"/>
  </r>
  <r>
    <x v="5"/>
    <x v="0"/>
    <x v="2"/>
    <x v="0"/>
    <x v="7"/>
    <x v="2"/>
    <x v="0"/>
    <n v="1"/>
    <n v="0.6"/>
    <n v="0"/>
    <x v="0"/>
    <n v="0.47123889803846897"/>
    <n v="-0.32675886825018491"/>
  </r>
  <r>
    <x v="5"/>
    <x v="0"/>
    <x v="2"/>
    <x v="1"/>
    <x v="7"/>
    <x v="2"/>
    <x v="0"/>
    <n v="3.5"/>
    <n v="3"/>
    <n v="0"/>
    <x v="2"/>
    <n v="8.2466807156732074"/>
    <n v="0.91627918043610956"/>
  </r>
  <r>
    <x v="5"/>
    <x v="0"/>
    <x v="2"/>
    <x v="1"/>
    <x v="7"/>
    <x v="2"/>
    <x v="0"/>
    <n v="1.5"/>
    <n v="1.2"/>
    <n v="0"/>
    <x v="0"/>
    <n v="1.4137166941154067"/>
    <n v="0.15036238646947744"/>
  </r>
  <r>
    <x v="5"/>
    <x v="0"/>
    <x v="2"/>
    <x v="1"/>
    <x v="7"/>
    <x v="2"/>
    <x v="0"/>
    <n v="2.5"/>
    <n v="2.2000000000000002"/>
    <n v="0"/>
    <x v="0"/>
    <n v="4.3196898986859651"/>
    <n v="0.63545257086041529"/>
  </r>
  <r>
    <x v="6"/>
    <x v="0"/>
    <x v="2"/>
    <x v="4"/>
    <x v="7"/>
    <x v="2"/>
    <x v="0"/>
    <n v="2.2000000000000002"/>
    <n v="1.5"/>
    <n v="0"/>
    <x v="14"/>
    <n v="2.5918139392115793"/>
    <n v="0.41360382124405892"/>
  </r>
  <r>
    <x v="6"/>
    <x v="0"/>
    <x v="2"/>
    <x v="4"/>
    <x v="7"/>
    <x v="2"/>
    <x v="0"/>
    <n v="3.5"/>
    <n v="2.5"/>
    <n v="0"/>
    <x v="0"/>
    <n v="6.8722339297276722"/>
    <n v="0.83709793438848468"/>
  </r>
  <r>
    <x v="6"/>
    <x v="0"/>
    <x v="2"/>
    <x v="4"/>
    <x v="7"/>
    <x v="2"/>
    <x v="0"/>
    <n v="2.5"/>
    <n v="1.5"/>
    <n v="0"/>
    <x v="0"/>
    <n v="2.9452431127404308"/>
    <n v="0.46912114909389024"/>
  </r>
  <r>
    <x v="6"/>
    <x v="0"/>
    <x v="2"/>
    <x v="4"/>
    <x v="7"/>
    <x v="2"/>
    <x v="0"/>
    <n v="2"/>
    <n v="2"/>
    <n v="0"/>
    <x v="0"/>
    <n v="3.1415926535897931"/>
    <n v="0.49714987269413385"/>
  </r>
  <r>
    <x v="6"/>
    <x v="0"/>
    <x v="2"/>
    <x v="4"/>
    <x v="7"/>
    <x v="2"/>
    <x v="0"/>
    <n v="2.5"/>
    <n v="1.5"/>
    <n v="0"/>
    <x v="12"/>
    <n v="2.9452431127404308"/>
    <n v="0.46912114909389024"/>
  </r>
  <r>
    <x v="6"/>
    <x v="0"/>
    <x v="2"/>
    <x v="4"/>
    <x v="7"/>
    <x v="2"/>
    <x v="0"/>
    <n v="2"/>
    <n v="1.4"/>
    <n v="0"/>
    <x v="0"/>
    <n v="2.1991148575128552"/>
    <n v="0.34224791270839067"/>
  </r>
  <r>
    <x v="6"/>
    <x v="0"/>
    <x v="2"/>
    <x v="4"/>
    <x v="7"/>
    <x v="2"/>
    <x v="0"/>
    <n v="2.8"/>
    <n v="1.6"/>
    <n v="0"/>
    <x v="2"/>
    <n v="3.5185837720205679"/>
    <n v="0.5463678953643154"/>
  </r>
  <r>
    <x v="6"/>
    <x v="0"/>
    <x v="2"/>
    <x v="4"/>
    <x v="7"/>
    <x v="2"/>
    <x v="0"/>
    <n v="1.5"/>
    <n v="1.2"/>
    <n v="0"/>
    <x v="0"/>
    <n v="1.4137166941154067"/>
    <n v="0.15036238646947744"/>
  </r>
  <r>
    <x v="6"/>
    <x v="0"/>
    <x v="2"/>
    <x v="5"/>
    <x v="7"/>
    <x v="2"/>
    <x v="0"/>
    <n v="1.2"/>
    <n v="0.8"/>
    <n v="0"/>
    <x v="2"/>
    <n v="0.7539822368615503"/>
    <n v="-0.12263888559426017"/>
  </r>
  <r>
    <x v="6"/>
    <x v="0"/>
    <x v="2"/>
    <x v="5"/>
    <x v="7"/>
    <x v="2"/>
    <x v="0"/>
    <n v="2.5"/>
    <n v="2"/>
    <n v="0"/>
    <x v="0"/>
    <n v="3.9269908169872414"/>
    <n v="0.59405988570219026"/>
  </r>
  <r>
    <x v="6"/>
    <x v="0"/>
    <x v="2"/>
    <x v="5"/>
    <x v="7"/>
    <x v="2"/>
    <x v="0"/>
    <n v="2"/>
    <n v="2"/>
    <n v="0"/>
    <x v="14"/>
    <n v="3.1415926535897931"/>
    <n v="0.49714987269413385"/>
  </r>
  <r>
    <x v="6"/>
    <x v="0"/>
    <x v="2"/>
    <x v="5"/>
    <x v="7"/>
    <x v="2"/>
    <x v="0"/>
    <n v="4.5"/>
    <n v="2.5"/>
    <n v="0"/>
    <x v="1"/>
    <n v="8.8357293382212934"/>
    <n v="0.94624240381355273"/>
  </r>
  <r>
    <x v="6"/>
    <x v="0"/>
    <x v="2"/>
    <x v="5"/>
    <x v="7"/>
    <x v="2"/>
    <x v="0"/>
    <n v="2.5"/>
    <n v="1.5"/>
    <n v="0"/>
    <x v="0"/>
    <n v="2.9452431127404308"/>
    <n v="0.46912114909389024"/>
  </r>
  <r>
    <x v="6"/>
    <x v="0"/>
    <x v="2"/>
    <x v="2"/>
    <x v="7"/>
    <x v="2"/>
    <x v="0"/>
    <n v="1"/>
    <n v="0.6"/>
    <n v="0"/>
    <x v="0"/>
    <n v="0.47123889803846897"/>
    <n v="-0.32675886825018491"/>
  </r>
  <r>
    <x v="6"/>
    <x v="0"/>
    <x v="2"/>
    <x v="2"/>
    <x v="7"/>
    <x v="2"/>
    <x v="0"/>
    <n v="3"/>
    <n v="2"/>
    <n v="0"/>
    <x v="0"/>
    <n v="4.7123889803846897"/>
    <n v="0.67324113174981504"/>
  </r>
  <r>
    <x v="6"/>
    <x v="0"/>
    <x v="2"/>
    <x v="2"/>
    <x v="7"/>
    <x v="2"/>
    <x v="0"/>
    <n v="1.5"/>
    <n v="1"/>
    <n v="0"/>
    <x v="14"/>
    <n v="1.1780972450961724"/>
    <n v="7.1181140421852696E-2"/>
  </r>
  <r>
    <x v="6"/>
    <x v="0"/>
    <x v="2"/>
    <x v="2"/>
    <x v="7"/>
    <x v="2"/>
    <x v="0"/>
    <n v="0.5"/>
    <n v="0.3"/>
    <n v="0"/>
    <x v="0"/>
    <n v="0.11780972450961724"/>
    <n v="-0.92881885957814736"/>
  </r>
  <r>
    <x v="6"/>
    <x v="0"/>
    <x v="2"/>
    <x v="2"/>
    <x v="7"/>
    <x v="2"/>
    <x v="0"/>
    <n v="1.4"/>
    <n v="1"/>
    <n v="0"/>
    <x v="0"/>
    <n v="1.0995574287564276"/>
    <n v="4.1217917044409476E-2"/>
  </r>
  <r>
    <x v="6"/>
    <x v="0"/>
    <x v="2"/>
    <x v="2"/>
    <x v="7"/>
    <x v="2"/>
    <x v="0"/>
    <n v="2.5"/>
    <n v="1.8"/>
    <n v="0"/>
    <x v="2"/>
    <n v="3.5342917352885173"/>
    <n v="0.54830239514151513"/>
  </r>
  <r>
    <x v="6"/>
    <x v="0"/>
    <x v="2"/>
    <x v="6"/>
    <x v="7"/>
    <x v="2"/>
    <x v="0"/>
    <n v="2.5"/>
    <n v="1.5"/>
    <n v="0"/>
    <x v="12"/>
    <n v="2.9452431127404308"/>
    <n v="0.46912114909389024"/>
  </r>
  <r>
    <x v="6"/>
    <x v="0"/>
    <x v="2"/>
    <x v="6"/>
    <x v="7"/>
    <x v="2"/>
    <x v="0"/>
    <n v="2"/>
    <n v="1.6"/>
    <n v="0"/>
    <x v="2"/>
    <n v="2.5132741228718345"/>
    <n v="0.40023985968607745"/>
  </r>
  <r>
    <x v="6"/>
    <x v="0"/>
    <x v="2"/>
    <x v="6"/>
    <x v="7"/>
    <x v="2"/>
    <x v="0"/>
    <n v="3.5"/>
    <n v="3"/>
    <n v="0"/>
    <x v="0"/>
    <n v="8.2466807156732074"/>
    <n v="0.91627918043610956"/>
  </r>
  <r>
    <x v="6"/>
    <x v="0"/>
    <x v="2"/>
    <x v="6"/>
    <x v="7"/>
    <x v="2"/>
    <x v="0"/>
    <n v="1.7"/>
    <n v="1.6"/>
    <n v="0"/>
    <x v="1"/>
    <n v="2.1362830044410597"/>
    <n v="0.32965878540037025"/>
  </r>
  <r>
    <x v="6"/>
    <x v="0"/>
    <x v="2"/>
    <x v="6"/>
    <x v="7"/>
    <x v="2"/>
    <x v="0"/>
    <n v="0.5"/>
    <n v="0.4"/>
    <n v="0"/>
    <x v="0"/>
    <n v="0.15707963267948966"/>
    <n v="-0.80388012296984734"/>
  </r>
  <r>
    <x v="6"/>
    <x v="3"/>
    <x v="2"/>
    <x v="6"/>
    <x v="7"/>
    <x v="2"/>
    <x v="0"/>
    <n v="3"/>
    <n v="2"/>
    <n v="2"/>
    <x v="0"/>
    <n v="17.27875959474386"/>
    <n v="1.2375125621883776"/>
  </r>
  <r>
    <x v="5"/>
    <x v="0"/>
    <x v="2"/>
    <x v="7"/>
    <x v="7"/>
    <x v="2"/>
    <x v="0"/>
    <n v="1.5"/>
    <n v="0.6"/>
    <n v="0"/>
    <x v="0"/>
    <n v="0.70685834705770334"/>
    <n v="-0.15066760919450375"/>
  </r>
  <r>
    <x v="5"/>
    <x v="0"/>
    <x v="2"/>
    <x v="7"/>
    <x v="7"/>
    <x v="2"/>
    <x v="0"/>
    <n v="1"/>
    <n v="0.8"/>
    <n v="0"/>
    <x v="0"/>
    <n v="0.62831853071795862"/>
    <n v="-0.20182013164188498"/>
  </r>
  <r>
    <x v="5"/>
    <x v="0"/>
    <x v="2"/>
    <x v="7"/>
    <x v="7"/>
    <x v="2"/>
    <x v="0"/>
    <n v="3.5"/>
    <n v="2.5"/>
    <n v="0"/>
    <x v="2"/>
    <n v="6.8722339297276722"/>
    <n v="0.83709793438848468"/>
  </r>
  <r>
    <x v="5"/>
    <x v="0"/>
    <x v="2"/>
    <x v="7"/>
    <x v="7"/>
    <x v="2"/>
    <x v="0"/>
    <n v="1.2"/>
    <n v="1"/>
    <n v="0"/>
    <x v="0"/>
    <n v="0.94247779607693793"/>
    <n v="-2.5728872586203724E-2"/>
  </r>
  <r>
    <x v="5"/>
    <x v="0"/>
    <x v="2"/>
    <x v="7"/>
    <x v="7"/>
    <x v="2"/>
    <x v="0"/>
    <n v="1.5"/>
    <n v="1.5"/>
    <n v="0"/>
    <x v="1"/>
    <n v="1.7671458676442586"/>
    <n v="0.24727239947753393"/>
  </r>
  <r>
    <x v="5"/>
    <x v="0"/>
    <x v="2"/>
    <x v="7"/>
    <x v="7"/>
    <x v="2"/>
    <x v="0"/>
    <n v="1.5"/>
    <n v="0.8"/>
    <n v="0"/>
    <x v="0"/>
    <n v="0.94247779607693805"/>
    <n v="-2.5728872586203676E-2"/>
  </r>
  <r>
    <x v="5"/>
    <x v="0"/>
    <x v="2"/>
    <x v="7"/>
    <x v="7"/>
    <x v="2"/>
    <x v="0"/>
    <n v="1.2"/>
    <n v="0.6"/>
    <n v="0"/>
    <x v="0"/>
    <n v="0.56548667764616278"/>
    <n v="-0.24757762220256008"/>
  </r>
  <r>
    <x v="5"/>
    <x v="0"/>
    <x v="2"/>
    <x v="7"/>
    <x v="7"/>
    <x v="2"/>
    <x v="0"/>
    <n v="2.5"/>
    <n v="1.5"/>
    <n v="0"/>
    <x v="0"/>
    <n v="2.9452431127404308"/>
    <n v="0.46912114909389024"/>
  </r>
  <r>
    <x v="5"/>
    <x v="0"/>
    <x v="2"/>
    <x v="7"/>
    <x v="7"/>
    <x v="2"/>
    <x v="0"/>
    <n v="1.8"/>
    <n v="1.5"/>
    <n v="0"/>
    <x v="9"/>
    <n v="2.1205750411731104"/>
    <n v="0.32645364552515876"/>
  </r>
  <r>
    <x v="5"/>
    <x v="0"/>
    <x v="2"/>
    <x v="7"/>
    <x v="7"/>
    <x v="2"/>
    <x v="0"/>
    <n v="2"/>
    <n v="1.5"/>
    <n v="0"/>
    <x v="0"/>
    <n v="2.3561944901923448"/>
    <n v="0.37221113608583389"/>
  </r>
  <r>
    <x v="5"/>
    <x v="0"/>
    <x v="2"/>
    <x v="7"/>
    <x v="7"/>
    <x v="2"/>
    <x v="0"/>
    <n v="2"/>
    <n v="1.5"/>
    <n v="0"/>
    <x v="1"/>
    <n v="2.3561944901923448"/>
    <n v="0.37221113608583389"/>
  </r>
  <r>
    <x v="5"/>
    <x v="0"/>
    <x v="2"/>
    <x v="3"/>
    <x v="7"/>
    <x v="2"/>
    <x v="0"/>
    <n v="2.5"/>
    <n v="2"/>
    <n v="0"/>
    <x v="2"/>
    <n v="3.9269908169872414"/>
    <n v="0.59405988570219026"/>
  </r>
  <r>
    <x v="5"/>
    <x v="0"/>
    <x v="2"/>
    <x v="3"/>
    <x v="7"/>
    <x v="2"/>
    <x v="0"/>
    <n v="0.6"/>
    <n v="0.6"/>
    <n v="0"/>
    <x v="0"/>
    <n v="0.28274333882308139"/>
    <n v="-0.54860761786654122"/>
  </r>
  <r>
    <x v="5"/>
    <x v="0"/>
    <x v="2"/>
    <x v="3"/>
    <x v="7"/>
    <x v="2"/>
    <x v="0"/>
    <n v="0.8"/>
    <n v="0.6"/>
    <n v="0"/>
    <x v="0"/>
    <n v="0.37699111843077515"/>
    <n v="-0.42366888125824137"/>
  </r>
  <r>
    <x v="6"/>
    <x v="0"/>
    <x v="2"/>
    <x v="9"/>
    <x v="7"/>
    <x v="2"/>
    <x v="0"/>
    <n v="1.8"/>
    <n v="0.8"/>
    <n v="0"/>
    <x v="0"/>
    <n v="1.1309733552923256"/>
    <n v="5.3452373461421121E-2"/>
  </r>
  <r>
    <x v="5"/>
    <x v="0"/>
    <x v="2"/>
    <x v="1"/>
    <x v="8"/>
    <x v="2"/>
    <x v="4"/>
    <n v="102"/>
    <n v="77.5"/>
    <n v="41"/>
    <x v="20"/>
    <n v="11489.58973234127"/>
    <n v="4.0603045212765005"/>
  </r>
  <r>
    <x v="5"/>
    <x v="0"/>
    <x v="2"/>
    <x v="1"/>
    <x v="8"/>
    <x v="2"/>
    <x v="4"/>
    <n v="120"/>
    <n v="83"/>
    <n v="73"/>
    <x v="3"/>
    <n v="24564.112958418591"/>
    <n v="4.3903010858239995"/>
  </r>
  <r>
    <x v="5"/>
    <x v="3"/>
    <x v="2"/>
    <x v="1"/>
    <x v="8"/>
    <x v="2"/>
    <x v="4"/>
    <n v="130"/>
    <n v="70"/>
    <n v="45"/>
    <x v="8"/>
    <n v="13508.84841043611"/>
    <n v="4.1306183282737203"/>
  </r>
  <r>
    <x v="6"/>
    <x v="0"/>
    <x v="2"/>
    <x v="5"/>
    <x v="8"/>
    <x v="2"/>
    <x v="4"/>
    <n v="82"/>
    <n v="63"/>
    <n v="52"/>
    <x v="11"/>
    <n v="12552.233447418019"/>
    <n v="4.0987210076966836"/>
  </r>
  <r>
    <x v="6"/>
    <x v="0"/>
    <x v="2"/>
    <x v="5"/>
    <x v="8"/>
    <x v="2"/>
    <x v="4"/>
    <n v="85"/>
    <n v="88"/>
    <n v="42"/>
    <x v="18"/>
    <n v="11416.547703145308"/>
    <n v="4.0575347956661494"/>
  </r>
  <r>
    <x v="6"/>
    <x v="0"/>
    <x v="2"/>
    <x v="5"/>
    <x v="8"/>
    <x v="2"/>
    <x v="4"/>
    <n v="52"/>
    <n v="36"/>
    <n v="28"/>
    <x v="15"/>
    <n v="3933.2740022944208"/>
    <n v="3.5947542015685445"/>
  </r>
  <r>
    <x v="6"/>
    <x v="3"/>
    <x v="2"/>
    <x v="5"/>
    <x v="8"/>
    <x v="2"/>
    <x v="4"/>
    <n v="39"/>
    <n v="25"/>
    <n v="18"/>
    <x v="2"/>
    <n v="1783.639229075605"/>
    <n v="3.2513070155859065"/>
  </r>
  <r>
    <x v="6"/>
    <x v="3"/>
    <x v="2"/>
    <x v="2"/>
    <x v="8"/>
    <x v="2"/>
    <x v="4"/>
    <n v="87"/>
    <n v="49"/>
    <n v="0"/>
    <x v="2"/>
    <n v="3348.1523705633222"/>
    <n v="3.5248052140133037"/>
  </r>
  <r>
    <x v="6"/>
    <x v="3"/>
    <x v="2"/>
    <x v="6"/>
    <x v="8"/>
    <x v="2"/>
    <x v="4"/>
    <n v="80"/>
    <n v="70"/>
    <n v="55"/>
    <x v="8"/>
    <n v="13901.547492134834"/>
    <n v="4.143063147727978"/>
  </r>
  <r>
    <x v="5"/>
    <x v="0"/>
    <x v="2"/>
    <x v="7"/>
    <x v="8"/>
    <x v="2"/>
    <x v="4"/>
    <n v="113"/>
    <n v="81.5"/>
    <n v="88"/>
    <x v="16"/>
    <n v="31561.617895208157"/>
    <n v="4.4991592576854069"/>
  </r>
  <r>
    <x v="5"/>
    <x v="3"/>
    <x v="2"/>
    <x v="7"/>
    <x v="8"/>
    <x v="2"/>
    <x v="4"/>
    <n v="27"/>
    <n v="14"/>
    <n v="22"/>
    <x v="9"/>
    <n v="1817.4113501016952"/>
    <n v="3.2594532359819022"/>
  </r>
  <r>
    <x v="5"/>
    <x v="3"/>
    <x v="2"/>
    <x v="7"/>
    <x v="8"/>
    <x v="2"/>
    <x v="4"/>
    <n v="40"/>
    <n v="30"/>
    <n v="28"/>
    <x v="2"/>
    <n v="3405.4864364913356"/>
    <n v="3.532179154896502"/>
  </r>
  <r>
    <x v="5"/>
    <x v="3"/>
    <x v="2"/>
    <x v="7"/>
    <x v="8"/>
    <x v="2"/>
    <x v="4"/>
    <n v="18"/>
    <n v="8"/>
    <n v="3"/>
    <x v="0"/>
    <n v="141.37166941154069"/>
    <n v="2.1503623864694776"/>
  </r>
  <r>
    <x v="5"/>
    <x v="0"/>
    <x v="2"/>
    <x v="3"/>
    <x v="8"/>
    <x v="2"/>
    <x v="4"/>
    <n v="51"/>
    <n v="44.5"/>
    <n v="34"/>
    <x v="3"/>
    <n v="5414.1422393803095"/>
    <n v="3.73352966129162"/>
  </r>
  <r>
    <x v="5"/>
    <x v="3"/>
    <x v="2"/>
    <x v="3"/>
    <x v="8"/>
    <x v="2"/>
    <x v="4"/>
    <n v="95"/>
    <n v="85"/>
    <n v="57"/>
    <x v="1"/>
    <n v="16549.124700947632"/>
    <n v="4.2187750284681602"/>
  </r>
  <r>
    <x v="5"/>
    <x v="3"/>
    <x v="2"/>
    <x v="3"/>
    <x v="8"/>
    <x v="2"/>
    <x v="4"/>
    <n v="5"/>
    <n v="4"/>
    <n v="5"/>
    <x v="0"/>
    <n v="94.247779607693786"/>
    <n v="1.9742711274137963"/>
  </r>
  <r>
    <x v="5"/>
    <x v="3"/>
    <x v="2"/>
    <x v="8"/>
    <x v="8"/>
    <x v="2"/>
    <x v="4"/>
    <n v="2"/>
    <n v="2"/>
    <n v="0"/>
    <x v="0"/>
    <n v="3.1415926535897931"/>
    <n v="0.49714987269413385"/>
  </r>
  <r>
    <x v="6"/>
    <x v="0"/>
    <x v="2"/>
    <x v="9"/>
    <x v="8"/>
    <x v="2"/>
    <x v="4"/>
    <n v="3.5"/>
    <n v="2"/>
    <n v="0"/>
    <x v="0"/>
    <n v="5.497787143782138"/>
    <n v="0.74018792138042833"/>
  </r>
  <r>
    <x v="6"/>
    <x v="0"/>
    <x v="2"/>
    <x v="9"/>
    <x v="8"/>
    <x v="2"/>
    <x v="4"/>
    <n v="410"/>
    <n v="475"/>
    <n v="205"/>
    <x v="6"/>
    <n v="284981.72358876409"/>
    <n v="5.4548170087837322"/>
  </r>
  <r>
    <x v="6"/>
    <x v="3"/>
    <x v="2"/>
    <x v="9"/>
    <x v="8"/>
    <x v="2"/>
    <x v="4"/>
    <n v="200"/>
    <n v="200"/>
    <n v="120"/>
    <x v="15"/>
    <n v="76654.860747590952"/>
    <n v="4.8845396990328629"/>
  </r>
  <r>
    <x v="6"/>
    <x v="3"/>
    <x v="2"/>
    <x v="9"/>
    <x v="8"/>
    <x v="2"/>
    <x v="4"/>
    <n v="66"/>
    <n v="60"/>
    <n v="50"/>
    <x v="19"/>
    <n v="10964.158361028378"/>
    <n v="4.0399752996533138"/>
  </r>
  <r>
    <x v="6"/>
    <x v="0"/>
    <x v="2"/>
    <x v="2"/>
    <x v="16"/>
    <x v="0"/>
    <x v="0"/>
    <n v="6.5"/>
    <n v="3.5"/>
    <n v="0"/>
    <x v="14"/>
    <n v="17.867808217291948"/>
    <n v="1.2520712823593028"/>
  </r>
  <r>
    <x v="6"/>
    <x v="0"/>
    <x v="2"/>
    <x v="2"/>
    <x v="16"/>
    <x v="0"/>
    <x v="0"/>
    <n v="13"/>
    <n v="4"/>
    <n v="0"/>
    <x v="9"/>
    <n v="40.840704496667314"/>
    <n v="1.6110932250009706"/>
  </r>
  <r>
    <x v="6"/>
    <x v="0"/>
    <x v="2"/>
    <x v="2"/>
    <x v="16"/>
    <x v="0"/>
    <x v="0"/>
    <n v="1"/>
    <n v="0.8"/>
    <n v="0"/>
    <x v="0"/>
    <n v="0.62831853071795862"/>
    <n v="-0.20182013164188498"/>
  </r>
  <r>
    <x v="5"/>
    <x v="3"/>
    <x v="2"/>
    <x v="0"/>
    <x v="9"/>
    <x v="3"/>
    <x v="2"/>
    <n v="30"/>
    <n v="20"/>
    <n v="14"/>
    <x v="0"/>
    <n v="1086.9910581420684"/>
    <n v="3.0362259714869104"/>
  </r>
  <r>
    <x v="5"/>
    <x v="0"/>
    <x v="2"/>
    <x v="1"/>
    <x v="9"/>
    <x v="3"/>
    <x v="2"/>
    <n v="40"/>
    <n v="39"/>
    <n v="29"/>
    <x v="8"/>
    <n v="3867.3005565690355"/>
    <n v="3.5874079256254503"/>
  </r>
  <r>
    <x v="5"/>
    <x v="3"/>
    <x v="2"/>
    <x v="1"/>
    <x v="9"/>
    <x v="3"/>
    <x v="2"/>
    <n v="35"/>
    <n v="25"/>
    <n v="10"/>
    <x v="0"/>
    <n v="1001.3826583317466"/>
    <n v="3.0006000661361454"/>
  </r>
  <r>
    <x v="5"/>
    <x v="3"/>
    <x v="2"/>
    <x v="1"/>
    <x v="9"/>
    <x v="3"/>
    <x v="2"/>
    <n v="38"/>
    <n v="28"/>
    <n v="10"/>
    <x v="20"/>
    <n v="1149.8229112138642"/>
    <n v="3.0606309580885447"/>
  </r>
  <r>
    <x v="5"/>
    <x v="3"/>
    <x v="2"/>
    <x v="1"/>
    <x v="9"/>
    <x v="3"/>
    <x v="2"/>
    <n v="10"/>
    <n v="7"/>
    <n v="5"/>
    <x v="0"/>
    <n v="133.51768777756621"/>
    <n v="2.1255388027444453"/>
  </r>
  <r>
    <x v="6"/>
    <x v="0"/>
    <x v="2"/>
    <x v="4"/>
    <x v="9"/>
    <x v="3"/>
    <x v="2"/>
    <n v="1"/>
    <n v="0.6"/>
    <n v="0.4"/>
    <x v="0"/>
    <n v="0.97389372261283602"/>
    <n v="-1.1488433471593413E-2"/>
  </r>
  <r>
    <x v="6"/>
    <x v="0"/>
    <x v="2"/>
    <x v="5"/>
    <x v="9"/>
    <x v="3"/>
    <x v="2"/>
    <n v="53"/>
    <n v="37"/>
    <n v="29"/>
    <x v="9"/>
    <n v="4182.2452200914122"/>
    <n v="3.6214094934769467"/>
  </r>
  <r>
    <x v="6"/>
    <x v="0"/>
    <x v="2"/>
    <x v="5"/>
    <x v="9"/>
    <x v="3"/>
    <x v="2"/>
    <n v="10"/>
    <n v="17"/>
    <n v="4"/>
    <x v="10"/>
    <n v="183.7831702350029"/>
    <n v="2.2643057387763141"/>
  </r>
  <r>
    <x v="6"/>
    <x v="3"/>
    <x v="2"/>
    <x v="5"/>
    <x v="9"/>
    <x v="3"/>
    <x v="2"/>
    <n v="33"/>
    <n v="30"/>
    <n v="25"/>
    <x v="8"/>
    <n v="2741.0395902570945"/>
    <n v="3.4379153083253513"/>
  </r>
  <r>
    <x v="6"/>
    <x v="3"/>
    <x v="2"/>
    <x v="5"/>
    <x v="9"/>
    <x v="3"/>
    <x v="2"/>
    <n v="2"/>
    <n v="2"/>
    <n v="1"/>
    <x v="0"/>
    <n v="6.2831853071795862"/>
    <n v="0.79817986835811505"/>
  </r>
  <r>
    <x v="6"/>
    <x v="3"/>
    <x v="2"/>
    <x v="5"/>
    <x v="9"/>
    <x v="3"/>
    <x v="2"/>
    <n v="1"/>
    <n v="2"/>
    <n v="0"/>
    <x v="0"/>
    <n v="1.5707963267948966"/>
    <n v="0.19611987703015263"/>
  </r>
  <r>
    <x v="6"/>
    <x v="3"/>
    <x v="2"/>
    <x v="5"/>
    <x v="9"/>
    <x v="3"/>
    <x v="2"/>
    <n v="5"/>
    <n v="4"/>
    <n v="2"/>
    <x v="0"/>
    <n v="28.274333882308138"/>
    <n v="1.4513923821334587"/>
  </r>
  <r>
    <x v="6"/>
    <x v="3"/>
    <x v="2"/>
    <x v="5"/>
    <x v="9"/>
    <x v="3"/>
    <x v="2"/>
    <n v="12"/>
    <n v="10"/>
    <n v="10"/>
    <x v="13"/>
    <n v="408.40704496667308"/>
    <n v="2.6110932250009706"/>
  </r>
  <r>
    <x v="6"/>
    <x v="3"/>
    <x v="2"/>
    <x v="5"/>
    <x v="9"/>
    <x v="3"/>
    <x v="2"/>
    <n v="6"/>
    <n v="3"/>
    <n v="6"/>
    <x v="0"/>
    <n v="127.23450247038662"/>
    <n v="2.1046048959088024"/>
  </r>
  <r>
    <x v="6"/>
    <x v="0"/>
    <x v="2"/>
    <x v="2"/>
    <x v="9"/>
    <x v="3"/>
    <x v="2"/>
    <n v="17.5"/>
    <n v="15.5"/>
    <n v="17.5"/>
    <x v="0"/>
    <n v="1175.152001983432"/>
    <n v="3.0700940447806384"/>
  </r>
  <r>
    <x v="6"/>
    <x v="0"/>
    <x v="2"/>
    <x v="2"/>
    <x v="9"/>
    <x v="3"/>
    <x v="2"/>
    <n v="5"/>
    <n v="4.5"/>
    <n v="3.8"/>
    <x v="14"/>
    <n v="63.036056594279195"/>
    <n v="1.7995890367639913"/>
  </r>
  <r>
    <x v="6"/>
    <x v="3"/>
    <x v="2"/>
    <x v="2"/>
    <x v="9"/>
    <x v="3"/>
    <x v="2"/>
    <n v="9"/>
    <n v="9"/>
    <n v="8"/>
    <x v="0"/>
    <n v="264.67918106494005"/>
    <n v="2.4227197822375102"/>
  </r>
  <r>
    <x v="6"/>
    <x v="3"/>
    <x v="2"/>
    <x v="2"/>
    <x v="9"/>
    <x v="3"/>
    <x v="2"/>
    <n v="13"/>
    <n v="7"/>
    <n v="9"/>
    <x v="0"/>
    <n v="325.94023780994104"/>
    <n v="2.5131379780782641"/>
  </r>
  <r>
    <x v="6"/>
    <x v="3"/>
    <x v="2"/>
    <x v="2"/>
    <x v="9"/>
    <x v="3"/>
    <x v="2"/>
    <n v="25"/>
    <n v="25"/>
    <n v="17"/>
    <x v="0"/>
    <n v="1398.7941290108554"/>
    <n v="3.1457538008294148"/>
  </r>
  <r>
    <x v="6"/>
    <x v="3"/>
    <x v="2"/>
    <x v="6"/>
    <x v="9"/>
    <x v="3"/>
    <x v="2"/>
    <n v="34"/>
    <n v="25"/>
    <n v="20"/>
    <x v="12"/>
    <n v="1924.2255003237483"/>
    <n v="3.2842559657307038"/>
  </r>
  <r>
    <x v="6"/>
    <x v="3"/>
    <x v="2"/>
    <x v="6"/>
    <x v="9"/>
    <x v="3"/>
    <x v="2"/>
    <n v="5"/>
    <n v="4"/>
    <n v="4"/>
    <x v="0"/>
    <n v="65.973445725385659"/>
    <n v="1.8193691674280532"/>
  </r>
  <r>
    <x v="6"/>
    <x v="3"/>
    <x v="2"/>
    <x v="6"/>
    <x v="9"/>
    <x v="3"/>
    <x v="2"/>
    <n v="27"/>
    <n v="23"/>
    <n v="15"/>
    <x v="0"/>
    <n v="1194.5906065275187"/>
    <n v="3.0772190954191698"/>
  </r>
  <r>
    <x v="6"/>
    <x v="3"/>
    <x v="2"/>
    <x v="6"/>
    <x v="9"/>
    <x v="3"/>
    <x v="2"/>
    <n v="5"/>
    <n v="5"/>
    <n v="3"/>
    <x v="0"/>
    <n v="47.909287967244346"/>
    <n v="1.6804197163769385"/>
  </r>
  <r>
    <x v="6"/>
    <x v="3"/>
    <x v="2"/>
    <x v="6"/>
    <x v="9"/>
    <x v="3"/>
    <x v="2"/>
    <n v="40"/>
    <n v="32"/>
    <n v="25"/>
    <x v="12"/>
    <n v="2968.8050576423543"/>
    <n v="3.4725816812033967"/>
  </r>
  <r>
    <x v="5"/>
    <x v="3"/>
    <x v="2"/>
    <x v="7"/>
    <x v="9"/>
    <x v="3"/>
    <x v="2"/>
    <n v="18"/>
    <n v="15"/>
    <n v="0"/>
    <x v="16"/>
    <n v="212.05750411731103"/>
    <n v="2.3264536455251585"/>
  </r>
  <r>
    <x v="5"/>
    <x v="3"/>
    <x v="2"/>
    <x v="7"/>
    <x v="9"/>
    <x v="3"/>
    <x v="2"/>
    <n v="15"/>
    <n v="13"/>
    <n v="10"/>
    <x v="9"/>
    <n v="467.3119072214817"/>
    <n v="2.669606847094721"/>
  </r>
  <r>
    <x v="5"/>
    <x v="3"/>
    <x v="2"/>
    <x v="7"/>
    <x v="9"/>
    <x v="3"/>
    <x v="2"/>
    <n v="28"/>
    <n v="25"/>
    <n v="15"/>
    <x v="0"/>
    <n v="1256.6370614359173"/>
    <n v="3.0992098640220962"/>
  </r>
  <r>
    <x v="5"/>
    <x v="0"/>
    <x v="2"/>
    <x v="3"/>
    <x v="9"/>
    <x v="3"/>
    <x v="2"/>
    <n v="29"/>
    <n v="26"/>
    <n v="25.5"/>
    <x v="0"/>
    <n v="2635.0108381984392"/>
    <n v="3.4207824058711824"/>
  </r>
  <r>
    <x v="5"/>
    <x v="0"/>
    <x v="2"/>
    <x v="3"/>
    <x v="9"/>
    <x v="3"/>
    <x v="2"/>
    <n v="12.5"/>
    <n v="9"/>
    <n v="6.5"/>
    <x v="7"/>
    <n v="221.08958299638169"/>
    <n v="2.3445682805535366"/>
  </r>
  <r>
    <x v="5"/>
    <x v="3"/>
    <x v="2"/>
    <x v="3"/>
    <x v="9"/>
    <x v="3"/>
    <x v="2"/>
    <n v="10"/>
    <n v="10"/>
    <n v="10"/>
    <x v="2"/>
    <n v="392.69908169872411"/>
    <n v="2.5940598857021904"/>
  </r>
  <r>
    <x v="5"/>
    <x v="3"/>
    <x v="2"/>
    <x v="3"/>
    <x v="9"/>
    <x v="3"/>
    <x v="2"/>
    <n v="30"/>
    <n v="23"/>
    <n v="10"/>
    <x v="1"/>
    <n v="856.08399810321862"/>
    <n v="2.932516379306795"/>
  </r>
  <r>
    <x v="5"/>
    <x v="3"/>
    <x v="2"/>
    <x v="3"/>
    <x v="9"/>
    <x v="3"/>
    <x v="2"/>
    <n v="28"/>
    <n v="19"/>
    <n v="20"/>
    <x v="2"/>
    <n v="1674.4688843633596"/>
    <n v="3.2238770817207061"/>
  </r>
  <r>
    <x v="5"/>
    <x v="3"/>
    <x v="2"/>
    <x v="8"/>
    <x v="9"/>
    <x v="3"/>
    <x v="2"/>
    <n v="2"/>
    <n v="2"/>
    <n v="0"/>
    <x v="0"/>
    <n v="3.1415926535897931"/>
    <n v="0.49714987269413385"/>
  </r>
  <r>
    <x v="6"/>
    <x v="0"/>
    <x v="2"/>
    <x v="9"/>
    <x v="9"/>
    <x v="3"/>
    <x v="2"/>
    <n v="2"/>
    <n v="1.5"/>
    <n v="1"/>
    <x v="0"/>
    <n v="5.497787143782138"/>
    <n v="0.74018792138042833"/>
  </r>
  <r>
    <x v="6"/>
    <x v="0"/>
    <x v="2"/>
    <x v="9"/>
    <x v="9"/>
    <x v="3"/>
    <x v="2"/>
    <n v="2.5"/>
    <n v="1.5"/>
    <n v="1"/>
    <x v="0"/>
    <n v="6.0868357663302239"/>
    <n v="0.78439158387248176"/>
  </r>
  <r>
    <x v="5"/>
    <x v="0"/>
    <x v="2"/>
    <x v="0"/>
    <x v="10"/>
    <x v="0"/>
    <x v="0"/>
    <n v="7.5"/>
    <n v="2.5"/>
    <n v="0"/>
    <x v="2"/>
    <n v="14.726215563702155"/>
    <n v="1.168091153429909"/>
  </r>
  <r>
    <x v="5"/>
    <x v="0"/>
    <x v="2"/>
    <x v="0"/>
    <x v="10"/>
    <x v="0"/>
    <x v="0"/>
    <n v="6"/>
    <n v="5.5"/>
    <n v="0"/>
    <x v="0"/>
    <n v="25.918139392115794"/>
    <n v="1.4136038212440589"/>
  </r>
  <r>
    <x v="5"/>
    <x v="0"/>
    <x v="2"/>
    <x v="0"/>
    <x v="10"/>
    <x v="0"/>
    <x v="0"/>
    <n v="2"/>
    <n v="1.2"/>
    <n v="0"/>
    <x v="0"/>
    <n v="1.8849555921538759"/>
    <n v="0.27530112307777749"/>
  </r>
  <r>
    <x v="5"/>
    <x v="0"/>
    <x v="2"/>
    <x v="0"/>
    <x v="10"/>
    <x v="0"/>
    <x v="0"/>
    <n v="9.5"/>
    <n v="4.5"/>
    <n v="0"/>
    <x v="1"/>
    <n v="33.575771485240914"/>
    <n v="1.526026000430363"/>
  </r>
  <r>
    <x v="5"/>
    <x v="0"/>
    <x v="2"/>
    <x v="0"/>
    <x v="10"/>
    <x v="0"/>
    <x v="0"/>
    <n v="7"/>
    <n v="5.5"/>
    <n v="0"/>
    <x v="0"/>
    <n v="30.237829290801759"/>
    <n v="1.4805506108746722"/>
  </r>
  <r>
    <x v="5"/>
    <x v="0"/>
    <x v="2"/>
    <x v="0"/>
    <x v="10"/>
    <x v="0"/>
    <x v="0"/>
    <n v="2"/>
    <n v="2"/>
    <n v="0"/>
    <x v="0"/>
    <n v="3.1415926535897931"/>
    <n v="0.49714987269413385"/>
  </r>
  <r>
    <x v="5"/>
    <x v="0"/>
    <x v="2"/>
    <x v="0"/>
    <x v="10"/>
    <x v="0"/>
    <x v="0"/>
    <n v="3.2"/>
    <n v="2"/>
    <n v="0"/>
    <x v="12"/>
    <n v="5.026548245743669"/>
    <n v="0.70126985535005859"/>
  </r>
  <r>
    <x v="5"/>
    <x v="0"/>
    <x v="2"/>
    <x v="0"/>
    <x v="10"/>
    <x v="0"/>
    <x v="0"/>
    <n v="5.5"/>
    <n v="4"/>
    <n v="0"/>
    <x v="2"/>
    <n v="17.27875959474386"/>
    <n v="1.2375125621883776"/>
  </r>
  <r>
    <x v="5"/>
    <x v="0"/>
    <x v="2"/>
    <x v="0"/>
    <x v="10"/>
    <x v="0"/>
    <x v="0"/>
    <n v="5"/>
    <n v="3"/>
    <n v="0"/>
    <x v="0"/>
    <n v="11.780972450961723"/>
    <n v="1.0711811404218528"/>
  </r>
  <r>
    <x v="5"/>
    <x v="0"/>
    <x v="2"/>
    <x v="0"/>
    <x v="10"/>
    <x v="0"/>
    <x v="0"/>
    <n v="3"/>
    <n v="2"/>
    <n v="0"/>
    <x v="0"/>
    <n v="4.7123889803846897"/>
    <n v="0.67324113174981504"/>
  </r>
  <r>
    <x v="5"/>
    <x v="0"/>
    <x v="2"/>
    <x v="0"/>
    <x v="10"/>
    <x v="0"/>
    <x v="0"/>
    <n v="3"/>
    <n v="3"/>
    <n v="0"/>
    <x v="0"/>
    <n v="7.0685834705770345"/>
    <n v="0.84933239080549627"/>
  </r>
  <r>
    <x v="5"/>
    <x v="0"/>
    <x v="2"/>
    <x v="0"/>
    <x v="10"/>
    <x v="0"/>
    <x v="0"/>
    <n v="11"/>
    <n v="7"/>
    <n v="0"/>
    <x v="3"/>
    <n v="60.475658581603518"/>
    <n v="1.7815806065386532"/>
  </r>
  <r>
    <x v="5"/>
    <x v="3"/>
    <x v="2"/>
    <x v="0"/>
    <x v="10"/>
    <x v="0"/>
    <x v="0"/>
    <n v="2"/>
    <n v="1"/>
    <n v="0"/>
    <x v="0"/>
    <n v="1.5707963267948966"/>
    <n v="0.19611987703015263"/>
  </r>
  <r>
    <x v="5"/>
    <x v="3"/>
    <x v="2"/>
    <x v="0"/>
    <x v="10"/>
    <x v="0"/>
    <x v="0"/>
    <n v="2"/>
    <n v="1"/>
    <n v="0"/>
    <x v="0"/>
    <n v="1.5707963267948966"/>
    <n v="0.19611987703015263"/>
  </r>
  <r>
    <x v="5"/>
    <x v="3"/>
    <x v="2"/>
    <x v="1"/>
    <x v="10"/>
    <x v="0"/>
    <x v="0"/>
    <n v="2"/>
    <n v="2"/>
    <n v="0"/>
    <x v="0"/>
    <n v="3.1415926535897931"/>
    <n v="0.49714987269413385"/>
  </r>
  <r>
    <x v="6"/>
    <x v="0"/>
    <x v="2"/>
    <x v="5"/>
    <x v="10"/>
    <x v="0"/>
    <x v="0"/>
    <n v="19"/>
    <n v="8"/>
    <n v="0"/>
    <x v="1"/>
    <n v="119.38052083641213"/>
    <n v="2.0769334693109438"/>
  </r>
  <r>
    <x v="6"/>
    <x v="0"/>
    <x v="2"/>
    <x v="5"/>
    <x v="10"/>
    <x v="0"/>
    <x v="0"/>
    <n v="10"/>
    <n v="4"/>
    <n v="0"/>
    <x v="3"/>
    <n v="31.415926535897931"/>
    <n v="1.4971498726941339"/>
  </r>
  <r>
    <x v="6"/>
    <x v="0"/>
    <x v="2"/>
    <x v="5"/>
    <x v="10"/>
    <x v="0"/>
    <x v="0"/>
    <n v="2"/>
    <n v="1.4"/>
    <n v="0"/>
    <x v="14"/>
    <n v="2.1991148575128552"/>
    <n v="0.34224791270839067"/>
  </r>
  <r>
    <x v="6"/>
    <x v="0"/>
    <x v="2"/>
    <x v="5"/>
    <x v="10"/>
    <x v="0"/>
    <x v="0"/>
    <n v="4.5"/>
    <n v="2.5"/>
    <n v="0"/>
    <x v="3"/>
    <n v="8.8357293382212934"/>
    <n v="0.94624240381355273"/>
  </r>
  <r>
    <x v="6"/>
    <x v="0"/>
    <x v="2"/>
    <x v="5"/>
    <x v="10"/>
    <x v="0"/>
    <x v="0"/>
    <n v="0.8"/>
    <n v="0.4"/>
    <n v="0"/>
    <x v="0"/>
    <n v="0.25132741228718347"/>
    <n v="-0.59976014031392255"/>
  </r>
  <r>
    <x v="6"/>
    <x v="3"/>
    <x v="2"/>
    <x v="9"/>
    <x v="10"/>
    <x v="0"/>
    <x v="0"/>
    <n v="8"/>
    <n v="6"/>
    <n v="0"/>
    <x v="0"/>
    <n v="37.699111843077517"/>
    <n v="1.5763311187417586"/>
  </r>
  <r>
    <x v="6"/>
    <x v="3"/>
    <x v="2"/>
    <x v="9"/>
    <x v="10"/>
    <x v="0"/>
    <x v="0"/>
    <n v="8"/>
    <n v="5"/>
    <n v="0"/>
    <x v="0"/>
    <n v="31.415926535897931"/>
    <n v="1.4971498726941339"/>
  </r>
  <r>
    <x v="5"/>
    <x v="0"/>
    <x v="2"/>
    <x v="0"/>
    <x v="17"/>
    <x v="0"/>
    <x v="5"/>
    <n v="5.5"/>
    <n v="4.5"/>
    <n v="4"/>
    <x v="3"/>
    <n v="69.704087001523533"/>
    <n v="1.8432582430933031"/>
  </r>
  <r>
    <x v="6"/>
    <x v="0"/>
    <x v="2"/>
    <x v="6"/>
    <x v="17"/>
    <x v="0"/>
    <x v="5"/>
    <n v="3.5"/>
    <n v="1.2"/>
    <n v="0.8"/>
    <x v="0"/>
    <n v="5.3092915845667505"/>
    <n v="0.72503657730780735"/>
  </r>
  <r>
    <x v="6"/>
    <x v="0"/>
    <x v="2"/>
    <x v="6"/>
    <x v="17"/>
    <x v="0"/>
    <x v="5"/>
    <n v="0.6"/>
    <n v="0.5"/>
    <n v="0.2"/>
    <x v="0"/>
    <n v="0.36128315516282622"/>
    <n v="-0.44215228695225445"/>
  </r>
  <r>
    <x v="6"/>
    <x v="0"/>
    <x v="2"/>
    <x v="6"/>
    <x v="17"/>
    <x v="0"/>
    <x v="5"/>
    <n v="0.4"/>
    <n v="0.3"/>
    <n v="0"/>
    <x v="0"/>
    <n v="9.4247779607693788E-2"/>
    <n v="-1.0257288725862037"/>
  </r>
  <r>
    <x v="6"/>
    <x v="0"/>
    <x v="2"/>
    <x v="6"/>
    <x v="17"/>
    <x v="0"/>
    <x v="5"/>
    <n v="1.8"/>
    <n v="1"/>
    <n v="1.6"/>
    <x v="1"/>
    <n v="9.4561938873052789"/>
    <n v="0.97571636828797725"/>
  </r>
  <r>
    <x v="6"/>
    <x v="0"/>
    <x v="2"/>
    <x v="6"/>
    <x v="17"/>
    <x v="0"/>
    <x v="5"/>
    <n v="0.6"/>
    <n v="0.6"/>
    <n v="0.3"/>
    <x v="2"/>
    <n v="0.56548667764616278"/>
    <n v="-0.24757762220256008"/>
  </r>
  <r>
    <x v="5"/>
    <x v="3"/>
    <x v="2"/>
    <x v="0"/>
    <x v="11"/>
    <x v="0"/>
    <x v="0"/>
    <n v="40"/>
    <n v="18"/>
    <n v="0"/>
    <x v="8"/>
    <n v="565.48667764616278"/>
    <n v="2.7524223777974397"/>
  </r>
  <r>
    <x v="5"/>
    <x v="3"/>
    <x v="2"/>
    <x v="0"/>
    <x v="11"/>
    <x v="0"/>
    <x v="0"/>
    <n v="15"/>
    <n v="9"/>
    <n v="0"/>
    <x v="13"/>
    <n v="106.02875205865551"/>
    <n v="2.0254236498611777"/>
  </r>
  <r>
    <x v="5"/>
    <x v="3"/>
    <x v="2"/>
    <x v="1"/>
    <x v="11"/>
    <x v="0"/>
    <x v="0"/>
    <n v="5"/>
    <n v="4"/>
    <n v="0"/>
    <x v="0"/>
    <n v="15.707963267948966"/>
    <n v="1.1961198770301527"/>
  </r>
  <r>
    <x v="6"/>
    <x v="3"/>
    <x v="2"/>
    <x v="5"/>
    <x v="11"/>
    <x v="0"/>
    <x v="0"/>
    <n v="4"/>
    <n v="5"/>
    <n v="0"/>
    <x v="0"/>
    <n v="15.707963267948966"/>
    <n v="1.1961198770301527"/>
  </r>
  <r>
    <x v="6"/>
    <x v="3"/>
    <x v="2"/>
    <x v="5"/>
    <x v="11"/>
    <x v="0"/>
    <x v="0"/>
    <n v="6"/>
    <n v="3"/>
    <n v="0"/>
    <x v="0"/>
    <n v="14.137166941154069"/>
    <n v="1.1503623864694774"/>
  </r>
  <r>
    <x v="6"/>
    <x v="3"/>
    <x v="2"/>
    <x v="5"/>
    <x v="11"/>
    <x v="0"/>
    <x v="0"/>
    <n v="7"/>
    <n v="11"/>
    <n v="0"/>
    <x v="0"/>
    <n v="60.475658581603518"/>
    <n v="1.7815806065386532"/>
  </r>
  <r>
    <x v="6"/>
    <x v="3"/>
    <x v="2"/>
    <x v="5"/>
    <x v="11"/>
    <x v="0"/>
    <x v="0"/>
    <n v="3"/>
    <n v="2"/>
    <n v="0"/>
    <x v="0"/>
    <n v="4.7123889803846897"/>
    <n v="0.67324113174981504"/>
  </r>
  <r>
    <x v="6"/>
    <x v="3"/>
    <x v="2"/>
    <x v="5"/>
    <x v="11"/>
    <x v="0"/>
    <x v="0"/>
    <n v="5"/>
    <n v="4"/>
    <n v="0"/>
    <x v="1"/>
    <n v="15.707963267948966"/>
    <n v="1.1961198770301527"/>
  </r>
  <r>
    <x v="6"/>
    <x v="3"/>
    <x v="2"/>
    <x v="5"/>
    <x v="11"/>
    <x v="0"/>
    <x v="0"/>
    <n v="6"/>
    <n v="5"/>
    <n v="0"/>
    <x v="10"/>
    <n v="23.561944901923447"/>
    <n v="1.3722111360858338"/>
  </r>
  <r>
    <x v="6"/>
    <x v="3"/>
    <x v="2"/>
    <x v="5"/>
    <x v="11"/>
    <x v="0"/>
    <x v="0"/>
    <n v="7"/>
    <n v="3"/>
    <n v="0"/>
    <x v="0"/>
    <n v="16.493361431346415"/>
    <n v="1.2173091761000907"/>
  </r>
  <r>
    <x v="6"/>
    <x v="3"/>
    <x v="2"/>
    <x v="5"/>
    <x v="11"/>
    <x v="0"/>
    <x v="0"/>
    <n v="14"/>
    <n v="3"/>
    <n v="0"/>
    <x v="0"/>
    <n v="32.986722862692829"/>
    <n v="1.518339171764072"/>
  </r>
  <r>
    <x v="6"/>
    <x v="3"/>
    <x v="2"/>
    <x v="6"/>
    <x v="11"/>
    <x v="0"/>
    <x v="0"/>
    <n v="6"/>
    <n v="9"/>
    <n v="0"/>
    <x v="0"/>
    <n v="42.411500823462205"/>
    <n v="1.62748364118914"/>
  </r>
  <r>
    <x v="6"/>
    <x v="3"/>
    <x v="2"/>
    <x v="6"/>
    <x v="11"/>
    <x v="0"/>
    <x v="0"/>
    <n v="10"/>
    <n v="4"/>
    <n v="0"/>
    <x v="0"/>
    <n v="31.415926535897931"/>
    <n v="1.4971498726941339"/>
  </r>
  <r>
    <x v="5"/>
    <x v="3"/>
    <x v="2"/>
    <x v="3"/>
    <x v="11"/>
    <x v="0"/>
    <x v="0"/>
    <n v="8"/>
    <n v="9"/>
    <n v="0"/>
    <x v="0"/>
    <n v="56.548667764616276"/>
    <n v="1.7524223777974399"/>
  </r>
  <r>
    <x v="5"/>
    <x v="3"/>
    <x v="2"/>
    <x v="3"/>
    <x v="11"/>
    <x v="0"/>
    <x v="0"/>
    <n v="48"/>
    <n v="25"/>
    <n v="0"/>
    <x v="12"/>
    <n v="942.47779607693792"/>
    <n v="2.9742711274137963"/>
  </r>
  <r>
    <x v="5"/>
    <x v="3"/>
    <x v="2"/>
    <x v="3"/>
    <x v="11"/>
    <x v="0"/>
    <x v="0"/>
    <n v="4"/>
    <n v="2"/>
    <n v="0"/>
    <x v="0"/>
    <n v="6.2831853071795862"/>
    <n v="0.79817986835811505"/>
  </r>
  <r>
    <x v="5"/>
    <x v="3"/>
    <x v="2"/>
    <x v="8"/>
    <x v="11"/>
    <x v="0"/>
    <x v="0"/>
    <n v="15"/>
    <n v="16"/>
    <n v="0"/>
    <x v="0"/>
    <n v="188.49555921538757"/>
    <n v="2.2753011230777775"/>
  </r>
  <r>
    <x v="5"/>
    <x v="3"/>
    <x v="2"/>
    <x v="8"/>
    <x v="11"/>
    <x v="0"/>
    <x v="0"/>
    <n v="11"/>
    <n v="6"/>
    <n v="0"/>
    <x v="13"/>
    <n v="51.836278784231588"/>
    <n v="1.7146338169080402"/>
  </r>
  <r>
    <x v="5"/>
    <x v="3"/>
    <x v="2"/>
    <x v="8"/>
    <x v="11"/>
    <x v="0"/>
    <x v="0"/>
    <n v="3"/>
    <n v="1"/>
    <n v="0"/>
    <x v="0"/>
    <n v="2.3561944901923448"/>
    <n v="0.37221113608583389"/>
  </r>
  <r>
    <x v="6"/>
    <x v="0"/>
    <x v="2"/>
    <x v="9"/>
    <x v="11"/>
    <x v="0"/>
    <x v="0"/>
    <n v="12.5"/>
    <n v="11"/>
    <n v="0"/>
    <x v="3"/>
    <n v="107.99224746714914"/>
    <n v="2.0333925795324528"/>
  </r>
  <r>
    <x v="6"/>
    <x v="0"/>
    <x v="2"/>
    <x v="5"/>
    <x v="18"/>
    <x v="0"/>
    <x v="0"/>
    <n v="3.2"/>
    <n v="2.8"/>
    <n v="0"/>
    <x v="2"/>
    <n v="7.0371675440411359"/>
    <n v="0.84739789102829655"/>
  </r>
  <r>
    <x v="6"/>
    <x v="0"/>
    <x v="2"/>
    <x v="5"/>
    <x v="18"/>
    <x v="0"/>
    <x v="0"/>
    <n v="2.5"/>
    <n v="2"/>
    <n v="0"/>
    <x v="14"/>
    <n v="3.9269908169872414"/>
    <n v="0.59405988570219026"/>
  </r>
  <r>
    <x v="6"/>
    <x v="0"/>
    <x v="2"/>
    <x v="5"/>
    <x v="18"/>
    <x v="0"/>
    <x v="0"/>
    <n v="2.5"/>
    <n v="1.5"/>
    <n v="0"/>
    <x v="12"/>
    <n v="2.9452431127404308"/>
    <n v="0.46912114909389024"/>
  </r>
  <r>
    <x v="6"/>
    <x v="0"/>
    <x v="2"/>
    <x v="5"/>
    <x v="18"/>
    <x v="0"/>
    <x v="0"/>
    <n v="1.6"/>
    <n v="1"/>
    <n v="0"/>
    <x v="2"/>
    <n v="1.2566370614359172"/>
    <n v="9.9209864022096222E-2"/>
  </r>
  <r>
    <x v="6"/>
    <x v="0"/>
    <x v="2"/>
    <x v="9"/>
    <x v="18"/>
    <x v="0"/>
    <x v="0"/>
    <n v="2"/>
    <n v="1.5"/>
    <n v="0.5"/>
    <x v="0"/>
    <n v="3.1415926535897931"/>
    <n v="0.49714987269413385"/>
  </r>
  <r>
    <x v="6"/>
    <x v="0"/>
    <x v="2"/>
    <x v="9"/>
    <x v="18"/>
    <x v="0"/>
    <x v="0"/>
    <n v="1.5"/>
    <n v="0.6"/>
    <n v="0"/>
    <x v="0"/>
    <n v="0.70685834705770334"/>
    <n v="-0.15066760919450375"/>
  </r>
  <r>
    <x v="6"/>
    <x v="0"/>
    <x v="2"/>
    <x v="9"/>
    <x v="18"/>
    <x v="0"/>
    <x v="0"/>
    <n v="1.5"/>
    <n v="2"/>
    <n v="0"/>
    <x v="7"/>
    <n v="2.3561944901923448"/>
    <n v="0.37221113608583389"/>
  </r>
  <r>
    <x v="6"/>
    <x v="0"/>
    <x v="2"/>
    <x v="9"/>
    <x v="18"/>
    <x v="0"/>
    <x v="0"/>
    <n v="3"/>
    <n v="3"/>
    <n v="0"/>
    <x v="8"/>
    <n v="7.0685834705770345"/>
    <n v="0.84933239080549627"/>
  </r>
  <r>
    <x v="6"/>
    <x v="0"/>
    <x v="2"/>
    <x v="9"/>
    <x v="18"/>
    <x v="0"/>
    <x v="0"/>
    <n v="7"/>
    <n v="3"/>
    <n v="1"/>
    <x v="14"/>
    <n v="19.634954084936208"/>
    <n v="1.2930298900382091"/>
  </r>
  <r>
    <x v="6"/>
    <x v="0"/>
    <x v="2"/>
    <x v="9"/>
    <x v="18"/>
    <x v="0"/>
    <x v="0"/>
    <n v="2.5"/>
    <n v="1.2"/>
    <n v="0"/>
    <x v="12"/>
    <n v="2.3561944901923448"/>
    <n v="0.37221113608583389"/>
  </r>
  <r>
    <x v="6"/>
    <x v="0"/>
    <x v="2"/>
    <x v="9"/>
    <x v="18"/>
    <x v="0"/>
    <x v="0"/>
    <n v="3"/>
    <n v="1"/>
    <n v="0"/>
    <x v="3"/>
    <n v="2.3561944901923448"/>
    <n v="0.37221113608583389"/>
  </r>
  <r>
    <x v="6"/>
    <x v="0"/>
    <x v="2"/>
    <x v="9"/>
    <x v="18"/>
    <x v="0"/>
    <x v="0"/>
    <n v="1"/>
    <n v="0.6"/>
    <n v="0"/>
    <x v="0"/>
    <n v="0.47123889803846897"/>
    <n v="-0.32675886825018491"/>
  </r>
  <r>
    <x v="6"/>
    <x v="0"/>
    <x v="2"/>
    <x v="9"/>
    <x v="18"/>
    <x v="0"/>
    <x v="0"/>
    <n v="5"/>
    <n v="4"/>
    <n v="0"/>
    <x v="8"/>
    <n v="15.707963267948966"/>
    <n v="1.1961198770301527"/>
  </r>
  <r>
    <x v="6"/>
    <x v="0"/>
    <x v="2"/>
    <x v="9"/>
    <x v="18"/>
    <x v="0"/>
    <x v="0"/>
    <n v="7.5"/>
    <n v="5"/>
    <n v="0"/>
    <x v="18"/>
    <n v="29.45243112740431"/>
    <n v="1.4691211490938902"/>
  </r>
  <r>
    <x v="7"/>
    <x v="0"/>
    <x v="3"/>
    <x v="2"/>
    <x v="0"/>
    <x v="0"/>
    <x v="0"/>
    <n v="1.2"/>
    <n v="1"/>
    <n v="0"/>
    <x v="2"/>
    <n v="0.94247779607693793"/>
    <n v="-2.5728872586203724E-2"/>
  </r>
  <r>
    <x v="8"/>
    <x v="0"/>
    <x v="3"/>
    <x v="8"/>
    <x v="0"/>
    <x v="0"/>
    <x v="0"/>
    <n v="1.6"/>
    <n v="0.8"/>
    <n v="0"/>
    <x v="0"/>
    <n v="1.0053096491487339"/>
    <n v="2.2998510140398521E-3"/>
  </r>
  <r>
    <x v="8"/>
    <x v="0"/>
    <x v="3"/>
    <x v="8"/>
    <x v="0"/>
    <x v="0"/>
    <x v="0"/>
    <n v="2.2000000000000002"/>
    <n v="2.5"/>
    <n v="0"/>
    <x v="0"/>
    <n v="4.3196898986859651"/>
    <n v="0.63545257086041529"/>
  </r>
  <r>
    <x v="8"/>
    <x v="0"/>
    <x v="3"/>
    <x v="8"/>
    <x v="0"/>
    <x v="0"/>
    <x v="0"/>
    <n v="2.5"/>
    <n v="2.5"/>
    <n v="0"/>
    <x v="0"/>
    <n v="4.908738521234052"/>
    <n v="0.69096989871024672"/>
  </r>
  <r>
    <x v="8"/>
    <x v="0"/>
    <x v="3"/>
    <x v="8"/>
    <x v="0"/>
    <x v="0"/>
    <x v="0"/>
    <n v="4.5"/>
    <n v="3"/>
    <n v="0"/>
    <x v="2"/>
    <n v="10.602875205865551"/>
    <n v="1.0254236498611775"/>
  </r>
  <r>
    <x v="8"/>
    <x v="0"/>
    <x v="3"/>
    <x v="8"/>
    <x v="0"/>
    <x v="0"/>
    <x v="0"/>
    <n v="5.5"/>
    <n v="4"/>
    <n v="0"/>
    <x v="2"/>
    <n v="17.27875959474386"/>
    <n v="1.2375125621883776"/>
  </r>
  <r>
    <x v="8"/>
    <x v="3"/>
    <x v="3"/>
    <x v="9"/>
    <x v="0"/>
    <x v="0"/>
    <x v="0"/>
    <n v="7"/>
    <n v="3"/>
    <n v="0"/>
    <x v="0"/>
    <n v="16.493361431346415"/>
    <n v="1.2173091761000907"/>
  </r>
  <r>
    <x v="7"/>
    <x v="3"/>
    <x v="3"/>
    <x v="2"/>
    <x v="12"/>
    <x v="0"/>
    <x v="0"/>
    <n v="7"/>
    <n v="6"/>
    <n v="0"/>
    <x v="0"/>
    <n v="32.986722862692829"/>
    <n v="1.518339171764072"/>
  </r>
  <r>
    <x v="9"/>
    <x v="0"/>
    <x v="3"/>
    <x v="0"/>
    <x v="1"/>
    <x v="1"/>
    <x v="1"/>
    <n v="8"/>
    <n v="7"/>
    <n v="0"/>
    <x v="2"/>
    <n v="43.982297150257104"/>
    <n v="1.6432779083723719"/>
  </r>
  <r>
    <x v="9"/>
    <x v="0"/>
    <x v="3"/>
    <x v="0"/>
    <x v="1"/>
    <x v="1"/>
    <x v="1"/>
    <n v="2.5"/>
    <n v="2.2000000000000002"/>
    <n v="0"/>
    <x v="0"/>
    <n v="4.3196898986859651"/>
    <n v="0.63545257086041529"/>
  </r>
  <r>
    <x v="9"/>
    <x v="0"/>
    <x v="3"/>
    <x v="0"/>
    <x v="1"/>
    <x v="1"/>
    <x v="1"/>
    <n v="71.5"/>
    <n v="36"/>
    <n v="0"/>
    <x v="6"/>
    <n v="2021.6148725850319"/>
    <n v="3.3056984239345395"/>
  </r>
  <r>
    <x v="9"/>
    <x v="0"/>
    <x v="3"/>
    <x v="0"/>
    <x v="1"/>
    <x v="1"/>
    <x v="1"/>
    <n v="12.5"/>
    <n v="6.5"/>
    <n v="0"/>
    <x v="2"/>
    <n v="63.813600776042669"/>
    <n v="1.8049132510170833"/>
  </r>
  <r>
    <x v="9"/>
    <x v="0"/>
    <x v="3"/>
    <x v="0"/>
    <x v="1"/>
    <x v="1"/>
    <x v="1"/>
    <n v="65"/>
    <n v="66"/>
    <n v="0"/>
    <x v="17"/>
    <n v="3369.3581209750532"/>
    <n v="3.5275471735508956"/>
  </r>
  <r>
    <x v="9"/>
    <x v="0"/>
    <x v="3"/>
    <x v="0"/>
    <x v="1"/>
    <x v="1"/>
    <x v="1"/>
    <n v="15"/>
    <n v="8.5"/>
    <n v="0"/>
    <x v="0"/>
    <n v="100.13826583317466"/>
    <n v="2.0006000661361454"/>
  </r>
  <r>
    <x v="9"/>
    <x v="0"/>
    <x v="3"/>
    <x v="0"/>
    <x v="1"/>
    <x v="1"/>
    <x v="1"/>
    <n v="11"/>
    <n v="5.5"/>
    <n v="0"/>
    <x v="0"/>
    <n v="47.516588885545623"/>
    <n v="1.6768452560186404"/>
  </r>
  <r>
    <x v="9"/>
    <x v="0"/>
    <x v="3"/>
    <x v="0"/>
    <x v="1"/>
    <x v="1"/>
    <x v="1"/>
    <n v="25.5"/>
    <n v="20.5"/>
    <n v="0"/>
    <x v="3"/>
    <n v="410.56688991601607"/>
    <n v="2.6133839228558808"/>
  </r>
  <r>
    <x v="9"/>
    <x v="0"/>
    <x v="3"/>
    <x v="0"/>
    <x v="1"/>
    <x v="1"/>
    <x v="1"/>
    <n v="40.5"/>
    <n v="28"/>
    <n v="0"/>
    <x v="7"/>
    <n v="890.64151729270634"/>
    <n v="2.9497029359230593"/>
  </r>
  <r>
    <x v="9"/>
    <x v="0"/>
    <x v="3"/>
    <x v="0"/>
    <x v="1"/>
    <x v="1"/>
    <x v="1"/>
    <n v="23"/>
    <n v="17"/>
    <n v="0"/>
    <x v="5"/>
    <n v="307.09068188840229"/>
    <n v="2.4872666387620384"/>
  </r>
  <r>
    <x v="9"/>
    <x v="0"/>
    <x v="3"/>
    <x v="0"/>
    <x v="1"/>
    <x v="1"/>
    <x v="1"/>
    <n v="62"/>
    <n v="36"/>
    <n v="0"/>
    <x v="4"/>
    <n v="1753.0087007031045"/>
    <n v="3.2437840716317128"/>
  </r>
  <r>
    <x v="9"/>
    <x v="3"/>
    <x v="3"/>
    <x v="0"/>
    <x v="1"/>
    <x v="1"/>
    <x v="1"/>
    <n v="25"/>
    <n v="17"/>
    <n v="0"/>
    <x v="0"/>
    <n v="333.79421944391549"/>
    <n v="2.5234788114164828"/>
  </r>
  <r>
    <x v="9"/>
    <x v="3"/>
    <x v="3"/>
    <x v="0"/>
    <x v="1"/>
    <x v="1"/>
    <x v="1"/>
    <n v="100"/>
    <n v="73"/>
    <n v="0"/>
    <x v="10"/>
    <n v="5733.4065928013724"/>
    <n v="3.7584127414866275"/>
  </r>
  <r>
    <x v="9"/>
    <x v="3"/>
    <x v="3"/>
    <x v="0"/>
    <x v="1"/>
    <x v="1"/>
    <x v="1"/>
    <n v="30"/>
    <n v="23"/>
    <n v="0"/>
    <x v="1"/>
    <n v="541.92473274423935"/>
    <n v="2.7339389721034268"/>
  </r>
  <r>
    <x v="9"/>
    <x v="3"/>
    <x v="3"/>
    <x v="0"/>
    <x v="1"/>
    <x v="1"/>
    <x v="1"/>
    <n v="52"/>
    <n v="28"/>
    <n v="0"/>
    <x v="12"/>
    <n v="1143.5397259066847"/>
    <n v="3.0582512563431896"/>
  </r>
  <r>
    <x v="9"/>
    <x v="3"/>
    <x v="3"/>
    <x v="0"/>
    <x v="1"/>
    <x v="1"/>
    <x v="1"/>
    <n v="65"/>
    <n v="40"/>
    <n v="0"/>
    <x v="8"/>
    <n v="2042.0352248333654"/>
    <n v="3.3100632293369894"/>
  </r>
  <r>
    <x v="9"/>
    <x v="3"/>
    <x v="3"/>
    <x v="0"/>
    <x v="1"/>
    <x v="1"/>
    <x v="1"/>
    <n v="12"/>
    <n v="17"/>
    <n v="0"/>
    <x v="8"/>
    <n v="160.22122533307945"/>
    <n v="2.2047200487920704"/>
  </r>
  <r>
    <x v="9"/>
    <x v="3"/>
    <x v="3"/>
    <x v="0"/>
    <x v="1"/>
    <x v="1"/>
    <x v="1"/>
    <n v="20"/>
    <n v="18"/>
    <n v="0"/>
    <x v="9"/>
    <n v="282.74333882308139"/>
    <n v="2.4513923821334589"/>
  </r>
  <r>
    <x v="9"/>
    <x v="3"/>
    <x v="3"/>
    <x v="0"/>
    <x v="1"/>
    <x v="1"/>
    <x v="1"/>
    <n v="48"/>
    <n v="31"/>
    <n v="0"/>
    <x v="2"/>
    <n v="1168.6724671354029"/>
    <n v="3.0676928125760314"/>
  </r>
  <r>
    <x v="7"/>
    <x v="0"/>
    <x v="3"/>
    <x v="1"/>
    <x v="1"/>
    <x v="1"/>
    <x v="1"/>
    <n v="64"/>
    <n v="41"/>
    <n v="0"/>
    <x v="15"/>
    <n v="2060.8847807549041"/>
    <n v="3.3140537120697942"/>
  </r>
  <r>
    <x v="7"/>
    <x v="0"/>
    <x v="3"/>
    <x v="1"/>
    <x v="1"/>
    <x v="1"/>
    <x v="1"/>
    <n v="38"/>
    <n v="29.5"/>
    <n v="0"/>
    <x v="20"/>
    <n v="880.43134116853957"/>
    <n v="2.9446954939611447"/>
  </r>
  <r>
    <x v="7"/>
    <x v="0"/>
    <x v="3"/>
    <x v="1"/>
    <x v="1"/>
    <x v="1"/>
    <x v="1"/>
    <n v="36.5"/>
    <n v="27"/>
    <n v="0"/>
    <x v="9"/>
    <n v="774.00989002818528"/>
    <n v="2.8887465099816336"/>
  </r>
  <r>
    <x v="7"/>
    <x v="0"/>
    <x v="3"/>
    <x v="1"/>
    <x v="1"/>
    <x v="1"/>
    <x v="1"/>
    <n v="109"/>
    <n v="91"/>
    <n v="0"/>
    <x v="20"/>
    <n v="7790.3643827392898"/>
    <n v="3.8915577716278889"/>
  </r>
  <r>
    <x v="7"/>
    <x v="0"/>
    <x v="3"/>
    <x v="1"/>
    <x v="1"/>
    <x v="1"/>
    <x v="1"/>
    <n v="48.5"/>
    <n v="29"/>
    <n v="0"/>
    <x v="7"/>
    <n v="1104.662516818511"/>
    <n v="3.0432296178673912"/>
  </r>
  <r>
    <x v="7"/>
    <x v="0"/>
    <x v="3"/>
    <x v="1"/>
    <x v="1"/>
    <x v="1"/>
    <x v="1"/>
    <n v="17"/>
    <n v="12"/>
    <n v="0"/>
    <x v="9"/>
    <n v="160.22122533307945"/>
    <n v="2.2047200487920704"/>
  </r>
  <r>
    <x v="7"/>
    <x v="0"/>
    <x v="3"/>
    <x v="1"/>
    <x v="1"/>
    <x v="1"/>
    <x v="1"/>
    <n v="17"/>
    <n v="15.5"/>
    <n v="0"/>
    <x v="2"/>
    <n v="206.95241605522762"/>
    <n v="2.3158705009147367"/>
  </r>
  <r>
    <x v="7"/>
    <x v="3"/>
    <x v="3"/>
    <x v="1"/>
    <x v="1"/>
    <x v="1"/>
    <x v="1"/>
    <n v="33"/>
    <n v="20"/>
    <n v="10"/>
    <x v="7"/>
    <n v="832.52205320129519"/>
    <n v="2.9203957466309416"/>
  </r>
  <r>
    <x v="7"/>
    <x v="3"/>
    <x v="3"/>
    <x v="1"/>
    <x v="1"/>
    <x v="1"/>
    <x v="1"/>
    <n v="12"/>
    <n v="9"/>
    <n v="0"/>
    <x v="0"/>
    <n v="84.823001646924411"/>
    <n v="1.928513636853121"/>
  </r>
  <r>
    <x v="7"/>
    <x v="3"/>
    <x v="3"/>
    <x v="1"/>
    <x v="1"/>
    <x v="1"/>
    <x v="1"/>
    <n v="268"/>
    <n v="100"/>
    <n v="0"/>
    <x v="0"/>
    <n v="21048.670779051616"/>
    <n v="4.3232246753949601"/>
  </r>
  <r>
    <x v="7"/>
    <x v="3"/>
    <x v="3"/>
    <x v="1"/>
    <x v="1"/>
    <x v="1"/>
    <x v="1"/>
    <n v="47"/>
    <n v="23"/>
    <n v="0"/>
    <x v="0"/>
    <n v="849.01541463264164"/>
    <n v="2.9289155753194818"/>
  </r>
  <r>
    <x v="7"/>
    <x v="3"/>
    <x v="3"/>
    <x v="1"/>
    <x v="1"/>
    <x v="1"/>
    <x v="1"/>
    <n v="125"/>
    <n v="75"/>
    <n v="0"/>
    <x v="2"/>
    <n v="7363.1077818510776"/>
    <n v="3.867061157765928"/>
  </r>
  <r>
    <x v="7"/>
    <x v="3"/>
    <x v="3"/>
    <x v="1"/>
    <x v="1"/>
    <x v="1"/>
    <x v="1"/>
    <n v="10"/>
    <n v="6"/>
    <n v="0"/>
    <x v="0"/>
    <n v="47.123889803846893"/>
    <n v="1.673241131749815"/>
  </r>
  <r>
    <x v="7"/>
    <x v="3"/>
    <x v="3"/>
    <x v="1"/>
    <x v="1"/>
    <x v="1"/>
    <x v="1"/>
    <n v="30"/>
    <n v="19"/>
    <n v="6"/>
    <x v="0"/>
    <n v="560.77428866577804"/>
    <n v="2.7487880931423456"/>
  </r>
  <r>
    <x v="7"/>
    <x v="3"/>
    <x v="3"/>
    <x v="1"/>
    <x v="1"/>
    <x v="1"/>
    <x v="1"/>
    <n v="3"/>
    <n v="3"/>
    <n v="0"/>
    <x v="0"/>
    <n v="7.0685834705770345"/>
    <n v="0.84933239080549627"/>
  </r>
  <r>
    <x v="7"/>
    <x v="3"/>
    <x v="3"/>
    <x v="1"/>
    <x v="1"/>
    <x v="1"/>
    <x v="1"/>
    <n v="3"/>
    <n v="3"/>
    <n v="0"/>
    <x v="0"/>
    <n v="7.0685834705770345"/>
    <n v="0.84933239080549627"/>
  </r>
  <r>
    <x v="7"/>
    <x v="3"/>
    <x v="3"/>
    <x v="1"/>
    <x v="1"/>
    <x v="1"/>
    <x v="1"/>
    <n v="7"/>
    <n v="4"/>
    <n v="0"/>
    <x v="0"/>
    <n v="21.991148575128552"/>
    <n v="1.3422479127083906"/>
  </r>
  <r>
    <x v="7"/>
    <x v="3"/>
    <x v="3"/>
    <x v="1"/>
    <x v="1"/>
    <x v="1"/>
    <x v="1"/>
    <n v="70"/>
    <n v="55"/>
    <n v="8"/>
    <x v="5"/>
    <n v="3224.8448589099226"/>
    <n v="3.5085088264007447"/>
  </r>
  <r>
    <x v="7"/>
    <x v="3"/>
    <x v="3"/>
    <x v="1"/>
    <x v="1"/>
    <x v="1"/>
    <x v="1"/>
    <n v="130"/>
    <n v="60"/>
    <n v="0"/>
    <x v="0"/>
    <n v="6126.1056745000969"/>
    <n v="3.787184484056652"/>
  </r>
  <r>
    <x v="7"/>
    <x v="3"/>
    <x v="3"/>
    <x v="1"/>
    <x v="1"/>
    <x v="1"/>
    <x v="1"/>
    <n v="90"/>
    <n v="65"/>
    <n v="0"/>
    <x v="0"/>
    <n v="4594.5792558750727"/>
    <n v="3.6622457474483521"/>
  </r>
  <r>
    <x v="7"/>
    <x v="0"/>
    <x v="3"/>
    <x v="4"/>
    <x v="1"/>
    <x v="1"/>
    <x v="1"/>
    <n v="25"/>
    <n v="18"/>
    <n v="0"/>
    <x v="2"/>
    <n v="353.42917352885172"/>
    <n v="2.5483023951415151"/>
  </r>
  <r>
    <x v="7"/>
    <x v="0"/>
    <x v="3"/>
    <x v="4"/>
    <x v="1"/>
    <x v="1"/>
    <x v="1"/>
    <n v="41.5"/>
    <n v="21.5"/>
    <n v="0"/>
    <x v="8"/>
    <n v="700.77151129137326"/>
    <n v="2.8455764379938695"/>
  </r>
  <r>
    <x v="7"/>
    <x v="0"/>
    <x v="3"/>
    <x v="4"/>
    <x v="1"/>
    <x v="1"/>
    <x v="1"/>
    <n v="24"/>
    <n v="12.5"/>
    <n v="0"/>
    <x v="9"/>
    <n v="235.61944901923448"/>
    <n v="2.3722111360858338"/>
  </r>
  <r>
    <x v="7"/>
    <x v="0"/>
    <x v="3"/>
    <x v="4"/>
    <x v="1"/>
    <x v="1"/>
    <x v="1"/>
    <n v="54"/>
    <n v="41"/>
    <n v="0"/>
    <x v="19"/>
    <n v="1738.8715337619506"/>
    <n v="3.2402674979088752"/>
  </r>
  <r>
    <x v="7"/>
    <x v="0"/>
    <x v="3"/>
    <x v="4"/>
    <x v="1"/>
    <x v="1"/>
    <x v="1"/>
    <n v="89"/>
    <n v="66"/>
    <n v="0"/>
    <x v="13"/>
    <n v="4613.4288117966116"/>
    <n v="3.6640238235529528"/>
  </r>
  <r>
    <x v="7"/>
    <x v="0"/>
    <x v="3"/>
    <x v="4"/>
    <x v="1"/>
    <x v="1"/>
    <x v="1"/>
    <n v="65"/>
    <n v="52"/>
    <n v="33"/>
    <x v="8"/>
    <n v="6075.8401920426595"/>
    <n v="3.7836063424411166"/>
  </r>
  <r>
    <x v="7"/>
    <x v="0"/>
    <x v="3"/>
    <x v="4"/>
    <x v="1"/>
    <x v="1"/>
    <x v="1"/>
    <n v="4.5"/>
    <n v="4.5"/>
    <n v="0"/>
    <x v="0"/>
    <n v="15.904312808798327"/>
    <n v="1.2015149089168589"/>
  </r>
  <r>
    <x v="7"/>
    <x v="0"/>
    <x v="3"/>
    <x v="4"/>
    <x v="1"/>
    <x v="1"/>
    <x v="1"/>
    <n v="172"/>
    <n v="94"/>
    <n v="0"/>
    <x v="8"/>
    <n v="12698.317505809944"/>
    <n v="4.1037461818734187"/>
  </r>
  <r>
    <x v="7"/>
    <x v="0"/>
    <x v="3"/>
    <x v="4"/>
    <x v="1"/>
    <x v="1"/>
    <x v="1"/>
    <n v="152"/>
    <n v="112"/>
    <n v="0"/>
    <x v="18"/>
    <n v="13370.61833367816"/>
    <n v="4.1261514919811253"/>
  </r>
  <r>
    <x v="7"/>
    <x v="3"/>
    <x v="3"/>
    <x v="4"/>
    <x v="1"/>
    <x v="1"/>
    <x v="1"/>
    <n v="93"/>
    <n v="79"/>
    <n v="0"/>
    <x v="5"/>
    <n v="5770.3203064810523"/>
    <n v="3.7611999212105478"/>
  </r>
  <r>
    <x v="7"/>
    <x v="3"/>
    <x v="3"/>
    <x v="4"/>
    <x v="1"/>
    <x v="1"/>
    <x v="1"/>
    <n v="118"/>
    <n v="50"/>
    <n v="0"/>
    <x v="13"/>
    <n v="4633.8491640449447"/>
    <n v="3.6659418930083154"/>
  </r>
  <r>
    <x v="7"/>
    <x v="3"/>
    <x v="3"/>
    <x v="4"/>
    <x v="1"/>
    <x v="1"/>
    <x v="1"/>
    <n v="13"/>
    <n v="12"/>
    <n v="0"/>
    <x v="2"/>
    <n v="122.52211349000193"/>
    <n v="2.0882144797206332"/>
  </r>
  <r>
    <x v="7"/>
    <x v="3"/>
    <x v="3"/>
    <x v="4"/>
    <x v="1"/>
    <x v="1"/>
    <x v="1"/>
    <n v="4"/>
    <n v="2"/>
    <n v="0"/>
    <x v="0"/>
    <n v="6.2831853071795862"/>
    <n v="0.79817986835811505"/>
  </r>
  <r>
    <x v="7"/>
    <x v="3"/>
    <x v="3"/>
    <x v="4"/>
    <x v="1"/>
    <x v="1"/>
    <x v="1"/>
    <n v="7"/>
    <n v="5"/>
    <n v="5"/>
    <x v="0"/>
    <n v="106.02875205865551"/>
    <n v="2.0254236498611777"/>
  </r>
  <r>
    <x v="7"/>
    <x v="3"/>
    <x v="3"/>
    <x v="4"/>
    <x v="1"/>
    <x v="1"/>
    <x v="1"/>
    <n v="2"/>
    <n v="2"/>
    <n v="3"/>
    <x v="0"/>
    <n v="31.415926535897931"/>
    <n v="1.4971498726941339"/>
  </r>
  <r>
    <x v="7"/>
    <x v="3"/>
    <x v="3"/>
    <x v="4"/>
    <x v="1"/>
    <x v="1"/>
    <x v="1"/>
    <n v="1"/>
    <n v="1"/>
    <n v="1"/>
    <x v="0"/>
    <n v="3.9269908169872414"/>
    <n v="0.59405988570219026"/>
  </r>
  <r>
    <x v="7"/>
    <x v="3"/>
    <x v="3"/>
    <x v="4"/>
    <x v="1"/>
    <x v="1"/>
    <x v="1"/>
    <n v="200"/>
    <n v="215"/>
    <n v="0"/>
    <x v="2"/>
    <n v="33772.121026090274"/>
    <n v="4.5285583369457578"/>
  </r>
  <r>
    <x v="7"/>
    <x v="3"/>
    <x v="3"/>
    <x v="4"/>
    <x v="1"/>
    <x v="1"/>
    <x v="1"/>
    <n v="27"/>
    <n v="33"/>
    <n v="0"/>
    <x v="0"/>
    <n v="699.78976358712646"/>
    <n v="2.8449675854030461"/>
  </r>
  <r>
    <x v="7"/>
    <x v="0"/>
    <x v="3"/>
    <x v="5"/>
    <x v="1"/>
    <x v="1"/>
    <x v="1"/>
    <n v="38"/>
    <n v="37"/>
    <n v="0"/>
    <x v="8"/>
    <n v="1104.2698177368122"/>
    <n v="3.0430752020499767"/>
  </r>
  <r>
    <x v="7"/>
    <x v="0"/>
    <x v="3"/>
    <x v="5"/>
    <x v="1"/>
    <x v="1"/>
    <x v="1"/>
    <n v="43"/>
    <n v="40"/>
    <n v="0"/>
    <x v="4"/>
    <n v="1350.884841043611"/>
    <n v="3.1306183282737203"/>
  </r>
  <r>
    <x v="7"/>
    <x v="0"/>
    <x v="3"/>
    <x v="5"/>
    <x v="1"/>
    <x v="1"/>
    <x v="1"/>
    <n v="13"/>
    <n v="12"/>
    <n v="0"/>
    <x v="19"/>
    <n v="122.52211349000193"/>
    <n v="2.0882144797206332"/>
  </r>
  <r>
    <x v="7"/>
    <x v="0"/>
    <x v="3"/>
    <x v="5"/>
    <x v="1"/>
    <x v="1"/>
    <x v="1"/>
    <n v="76"/>
    <n v="74"/>
    <n v="0"/>
    <x v="6"/>
    <n v="4417.0792709472489"/>
    <n v="3.6451351933779388"/>
  </r>
  <r>
    <x v="7"/>
    <x v="0"/>
    <x v="3"/>
    <x v="5"/>
    <x v="1"/>
    <x v="1"/>
    <x v="1"/>
    <n v="71"/>
    <n v="68"/>
    <n v="0"/>
    <x v="18"/>
    <n v="3791.9023328828803"/>
    <n v="3.5788571427914833"/>
  </r>
  <r>
    <x v="7"/>
    <x v="3"/>
    <x v="3"/>
    <x v="5"/>
    <x v="1"/>
    <x v="1"/>
    <x v="1"/>
    <n v="40"/>
    <n v="40"/>
    <n v="0"/>
    <x v="0"/>
    <n v="1256.6370614359173"/>
    <n v="3.0992098640220962"/>
  </r>
  <r>
    <x v="7"/>
    <x v="3"/>
    <x v="3"/>
    <x v="5"/>
    <x v="1"/>
    <x v="1"/>
    <x v="1"/>
    <n v="9"/>
    <n v="8"/>
    <n v="0"/>
    <x v="0"/>
    <n v="56.548667764616276"/>
    <n v="1.7524223777974399"/>
  </r>
  <r>
    <x v="7"/>
    <x v="3"/>
    <x v="3"/>
    <x v="5"/>
    <x v="1"/>
    <x v="1"/>
    <x v="1"/>
    <n v="8"/>
    <n v="3"/>
    <n v="0"/>
    <x v="0"/>
    <n v="18.849555921538759"/>
    <n v="1.2753011230777775"/>
  </r>
  <r>
    <x v="7"/>
    <x v="3"/>
    <x v="3"/>
    <x v="5"/>
    <x v="1"/>
    <x v="1"/>
    <x v="1"/>
    <n v="6"/>
    <n v="4"/>
    <n v="0"/>
    <x v="0"/>
    <n v="18.849555921538759"/>
    <n v="1.2753011230777775"/>
  </r>
  <r>
    <x v="7"/>
    <x v="3"/>
    <x v="3"/>
    <x v="5"/>
    <x v="1"/>
    <x v="1"/>
    <x v="1"/>
    <n v="8"/>
    <n v="6"/>
    <n v="0"/>
    <x v="0"/>
    <n v="37.699111843077517"/>
    <n v="1.5763311187417586"/>
  </r>
  <r>
    <x v="7"/>
    <x v="3"/>
    <x v="3"/>
    <x v="5"/>
    <x v="1"/>
    <x v="1"/>
    <x v="1"/>
    <n v="10"/>
    <n v="7"/>
    <n v="0"/>
    <x v="2"/>
    <n v="54.977871437821378"/>
    <n v="1.7401879213804283"/>
  </r>
  <r>
    <x v="7"/>
    <x v="3"/>
    <x v="3"/>
    <x v="5"/>
    <x v="1"/>
    <x v="1"/>
    <x v="1"/>
    <n v="3"/>
    <n v="3"/>
    <n v="0"/>
    <x v="0"/>
    <n v="7.0685834705770345"/>
    <n v="0.84933239080549627"/>
  </r>
  <r>
    <x v="7"/>
    <x v="3"/>
    <x v="3"/>
    <x v="5"/>
    <x v="1"/>
    <x v="1"/>
    <x v="1"/>
    <n v="11"/>
    <n v="12"/>
    <n v="0"/>
    <x v="2"/>
    <n v="103.67255756846318"/>
    <n v="2.0156638125720212"/>
  </r>
  <r>
    <x v="7"/>
    <x v="3"/>
    <x v="3"/>
    <x v="5"/>
    <x v="1"/>
    <x v="1"/>
    <x v="1"/>
    <n v="47"/>
    <n v="27"/>
    <n v="0"/>
    <x v="1"/>
    <n v="996.67026935136187"/>
    <n v="2.9985515034608761"/>
  </r>
  <r>
    <x v="7"/>
    <x v="3"/>
    <x v="3"/>
    <x v="5"/>
    <x v="1"/>
    <x v="1"/>
    <x v="1"/>
    <n v="120"/>
    <n v="68"/>
    <n v="0"/>
    <x v="2"/>
    <n v="6408.849013323178"/>
    <n v="3.8067800401200325"/>
  </r>
  <r>
    <x v="7"/>
    <x v="3"/>
    <x v="3"/>
    <x v="5"/>
    <x v="1"/>
    <x v="1"/>
    <x v="1"/>
    <n v="186"/>
    <n v="100"/>
    <n v="0"/>
    <x v="12"/>
    <n v="14608.405839192537"/>
    <n v="4.1646028255840877"/>
  </r>
  <r>
    <x v="7"/>
    <x v="3"/>
    <x v="3"/>
    <x v="5"/>
    <x v="1"/>
    <x v="1"/>
    <x v="1"/>
    <n v="124"/>
    <n v="120"/>
    <n v="0"/>
    <x v="2"/>
    <n v="11686.72467135403"/>
    <n v="4.0676928125760314"/>
  </r>
  <r>
    <x v="7"/>
    <x v="0"/>
    <x v="3"/>
    <x v="2"/>
    <x v="1"/>
    <x v="1"/>
    <x v="1"/>
    <n v="52"/>
    <n v="50.5"/>
    <n v="0"/>
    <x v="2"/>
    <n v="2062.4555770816992"/>
    <n v="3.314384603119632"/>
  </r>
  <r>
    <x v="7"/>
    <x v="0"/>
    <x v="3"/>
    <x v="2"/>
    <x v="1"/>
    <x v="1"/>
    <x v="1"/>
    <n v="20.5"/>
    <n v="11.5"/>
    <n v="0"/>
    <x v="3"/>
    <n v="185.15761702094844"/>
    <n v="2.2675415827755376"/>
  </r>
  <r>
    <x v="7"/>
    <x v="0"/>
    <x v="3"/>
    <x v="2"/>
    <x v="1"/>
    <x v="1"/>
    <x v="1"/>
    <n v="9.5"/>
    <n v="6"/>
    <n v="0"/>
    <x v="2"/>
    <n v="44.767695313654549"/>
    <n v="1.6509647370386629"/>
  </r>
  <r>
    <x v="7"/>
    <x v="0"/>
    <x v="3"/>
    <x v="2"/>
    <x v="1"/>
    <x v="1"/>
    <x v="1"/>
    <n v="61.5"/>
    <n v="43.5"/>
    <n v="0"/>
    <x v="3"/>
    <n v="2101.1364366290236"/>
    <n v="3.3224542540962254"/>
  </r>
  <r>
    <x v="7"/>
    <x v="0"/>
    <x v="3"/>
    <x v="2"/>
    <x v="1"/>
    <x v="1"/>
    <x v="1"/>
    <n v="9.5"/>
    <n v="4.5"/>
    <n v="0"/>
    <x v="0"/>
    <n v="33.575771485240914"/>
    <n v="1.526026000430363"/>
  </r>
  <r>
    <x v="7"/>
    <x v="0"/>
    <x v="3"/>
    <x v="2"/>
    <x v="1"/>
    <x v="1"/>
    <x v="1"/>
    <n v="119"/>
    <n v="93"/>
    <n v="0"/>
    <x v="3"/>
    <n v="8692.0014743195607"/>
    <n v="3.9391197913126375"/>
  </r>
  <r>
    <x v="7"/>
    <x v="0"/>
    <x v="3"/>
    <x v="2"/>
    <x v="1"/>
    <x v="1"/>
    <x v="1"/>
    <n v="50.5"/>
    <n v="41.5"/>
    <n v="0"/>
    <x v="9"/>
    <n v="1645.9982009402022"/>
    <n v="3.2164293561969255"/>
  </r>
  <r>
    <x v="7"/>
    <x v="3"/>
    <x v="3"/>
    <x v="2"/>
    <x v="1"/>
    <x v="1"/>
    <x v="1"/>
    <n v="36"/>
    <n v="30"/>
    <n v="0"/>
    <x v="0"/>
    <n v="848.23001646924411"/>
    <n v="2.928513636853121"/>
  </r>
  <r>
    <x v="7"/>
    <x v="3"/>
    <x v="3"/>
    <x v="2"/>
    <x v="1"/>
    <x v="1"/>
    <x v="1"/>
    <n v="85"/>
    <n v="52"/>
    <n v="0"/>
    <x v="2"/>
    <n v="3471.4598822167213"/>
    <n v="3.5405121507152635"/>
  </r>
  <r>
    <x v="7"/>
    <x v="3"/>
    <x v="3"/>
    <x v="2"/>
    <x v="1"/>
    <x v="1"/>
    <x v="1"/>
    <n v="47"/>
    <n v="37"/>
    <n v="0"/>
    <x v="2"/>
    <n v="1365.8074061481625"/>
    <n v="3.1353894633688837"/>
  </r>
  <r>
    <x v="7"/>
    <x v="3"/>
    <x v="3"/>
    <x v="2"/>
    <x v="1"/>
    <x v="1"/>
    <x v="1"/>
    <n v="4"/>
    <n v="2"/>
    <n v="3"/>
    <x v="0"/>
    <n v="34.557519189487721"/>
    <n v="1.5385425578523588"/>
  </r>
  <r>
    <x v="7"/>
    <x v="3"/>
    <x v="3"/>
    <x v="2"/>
    <x v="1"/>
    <x v="1"/>
    <x v="1"/>
    <n v="20"/>
    <n v="18"/>
    <n v="0"/>
    <x v="2"/>
    <n v="282.74333882308139"/>
    <n v="2.4513923821334589"/>
  </r>
  <r>
    <x v="7"/>
    <x v="3"/>
    <x v="3"/>
    <x v="2"/>
    <x v="1"/>
    <x v="1"/>
    <x v="1"/>
    <n v="45"/>
    <n v="38"/>
    <n v="0"/>
    <x v="2"/>
    <n v="1343.0308594096366"/>
    <n v="3.1280859917583252"/>
  </r>
  <r>
    <x v="8"/>
    <x v="3"/>
    <x v="3"/>
    <x v="6"/>
    <x v="1"/>
    <x v="1"/>
    <x v="1"/>
    <n v="8"/>
    <n v="10"/>
    <n v="0"/>
    <x v="0"/>
    <n v="62.831853071795862"/>
    <n v="1.7981798683581149"/>
  </r>
  <r>
    <x v="8"/>
    <x v="3"/>
    <x v="3"/>
    <x v="6"/>
    <x v="1"/>
    <x v="1"/>
    <x v="1"/>
    <n v="2"/>
    <n v="2"/>
    <n v="0"/>
    <x v="0"/>
    <n v="3.1415926535897931"/>
    <n v="0.49714987269413385"/>
  </r>
  <r>
    <x v="8"/>
    <x v="3"/>
    <x v="3"/>
    <x v="6"/>
    <x v="1"/>
    <x v="1"/>
    <x v="1"/>
    <n v="2"/>
    <n v="2"/>
    <n v="0"/>
    <x v="0"/>
    <n v="3.1415926535897931"/>
    <n v="0.49714987269413385"/>
  </r>
  <r>
    <x v="8"/>
    <x v="3"/>
    <x v="3"/>
    <x v="6"/>
    <x v="1"/>
    <x v="1"/>
    <x v="1"/>
    <n v="3"/>
    <n v="2"/>
    <n v="0"/>
    <x v="0"/>
    <n v="4.7123889803846897"/>
    <n v="0.67324113174981504"/>
  </r>
  <r>
    <x v="8"/>
    <x v="3"/>
    <x v="3"/>
    <x v="6"/>
    <x v="1"/>
    <x v="1"/>
    <x v="1"/>
    <n v="2"/>
    <n v="2"/>
    <n v="0"/>
    <x v="0"/>
    <n v="3.1415926535897931"/>
    <n v="0.49714987269413385"/>
  </r>
  <r>
    <x v="8"/>
    <x v="3"/>
    <x v="3"/>
    <x v="6"/>
    <x v="1"/>
    <x v="1"/>
    <x v="1"/>
    <n v="80"/>
    <n v="40"/>
    <n v="0"/>
    <x v="2"/>
    <n v="2513.2741228718346"/>
    <n v="3.4002398596860774"/>
  </r>
  <r>
    <x v="8"/>
    <x v="3"/>
    <x v="3"/>
    <x v="6"/>
    <x v="1"/>
    <x v="1"/>
    <x v="1"/>
    <n v="18"/>
    <n v="15"/>
    <n v="0"/>
    <x v="0"/>
    <n v="212.05750411731103"/>
    <n v="2.3264536455251585"/>
  </r>
  <r>
    <x v="8"/>
    <x v="3"/>
    <x v="3"/>
    <x v="6"/>
    <x v="1"/>
    <x v="1"/>
    <x v="1"/>
    <n v="4"/>
    <n v="2"/>
    <n v="0"/>
    <x v="0"/>
    <n v="6.2831853071795862"/>
    <n v="0.79817986835811505"/>
  </r>
  <r>
    <x v="8"/>
    <x v="3"/>
    <x v="3"/>
    <x v="6"/>
    <x v="1"/>
    <x v="1"/>
    <x v="1"/>
    <n v="2"/>
    <n v="2"/>
    <n v="0"/>
    <x v="0"/>
    <n v="3.1415926535897931"/>
    <n v="0.49714987269413385"/>
  </r>
  <r>
    <x v="8"/>
    <x v="3"/>
    <x v="3"/>
    <x v="6"/>
    <x v="1"/>
    <x v="1"/>
    <x v="1"/>
    <n v="4"/>
    <n v="3"/>
    <n v="0"/>
    <x v="0"/>
    <n v="9.4247779607693793"/>
    <n v="0.97427112741379629"/>
  </r>
  <r>
    <x v="8"/>
    <x v="3"/>
    <x v="3"/>
    <x v="6"/>
    <x v="1"/>
    <x v="1"/>
    <x v="1"/>
    <n v="1"/>
    <n v="1"/>
    <n v="0"/>
    <x v="0"/>
    <n v="0.78539816339744828"/>
    <n v="-0.10491011863382856"/>
  </r>
  <r>
    <x v="8"/>
    <x v="3"/>
    <x v="3"/>
    <x v="6"/>
    <x v="1"/>
    <x v="1"/>
    <x v="1"/>
    <n v="10"/>
    <n v="7"/>
    <n v="0"/>
    <x v="2"/>
    <n v="54.977871437821378"/>
    <n v="1.7401879213804283"/>
  </r>
  <r>
    <x v="8"/>
    <x v="3"/>
    <x v="3"/>
    <x v="6"/>
    <x v="1"/>
    <x v="1"/>
    <x v="1"/>
    <n v="3"/>
    <n v="2"/>
    <n v="0"/>
    <x v="0"/>
    <n v="4.7123889803846897"/>
    <n v="0.67324113174981504"/>
  </r>
  <r>
    <x v="8"/>
    <x v="3"/>
    <x v="3"/>
    <x v="6"/>
    <x v="1"/>
    <x v="1"/>
    <x v="1"/>
    <n v="14"/>
    <n v="9"/>
    <n v="0"/>
    <x v="0"/>
    <n v="98.960168588078488"/>
    <n v="1.9954604264837343"/>
  </r>
  <r>
    <x v="8"/>
    <x v="3"/>
    <x v="3"/>
    <x v="6"/>
    <x v="1"/>
    <x v="1"/>
    <x v="1"/>
    <n v="77"/>
    <n v="33"/>
    <n v="0"/>
    <x v="2"/>
    <n v="1995.6967331929161"/>
    <n v="3.300094546416541"/>
  </r>
  <r>
    <x v="8"/>
    <x v="3"/>
    <x v="3"/>
    <x v="6"/>
    <x v="1"/>
    <x v="1"/>
    <x v="1"/>
    <n v="23"/>
    <n v="15"/>
    <n v="0"/>
    <x v="0"/>
    <n v="270.96236637211967"/>
    <n v="2.4329089764394456"/>
  </r>
  <r>
    <x v="8"/>
    <x v="3"/>
    <x v="3"/>
    <x v="6"/>
    <x v="1"/>
    <x v="1"/>
    <x v="1"/>
    <n v="3"/>
    <n v="2"/>
    <n v="0"/>
    <x v="0"/>
    <n v="4.7123889803846897"/>
    <n v="0.67324113174981504"/>
  </r>
  <r>
    <x v="8"/>
    <x v="3"/>
    <x v="3"/>
    <x v="6"/>
    <x v="1"/>
    <x v="1"/>
    <x v="1"/>
    <n v="22"/>
    <n v="11"/>
    <n v="0"/>
    <x v="0"/>
    <n v="190.06635554218249"/>
    <n v="2.2789052473466027"/>
  </r>
  <r>
    <x v="8"/>
    <x v="3"/>
    <x v="3"/>
    <x v="6"/>
    <x v="1"/>
    <x v="1"/>
    <x v="1"/>
    <n v="8"/>
    <n v="3"/>
    <n v="0"/>
    <x v="0"/>
    <n v="18.849555921538759"/>
    <n v="1.2753011230777775"/>
  </r>
  <r>
    <x v="8"/>
    <x v="3"/>
    <x v="3"/>
    <x v="6"/>
    <x v="1"/>
    <x v="1"/>
    <x v="1"/>
    <n v="4"/>
    <n v="2"/>
    <n v="0"/>
    <x v="0"/>
    <n v="6.2831853071795862"/>
    <n v="0.79817986835811505"/>
  </r>
  <r>
    <x v="8"/>
    <x v="3"/>
    <x v="3"/>
    <x v="6"/>
    <x v="1"/>
    <x v="1"/>
    <x v="1"/>
    <n v="8"/>
    <n v="4"/>
    <n v="0"/>
    <x v="0"/>
    <n v="25.132741228718345"/>
    <n v="1.4002398596860774"/>
  </r>
  <r>
    <x v="8"/>
    <x v="3"/>
    <x v="3"/>
    <x v="6"/>
    <x v="1"/>
    <x v="1"/>
    <x v="1"/>
    <n v="15"/>
    <n v="4"/>
    <n v="0"/>
    <x v="0"/>
    <n v="47.123889803846893"/>
    <n v="1.673241131749815"/>
  </r>
  <r>
    <x v="8"/>
    <x v="3"/>
    <x v="3"/>
    <x v="6"/>
    <x v="1"/>
    <x v="1"/>
    <x v="1"/>
    <n v="4"/>
    <n v="4"/>
    <n v="6"/>
    <x v="0"/>
    <n v="125.66370614359172"/>
    <n v="2.0992098640220962"/>
  </r>
  <r>
    <x v="8"/>
    <x v="3"/>
    <x v="3"/>
    <x v="6"/>
    <x v="1"/>
    <x v="1"/>
    <x v="1"/>
    <n v="26"/>
    <n v="18"/>
    <n v="8"/>
    <x v="0"/>
    <n v="568.62827029975256"/>
    <n v="2.7548284475633182"/>
  </r>
  <r>
    <x v="8"/>
    <x v="3"/>
    <x v="3"/>
    <x v="6"/>
    <x v="1"/>
    <x v="1"/>
    <x v="1"/>
    <n v="25"/>
    <n v="10"/>
    <n v="6"/>
    <x v="0"/>
    <n v="309.4468763785946"/>
    <n v="2.4905861031917453"/>
  </r>
  <r>
    <x v="8"/>
    <x v="3"/>
    <x v="3"/>
    <x v="6"/>
    <x v="1"/>
    <x v="1"/>
    <x v="1"/>
    <n v="14"/>
    <n v="11"/>
    <n v="4"/>
    <x v="0"/>
    <n v="171.21679962064371"/>
    <n v="2.2335463749707762"/>
  </r>
  <r>
    <x v="8"/>
    <x v="3"/>
    <x v="3"/>
    <x v="6"/>
    <x v="1"/>
    <x v="1"/>
    <x v="1"/>
    <n v="2"/>
    <n v="2"/>
    <n v="0"/>
    <x v="0"/>
    <n v="3.1415926535897931"/>
    <n v="0.49714987269413385"/>
  </r>
  <r>
    <x v="8"/>
    <x v="3"/>
    <x v="3"/>
    <x v="6"/>
    <x v="1"/>
    <x v="1"/>
    <x v="1"/>
    <n v="5"/>
    <n v="4"/>
    <n v="4"/>
    <x v="2"/>
    <n v="65.973445725385659"/>
    <n v="1.8193691674280532"/>
  </r>
  <r>
    <x v="8"/>
    <x v="3"/>
    <x v="3"/>
    <x v="6"/>
    <x v="1"/>
    <x v="1"/>
    <x v="1"/>
    <n v="8"/>
    <n v="5"/>
    <n v="4"/>
    <x v="0"/>
    <n v="81.681408993334628"/>
    <n v="1.9121232206649519"/>
  </r>
  <r>
    <x v="8"/>
    <x v="3"/>
    <x v="3"/>
    <x v="6"/>
    <x v="1"/>
    <x v="1"/>
    <x v="1"/>
    <n v="19"/>
    <n v="6"/>
    <n v="4"/>
    <x v="2"/>
    <n v="139.8008730847458"/>
    <n v="2.1455098836750652"/>
  </r>
  <r>
    <x v="8"/>
    <x v="3"/>
    <x v="3"/>
    <x v="6"/>
    <x v="1"/>
    <x v="1"/>
    <x v="1"/>
    <n v="17"/>
    <n v="13"/>
    <n v="7"/>
    <x v="0"/>
    <n v="327.51103413673593"/>
    <n v="2.5152259363399287"/>
  </r>
  <r>
    <x v="8"/>
    <x v="0"/>
    <x v="3"/>
    <x v="7"/>
    <x v="1"/>
    <x v="1"/>
    <x v="1"/>
    <n v="151"/>
    <n v="96"/>
    <n v="0"/>
    <x v="15"/>
    <n v="11385.131776609411"/>
    <n v="4.0563380616989093"/>
  </r>
  <r>
    <x v="8"/>
    <x v="0"/>
    <x v="3"/>
    <x v="7"/>
    <x v="1"/>
    <x v="1"/>
    <x v="1"/>
    <n v="111"/>
    <n v="38"/>
    <n v="0"/>
    <x v="9"/>
    <n v="3312.8094532104369"/>
    <n v="3.5201964567696389"/>
  </r>
  <r>
    <x v="8"/>
    <x v="3"/>
    <x v="3"/>
    <x v="7"/>
    <x v="1"/>
    <x v="1"/>
    <x v="1"/>
    <n v="2"/>
    <n v="2"/>
    <n v="0"/>
    <x v="0"/>
    <n v="3.1415926535897931"/>
    <n v="0.49714987269413385"/>
  </r>
  <r>
    <x v="8"/>
    <x v="3"/>
    <x v="3"/>
    <x v="7"/>
    <x v="1"/>
    <x v="1"/>
    <x v="1"/>
    <n v="3"/>
    <n v="3"/>
    <n v="0"/>
    <x v="0"/>
    <n v="7.0685834705770345"/>
    <n v="0.84933239080549627"/>
  </r>
  <r>
    <x v="8"/>
    <x v="3"/>
    <x v="3"/>
    <x v="7"/>
    <x v="1"/>
    <x v="1"/>
    <x v="1"/>
    <n v="3"/>
    <n v="2"/>
    <n v="0"/>
    <x v="0"/>
    <n v="4.7123889803846897"/>
    <n v="0.67324113174981504"/>
  </r>
  <r>
    <x v="8"/>
    <x v="3"/>
    <x v="3"/>
    <x v="7"/>
    <x v="1"/>
    <x v="1"/>
    <x v="1"/>
    <n v="3"/>
    <n v="2"/>
    <n v="0"/>
    <x v="0"/>
    <n v="4.7123889803846897"/>
    <n v="0.67324113174981504"/>
  </r>
  <r>
    <x v="8"/>
    <x v="3"/>
    <x v="3"/>
    <x v="7"/>
    <x v="1"/>
    <x v="1"/>
    <x v="1"/>
    <n v="2"/>
    <n v="1"/>
    <n v="0"/>
    <x v="0"/>
    <n v="1.5707963267948966"/>
    <n v="0.19611987703015263"/>
  </r>
  <r>
    <x v="8"/>
    <x v="3"/>
    <x v="3"/>
    <x v="7"/>
    <x v="1"/>
    <x v="1"/>
    <x v="1"/>
    <n v="2"/>
    <n v="2"/>
    <n v="0"/>
    <x v="0"/>
    <n v="3.1415926535897931"/>
    <n v="0.49714987269413385"/>
  </r>
  <r>
    <x v="8"/>
    <x v="3"/>
    <x v="3"/>
    <x v="7"/>
    <x v="1"/>
    <x v="1"/>
    <x v="1"/>
    <n v="1"/>
    <n v="1"/>
    <n v="0"/>
    <x v="0"/>
    <n v="0.78539816339744828"/>
    <n v="-0.10491011863382856"/>
  </r>
  <r>
    <x v="8"/>
    <x v="3"/>
    <x v="3"/>
    <x v="7"/>
    <x v="1"/>
    <x v="1"/>
    <x v="1"/>
    <n v="3"/>
    <n v="2"/>
    <n v="0"/>
    <x v="0"/>
    <n v="4.7123889803846897"/>
    <n v="0.67324113174981504"/>
  </r>
  <r>
    <x v="8"/>
    <x v="3"/>
    <x v="3"/>
    <x v="7"/>
    <x v="1"/>
    <x v="1"/>
    <x v="1"/>
    <n v="5"/>
    <n v="4"/>
    <n v="4"/>
    <x v="2"/>
    <n v="65.973445725385659"/>
    <n v="1.8193691674280532"/>
  </r>
  <r>
    <x v="8"/>
    <x v="3"/>
    <x v="3"/>
    <x v="7"/>
    <x v="1"/>
    <x v="1"/>
    <x v="1"/>
    <n v="6"/>
    <n v="5"/>
    <n v="4"/>
    <x v="2"/>
    <n v="73.827427359360144"/>
    <n v="1.8682177349658702"/>
  </r>
  <r>
    <x v="8"/>
    <x v="3"/>
    <x v="3"/>
    <x v="7"/>
    <x v="1"/>
    <x v="1"/>
    <x v="1"/>
    <n v="11"/>
    <n v="11"/>
    <n v="5"/>
    <x v="2"/>
    <n v="173.57299411083608"/>
    <n v="2.2394821550512822"/>
  </r>
  <r>
    <x v="8"/>
    <x v="3"/>
    <x v="3"/>
    <x v="7"/>
    <x v="1"/>
    <x v="1"/>
    <x v="1"/>
    <n v="7"/>
    <n v="4"/>
    <n v="0"/>
    <x v="0"/>
    <n v="21.991148575128552"/>
    <n v="1.3422479127083906"/>
  </r>
  <r>
    <x v="8"/>
    <x v="3"/>
    <x v="3"/>
    <x v="7"/>
    <x v="1"/>
    <x v="1"/>
    <x v="1"/>
    <n v="3"/>
    <n v="2"/>
    <n v="0"/>
    <x v="0"/>
    <n v="4.7123889803846897"/>
    <n v="0.67324113174981504"/>
  </r>
  <r>
    <x v="8"/>
    <x v="3"/>
    <x v="3"/>
    <x v="7"/>
    <x v="1"/>
    <x v="1"/>
    <x v="1"/>
    <n v="4"/>
    <n v="4"/>
    <n v="2"/>
    <x v="0"/>
    <n v="25.132741228718345"/>
    <n v="1.4002398596860774"/>
  </r>
  <r>
    <x v="8"/>
    <x v="3"/>
    <x v="3"/>
    <x v="7"/>
    <x v="1"/>
    <x v="1"/>
    <x v="1"/>
    <n v="3"/>
    <n v="3"/>
    <n v="4"/>
    <x v="0"/>
    <n v="57.334065928013722"/>
    <n v="1.7584127414866273"/>
  </r>
  <r>
    <x v="8"/>
    <x v="3"/>
    <x v="3"/>
    <x v="7"/>
    <x v="1"/>
    <x v="1"/>
    <x v="1"/>
    <n v="1"/>
    <n v="1"/>
    <n v="0"/>
    <x v="0"/>
    <n v="0.78539816339744828"/>
    <n v="-0.10491011863382856"/>
  </r>
  <r>
    <x v="8"/>
    <x v="3"/>
    <x v="3"/>
    <x v="7"/>
    <x v="1"/>
    <x v="1"/>
    <x v="1"/>
    <n v="19"/>
    <n v="9"/>
    <n v="0"/>
    <x v="0"/>
    <n v="134.30308594096365"/>
    <n v="2.1280859917583252"/>
  </r>
  <r>
    <x v="8"/>
    <x v="3"/>
    <x v="3"/>
    <x v="7"/>
    <x v="1"/>
    <x v="1"/>
    <x v="1"/>
    <n v="9"/>
    <n v="6"/>
    <n v="0"/>
    <x v="0"/>
    <n v="42.411500823462205"/>
    <n v="1.62748364118914"/>
  </r>
  <r>
    <x v="8"/>
    <x v="3"/>
    <x v="3"/>
    <x v="7"/>
    <x v="1"/>
    <x v="1"/>
    <x v="1"/>
    <n v="8"/>
    <n v="5"/>
    <n v="0"/>
    <x v="0"/>
    <n v="31.415926535897931"/>
    <n v="1.4971498726941339"/>
  </r>
  <r>
    <x v="8"/>
    <x v="3"/>
    <x v="3"/>
    <x v="7"/>
    <x v="1"/>
    <x v="1"/>
    <x v="1"/>
    <n v="60"/>
    <n v="29"/>
    <n v="5"/>
    <x v="2"/>
    <n v="1445.1326206513049"/>
    <n v="3.159907704375708"/>
  </r>
  <r>
    <x v="8"/>
    <x v="3"/>
    <x v="3"/>
    <x v="7"/>
    <x v="1"/>
    <x v="1"/>
    <x v="1"/>
    <n v="40"/>
    <n v="23"/>
    <n v="0"/>
    <x v="0"/>
    <n v="722.56631032565247"/>
    <n v="2.8588777087117268"/>
  </r>
  <r>
    <x v="8"/>
    <x v="3"/>
    <x v="3"/>
    <x v="7"/>
    <x v="1"/>
    <x v="1"/>
    <x v="1"/>
    <n v="21"/>
    <n v="15"/>
    <n v="9"/>
    <x v="0"/>
    <n v="501.86942641096942"/>
    <n v="2.7005907395245714"/>
  </r>
  <r>
    <x v="8"/>
    <x v="3"/>
    <x v="3"/>
    <x v="7"/>
    <x v="1"/>
    <x v="1"/>
    <x v="1"/>
    <n v="18"/>
    <n v="25"/>
    <n v="8"/>
    <x v="2"/>
    <n v="554.49110335859848"/>
    <n v="2.7438945824179752"/>
  </r>
  <r>
    <x v="8"/>
    <x v="3"/>
    <x v="3"/>
    <x v="7"/>
    <x v="1"/>
    <x v="1"/>
    <x v="1"/>
    <n v="16"/>
    <n v="11"/>
    <n v="2"/>
    <x v="0"/>
    <n v="150.79644737231007"/>
    <n v="2.1783911100697209"/>
  </r>
  <r>
    <x v="8"/>
    <x v="3"/>
    <x v="3"/>
    <x v="7"/>
    <x v="1"/>
    <x v="1"/>
    <x v="1"/>
    <n v="11"/>
    <n v="10"/>
    <n v="0"/>
    <x v="0"/>
    <n v="86.393797973719316"/>
    <n v="1.9364825665243965"/>
  </r>
  <r>
    <x v="8"/>
    <x v="3"/>
    <x v="3"/>
    <x v="7"/>
    <x v="1"/>
    <x v="1"/>
    <x v="1"/>
    <n v="10"/>
    <n v="4"/>
    <n v="0"/>
    <x v="0"/>
    <n v="31.415926535897931"/>
    <n v="1.4971498726941339"/>
  </r>
  <r>
    <x v="8"/>
    <x v="4"/>
    <x v="3"/>
    <x v="7"/>
    <x v="1"/>
    <x v="1"/>
    <x v="1"/>
    <n v="12"/>
    <n v="10"/>
    <n v="0"/>
    <x v="5"/>
    <n v="94.247779607693786"/>
    <n v="1.9742711274137963"/>
  </r>
  <r>
    <x v="8"/>
    <x v="4"/>
    <x v="3"/>
    <x v="7"/>
    <x v="1"/>
    <x v="1"/>
    <x v="1"/>
    <n v="87"/>
    <n v="58"/>
    <n v="28"/>
    <x v="9"/>
    <n v="6426.1277729179219"/>
    <n v="3.8079493565285265"/>
  </r>
  <r>
    <x v="8"/>
    <x v="4"/>
    <x v="3"/>
    <x v="7"/>
    <x v="1"/>
    <x v="1"/>
    <x v="1"/>
    <n v="21"/>
    <n v="16"/>
    <n v="11"/>
    <x v="0"/>
    <n v="644.02649398590756"/>
    <n v="2.8089037337498883"/>
  </r>
  <r>
    <x v="8"/>
    <x v="4"/>
    <x v="3"/>
    <x v="3"/>
    <x v="1"/>
    <x v="1"/>
    <x v="1"/>
    <n v="26"/>
    <n v="12.5"/>
    <n v="8"/>
    <x v="3"/>
    <n v="456.31633293391747"/>
    <n v="2.6592660137565023"/>
  </r>
  <r>
    <x v="8"/>
    <x v="4"/>
    <x v="3"/>
    <x v="3"/>
    <x v="1"/>
    <x v="1"/>
    <x v="1"/>
    <n v="19"/>
    <n v="7"/>
    <n v="0"/>
    <x v="1"/>
    <n v="104.45795573186062"/>
    <n v="2.0189415223332574"/>
  </r>
  <r>
    <x v="8"/>
    <x v="4"/>
    <x v="3"/>
    <x v="3"/>
    <x v="1"/>
    <x v="1"/>
    <x v="1"/>
    <n v="18"/>
    <n v="20"/>
    <n v="7"/>
    <x v="2"/>
    <n v="436.68137884898124"/>
    <n v="2.6401646729482291"/>
  </r>
  <r>
    <x v="8"/>
    <x v="4"/>
    <x v="3"/>
    <x v="3"/>
    <x v="1"/>
    <x v="1"/>
    <x v="1"/>
    <n v="22"/>
    <n v="6"/>
    <n v="9"/>
    <x v="2"/>
    <n v="358.14156250923639"/>
    <n v="2.5540547240306064"/>
  </r>
  <r>
    <x v="8"/>
    <x v="4"/>
    <x v="3"/>
    <x v="3"/>
    <x v="1"/>
    <x v="1"/>
    <x v="1"/>
    <n v="12"/>
    <n v="7"/>
    <n v="7"/>
    <x v="0"/>
    <n v="219.91148575128551"/>
    <n v="2.3422479127083906"/>
  </r>
  <r>
    <x v="8"/>
    <x v="4"/>
    <x v="3"/>
    <x v="3"/>
    <x v="1"/>
    <x v="1"/>
    <x v="1"/>
    <n v="26"/>
    <n v="21"/>
    <n v="8"/>
    <x v="1"/>
    <n v="629.88932704475349"/>
    <n v="2.799264249650335"/>
  </r>
  <r>
    <x v="8"/>
    <x v="4"/>
    <x v="3"/>
    <x v="3"/>
    <x v="1"/>
    <x v="1"/>
    <x v="1"/>
    <n v="20"/>
    <n v="11"/>
    <n v="0"/>
    <x v="0"/>
    <n v="172.78759594743863"/>
    <n v="2.2375125621883778"/>
  </r>
  <r>
    <x v="8"/>
    <x v="4"/>
    <x v="3"/>
    <x v="3"/>
    <x v="1"/>
    <x v="1"/>
    <x v="1"/>
    <n v="7.5"/>
    <n v="4.5"/>
    <n v="0"/>
    <x v="0"/>
    <n v="26.507188014663878"/>
    <n v="1.4233636585332152"/>
  </r>
  <r>
    <x v="8"/>
    <x v="4"/>
    <x v="3"/>
    <x v="3"/>
    <x v="1"/>
    <x v="1"/>
    <x v="1"/>
    <n v="23.5"/>
    <n v="19"/>
    <n v="14"/>
    <x v="3"/>
    <n v="966.43244006056011"/>
    <n v="2.9851714994049927"/>
  </r>
  <r>
    <x v="8"/>
    <x v="4"/>
    <x v="3"/>
    <x v="3"/>
    <x v="1"/>
    <x v="1"/>
    <x v="1"/>
    <n v="27"/>
    <n v="22"/>
    <n v="0"/>
    <x v="2"/>
    <n v="466.52650905808429"/>
    <n v="2.6688763263473652"/>
  </r>
  <r>
    <x v="8"/>
    <x v="4"/>
    <x v="3"/>
    <x v="3"/>
    <x v="1"/>
    <x v="1"/>
    <x v="1"/>
    <n v="36"/>
    <n v="27"/>
    <n v="0"/>
    <x v="7"/>
    <n v="763.40701482231975"/>
    <n v="2.8827561462924463"/>
  </r>
  <r>
    <x v="8"/>
    <x v="4"/>
    <x v="3"/>
    <x v="3"/>
    <x v="1"/>
    <x v="1"/>
    <x v="1"/>
    <n v="21"/>
    <n v="11"/>
    <n v="0"/>
    <x v="0"/>
    <n v="181.42697574481056"/>
    <n v="2.2587018612583156"/>
  </r>
  <r>
    <x v="8"/>
    <x v="0"/>
    <x v="3"/>
    <x v="8"/>
    <x v="1"/>
    <x v="1"/>
    <x v="1"/>
    <n v="51"/>
    <n v="53"/>
    <n v="0"/>
    <x v="15"/>
    <n v="2122.9312356633027"/>
    <n v="3.326935927064897"/>
  </r>
  <r>
    <x v="8"/>
    <x v="0"/>
    <x v="3"/>
    <x v="8"/>
    <x v="1"/>
    <x v="1"/>
    <x v="1"/>
    <n v="55"/>
    <n v="26"/>
    <n v="0"/>
    <x v="9"/>
    <n v="1123.1193736583512"/>
    <n v="3.0504259188312335"/>
  </r>
  <r>
    <x v="8"/>
    <x v="0"/>
    <x v="3"/>
    <x v="8"/>
    <x v="1"/>
    <x v="1"/>
    <x v="1"/>
    <n v="45"/>
    <n v="43"/>
    <n v="0"/>
    <x v="18"/>
    <n v="1519.7454461740624"/>
    <n v="3.1817708507211018"/>
  </r>
  <r>
    <x v="8"/>
    <x v="0"/>
    <x v="3"/>
    <x v="8"/>
    <x v="1"/>
    <x v="1"/>
    <x v="1"/>
    <n v="19"/>
    <n v="15.5"/>
    <n v="0"/>
    <x v="12"/>
    <n v="231.29975912054852"/>
    <n v="2.3641751804892919"/>
  </r>
  <r>
    <x v="8"/>
    <x v="0"/>
    <x v="3"/>
    <x v="8"/>
    <x v="1"/>
    <x v="1"/>
    <x v="1"/>
    <n v="46"/>
    <n v="20.5"/>
    <n v="0"/>
    <x v="5"/>
    <n v="740.63046808379374"/>
    <n v="2.8696015741034997"/>
  </r>
  <r>
    <x v="8"/>
    <x v="0"/>
    <x v="3"/>
    <x v="8"/>
    <x v="1"/>
    <x v="1"/>
    <x v="1"/>
    <n v="32.5"/>
    <n v="31"/>
    <n v="0"/>
    <x v="12"/>
    <n v="791.28864962292914"/>
    <n v="2.8983349361793187"/>
  </r>
  <r>
    <x v="8"/>
    <x v="0"/>
    <x v="3"/>
    <x v="8"/>
    <x v="1"/>
    <x v="1"/>
    <x v="1"/>
    <n v="33"/>
    <n v="32.5"/>
    <n v="0"/>
    <x v="1"/>
    <n v="842.33953024376331"/>
    <n v="2.9254871822229331"/>
  </r>
  <r>
    <x v="8"/>
    <x v="0"/>
    <x v="3"/>
    <x v="8"/>
    <x v="1"/>
    <x v="1"/>
    <x v="1"/>
    <n v="8.5"/>
    <n v="7"/>
    <n v="0"/>
    <x v="1"/>
    <n v="46.73119072214817"/>
    <n v="1.669606847094721"/>
  </r>
  <r>
    <x v="8"/>
    <x v="0"/>
    <x v="3"/>
    <x v="8"/>
    <x v="1"/>
    <x v="1"/>
    <x v="1"/>
    <n v="28"/>
    <n v="22.5"/>
    <n v="0"/>
    <x v="23"/>
    <n v="494.80084294039244"/>
    <n v="2.6944304308197533"/>
  </r>
  <r>
    <x v="8"/>
    <x v="0"/>
    <x v="3"/>
    <x v="8"/>
    <x v="1"/>
    <x v="1"/>
    <x v="1"/>
    <n v="48.5"/>
    <n v="43"/>
    <n v="0"/>
    <x v="8"/>
    <n v="1637.9478697653783"/>
    <n v="3.2143000755480218"/>
  </r>
  <r>
    <x v="8"/>
    <x v="0"/>
    <x v="3"/>
    <x v="8"/>
    <x v="1"/>
    <x v="1"/>
    <x v="1"/>
    <n v="24"/>
    <n v="23"/>
    <n v="0"/>
    <x v="2"/>
    <n v="433.53978619539146"/>
    <n v="2.6370289590953702"/>
  </r>
  <r>
    <x v="8"/>
    <x v="0"/>
    <x v="3"/>
    <x v="8"/>
    <x v="1"/>
    <x v="1"/>
    <x v="1"/>
    <n v="50"/>
    <n v="44"/>
    <n v="0"/>
    <x v="20"/>
    <n v="1727.8759594743863"/>
    <n v="3.2375125621883778"/>
  </r>
  <r>
    <x v="8"/>
    <x v="0"/>
    <x v="3"/>
    <x v="8"/>
    <x v="1"/>
    <x v="1"/>
    <x v="1"/>
    <n v="106"/>
    <n v="82"/>
    <n v="0"/>
    <x v="12"/>
    <n v="6826.6808362506208"/>
    <n v="3.8342095990146583"/>
  </r>
  <r>
    <x v="8"/>
    <x v="3"/>
    <x v="3"/>
    <x v="9"/>
    <x v="1"/>
    <x v="1"/>
    <x v="1"/>
    <n v="13"/>
    <n v="6"/>
    <n v="0"/>
    <x v="1"/>
    <n v="61.261056745000964"/>
    <n v="1.7871844840566518"/>
  </r>
  <r>
    <x v="8"/>
    <x v="3"/>
    <x v="3"/>
    <x v="9"/>
    <x v="1"/>
    <x v="1"/>
    <x v="1"/>
    <n v="2"/>
    <n v="2"/>
    <n v="0"/>
    <x v="0"/>
    <n v="3.1415926535897931"/>
    <n v="0.49714987269413385"/>
  </r>
  <r>
    <x v="8"/>
    <x v="3"/>
    <x v="3"/>
    <x v="9"/>
    <x v="1"/>
    <x v="1"/>
    <x v="1"/>
    <n v="2"/>
    <n v="2"/>
    <n v="0"/>
    <x v="0"/>
    <n v="3.1415926535897931"/>
    <n v="0.49714987269413385"/>
  </r>
  <r>
    <x v="8"/>
    <x v="3"/>
    <x v="3"/>
    <x v="9"/>
    <x v="1"/>
    <x v="1"/>
    <x v="1"/>
    <n v="4"/>
    <n v="4"/>
    <n v="0"/>
    <x v="0"/>
    <n v="12.566370614359172"/>
    <n v="1.0992098640220962"/>
  </r>
  <r>
    <x v="8"/>
    <x v="3"/>
    <x v="3"/>
    <x v="9"/>
    <x v="1"/>
    <x v="1"/>
    <x v="1"/>
    <n v="16"/>
    <n v="13"/>
    <n v="6"/>
    <x v="2"/>
    <n v="276.46015351590177"/>
    <n v="2.4416325448443024"/>
  </r>
  <r>
    <x v="8"/>
    <x v="3"/>
    <x v="3"/>
    <x v="9"/>
    <x v="1"/>
    <x v="1"/>
    <x v="1"/>
    <n v="4"/>
    <n v="3"/>
    <n v="4"/>
    <x v="0"/>
    <n v="59.690260418206066"/>
    <n v="1.7759034736469628"/>
  </r>
  <r>
    <x v="8"/>
    <x v="3"/>
    <x v="3"/>
    <x v="9"/>
    <x v="1"/>
    <x v="1"/>
    <x v="1"/>
    <n v="6"/>
    <n v="8"/>
    <n v="3"/>
    <x v="0"/>
    <n v="65.973445725385659"/>
    <n v="1.8193691674280532"/>
  </r>
  <r>
    <x v="8"/>
    <x v="3"/>
    <x v="3"/>
    <x v="9"/>
    <x v="1"/>
    <x v="1"/>
    <x v="1"/>
    <n v="6"/>
    <n v="4"/>
    <n v="0"/>
    <x v="0"/>
    <n v="18.849555921538759"/>
    <n v="1.2753011230777775"/>
  </r>
  <r>
    <x v="8"/>
    <x v="3"/>
    <x v="3"/>
    <x v="9"/>
    <x v="1"/>
    <x v="1"/>
    <x v="1"/>
    <n v="14"/>
    <n v="17"/>
    <n v="0"/>
    <x v="0"/>
    <n v="186.92476288859268"/>
    <n v="2.2716668384226835"/>
  </r>
  <r>
    <x v="8"/>
    <x v="3"/>
    <x v="3"/>
    <x v="9"/>
    <x v="1"/>
    <x v="1"/>
    <x v="1"/>
    <n v="15"/>
    <n v="43"/>
    <n v="0"/>
    <x v="0"/>
    <n v="506.58181539135416"/>
    <n v="2.7046495960014392"/>
  </r>
  <r>
    <x v="8"/>
    <x v="3"/>
    <x v="3"/>
    <x v="9"/>
    <x v="1"/>
    <x v="1"/>
    <x v="1"/>
    <n v="15"/>
    <n v="20"/>
    <n v="7"/>
    <x v="2"/>
    <n v="389.55748904513433"/>
    <n v="2.5905715578563688"/>
  </r>
  <r>
    <x v="8"/>
    <x v="3"/>
    <x v="3"/>
    <x v="9"/>
    <x v="1"/>
    <x v="1"/>
    <x v="1"/>
    <n v="13"/>
    <n v="4"/>
    <n v="0"/>
    <x v="0"/>
    <n v="40.840704496667314"/>
    <n v="1.6110932250009706"/>
  </r>
  <r>
    <x v="8"/>
    <x v="3"/>
    <x v="3"/>
    <x v="9"/>
    <x v="1"/>
    <x v="1"/>
    <x v="1"/>
    <n v="2"/>
    <n v="2"/>
    <n v="0"/>
    <x v="0"/>
    <n v="3.1415926535897931"/>
    <n v="0.49714987269413385"/>
  </r>
  <r>
    <x v="8"/>
    <x v="3"/>
    <x v="3"/>
    <x v="9"/>
    <x v="1"/>
    <x v="1"/>
    <x v="1"/>
    <n v="23"/>
    <n v="14"/>
    <n v="0"/>
    <x v="0"/>
    <n v="252.89820861397834"/>
    <n v="2.4029457530620024"/>
  </r>
  <r>
    <x v="8"/>
    <x v="3"/>
    <x v="3"/>
    <x v="9"/>
    <x v="1"/>
    <x v="1"/>
    <x v="1"/>
    <n v="25"/>
    <n v="21"/>
    <n v="0"/>
    <x v="0"/>
    <n v="412.33403578366034"/>
    <n v="2.6152491847721282"/>
  </r>
  <r>
    <x v="8"/>
    <x v="3"/>
    <x v="3"/>
    <x v="9"/>
    <x v="1"/>
    <x v="1"/>
    <x v="1"/>
    <n v="5"/>
    <n v="4"/>
    <n v="0"/>
    <x v="0"/>
    <n v="15.707963267948966"/>
    <n v="1.1961198770301527"/>
  </r>
  <r>
    <x v="8"/>
    <x v="3"/>
    <x v="3"/>
    <x v="9"/>
    <x v="1"/>
    <x v="1"/>
    <x v="1"/>
    <n v="18"/>
    <n v="15"/>
    <n v="0"/>
    <x v="2"/>
    <n v="212.05750411731103"/>
    <n v="2.3264536455251585"/>
  </r>
  <r>
    <x v="8"/>
    <x v="3"/>
    <x v="3"/>
    <x v="9"/>
    <x v="1"/>
    <x v="1"/>
    <x v="1"/>
    <n v="9"/>
    <n v="4"/>
    <n v="0"/>
    <x v="0"/>
    <n v="28.274333882308138"/>
    <n v="1.4513923821334587"/>
  </r>
  <r>
    <x v="8"/>
    <x v="3"/>
    <x v="3"/>
    <x v="9"/>
    <x v="1"/>
    <x v="1"/>
    <x v="1"/>
    <n v="16"/>
    <n v="10"/>
    <n v="0"/>
    <x v="0"/>
    <n v="125.66370614359172"/>
    <n v="2.0992098640220962"/>
  </r>
  <r>
    <x v="8"/>
    <x v="3"/>
    <x v="3"/>
    <x v="9"/>
    <x v="1"/>
    <x v="1"/>
    <x v="1"/>
    <n v="8"/>
    <n v="6"/>
    <n v="0"/>
    <x v="0"/>
    <n v="37.699111843077517"/>
    <n v="1.5763311187417586"/>
  </r>
  <r>
    <x v="8"/>
    <x v="3"/>
    <x v="3"/>
    <x v="9"/>
    <x v="1"/>
    <x v="1"/>
    <x v="1"/>
    <n v="3"/>
    <n v="2"/>
    <n v="0"/>
    <x v="0"/>
    <n v="4.7123889803846897"/>
    <n v="0.67324113174981504"/>
  </r>
  <r>
    <x v="8"/>
    <x v="3"/>
    <x v="3"/>
    <x v="9"/>
    <x v="1"/>
    <x v="1"/>
    <x v="1"/>
    <n v="8"/>
    <n v="6"/>
    <n v="0"/>
    <x v="2"/>
    <n v="37.699111843077517"/>
    <n v="1.5763311187417586"/>
  </r>
  <r>
    <x v="9"/>
    <x v="0"/>
    <x v="3"/>
    <x v="0"/>
    <x v="3"/>
    <x v="1"/>
    <x v="1"/>
    <n v="11"/>
    <n v="6"/>
    <n v="0"/>
    <x v="1"/>
    <n v="51.836278784231588"/>
    <n v="1.7146338169080402"/>
  </r>
  <r>
    <x v="9"/>
    <x v="0"/>
    <x v="3"/>
    <x v="0"/>
    <x v="3"/>
    <x v="1"/>
    <x v="1"/>
    <n v="57.5"/>
    <n v="35.5"/>
    <n v="0"/>
    <x v="12"/>
    <n v="1603.1940010350413"/>
    <n v="3.2049860791108959"/>
  </r>
  <r>
    <x v="9"/>
    <x v="0"/>
    <x v="3"/>
    <x v="0"/>
    <x v="3"/>
    <x v="1"/>
    <x v="1"/>
    <n v="70"/>
    <n v="43"/>
    <n v="0"/>
    <x v="1"/>
    <n v="2364.0484718263192"/>
    <n v="3.3736563769600147"/>
  </r>
  <r>
    <x v="9"/>
    <x v="0"/>
    <x v="3"/>
    <x v="0"/>
    <x v="3"/>
    <x v="1"/>
    <x v="1"/>
    <n v="33.5"/>
    <n v="27.5"/>
    <n v="0"/>
    <x v="14"/>
    <n v="723.54805802989927"/>
    <n v="2.8594673822332792"/>
  </r>
  <r>
    <x v="9"/>
    <x v="0"/>
    <x v="3"/>
    <x v="0"/>
    <x v="3"/>
    <x v="1"/>
    <x v="1"/>
    <n v="95"/>
    <n v="81"/>
    <n v="0"/>
    <x v="9"/>
    <n v="6043.6388673433648"/>
    <n v="3.7812985055336692"/>
  </r>
  <r>
    <x v="9"/>
    <x v="0"/>
    <x v="3"/>
    <x v="0"/>
    <x v="3"/>
    <x v="1"/>
    <x v="1"/>
    <n v="56"/>
    <n v="31"/>
    <n v="0"/>
    <x v="2"/>
    <n v="1363.4512116579701"/>
    <n v="3.1346396022066445"/>
  </r>
  <r>
    <x v="9"/>
    <x v="0"/>
    <x v="3"/>
    <x v="0"/>
    <x v="3"/>
    <x v="1"/>
    <x v="1"/>
    <n v="19.5"/>
    <n v="20"/>
    <n v="0"/>
    <x v="2"/>
    <n v="306.30528372500481"/>
    <n v="2.4861544883926707"/>
  </r>
  <r>
    <x v="9"/>
    <x v="0"/>
    <x v="3"/>
    <x v="0"/>
    <x v="3"/>
    <x v="1"/>
    <x v="1"/>
    <n v="3"/>
    <n v="2.5"/>
    <n v="0"/>
    <x v="0"/>
    <n v="5.8904862254808616"/>
    <n v="0.7701511447578715"/>
  </r>
  <r>
    <x v="9"/>
    <x v="3"/>
    <x v="3"/>
    <x v="0"/>
    <x v="3"/>
    <x v="1"/>
    <x v="1"/>
    <n v="17"/>
    <n v="20"/>
    <n v="0"/>
    <x v="0"/>
    <n v="267.03537555513242"/>
    <n v="2.4265687984084265"/>
  </r>
  <r>
    <x v="9"/>
    <x v="3"/>
    <x v="3"/>
    <x v="0"/>
    <x v="3"/>
    <x v="1"/>
    <x v="1"/>
    <n v="6"/>
    <n v="5"/>
    <n v="0"/>
    <x v="0"/>
    <n v="23.561944901923447"/>
    <n v="1.3722111360858338"/>
  </r>
  <r>
    <x v="9"/>
    <x v="3"/>
    <x v="3"/>
    <x v="0"/>
    <x v="3"/>
    <x v="1"/>
    <x v="1"/>
    <n v="9"/>
    <n v="14"/>
    <n v="0"/>
    <x v="0"/>
    <n v="98.960168588078488"/>
    <n v="1.9954604264837343"/>
  </r>
  <r>
    <x v="9"/>
    <x v="3"/>
    <x v="3"/>
    <x v="0"/>
    <x v="3"/>
    <x v="1"/>
    <x v="1"/>
    <n v="10"/>
    <n v="10"/>
    <n v="0"/>
    <x v="2"/>
    <n v="78.539816339744831"/>
    <n v="1.8950898813661714"/>
  </r>
  <r>
    <x v="9"/>
    <x v="3"/>
    <x v="3"/>
    <x v="0"/>
    <x v="3"/>
    <x v="1"/>
    <x v="1"/>
    <n v="23"/>
    <n v="17"/>
    <n v="0"/>
    <x v="2"/>
    <n v="307.09068188840229"/>
    <n v="2.4872666387620384"/>
  </r>
  <r>
    <x v="9"/>
    <x v="3"/>
    <x v="3"/>
    <x v="0"/>
    <x v="3"/>
    <x v="1"/>
    <x v="1"/>
    <n v="45"/>
    <n v="19"/>
    <n v="0"/>
    <x v="2"/>
    <n v="671.5154297048183"/>
    <n v="2.827055996094344"/>
  </r>
  <r>
    <x v="9"/>
    <x v="3"/>
    <x v="3"/>
    <x v="0"/>
    <x v="3"/>
    <x v="1"/>
    <x v="1"/>
    <n v="30"/>
    <n v="11"/>
    <n v="0"/>
    <x v="2"/>
    <n v="259.18139392115791"/>
    <n v="2.4136038212440587"/>
  </r>
  <r>
    <x v="9"/>
    <x v="3"/>
    <x v="3"/>
    <x v="0"/>
    <x v="3"/>
    <x v="1"/>
    <x v="1"/>
    <n v="11"/>
    <n v="9"/>
    <n v="0"/>
    <x v="0"/>
    <n v="77.754418176347386"/>
    <n v="1.8907250759637213"/>
  </r>
  <r>
    <x v="7"/>
    <x v="0"/>
    <x v="3"/>
    <x v="1"/>
    <x v="3"/>
    <x v="1"/>
    <x v="1"/>
    <n v="16"/>
    <n v="15.5"/>
    <n v="0"/>
    <x v="1"/>
    <n v="194.77874452256717"/>
    <n v="2.2895415621923876"/>
  </r>
  <r>
    <x v="7"/>
    <x v="0"/>
    <x v="3"/>
    <x v="1"/>
    <x v="3"/>
    <x v="1"/>
    <x v="1"/>
    <n v="20"/>
    <n v="19"/>
    <n v="0"/>
    <x v="19"/>
    <n v="298.45130209103036"/>
    <n v="2.4748734779829817"/>
  </r>
  <r>
    <x v="7"/>
    <x v="0"/>
    <x v="3"/>
    <x v="1"/>
    <x v="3"/>
    <x v="1"/>
    <x v="1"/>
    <n v="29"/>
    <n v="28"/>
    <n v="0"/>
    <x v="3"/>
    <n v="637.743308678728"/>
    <n v="2.8046459106073467"/>
  </r>
  <r>
    <x v="7"/>
    <x v="0"/>
    <x v="3"/>
    <x v="1"/>
    <x v="3"/>
    <x v="1"/>
    <x v="1"/>
    <n v="28"/>
    <n v="23.5"/>
    <n v="0"/>
    <x v="18"/>
    <n v="516.79199151552098"/>
    <n v="2.7133157749801269"/>
  </r>
  <r>
    <x v="7"/>
    <x v="0"/>
    <x v="3"/>
    <x v="1"/>
    <x v="3"/>
    <x v="1"/>
    <x v="1"/>
    <n v="7.5"/>
    <n v="2.5"/>
    <n v="0"/>
    <x v="1"/>
    <n v="14.726215563702155"/>
    <n v="1.168091153429909"/>
  </r>
  <r>
    <x v="7"/>
    <x v="0"/>
    <x v="3"/>
    <x v="1"/>
    <x v="3"/>
    <x v="1"/>
    <x v="1"/>
    <n v="15"/>
    <n v="9"/>
    <n v="0"/>
    <x v="12"/>
    <n v="106.02875205865551"/>
    <n v="2.0254236498611777"/>
  </r>
  <r>
    <x v="7"/>
    <x v="0"/>
    <x v="3"/>
    <x v="1"/>
    <x v="3"/>
    <x v="1"/>
    <x v="1"/>
    <n v="49"/>
    <n v="32"/>
    <n v="0"/>
    <x v="3"/>
    <n v="1231.5043202071988"/>
    <n v="3.0904359397145909"/>
  </r>
  <r>
    <x v="7"/>
    <x v="3"/>
    <x v="3"/>
    <x v="1"/>
    <x v="3"/>
    <x v="1"/>
    <x v="1"/>
    <n v="18"/>
    <n v="11"/>
    <n v="0"/>
    <x v="2"/>
    <n v="155.50883635269477"/>
    <n v="2.1917550716277026"/>
  </r>
  <r>
    <x v="7"/>
    <x v="3"/>
    <x v="3"/>
    <x v="1"/>
    <x v="3"/>
    <x v="1"/>
    <x v="1"/>
    <n v="177"/>
    <n v="145"/>
    <n v="0"/>
    <x v="5"/>
    <n v="20157.243863595511"/>
    <n v="4.3044311499629533"/>
  </r>
  <r>
    <x v="7"/>
    <x v="0"/>
    <x v="3"/>
    <x v="4"/>
    <x v="3"/>
    <x v="1"/>
    <x v="1"/>
    <n v="23"/>
    <n v="20"/>
    <n v="0"/>
    <x v="5"/>
    <n v="361.28315516282623"/>
    <n v="2.5578477130477455"/>
  </r>
  <r>
    <x v="7"/>
    <x v="0"/>
    <x v="3"/>
    <x v="4"/>
    <x v="3"/>
    <x v="1"/>
    <x v="1"/>
    <n v="7"/>
    <n v="5.5"/>
    <n v="0"/>
    <x v="12"/>
    <n v="30.237829290801759"/>
    <n v="1.4805506108746722"/>
  </r>
  <r>
    <x v="7"/>
    <x v="0"/>
    <x v="3"/>
    <x v="4"/>
    <x v="3"/>
    <x v="1"/>
    <x v="1"/>
    <n v="7"/>
    <n v="6.5"/>
    <n v="0"/>
    <x v="1"/>
    <n v="35.735616434583896"/>
    <n v="1.5531012780232838"/>
  </r>
  <r>
    <x v="7"/>
    <x v="0"/>
    <x v="3"/>
    <x v="4"/>
    <x v="3"/>
    <x v="1"/>
    <x v="1"/>
    <n v="9"/>
    <n v="7"/>
    <n v="0"/>
    <x v="2"/>
    <n v="49.480084294039244"/>
    <n v="1.6944304308197531"/>
  </r>
  <r>
    <x v="7"/>
    <x v="0"/>
    <x v="3"/>
    <x v="4"/>
    <x v="3"/>
    <x v="1"/>
    <x v="1"/>
    <n v="27.5"/>
    <n v="25"/>
    <n v="0"/>
    <x v="9"/>
    <n v="539.96123733574564"/>
    <n v="2.7323625838684715"/>
  </r>
  <r>
    <x v="7"/>
    <x v="0"/>
    <x v="3"/>
    <x v="4"/>
    <x v="3"/>
    <x v="1"/>
    <x v="1"/>
    <n v="60"/>
    <n v="48"/>
    <n v="0"/>
    <x v="8"/>
    <n v="2261.9467105846511"/>
    <n v="3.3544823691254022"/>
  </r>
  <r>
    <x v="7"/>
    <x v="0"/>
    <x v="3"/>
    <x v="4"/>
    <x v="3"/>
    <x v="1"/>
    <x v="1"/>
    <n v="22"/>
    <n v="20"/>
    <n v="0"/>
    <x v="2"/>
    <n v="345.57519189487726"/>
    <n v="2.538542557852359"/>
  </r>
  <r>
    <x v="7"/>
    <x v="0"/>
    <x v="3"/>
    <x v="4"/>
    <x v="3"/>
    <x v="1"/>
    <x v="1"/>
    <n v="132"/>
    <n v="105"/>
    <n v="0"/>
    <x v="20"/>
    <n v="10885.618544688634"/>
    <n v="4.0368531116419595"/>
  </r>
  <r>
    <x v="7"/>
    <x v="3"/>
    <x v="3"/>
    <x v="4"/>
    <x v="3"/>
    <x v="1"/>
    <x v="1"/>
    <n v="32"/>
    <n v="23"/>
    <n v="0"/>
    <x v="2"/>
    <n v="578.0530482605219"/>
    <n v="2.7619676957036701"/>
  </r>
  <r>
    <x v="7"/>
    <x v="3"/>
    <x v="3"/>
    <x v="4"/>
    <x v="3"/>
    <x v="1"/>
    <x v="1"/>
    <n v="40"/>
    <n v="29"/>
    <n v="0"/>
    <x v="0"/>
    <n v="911.06186954103998"/>
    <n v="2.9595478705930898"/>
  </r>
  <r>
    <x v="7"/>
    <x v="3"/>
    <x v="3"/>
    <x v="4"/>
    <x v="3"/>
    <x v="1"/>
    <x v="1"/>
    <n v="44"/>
    <n v="35"/>
    <n v="0"/>
    <x v="1"/>
    <n v="1209.5131716320705"/>
    <n v="3.0826106022026347"/>
  </r>
  <r>
    <x v="7"/>
    <x v="3"/>
    <x v="3"/>
    <x v="4"/>
    <x v="3"/>
    <x v="1"/>
    <x v="1"/>
    <n v="55"/>
    <n v="32"/>
    <n v="0"/>
    <x v="0"/>
    <n v="1382.3007675795091"/>
    <n v="3.1406025491803211"/>
  </r>
  <r>
    <x v="7"/>
    <x v="3"/>
    <x v="3"/>
    <x v="4"/>
    <x v="3"/>
    <x v="1"/>
    <x v="1"/>
    <n v="28"/>
    <n v="15"/>
    <n v="0"/>
    <x v="0"/>
    <n v="329.86722862692829"/>
    <n v="2.518339171764072"/>
  </r>
  <r>
    <x v="7"/>
    <x v="3"/>
    <x v="3"/>
    <x v="4"/>
    <x v="3"/>
    <x v="1"/>
    <x v="1"/>
    <n v="35"/>
    <n v="32"/>
    <n v="0"/>
    <x v="0"/>
    <n v="879.64594300514204"/>
    <n v="2.9443079040363531"/>
  </r>
  <r>
    <x v="7"/>
    <x v="3"/>
    <x v="3"/>
    <x v="4"/>
    <x v="3"/>
    <x v="1"/>
    <x v="1"/>
    <n v="10"/>
    <n v="6"/>
    <n v="0"/>
    <x v="2"/>
    <n v="47.123889803846893"/>
    <n v="1.673241131749815"/>
  </r>
  <r>
    <x v="7"/>
    <x v="0"/>
    <x v="3"/>
    <x v="5"/>
    <x v="3"/>
    <x v="1"/>
    <x v="1"/>
    <n v="9"/>
    <n v="7"/>
    <n v="0"/>
    <x v="14"/>
    <n v="49.480084294039244"/>
    <n v="1.6944304308197531"/>
  </r>
  <r>
    <x v="7"/>
    <x v="0"/>
    <x v="3"/>
    <x v="5"/>
    <x v="3"/>
    <x v="1"/>
    <x v="1"/>
    <n v="11"/>
    <n v="6.5"/>
    <n v="0"/>
    <x v="0"/>
    <n v="56.155968682917553"/>
    <n v="1.749395923167252"/>
  </r>
  <r>
    <x v="7"/>
    <x v="0"/>
    <x v="3"/>
    <x v="5"/>
    <x v="3"/>
    <x v="1"/>
    <x v="1"/>
    <n v="11.5"/>
    <n v="9.5"/>
    <n v="0"/>
    <x v="1"/>
    <n v="85.804749351171225"/>
    <n v="1.9335113270086308"/>
  </r>
  <r>
    <x v="7"/>
    <x v="0"/>
    <x v="3"/>
    <x v="5"/>
    <x v="3"/>
    <x v="1"/>
    <x v="1"/>
    <n v="43.5"/>
    <n v="41"/>
    <n v="0"/>
    <x v="7"/>
    <n v="1400.757624419349"/>
    <n v="3.1463629950405441"/>
  </r>
  <r>
    <x v="7"/>
    <x v="0"/>
    <x v="3"/>
    <x v="5"/>
    <x v="3"/>
    <x v="1"/>
    <x v="1"/>
    <n v="117"/>
    <n v="59"/>
    <n v="0"/>
    <x v="8"/>
    <n v="5421.6035219325859"/>
    <n v="3.7341277547544771"/>
  </r>
  <r>
    <x v="7"/>
    <x v="0"/>
    <x v="3"/>
    <x v="5"/>
    <x v="3"/>
    <x v="1"/>
    <x v="1"/>
    <n v="38"/>
    <n v="24.5"/>
    <n v="0"/>
    <x v="13"/>
    <n v="731.2056901230244"/>
    <n v="2.8640395623475139"/>
  </r>
  <r>
    <x v="7"/>
    <x v="0"/>
    <x v="3"/>
    <x v="5"/>
    <x v="3"/>
    <x v="1"/>
    <x v="1"/>
    <n v="46"/>
    <n v="43.5"/>
    <n v="0"/>
    <x v="16"/>
    <n v="1571.581724958294"/>
    <n v="3.1963369700023829"/>
  </r>
  <r>
    <x v="7"/>
    <x v="0"/>
    <x v="3"/>
    <x v="5"/>
    <x v="3"/>
    <x v="1"/>
    <x v="1"/>
    <n v="5.5"/>
    <n v="4"/>
    <n v="0"/>
    <x v="0"/>
    <n v="17.27875959474386"/>
    <n v="1.2375125621883776"/>
  </r>
  <r>
    <x v="7"/>
    <x v="3"/>
    <x v="3"/>
    <x v="5"/>
    <x v="3"/>
    <x v="1"/>
    <x v="1"/>
    <n v="55"/>
    <n v="45"/>
    <n v="0"/>
    <x v="0"/>
    <n v="1943.8604544086845"/>
    <n v="3.2886650846357588"/>
  </r>
  <r>
    <x v="7"/>
    <x v="3"/>
    <x v="3"/>
    <x v="5"/>
    <x v="3"/>
    <x v="1"/>
    <x v="1"/>
    <n v="61"/>
    <n v="58"/>
    <n v="0"/>
    <x v="2"/>
    <n v="2778.7387021001718"/>
    <n v="3.4438477099398757"/>
  </r>
  <r>
    <x v="7"/>
    <x v="3"/>
    <x v="3"/>
    <x v="5"/>
    <x v="3"/>
    <x v="1"/>
    <x v="1"/>
    <n v="18"/>
    <n v="10"/>
    <n v="0"/>
    <x v="0"/>
    <n v="141.37166941154069"/>
    <n v="2.1503623864694776"/>
  </r>
  <r>
    <x v="7"/>
    <x v="3"/>
    <x v="3"/>
    <x v="5"/>
    <x v="3"/>
    <x v="1"/>
    <x v="1"/>
    <n v="133"/>
    <n v="228"/>
    <n v="0"/>
    <x v="2"/>
    <n v="23816.413906864222"/>
    <n v="4.3768763693337114"/>
  </r>
  <r>
    <x v="7"/>
    <x v="0"/>
    <x v="3"/>
    <x v="2"/>
    <x v="3"/>
    <x v="1"/>
    <x v="1"/>
    <n v="171"/>
    <n v="130"/>
    <n v="0"/>
    <x v="13"/>
    <n v="17459.401172325277"/>
    <n v="4.2420293440651617"/>
  </r>
  <r>
    <x v="7"/>
    <x v="0"/>
    <x v="3"/>
    <x v="2"/>
    <x v="3"/>
    <x v="1"/>
    <x v="1"/>
    <n v="11"/>
    <n v="7"/>
    <n v="0"/>
    <x v="0"/>
    <n v="60.475658581603518"/>
    <n v="1.7815806065386532"/>
  </r>
  <r>
    <x v="7"/>
    <x v="0"/>
    <x v="3"/>
    <x v="2"/>
    <x v="3"/>
    <x v="1"/>
    <x v="1"/>
    <n v="21"/>
    <n v="12"/>
    <n v="0"/>
    <x v="5"/>
    <n v="197.92033717615698"/>
    <n v="2.2964904221477154"/>
  </r>
  <r>
    <x v="7"/>
    <x v="0"/>
    <x v="3"/>
    <x v="2"/>
    <x v="3"/>
    <x v="1"/>
    <x v="1"/>
    <n v="57"/>
    <n v="55"/>
    <n v="0"/>
    <x v="5"/>
    <n v="2462.2232422510006"/>
    <n v="3.3913274265329068"/>
  </r>
  <r>
    <x v="7"/>
    <x v="0"/>
    <x v="3"/>
    <x v="2"/>
    <x v="3"/>
    <x v="1"/>
    <x v="1"/>
    <n v="34"/>
    <n v="33"/>
    <n v="0"/>
    <x v="2"/>
    <n v="881.21673933193699"/>
    <n v="2.9450827382863141"/>
  </r>
  <r>
    <x v="7"/>
    <x v="0"/>
    <x v="3"/>
    <x v="2"/>
    <x v="3"/>
    <x v="1"/>
    <x v="1"/>
    <n v="19"/>
    <n v="12"/>
    <n v="0"/>
    <x v="2"/>
    <n v="179.0707812546182"/>
    <n v="2.2530247283666252"/>
  </r>
  <r>
    <x v="7"/>
    <x v="0"/>
    <x v="3"/>
    <x v="2"/>
    <x v="3"/>
    <x v="1"/>
    <x v="1"/>
    <n v="40.5"/>
    <n v="40"/>
    <n v="0"/>
    <x v="2"/>
    <n v="1272.3450247038661"/>
    <n v="3.1046048959088024"/>
  </r>
  <r>
    <x v="7"/>
    <x v="0"/>
    <x v="3"/>
    <x v="2"/>
    <x v="3"/>
    <x v="1"/>
    <x v="1"/>
    <n v="34"/>
    <n v="23.5"/>
    <n v="0"/>
    <x v="9"/>
    <n v="627.53313255456112"/>
    <n v="2.7976366606801628"/>
  </r>
  <r>
    <x v="7"/>
    <x v="3"/>
    <x v="3"/>
    <x v="2"/>
    <x v="3"/>
    <x v="1"/>
    <x v="1"/>
    <n v="30"/>
    <n v="26"/>
    <n v="0"/>
    <x v="0"/>
    <n v="612.61056745000963"/>
    <n v="2.787184484056652"/>
  </r>
  <r>
    <x v="7"/>
    <x v="3"/>
    <x v="3"/>
    <x v="2"/>
    <x v="3"/>
    <x v="1"/>
    <x v="1"/>
    <n v="49"/>
    <n v="28"/>
    <n v="0"/>
    <x v="3"/>
    <n v="1077.5662801812991"/>
    <n v="3.0324439927369045"/>
  </r>
  <r>
    <x v="7"/>
    <x v="3"/>
    <x v="3"/>
    <x v="2"/>
    <x v="3"/>
    <x v="1"/>
    <x v="1"/>
    <n v="17"/>
    <n v="11"/>
    <n v="0"/>
    <x v="0"/>
    <n v="146.86945655532284"/>
    <n v="2.1669314879026706"/>
  </r>
  <r>
    <x v="7"/>
    <x v="3"/>
    <x v="3"/>
    <x v="2"/>
    <x v="3"/>
    <x v="1"/>
    <x v="1"/>
    <n v="85"/>
    <n v="60"/>
    <n v="0"/>
    <x v="0"/>
    <n v="4005.5306333269864"/>
    <n v="3.6026600574641079"/>
  </r>
  <r>
    <x v="8"/>
    <x v="3"/>
    <x v="3"/>
    <x v="6"/>
    <x v="3"/>
    <x v="1"/>
    <x v="1"/>
    <n v="24"/>
    <n v="12"/>
    <n v="0"/>
    <x v="0"/>
    <n v="226.1946710584651"/>
    <n v="2.3544823691254022"/>
  </r>
  <r>
    <x v="8"/>
    <x v="3"/>
    <x v="3"/>
    <x v="6"/>
    <x v="3"/>
    <x v="1"/>
    <x v="1"/>
    <n v="8"/>
    <n v="4"/>
    <n v="0"/>
    <x v="0"/>
    <n v="25.132741228718345"/>
    <n v="1.4002398596860774"/>
  </r>
  <r>
    <x v="8"/>
    <x v="3"/>
    <x v="3"/>
    <x v="6"/>
    <x v="3"/>
    <x v="1"/>
    <x v="1"/>
    <n v="3"/>
    <n v="2"/>
    <n v="0"/>
    <x v="0"/>
    <n v="4.7123889803846897"/>
    <n v="0.67324113174981504"/>
  </r>
  <r>
    <x v="8"/>
    <x v="3"/>
    <x v="3"/>
    <x v="6"/>
    <x v="3"/>
    <x v="1"/>
    <x v="1"/>
    <n v="17"/>
    <n v="10"/>
    <n v="0"/>
    <x v="3"/>
    <n v="133.51768777756621"/>
    <n v="2.1255388027444453"/>
  </r>
  <r>
    <x v="8"/>
    <x v="3"/>
    <x v="3"/>
    <x v="6"/>
    <x v="3"/>
    <x v="1"/>
    <x v="1"/>
    <n v="14"/>
    <n v="8"/>
    <n v="0"/>
    <x v="1"/>
    <n v="87.964594300514207"/>
    <n v="1.9443079040363531"/>
  </r>
  <r>
    <x v="8"/>
    <x v="3"/>
    <x v="3"/>
    <x v="6"/>
    <x v="3"/>
    <x v="1"/>
    <x v="1"/>
    <n v="50"/>
    <n v="45"/>
    <n v="0"/>
    <x v="2"/>
    <n v="1767.1458676442587"/>
    <n v="3.2472723994775339"/>
  </r>
  <r>
    <x v="8"/>
    <x v="3"/>
    <x v="3"/>
    <x v="6"/>
    <x v="3"/>
    <x v="1"/>
    <x v="1"/>
    <n v="15"/>
    <n v="6"/>
    <n v="0"/>
    <x v="0"/>
    <n v="70.685834705770347"/>
    <n v="1.8493323908054964"/>
  </r>
  <r>
    <x v="8"/>
    <x v="3"/>
    <x v="3"/>
    <x v="6"/>
    <x v="3"/>
    <x v="1"/>
    <x v="1"/>
    <n v="11"/>
    <n v="7"/>
    <n v="0"/>
    <x v="0"/>
    <n v="60.475658581603518"/>
    <n v="1.7815806065386532"/>
  </r>
  <r>
    <x v="8"/>
    <x v="3"/>
    <x v="3"/>
    <x v="6"/>
    <x v="3"/>
    <x v="1"/>
    <x v="1"/>
    <n v="40"/>
    <n v="11"/>
    <n v="0"/>
    <x v="0"/>
    <n v="345.57519189487726"/>
    <n v="2.538542557852359"/>
  </r>
  <r>
    <x v="8"/>
    <x v="3"/>
    <x v="3"/>
    <x v="6"/>
    <x v="3"/>
    <x v="1"/>
    <x v="1"/>
    <n v="4"/>
    <n v="2"/>
    <n v="0"/>
    <x v="0"/>
    <n v="6.2831853071795862"/>
    <n v="0.79817986835811505"/>
  </r>
  <r>
    <x v="8"/>
    <x v="3"/>
    <x v="3"/>
    <x v="6"/>
    <x v="3"/>
    <x v="1"/>
    <x v="1"/>
    <n v="7"/>
    <n v="3"/>
    <n v="0"/>
    <x v="0"/>
    <n v="16.493361431346415"/>
    <n v="1.2173091761000907"/>
  </r>
  <r>
    <x v="8"/>
    <x v="3"/>
    <x v="3"/>
    <x v="6"/>
    <x v="3"/>
    <x v="1"/>
    <x v="1"/>
    <n v="5"/>
    <n v="3"/>
    <n v="0"/>
    <x v="0"/>
    <n v="11.780972450961723"/>
    <n v="1.0711811404218528"/>
  </r>
  <r>
    <x v="8"/>
    <x v="0"/>
    <x v="3"/>
    <x v="7"/>
    <x v="3"/>
    <x v="1"/>
    <x v="1"/>
    <n v="43.5"/>
    <n v="39"/>
    <n v="0"/>
    <x v="3"/>
    <n v="1332.4279842037711"/>
    <n v="3.1246437453473082"/>
  </r>
  <r>
    <x v="8"/>
    <x v="0"/>
    <x v="3"/>
    <x v="7"/>
    <x v="3"/>
    <x v="1"/>
    <x v="1"/>
    <n v="28"/>
    <n v="22"/>
    <n v="0"/>
    <x v="7"/>
    <n v="483.80526865282815"/>
    <n v="2.6846705935305968"/>
  </r>
  <r>
    <x v="8"/>
    <x v="0"/>
    <x v="3"/>
    <x v="7"/>
    <x v="3"/>
    <x v="1"/>
    <x v="1"/>
    <n v="101"/>
    <n v="100"/>
    <n v="0"/>
    <x v="8"/>
    <n v="7932.5214503142279"/>
    <n v="3.8994112551488138"/>
  </r>
  <r>
    <x v="8"/>
    <x v="4"/>
    <x v="3"/>
    <x v="7"/>
    <x v="3"/>
    <x v="1"/>
    <x v="1"/>
    <n v="43.5"/>
    <n v="20"/>
    <n v="0"/>
    <x v="2"/>
    <n v="683.29640215578002"/>
    <n v="2.8346091339847899"/>
  </r>
  <r>
    <x v="8"/>
    <x v="4"/>
    <x v="3"/>
    <x v="7"/>
    <x v="3"/>
    <x v="1"/>
    <x v="1"/>
    <n v="26"/>
    <n v="18"/>
    <n v="0"/>
    <x v="24"/>
    <n v="367.5663404700058"/>
    <n v="2.5653357344402954"/>
  </r>
  <r>
    <x v="8"/>
    <x v="4"/>
    <x v="3"/>
    <x v="7"/>
    <x v="3"/>
    <x v="1"/>
    <x v="1"/>
    <n v="6"/>
    <n v="7"/>
    <n v="0"/>
    <x v="1"/>
    <n v="32.986722862692829"/>
    <n v="1.518339171764072"/>
  </r>
  <r>
    <x v="8"/>
    <x v="4"/>
    <x v="3"/>
    <x v="7"/>
    <x v="3"/>
    <x v="1"/>
    <x v="1"/>
    <n v="18"/>
    <n v="13"/>
    <n v="0"/>
    <x v="2"/>
    <n v="183.7831702350029"/>
    <n v="2.2643057387763141"/>
  </r>
  <r>
    <x v="8"/>
    <x v="3"/>
    <x v="3"/>
    <x v="7"/>
    <x v="3"/>
    <x v="1"/>
    <x v="1"/>
    <n v="8"/>
    <n v="5"/>
    <n v="0"/>
    <x v="0"/>
    <n v="31.415926535897931"/>
    <n v="1.4971498726941339"/>
  </r>
  <r>
    <x v="8"/>
    <x v="3"/>
    <x v="3"/>
    <x v="7"/>
    <x v="3"/>
    <x v="1"/>
    <x v="1"/>
    <n v="18"/>
    <n v="13"/>
    <n v="0"/>
    <x v="0"/>
    <n v="183.7831702350029"/>
    <n v="2.2643057387763141"/>
  </r>
  <r>
    <x v="8"/>
    <x v="3"/>
    <x v="3"/>
    <x v="7"/>
    <x v="3"/>
    <x v="1"/>
    <x v="1"/>
    <n v="27"/>
    <n v="17"/>
    <n v="0"/>
    <x v="0"/>
    <n v="360.49775699942876"/>
    <n v="2.5569025669034326"/>
  </r>
  <r>
    <x v="8"/>
    <x v="3"/>
    <x v="3"/>
    <x v="7"/>
    <x v="3"/>
    <x v="1"/>
    <x v="1"/>
    <n v="5"/>
    <n v="4"/>
    <n v="0"/>
    <x v="0"/>
    <n v="15.707963267948966"/>
    <n v="1.1961198770301527"/>
  </r>
  <r>
    <x v="8"/>
    <x v="3"/>
    <x v="3"/>
    <x v="7"/>
    <x v="3"/>
    <x v="1"/>
    <x v="1"/>
    <n v="29"/>
    <n v="23"/>
    <n v="0"/>
    <x v="2"/>
    <n v="523.86057498609796"/>
    <n v="2.7192157152827203"/>
  </r>
  <r>
    <x v="8"/>
    <x v="3"/>
    <x v="3"/>
    <x v="7"/>
    <x v="3"/>
    <x v="1"/>
    <x v="1"/>
    <n v="11"/>
    <n v="5"/>
    <n v="0"/>
    <x v="0"/>
    <n v="43.196898986859658"/>
    <n v="1.6354525708604153"/>
  </r>
  <r>
    <x v="8"/>
    <x v="4"/>
    <x v="3"/>
    <x v="3"/>
    <x v="3"/>
    <x v="1"/>
    <x v="1"/>
    <n v="10.5"/>
    <n v="9.5"/>
    <n v="0"/>
    <x v="2"/>
    <n v="78.343466798895463"/>
    <n v="1.8940027857249573"/>
  </r>
  <r>
    <x v="8"/>
    <x v="4"/>
    <x v="3"/>
    <x v="3"/>
    <x v="3"/>
    <x v="1"/>
    <x v="1"/>
    <n v="175"/>
    <n v="93"/>
    <n v="0"/>
    <x v="1"/>
    <n v="12782.35510929347"/>
    <n v="4.1066108786064008"/>
  </r>
  <r>
    <x v="8"/>
    <x v="4"/>
    <x v="3"/>
    <x v="3"/>
    <x v="3"/>
    <x v="1"/>
    <x v="1"/>
    <n v="70"/>
    <n v="54"/>
    <n v="0"/>
    <x v="1"/>
    <n v="2968.8050576423543"/>
    <n v="3.4725816812033967"/>
  </r>
  <r>
    <x v="8"/>
    <x v="4"/>
    <x v="3"/>
    <x v="3"/>
    <x v="3"/>
    <x v="1"/>
    <x v="1"/>
    <n v="7"/>
    <n v="4"/>
    <n v="0"/>
    <x v="0"/>
    <n v="21.991148575128552"/>
    <n v="1.3422479127083906"/>
  </r>
  <r>
    <x v="8"/>
    <x v="4"/>
    <x v="3"/>
    <x v="3"/>
    <x v="3"/>
    <x v="1"/>
    <x v="1"/>
    <n v="15"/>
    <n v="5"/>
    <n v="0"/>
    <x v="1"/>
    <n v="58.90486225480862"/>
    <n v="1.7701511447578715"/>
  </r>
  <r>
    <x v="8"/>
    <x v="4"/>
    <x v="3"/>
    <x v="3"/>
    <x v="3"/>
    <x v="1"/>
    <x v="1"/>
    <n v="22"/>
    <n v="16"/>
    <n v="0"/>
    <x v="2"/>
    <n v="276.46015351590177"/>
    <n v="2.4416325448443024"/>
  </r>
  <r>
    <x v="8"/>
    <x v="4"/>
    <x v="3"/>
    <x v="3"/>
    <x v="3"/>
    <x v="1"/>
    <x v="1"/>
    <n v="18"/>
    <n v="12"/>
    <n v="0"/>
    <x v="2"/>
    <n v="169.64600329384882"/>
    <n v="2.2295436325171023"/>
  </r>
  <r>
    <x v="8"/>
    <x v="4"/>
    <x v="3"/>
    <x v="3"/>
    <x v="3"/>
    <x v="1"/>
    <x v="1"/>
    <n v="17"/>
    <n v="12"/>
    <n v="0"/>
    <x v="0"/>
    <n v="160.22122533307945"/>
    <n v="2.2047200487920704"/>
  </r>
  <r>
    <x v="8"/>
    <x v="4"/>
    <x v="3"/>
    <x v="3"/>
    <x v="3"/>
    <x v="1"/>
    <x v="1"/>
    <n v="32"/>
    <n v="13"/>
    <n v="0"/>
    <x v="0"/>
    <n v="326.72563597333851"/>
    <n v="2.5141832119929144"/>
  </r>
  <r>
    <x v="8"/>
    <x v="4"/>
    <x v="3"/>
    <x v="3"/>
    <x v="3"/>
    <x v="1"/>
    <x v="1"/>
    <n v="3.5"/>
    <n v="2.5"/>
    <n v="0"/>
    <x v="0"/>
    <n v="6.8722339297276722"/>
    <n v="0.83709793438848468"/>
  </r>
  <r>
    <x v="8"/>
    <x v="4"/>
    <x v="3"/>
    <x v="3"/>
    <x v="3"/>
    <x v="1"/>
    <x v="1"/>
    <n v="17"/>
    <n v="5"/>
    <n v="0"/>
    <x v="1"/>
    <n v="66.758843888783105"/>
    <n v="1.8245088070804643"/>
  </r>
  <r>
    <x v="8"/>
    <x v="4"/>
    <x v="3"/>
    <x v="3"/>
    <x v="3"/>
    <x v="1"/>
    <x v="1"/>
    <n v="2.5"/>
    <n v="1.5"/>
    <n v="0"/>
    <x v="2"/>
    <n v="2.9452431127404308"/>
    <n v="0.46912114909389024"/>
  </r>
  <r>
    <x v="8"/>
    <x v="4"/>
    <x v="3"/>
    <x v="3"/>
    <x v="3"/>
    <x v="1"/>
    <x v="1"/>
    <n v="6"/>
    <n v="5.5"/>
    <n v="0"/>
    <x v="2"/>
    <n v="25.918139392115794"/>
    <n v="1.4136038212440589"/>
  </r>
  <r>
    <x v="8"/>
    <x v="4"/>
    <x v="3"/>
    <x v="3"/>
    <x v="3"/>
    <x v="1"/>
    <x v="1"/>
    <n v="15"/>
    <n v="18"/>
    <n v="0"/>
    <x v="1"/>
    <n v="212.05750411731103"/>
    <n v="2.3264536455251585"/>
  </r>
  <r>
    <x v="8"/>
    <x v="4"/>
    <x v="3"/>
    <x v="3"/>
    <x v="3"/>
    <x v="1"/>
    <x v="1"/>
    <n v="8"/>
    <n v="5"/>
    <n v="0"/>
    <x v="0"/>
    <n v="31.415926535897931"/>
    <n v="1.4971498726941339"/>
  </r>
  <r>
    <x v="8"/>
    <x v="4"/>
    <x v="3"/>
    <x v="3"/>
    <x v="3"/>
    <x v="1"/>
    <x v="1"/>
    <n v="17"/>
    <n v="10"/>
    <n v="0"/>
    <x v="12"/>
    <n v="133.51768777756621"/>
    <n v="2.1255388027444453"/>
  </r>
  <r>
    <x v="8"/>
    <x v="4"/>
    <x v="3"/>
    <x v="3"/>
    <x v="3"/>
    <x v="1"/>
    <x v="1"/>
    <n v="20"/>
    <n v="14"/>
    <n v="0"/>
    <x v="2"/>
    <n v="219.91148575128551"/>
    <n v="2.3422479127083906"/>
  </r>
  <r>
    <x v="8"/>
    <x v="4"/>
    <x v="3"/>
    <x v="3"/>
    <x v="3"/>
    <x v="1"/>
    <x v="1"/>
    <n v="15"/>
    <n v="6.5"/>
    <n v="0"/>
    <x v="0"/>
    <n v="76.576320931251203"/>
    <n v="1.8840944970647082"/>
  </r>
  <r>
    <x v="8"/>
    <x v="4"/>
    <x v="3"/>
    <x v="3"/>
    <x v="3"/>
    <x v="1"/>
    <x v="1"/>
    <n v="39"/>
    <n v="27"/>
    <n v="0"/>
    <x v="1"/>
    <n v="827.02426605751305"/>
    <n v="2.9175182525516581"/>
  </r>
  <r>
    <x v="8"/>
    <x v="4"/>
    <x v="3"/>
    <x v="3"/>
    <x v="3"/>
    <x v="1"/>
    <x v="1"/>
    <n v="47"/>
    <n v="25"/>
    <n v="0"/>
    <x v="2"/>
    <n v="922.84284199200169"/>
    <n v="2.9651277479739266"/>
  </r>
  <r>
    <x v="8"/>
    <x v="0"/>
    <x v="3"/>
    <x v="8"/>
    <x v="3"/>
    <x v="1"/>
    <x v="1"/>
    <n v="6"/>
    <n v="5"/>
    <n v="0"/>
    <x v="2"/>
    <n v="23.561944901923447"/>
    <n v="1.3722111360858338"/>
  </r>
  <r>
    <x v="8"/>
    <x v="0"/>
    <x v="3"/>
    <x v="8"/>
    <x v="3"/>
    <x v="1"/>
    <x v="1"/>
    <n v="35"/>
    <n v="32.5"/>
    <n v="0"/>
    <x v="13"/>
    <n v="893.39041086459747"/>
    <n v="2.9510412866953213"/>
  </r>
  <r>
    <x v="8"/>
    <x v="0"/>
    <x v="3"/>
    <x v="8"/>
    <x v="3"/>
    <x v="1"/>
    <x v="1"/>
    <n v="10.5"/>
    <n v="7.5"/>
    <n v="0"/>
    <x v="2"/>
    <n v="61.850105367549055"/>
    <n v="1.7913404438278095"/>
  </r>
  <r>
    <x v="8"/>
    <x v="0"/>
    <x v="3"/>
    <x v="8"/>
    <x v="3"/>
    <x v="1"/>
    <x v="1"/>
    <n v="49"/>
    <n v="36.5"/>
    <n v="0"/>
    <x v="11"/>
    <n v="1404.6846152363362"/>
    <n v="3.1475788258511597"/>
  </r>
  <r>
    <x v="8"/>
    <x v="0"/>
    <x v="3"/>
    <x v="8"/>
    <x v="3"/>
    <x v="1"/>
    <x v="1"/>
    <n v="5.5"/>
    <n v="3.5"/>
    <n v="0"/>
    <x v="0"/>
    <n v="15.11891464540088"/>
    <n v="1.179520615210691"/>
  </r>
  <r>
    <x v="8"/>
    <x v="0"/>
    <x v="3"/>
    <x v="8"/>
    <x v="3"/>
    <x v="1"/>
    <x v="1"/>
    <n v="45"/>
    <n v="21.5"/>
    <n v="0"/>
    <x v="5"/>
    <n v="759.8727230870312"/>
    <n v="2.8807408550571205"/>
  </r>
  <r>
    <x v="8"/>
    <x v="0"/>
    <x v="3"/>
    <x v="8"/>
    <x v="3"/>
    <x v="1"/>
    <x v="1"/>
    <n v="77.5"/>
    <n v="43"/>
    <n v="0"/>
    <x v="1"/>
    <n v="2617.3393795219963"/>
    <n v="3.4178600394520684"/>
  </r>
  <r>
    <x v="8"/>
    <x v="0"/>
    <x v="3"/>
    <x v="8"/>
    <x v="3"/>
    <x v="1"/>
    <x v="1"/>
    <n v="11.5"/>
    <n v="10"/>
    <n v="0"/>
    <x v="2"/>
    <n v="90.320788790706558"/>
    <n v="1.9557877217197832"/>
  </r>
  <r>
    <x v="8"/>
    <x v="0"/>
    <x v="3"/>
    <x v="8"/>
    <x v="3"/>
    <x v="1"/>
    <x v="1"/>
    <n v="166"/>
    <n v="153"/>
    <n v="0"/>
    <x v="7"/>
    <n v="19947.542553968393"/>
    <n v="4.299889400223825"/>
  </r>
  <r>
    <x v="8"/>
    <x v="0"/>
    <x v="3"/>
    <x v="8"/>
    <x v="3"/>
    <x v="1"/>
    <x v="1"/>
    <n v="15"/>
    <n v="11"/>
    <n v="0"/>
    <x v="0"/>
    <n v="129.59069696057895"/>
    <n v="2.1125738255800779"/>
  </r>
  <r>
    <x v="8"/>
    <x v="0"/>
    <x v="3"/>
    <x v="8"/>
    <x v="3"/>
    <x v="1"/>
    <x v="1"/>
    <n v="26"/>
    <n v="14.5"/>
    <n v="0"/>
    <x v="1"/>
    <n v="296.09510760083799"/>
    <n v="2.4714312315719642"/>
  </r>
  <r>
    <x v="8"/>
    <x v="0"/>
    <x v="3"/>
    <x v="8"/>
    <x v="3"/>
    <x v="1"/>
    <x v="1"/>
    <n v="106"/>
    <n v="70"/>
    <n v="0"/>
    <x v="12"/>
    <n v="5827.6543724090661"/>
    <n v="3.7654937866451985"/>
  </r>
  <r>
    <x v="8"/>
    <x v="0"/>
    <x v="3"/>
    <x v="8"/>
    <x v="3"/>
    <x v="1"/>
    <x v="1"/>
    <n v="146"/>
    <n v="107"/>
    <n v="0"/>
    <x v="15"/>
    <n v="12269.490108594937"/>
    <n v="4.0888265148358185"/>
  </r>
  <r>
    <x v="8"/>
    <x v="3"/>
    <x v="3"/>
    <x v="9"/>
    <x v="3"/>
    <x v="1"/>
    <x v="1"/>
    <n v="18"/>
    <n v="9"/>
    <n v="0"/>
    <x v="0"/>
    <n v="127.23450247038662"/>
    <n v="2.1046048959088024"/>
  </r>
  <r>
    <x v="8"/>
    <x v="3"/>
    <x v="3"/>
    <x v="9"/>
    <x v="3"/>
    <x v="1"/>
    <x v="1"/>
    <n v="12"/>
    <n v="10"/>
    <n v="0"/>
    <x v="0"/>
    <n v="94.247779607693786"/>
    <n v="1.9742711274137963"/>
  </r>
  <r>
    <x v="8"/>
    <x v="3"/>
    <x v="3"/>
    <x v="9"/>
    <x v="3"/>
    <x v="1"/>
    <x v="1"/>
    <n v="9"/>
    <n v="6"/>
    <n v="0"/>
    <x v="2"/>
    <n v="42.411500823462205"/>
    <n v="1.62748364118914"/>
  </r>
  <r>
    <x v="8"/>
    <x v="3"/>
    <x v="3"/>
    <x v="9"/>
    <x v="3"/>
    <x v="1"/>
    <x v="1"/>
    <n v="10"/>
    <n v="7"/>
    <n v="0"/>
    <x v="0"/>
    <n v="54.977871437821378"/>
    <n v="1.7401879213804283"/>
  </r>
  <r>
    <x v="8"/>
    <x v="3"/>
    <x v="3"/>
    <x v="9"/>
    <x v="3"/>
    <x v="1"/>
    <x v="1"/>
    <n v="1"/>
    <n v="1"/>
    <n v="0"/>
    <x v="0"/>
    <n v="0.78539816339744828"/>
    <n v="-0.10491011863382856"/>
  </r>
  <r>
    <x v="8"/>
    <x v="3"/>
    <x v="3"/>
    <x v="9"/>
    <x v="3"/>
    <x v="1"/>
    <x v="1"/>
    <n v="2"/>
    <n v="1"/>
    <n v="0"/>
    <x v="0"/>
    <n v="1.5707963267948966"/>
    <n v="0.19611987703015263"/>
  </r>
  <r>
    <x v="8"/>
    <x v="3"/>
    <x v="3"/>
    <x v="9"/>
    <x v="3"/>
    <x v="1"/>
    <x v="1"/>
    <n v="18"/>
    <n v="8"/>
    <n v="0"/>
    <x v="0"/>
    <n v="113.09733552923255"/>
    <n v="2.053452373461421"/>
  </r>
  <r>
    <x v="8"/>
    <x v="3"/>
    <x v="3"/>
    <x v="9"/>
    <x v="3"/>
    <x v="1"/>
    <x v="1"/>
    <n v="128"/>
    <n v="99"/>
    <n v="0"/>
    <x v="2"/>
    <n v="9952.5655265724654"/>
    <n v="3.9979350456115896"/>
  </r>
  <r>
    <x v="8"/>
    <x v="3"/>
    <x v="3"/>
    <x v="9"/>
    <x v="3"/>
    <x v="1"/>
    <x v="1"/>
    <n v="22"/>
    <n v="15"/>
    <n v="0"/>
    <x v="0"/>
    <n v="259.18139392115791"/>
    <n v="2.4136038212440587"/>
  </r>
  <r>
    <x v="8"/>
    <x v="3"/>
    <x v="3"/>
    <x v="9"/>
    <x v="3"/>
    <x v="1"/>
    <x v="1"/>
    <n v="21"/>
    <n v="20"/>
    <n v="0"/>
    <x v="0"/>
    <n v="329.86722862692829"/>
    <n v="2.518339171764072"/>
  </r>
  <r>
    <x v="8"/>
    <x v="3"/>
    <x v="3"/>
    <x v="9"/>
    <x v="3"/>
    <x v="1"/>
    <x v="1"/>
    <n v="33"/>
    <n v="20"/>
    <n v="0"/>
    <x v="12"/>
    <n v="518.36278784231581"/>
    <n v="2.71463381690804"/>
  </r>
  <r>
    <x v="7"/>
    <x v="3"/>
    <x v="3"/>
    <x v="1"/>
    <x v="5"/>
    <x v="2"/>
    <x v="2"/>
    <n v="15"/>
    <n v="9"/>
    <n v="19"/>
    <x v="8"/>
    <n v="1240.1437000045707"/>
    <n v="3.0934720113744656"/>
  </r>
  <r>
    <x v="7"/>
    <x v="3"/>
    <x v="3"/>
    <x v="1"/>
    <x v="5"/>
    <x v="2"/>
    <x v="2"/>
    <n v="5"/>
    <n v="5"/>
    <n v="5"/>
    <x v="3"/>
    <n v="98.174770424681029"/>
    <n v="1.9919998943742279"/>
  </r>
  <r>
    <x v="7"/>
    <x v="3"/>
    <x v="3"/>
    <x v="1"/>
    <x v="5"/>
    <x v="2"/>
    <x v="2"/>
    <n v="9"/>
    <n v="4"/>
    <n v="5"/>
    <x v="1"/>
    <n v="106.81415022205297"/>
    <n v="2.028628789736389"/>
  </r>
  <r>
    <x v="7"/>
    <x v="3"/>
    <x v="3"/>
    <x v="1"/>
    <x v="5"/>
    <x v="2"/>
    <x v="2"/>
    <n v="10"/>
    <n v="11"/>
    <n v="3"/>
    <x v="1"/>
    <n v="114.66813185602744"/>
    <n v="2.0594427371506083"/>
  </r>
  <r>
    <x v="7"/>
    <x v="3"/>
    <x v="3"/>
    <x v="1"/>
    <x v="5"/>
    <x v="2"/>
    <x v="2"/>
    <n v="3"/>
    <n v="6"/>
    <n v="2"/>
    <x v="0"/>
    <n v="26.703537555513243"/>
    <n v="1.4265687984084265"/>
  </r>
  <r>
    <x v="7"/>
    <x v="0"/>
    <x v="3"/>
    <x v="4"/>
    <x v="5"/>
    <x v="2"/>
    <x v="2"/>
    <n v="51"/>
    <n v="31"/>
    <n v="16"/>
    <x v="4"/>
    <n v="2045.9622156503528"/>
    <n v="3.3108976090017146"/>
  </r>
  <r>
    <x v="7"/>
    <x v="0"/>
    <x v="3"/>
    <x v="4"/>
    <x v="5"/>
    <x v="2"/>
    <x v="2"/>
    <n v="52"/>
    <n v="43"/>
    <n v="27"/>
    <x v="6"/>
    <n v="4046.3713378236534"/>
    <n v="3.607065735717927"/>
  </r>
  <r>
    <x v="7"/>
    <x v="0"/>
    <x v="3"/>
    <x v="4"/>
    <x v="5"/>
    <x v="2"/>
    <x v="2"/>
    <n v="16"/>
    <n v="14"/>
    <n v="8.5"/>
    <x v="6"/>
    <n v="402.90925782289099"/>
    <n v="2.6052072464779878"/>
  </r>
  <r>
    <x v="7"/>
    <x v="3"/>
    <x v="3"/>
    <x v="4"/>
    <x v="5"/>
    <x v="2"/>
    <x v="2"/>
    <n v="34"/>
    <n v="31"/>
    <n v="15"/>
    <x v="1"/>
    <n v="1534.6680112786139"/>
    <n v="3.1860144407489259"/>
  </r>
  <r>
    <x v="7"/>
    <x v="3"/>
    <x v="3"/>
    <x v="4"/>
    <x v="5"/>
    <x v="2"/>
    <x v="2"/>
    <n v="55"/>
    <n v="45"/>
    <n v="14"/>
    <x v="10"/>
    <n v="2559.6126145122839"/>
    <n v="3.4081742418313157"/>
  </r>
  <r>
    <x v="7"/>
    <x v="0"/>
    <x v="3"/>
    <x v="5"/>
    <x v="5"/>
    <x v="2"/>
    <x v="2"/>
    <n v="20.5"/>
    <n v="12.5"/>
    <n v="10.5"/>
    <x v="3"/>
    <n v="547.61886942887077"/>
    <n v="2.7384784043042587"/>
  </r>
  <r>
    <x v="7"/>
    <x v="3"/>
    <x v="3"/>
    <x v="5"/>
    <x v="5"/>
    <x v="2"/>
    <x v="2"/>
    <n v="58"/>
    <n v="24"/>
    <n v="13"/>
    <x v="4"/>
    <n v="1624.2034019059231"/>
    <n v="3.2106404157880766"/>
  </r>
  <r>
    <x v="7"/>
    <x v="3"/>
    <x v="3"/>
    <x v="5"/>
    <x v="5"/>
    <x v="2"/>
    <x v="2"/>
    <n v="48"/>
    <n v="17"/>
    <n v="18"/>
    <x v="16"/>
    <n v="1658.7609210954108"/>
    <n v="3.2197837952279462"/>
  </r>
  <r>
    <x v="7"/>
    <x v="3"/>
    <x v="3"/>
    <x v="5"/>
    <x v="5"/>
    <x v="2"/>
    <x v="2"/>
    <n v="89"/>
    <n v="55"/>
    <n v="26"/>
    <x v="4"/>
    <n v="5968.2406436572091"/>
    <n v="3.7758463258763819"/>
  </r>
  <r>
    <x v="7"/>
    <x v="3"/>
    <x v="3"/>
    <x v="5"/>
    <x v="5"/>
    <x v="2"/>
    <x v="2"/>
    <n v="34"/>
    <n v="23"/>
    <n v="20"/>
    <x v="17"/>
    <n v="1870.8184252127219"/>
    <n v="3.2720316385129302"/>
  </r>
  <r>
    <x v="7"/>
    <x v="3"/>
    <x v="3"/>
    <x v="2"/>
    <x v="5"/>
    <x v="2"/>
    <x v="2"/>
    <n v="38"/>
    <n v="34"/>
    <n v="12"/>
    <x v="10"/>
    <n v="1467.1237692264333"/>
    <n v="3.166466753260246"/>
  </r>
  <r>
    <x v="8"/>
    <x v="3"/>
    <x v="3"/>
    <x v="9"/>
    <x v="5"/>
    <x v="2"/>
    <x v="2"/>
    <n v="55"/>
    <n v="27"/>
    <n v="17"/>
    <x v="17"/>
    <n v="2074.2365495326608"/>
    <n v="3.3168582825730955"/>
  </r>
  <r>
    <x v="8"/>
    <x v="3"/>
    <x v="3"/>
    <x v="9"/>
    <x v="5"/>
    <x v="2"/>
    <x v="2"/>
    <n v="18"/>
    <n v="10"/>
    <n v="9"/>
    <x v="0"/>
    <n v="395.84067435231395"/>
    <n v="2.5975204178116966"/>
  </r>
  <r>
    <x v="8"/>
    <x v="3"/>
    <x v="3"/>
    <x v="9"/>
    <x v="5"/>
    <x v="2"/>
    <x v="2"/>
    <n v="98"/>
    <n v="30"/>
    <n v="15"/>
    <x v="7"/>
    <n v="3015.9289474462012"/>
    <n v="3.4794211057337021"/>
  </r>
  <r>
    <x v="7"/>
    <x v="0"/>
    <x v="3"/>
    <x v="1"/>
    <x v="6"/>
    <x v="0"/>
    <x v="3"/>
    <n v="60.5"/>
    <n v="43"/>
    <n v="17"/>
    <x v="10"/>
    <n v="2951.1335989659119"/>
    <n v="3.4699888706251172"/>
  </r>
  <r>
    <x v="7"/>
    <x v="0"/>
    <x v="3"/>
    <x v="1"/>
    <x v="6"/>
    <x v="0"/>
    <x v="3"/>
    <n v="25"/>
    <n v="6.5"/>
    <n v="11"/>
    <x v="8"/>
    <n v="507.75991263645034"/>
    <n v="2.7056584105825845"/>
  </r>
  <r>
    <x v="7"/>
    <x v="3"/>
    <x v="3"/>
    <x v="4"/>
    <x v="6"/>
    <x v="0"/>
    <x v="3"/>
    <n v="82"/>
    <n v="94"/>
    <n v="25"/>
    <x v="18"/>
    <n v="8017.3444519611521"/>
    <n v="3.9040305427432584"/>
  </r>
  <r>
    <x v="8"/>
    <x v="0"/>
    <x v="3"/>
    <x v="7"/>
    <x v="6"/>
    <x v="0"/>
    <x v="3"/>
    <n v="82.5"/>
    <n v="62"/>
    <n v="28"/>
    <x v="4"/>
    <n v="6480.3202461923456"/>
    <n v="3.8115964684813273"/>
  </r>
  <r>
    <x v="8"/>
    <x v="4"/>
    <x v="3"/>
    <x v="7"/>
    <x v="6"/>
    <x v="0"/>
    <x v="3"/>
    <n v="4"/>
    <n v="3"/>
    <n v="3"/>
    <x v="0"/>
    <n v="37.699111843077517"/>
    <n v="1.5763311187417586"/>
  </r>
  <r>
    <x v="8"/>
    <x v="4"/>
    <x v="3"/>
    <x v="7"/>
    <x v="6"/>
    <x v="0"/>
    <x v="3"/>
    <n v="75"/>
    <n v="27"/>
    <n v="13"/>
    <x v="8"/>
    <n v="2121.3604393365076"/>
    <n v="3.3266144655536225"/>
  </r>
  <r>
    <x v="8"/>
    <x v="3"/>
    <x v="3"/>
    <x v="7"/>
    <x v="6"/>
    <x v="0"/>
    <x v="3"/>
    <n v="8"/>
    <n v="6"/>
    <n v="6"/>
    <x v="0"/>
    <n v="150.79644737231007"/>
    <n v="2.1783911100697209"/>
  </r>
  <r>
    <x v="8"/>
    <x v="3"/>
    <x v="3"/>
    <x v="7"/>
    <x v="6"/>
    <x v="0"/>
    <x v="3"/>
    <n v="12"/>
    <n v="2"/>
    <n v="4"/>
    <x v="0"/>
    <n v="69.115038378975441"/>
    <n v="1.8395725535163401"/>
  </r>
  <r>
    <x v="7"/>
    <x v="3"/>
    <x v="3"/>
    <x v="4"/>
    <x v="19"/>
    <x v="3"/>
    <x v="5"/>
    <n v="23"/>
    <n v="20"/>
    <n v="25"/>
    <x v="0"/>
    <n v="2324.7785636564467"/>
    <n v="3.3663815924251099"/>
  </r>
  <r>
    <x v="7"/>
    <x v="0"/>
    <x v="3"/>
    <x v="5"/>
    <x v="7"/>
    <x v="2"/>
    <x v="0"/>
    <n v="0.8"/>
    <n v="0.6"/>
    <n v="0"/>
    <x v="0"/>
    <n v="0.37699111843077515"/>
    <n v="-0.42366888125824137"/>
  </r>
  <r>
    <x v="7"/>
    <x v="0"/>
    <x v="3"/>
    <x v="5"/>
    <x v="7"/>
    <x v="2"/>
    <x v="0"/>
    <n v="2.5"/>
    <n v="2"/>
    <n v="0"/>
    <x v="0"/>
    <n v="3.9269908169872414"/>
    <n v="0.59405988570219026"/>
  </r>
  <r>
    <x v="7"/>
    <x v="0"/>
    <x v="3"/>
    <x v="5"/>
    <x v="7"/>
    <x v="2"/>
    <x v="0"/>
    <n v="1"/>
    <n v="0.6"/>
    <n v="0"/>
    <x v="0"/>
    <n v="0.47123889803846897"/>
    <n v="-0.32675886825018491"/>
  </r>
  <r>
    <x v="7"/>
    <x v="0"/>
    <x v="3"/>
    <x v="5"/>
    <x v="7"/>
    <x v="2"/>
    <x v="0"/>
    <n v="1.2"/>
    <n v="1.2"/>
    <n v="0"/>
    <x v="0"/>
    <n v="1.1309733552923256"/>
    <n v="5.3452373461421121E-2"/>
  </r>
  <r>
    <x v="7"/>
    <x v="0"/>
    <x v="3"/>
    <x v="5"/>
    <x v="7"/>
    <x v="2"/>
    <x v="0"/>
    <n v="1"/>
    <n v="0.8"/>
    <n v="0"/>
    <x v="0"/>
    <n v="0.62831853071795862"/>
    <n v="-0.20182013164188498"/>
  </r>
  <r>
    <x v="7"/>
    <x v="0"/>
    <x v="3"/>
    <x v="5"/>
    <x v="7"/>
    <x v="2"/>
    <x v="0"/>
    <n v="2"/>
    <n v="2"/>
    <n v="0"/>
    <x v="2"/>
    <n v="3.1415926535897931"/>
    <n v="0.49714987269413385"/>
  </r>
  <r>
    <x v="8"/>
    <x v="4"/>
    <x v="3"/>
    <x v="3"/>
    <x v="7"/>
    <x v="2"/>
    <x v="0"/>
    <n v="2.5"/>
    <n v="2"/>
    <n v="0"/>
    <x v="0"/>
    <n v="3.9269908169872414"/>
    <n v="0.59405988570219026"/>
  </r>
  <r>
    <x v="8"/>
    <x v="4"/>
    <x v="3"/>
    <x v="3"/>
    <x v="7"/>
    <x v="2"/>
    <x v="0"/>
    <n v="1"/>
    <n v="0.5"/>
    <n v="0"/>
    <x v="0"/>
    <n v="0.39269908169872414"/>
    <n v="-0.40594011429780974"/>
  </r>
  <r>
    <x v="8"/>
    <x v="4"/>
    <x v="3"/>
    <x v="3"/>
    <x v="7"/>
    <x v="2"/>
    <x v="0"/>
    <n v="3"/>
    <n v="3"/>
    <n v="0"/>
    <x v="0"/>
    <n v="7.0685834705770345"/>
    <n v="0.84933239080549627"/>
  </r>
  <r>
    <x v="8"/>
    <x v="4"/>
    <x v="3"/>
    <x v="3"/>
    <x v="7"/>
    <x v="2"/>
    <x v="0"/>
    <n v="3"/>
    <n v="3"/>
    <n v="0"/>
    <x v="12"/>
    <n v="7.0685834705770345"/>
    <n v="0.84933239080549627"/>
  </r>
  <r>
    <x v="8"/>
    <x v="4"/>
    <x v="3"/>
    <x v="3"/>
    <x v="7"/>
    <x v="2"/>
    <x v="0"/>
    <n v="5"/>
    <n v="2"/>
    <n v="0"/>
    <x v="1"/>
    <n v="7.8539816339744828"/>
    <n v="0.8950898813661714"/>
  </r>
  <r>
    <x v="8"/>
    <x v="4"/>
    <x v="3"/>
    <x v="3"/>
    <x v="7"/>
    <x v="2"/>
    <x v="0"/>
    <n v="3"/>
    <n v="1.5"/>
    <n v="0"/>
    <x v="2"/>
    <n v="3.5342917352885173"/>
    <n v="0.54830239514151513"/>
  </r>
  <r>
    <x v="8"/>
    <x v="0"/>
    <x v="3"/>
    <x v="8"/>
    <x v="7"/>
    <x v="2"/>
    <x v="0"/>
    <n v="2"/>
    <n v="0.8"/>
    <n v="0"/>
    <x v="0"/>
    <n v="1.2566370614359172"/>
    <n v="9.9209864022096222E-2"/>
  </r>
  <r>
    <x v="8"/>
    <x v="0"/>
    <x v="3"/>
    <x v="8"/>
    <x v="7"/>
    <x v="2"/>
    <x v="0"/>
    <n v="2"/>
    <n v="1.8"/>
    <n v="0"/>
    <x v="0"/>
    <n v="2.8274333882308138"/>
    <n v="0.45139238213345872"/>
  </r>
  <r>
    <x v="8"/>
    <x v="0"/>
    <x v="3"/>
    <x v="8"/>
    <x v="7"/>
    <x v="2"/>
    <x v="0"/>
    <n v="1.6"/>
    <n v="1"/>
    <n v="0"/>
    <x v="1"/>
    <n v="1.2566370614359172"/>
    <n v="9.9209864022096222E-2"/>
  </r>
  <r>
    <x v="8"/>
    <x v="0"/>
    <x v="3"/>
    <x v="8"/>
    <x v="7"/>
    <x v="2"/>
    <x v="0"/>
    <n v="3"/>
    <n v="2.5"/>
    <n v="0"/>
    <x v="2"/>
    <n v="5.8904862254808616"/>
    <n v="0.7701511447578715"/>
  </r>
  <r>
    <x v="8"/>
    <x v="0"/>
    <x v="3"/>
    <x v="8"/>
    <x v="7"/>
    <x v="2"/>
    <x v="0"/>
    <n v="2.5"/>
    <n v="2.5"/>
    <n v="0"/>
    <x v="0"/>
    <n v="4.908738521234052"/>
    <n v="0.69096989871024672"/>
  </r>
  <r>
    <x v="8"/>
    <x v="0"/>
    <x v="3"/>
    <x v="8"/>
    <x v="7"/>
    <x v="2"/>
    <x v="0"/>
    <n v="2.5"/>
    <n v="1.8"/>
    <n v="0"/>
    <x v="0"/>
    <n v="3.5342917352885173"/>
    <n v="0.54830239514151513"/>
  </r>
  <r>
    <x v="8"/>
    <x v="0"/>
    <x v="3"/>
    <x v="8"/>
    <x v="7"/>
    <x v="2"/>
    <x v="0"/>
    <n v="2.2000000000000002"/>
    <n v="1.5"/>
    <n v="0"/>
    <x v="0"/>
    <n v="2.5918139392115793"/>
    <n v="0.41360382124405892"/>
  </r>
  <r>
    <x v="9"/>
    <x v="0"/>
    <x v="3"/>
    <x v="0"/>
    <x v="8"/>
    <x v="2"/>
    <x v="4"/>
    <n v="215"/>
    <n v="168"/>
    <n v="155"/>
    <x v="16"/>
    <n v="103845.34516441061"/>
    <n v="5.0163870341911174"/>
  </r>
  <r>
    <x v="9"/>
    <x v="0"/>
    <x v="3"/>
    <x v="0"/>
    <x v="8"/>
    <x v="2"/>
    <x v="4"/>
    <n v="352"/>
    <n v="381"/>
    <n v="262"/>
    <x v="5"/>
    <n v="320982.80460257636"/>
    <n v="5.5064817674010014"/>
  </r>
  <r>
    <x v="9"/>
    <x v="3"/>
    <x v="3"/>
    <x v="0"/>
    <x v="8"/>
    <x v="2"/>
    <x v="4"/>
    <n v="235"/>
    <n v="126"/>
    <n v="115"/>
    <x v="12"/>
    <n v="64803.202461923458"/>
    <n v="4.8115964684813273"/>
  </r>
  <r>
    <x v="9"/>
    <x v="3"/>
    <x v="3"/>
    <x v="0"/>
    <x v="8"/>
    <x v="2"/>
    <x v="4"/>
    <n v="4"/>
    <n v="5"/>
    <n v="2"/>
    <x v="0"/>
    <n v="28.274333882308138"/>
    <n v="1.4513923821334587"/>
  </r>
  <r>
    <x v="9"/>
    <x v="3"/>
    <x v="3"/>
    <x v="0"/>
    <x v="8"/>
    <x v="2"/>
    <x v="4"/>
    <n v="7"/>
    <n v="5"/>
    <n v="5"/>
    <x v="1"/>
    <n v="106.02875205865551"/>
    <n v="2.0254236498611777"/>
  </r>
  <r>
    <x v="9"/>
    <x v="3"/>
    <x v="3"/>
    <x v="0"/>
    <x v="8"/>
    <x v="2"/>
    <x v="4"/>
    <n v="7"/>
    <n v="5"/>
    <n v="3"/>
    <x v="0"/>
    <n v="55.76326960121883"/>
    <n v="1.7463482300852466"/>
  </r>
  <r>
    <x v="9"/>
    <x v="3"/>
    <x v="3"/>
    <x v="0"/>
    <x v="8"/>
    <x v="2"/>
    <x v="4"/>
    <n v="12"/>
    <n v="15"/>
    <n v="0"/>
    <x v="0"/>
    <n v="141.37166941154069"/>
    <n v="2.1503623864694776"/>
  </r>
  <r>
    <x v="7"/>
    <x v="0"/>
    <x v="3"/>
    <x v="1"/>
    <x v="8"/>
    <x v="2"/>
    <x v="4"/>
    <n v="69"/>
    <n v="48"/>
    <n v="41"/>
    <x v="7"/>
    <n v="7882.2559678567914"/>
    <n v="3.8966505340087445"/>
  </r>
  <r>
    <x v="7"/>
    <x v="0"/>
    <x v="3"/>
    <x v="1"/>
    <x v="8"/>
    <x v="2"/>
    <x v="4"/>
    <n v="61"/>
    <n v="43.5"/>
    <n v="36.5"/>
    <x v="12"/>
    <n v="6269.4408393201311"/>
    <n v="3.7972288085776538"/>
  </r>
  <r>
    <x v="7"/>
    <x v="0"/>
    <x v="3"/>
    <x v="1"/>
    <x v="8"/>
    <x v="2"/>
    <x v="4"/>
    <n v="38"/>
    <n v="37"/>
    <n v="39.5"/>
    <x v="8"/>
    <n v="6005.939755500287"/>
    <n v="3.7785809715551015"/>
  </r>
  <r>
    <x v="7"/>
    <x v="0"/>
    <x v="3"/>
    <x v="1"/>
    <x v="8"/>
    <x v="2"/>
    <x v="4"/>
    <n v="15"/>
    <n v="11.5"/>
    <n v="14"/>
    <x v="14"/>
    <n v="751.23334328965927"/>
    <n v="2.8757748557294862"/>
  </r>
  <r>
    <x v="7"/>
    <x v="0"/>
    <x v="3"/>
    <x v="1"/>
    <x v="8"/>
    <x v="2"/>
    <x v="4"/>
    <n v="45.5"/>
    <n v="26"/>
    <n v="28"/>
    <x v="20"/>
    <n v="3392.1346677135789"/>
    <n v="3.5304730854136701"/>
  </r>
  <r>
    <x v="7"/>
    <x v="3"/>
    <x v="3"/>
    <x v="1"/>
    <x v="8"/>
    <x v="2"/>
    <x v="4"/>
    <n v="19"/>
    <n v="14"/>
    <n v="20"/>
    <x v="9"/>
    <n v="1465.5529728996385"/>
    <n v="3.1660015207766525"/>
  </r>
  <r>
    <x v="7"/>
    <x v="3"/>
    <x v="3"/>
    <x v="1"/>
    <x v="8"/>
    <x v="2"/>
    <x v="4"/>
    <n v="13"/>
    <n v="18"/>
    <n v="18"/>
    <x v="25"/>
    <n v="1201.6591899980958"/>
    <n v="3.07978131218377"/>
  </r>
  <r>
    <x v="7"/>
    <x v="3"/>
    <x v="3"/>
    <x v="1"/>
    <x v="8"/>
    <x v="2"/>
    <x v="4"/>
    <n v="25"/>
    <n v="20"/>
    <n v="29"/>
    <x v="9"/>
    <n v="3034.7785033677401"/>
    <n v="3.4821269991096271"/>
  </r>
  <r>
    <x v="7"/>
    <x v="0"/>
    <x v="3"/>
    <x v="4"/>
    <x v="8"/>
    <x v="2"/>
    <x v="4"/>
    <n v="139"/>
    <n v="136.5"/>
    <n v="102"/>
    <x v="13"/>
    <n v="47586.882021169695"/>
    <n v="4.6774872499687099"/>
  </r>
  <r>
    <x v="7"/>
    <x v="3"/>
    <x v="3"/>
    <x v="4"/>
    <x v="8"/>
    <x v="2"/>
    <x v="4"/>
    <n v="125"/>
    <n v="110"/>
    <n v="15"/>
    <x v="10"/>
    <n v="11506.083093772617"/>
    <n v="4.0609275060562995"/>
  </r>
  <r>
    <x v="7"/>
    <x v="3"/>
    <x v="3"/>
    <x v="4"/>
    <x v="8"/>
    <x v="2"/>
    <x v="4"/>
    <n v="160"/>
    <n v="120"/>
    <n v="105"/>
    <x v="20"/>
    <n v="49715.703743058475"/>
    <n v="4.6964935913835264"/>
  </r>
  <r>
    <x v="7"/>
    <x v="0"/>
    <x v="3"/>
    <x v="5"/>
    <x v="8"/>
    <x v="2"/>
    <x v="4"/>
    <n v="2.2000000000000002"/>
    <n v="1.5"/>
    <n v="0.6"/>
    <x v="0"/>
    <n v="3.7227872945039051"/>
    <n v="0.57086822304025653"/>
  </r>
  <r>
    <x v="7"/>
    <x v="0"/>
    <x v="3"/>
    <x v="5"/>
    <x v="8"/>
    <x v="2"/>
    <x v="4"/>
    <n v="1.5"/>
    <n v="1.2"/>
    <n v="0"/>
    <x v="3"/>
    <n v="1.4137166941154067"/>
    <n v="0.15036238646947744"/>
  </r>
  <r>
    <x v="7"/>
    <x v="3"/>
    <x v="3"/>
    <x v="5"/>
    <x v="8"/>
    <x v="2"/>
    <x v="4"/>
    <n v="120"/>
    <n v="69"/>
    <n v="41"/>
    <x v="2"/>
    <n v="11784.114043615315"/>
    <n v="4.0712969368448571"/>
  </r>
  <r>
    <x v="7"/>
    <x v="3"/>
    <x v="3"/>
    <x v="5"/>
    <x v="8"/>
    <x v="2"/>
    <x v="4"/>
    <n v="51"/>
    <n v="28"/>
    <n v="10"/>
    <x v="0"/>
    <n v="1435.7078426905355"/>
    <n v="3.1570660727639841"/>
  </r>
  <r>
    <x v="7"/>
    <x v="3"/>
    <x v="3"/>
    <x v="5"/>
    <x v="8"/>
    <x v="2"/>
    <x v="4"/>
    <n v="18"/>
    <n v="14"/>
    <n v="28"/>
    <x v="0"/>
    <n v="2660.928977590555"/>
    <n v="3.4250332830248409"/>
  </r>
  <r>
    <x v="7"/>
    <x v="0"/>
    <x v="3"/>
    <x v="2"/>
    <x v="8"/>
    <x v="2"/>
    <x v="4"/>
    <n v="25.5"/>
    <n v="25"/>
    <n v="22"/>
    <x v="12"/>
    <n v="2021.2221735033331"/>
    <n v="3.3056140539523597"/>
  </r>
  <r>
    <x v="7"/>
    <x v="0"/>
    <x v="3"/>
    <x v="2"/>
    <x v="8"/>
    <x v="2"/>
    <x v="4"/>
    <n v="35"/>
    <n v="27"/>
    <n v="29"/>
    <x v="9"/>
    <n v="3384.2806860796045"/>
    <n v="3.5294663754545392"/>
  </r>
  <r>
    <x v="7"/>
    <x v="0"/>
    <x v="3"/>
    <x v="2"/>
    <x v="8"/>
    <x v="2"/>
    <x v="4"/>
    <n v="15"/>
    <n v="13"/>
    <n v="21"/>
    <x v="5"/>
    <n v="1538.5950020956011"/>
    <n v="3.1871243173609076"/>
  </r>
  <r>
    <x v="7"/>
    <x v="0"/>
    <x v="3"/>
    <x v="2"/>
    <x v="8"/>
    <x v="2"/>
    <x v="4"/>
    <n v="117.5"/>
    <n v="72"/>
    <n v="56"/>
    <x v="8"/>
    <n v="16496.503024000005"/>
    <n v="4.2173918909811912"/>
  </r>
  <r>
    <x v="7"/>
    <x v="0"/>
    <x v="3"/>
    <x v="2"/>
    <x v="8"/>
    <x v="2"/>
    <x v="4"/>
    <n v="28.5"/>
    <n v="28"/>
    <n v="16"/>
    <x v="17"/>
    <n v="1430.9954537101507"/>
    <n v="3.1556382540031507"/>
  </r>
  <r>
    <x v="7"/>
    <x v="3"/>
    <x v="3"/>
    <x v="2"/>
    <x v="8"/>
    <x v="2"/>
    <x v="4"/>
    <n v="21"/>
    <n v="15"/>
    <n v="18"/>
    <x v="0"/>
    <n v="1265.2764412332892"/>
    <n v="3.1021854217853897"/>
  </r>
  <r>
    <x v="7"/>
    <x v="3"/>
    <x v="3"/>
    <x v="2"/>
    <x v="8"/>
    <x v="2"/>
    <x v="4"/>
    <n v="15"/>
    <n v="15"/>
    <n v="9"/>
    <x v="0"/>
    <n v="431.18359170519909"/>
    <n v="2.6346622258162635"/>
  </r>
  <r>
    <x v="7"/>
    <x v="3"/>
    <x v="3"/>
    <x v="2"/>
    <x v="8"/>
    <x v="2"/>
    <x v="4"/>
    <n v="16"/>
    <n v="18"/>
    <n v="12"/>
    <x v="0"/>
    <n v="678.58401317539528"/>
    <n v="2.8316036238450648"/>
  </r>
  <r>
    <x v="7"/>
    <x v="3"/>
    <x v="3"/>
    <x v="2"/>
    <x v="8"/>
    <x v="2"/>
    <x v="4"/>
    <n v="86"/>
    <n v="25"/>
    <n v="25"/>
    <x v="10"/>
    <n v="3652.1014597981343"/>
    <n v="3.5625428342561252"/>
  </r>
  <r>
    <x v="7"/>
    <x v="3"/>
    <x v="3"/>
    <x v="2"/>
    <x v="8"/>
    <x v="2"/>
    <x v="4"/>
    <n v="25"/>
    <n v="29"/>
    <n v="15"/>
    <x v="10"/>
    <n v="1276.2720155208535"/>
    <n v="3.1059432466810648"/>
  </r>
  <r>
    <x v="7"/>
    <x v="3"/>
    <x v="3"/>
    <x v="2"/>
    <x v="8"/>
    <x v="2"/>
    <x v="4"/>
    <n v="18"/>
    <n v="15"/>
    <n v="20"/>
    <x v="2"/>
    <n v="1468.6945655532284"/>
    <n v="3.1669314879026706"/>
  </r>
  <r>
    <x v="7"/>
    <x v="3"/>
    <x v="3"/>
    <x v="2"/>
    <x v="8"/>
    <x v="2"/>
    <x v="4"/>
    <n v="88"/>
    <n v="65"/>
    <n v="30"/>
    <x v="7"/>
    <n v="7319.9108828642184"/>
    <n v="3.864505793720153"/>
  </r>
  <r>
    <x v="7"/>
    <x v="3"/>
    <x v="3"/>
    <x v="2"/>
    <x v="8"/>
    <x v="2"/>
    <x v="4"/>
    <n v="4"/>
    <n v="4"/>
    <n v="0"/>
    <x v="0"/>
    <n v="12.566370614359172"/>
    <n v="1.0992098640220962"/>
  </r>
  <r>
    <x v="7"/>
    <x v="3"/>
    <x v="3"/>
    <x v="2"/>
    <x v="8"/>
    <x v="2"/>
    <x v="4"/>
    <n v="17"/>
    <n v="10"/>
    <n v="5"/>
    <x v="0"/>
    <n v="212.05750411731103"/>
    <n v="2.3264536455251585"/>
  </r>
  <r>
    <x v="7"/>
    <x v="3"/>
    <x v="3"/>
    <x v="2"/>
    <x v="8"/>
    <x v="2"/>
    <x v="4"/>
    <n v="8"/>
    <n v="7"/>
    <n v="0"/>
    <x v="0"/>
    <n v="43.982297150257104"/>
    <n v="1.6432779083723719"/>
  </r>
  <r>
    <x v="7"/>
    <x v="3"/>
    <x v="3"/>
    <x v="2"/>
    <x v="8"/>
    <x v="2"/>
    <x v="4"/>
    <n v="6"/>
    <n v="6"/>
    <n v="4"/>
    <x v="0"/>
    <n v="78.539816339744831"/>
    <n v="1.8950898813661714"/>
  </r>
  <r>
    <x v="7"/>
    <x v="3"/>
    <x v="3"/>
    <x v="2"/>
    <x v="8"/>
    <x v="2"/>
    <x v="4"/>
    <n v="20"/>
    <n v="7"/>
    <n v="13"/>
    <x v="2"/>
    <n v="640.88490133231778"/>
    <n v="2.8067800401200325"/>
  </r>
  <r>
    <x v="8"/>
    <x v="3"/>
    <x v="3"/>
    <x v="6"/>
    <x v="8"/>
    <x v="2"/>
    <x v="4"/>
    <n v="7"/>
    <n v="7"/>
    <n v="13"/>
    <x v="2"/>
    <n v="569.41366846314997"/>
    <n v="2.7554278879371652"/>
  </r>
  <r>
    <x v="8"/>
    <x v="3"/>
    <x v="3"/>
    <x v="6"/>
    <x v="8"/>
    <x v="2"/>
    <x v="4"/>
    <n v="36"/>
    <n v="23"/>
    <n v="22"/>
    <x v="5"/>
    <n v="2170.8405236305471"/>
    <n v="3.3366279200683322"/>
  </r>
  <r>
    <x v="8"/>
    <x v="3"/>
    <x v="3"/>
    <x v="6"/>
    <x v="8"/>
    <x v="2"/>
    <x v="4"/>
    <n v="64"/>
    <n v="65"/>
    <n v="57"/>
    <x v="2"/>
    <n v="13474.290891246623"/>
    <n v="4.1295059189332068"/>
  </r>
  <r>
    <x v="8"/>
    <x v="3"/>
    <x v="3"/>
    <x v="6"/>
    <x v="8"/>
    <x v="2"/>
    <x v="4"/>
    <n v="11"/>
    <n v="10"/>
    <n v="0"/>
    <x v="0"/>
    <n v="86.393797973719316"/>
    <n v="1.9364825665243965"/>
  </r>
  <r>
    <x v="8"/>
    <x v="3"/>
    <x v="3"/>
    <x v="6"/>
    <x v="8"/>
    <x v="2"/>
    <x v="4"/>
    <n v="19"/>
    <n v="8"/>
    <n v="1"/>
    <x v="0"/>
    <n v="122.52211349000193"/>
    <n v="2.0882144797206332"/>
  </r>
  <r>
    <x v="8"/>
    <x v="3"/>
    <x v="3"/>
    <x v="6"/>
    <x v="8"/>
    <x v="2"/>
    <x v="4"/>
    <n v="19"/>
    <n v="20"/>
    <n v="28"/>
    <x v="2"/>
    <n v="2761.459942505428"/>
    <n v="3.4411387477679058"/>
  </r>
  <r>
    <x v="8"/>
    <x v="4"/>
    <x v="3"/>
    <x v="7"/>
    <x v="8"/>
    <x v="2"/>
    <x v="4"/>
    <n v="96"/>
    <n v="47"/>
    <n v="66"/>
    <x v="3"/>
    <n v="17228.494112286426"/>
    <n v="4.2362473188116088"/>
  </r>
  <r>
    <x v="8"/>
    <x v="3"/>
    <x v="3"/>
    <x v="7"/>
    <x v="8"/>
    <x v="2"/>
    <x v="4"/>
    <n v="38"/>
    <n v="37"/>
    <n v="13"/>
    <x v="0"/>
    <n v="1635.1989761934874"/>
    <n v="3.2135706065406886"/>
  </r>
  <r>
    <x v="8"/>
    <x v="4"/>
    <x v="3"/>
    <x v="3"/>
    <x v="8"/>
    <x v="2"/>
    <x v="4"/>
    <n v="275"/>
    <n v="160"/>
    <n v="190"/>
    <x v="12"/>
    <n v="147969.01398407927"/>
    <n v="5.1701707798230299"/>
  </r>
  <r>
    <x v="8"/>
    <x v="4"/>
    <x v="3"/>
    <x v="3"/>
    <x v="8"/>
    <x v="2"/>
    <x v="4"/>
    <n v="12"/>
    <n v="8"/>
    <n v="0"/>
    <x v="2"/>
    <n v="75.398223686155035"/>
    <n v="1.8773611144057398"/>
  </r>
  <r>
    <x v="8"/>
    <x v="4"/>
    <x v="3"/>
    <x v="3"/>
    <x v="8"/>
    <x v="2"/>
    <x v="4"/>
    <n v="2"/>
    <n v="1.5"/>
    <n v="0"/>
    <x v="0"/>
    <n v="2.3561944901923448"/>
    <n v="0.37221113608583389"/>
  </r>
  <r>
    <x v="8"/>
    <x v="4"/>
    <x v="3"/>
    <x v="3"/>
    <x v="8"/>
    <x v="2"/>
    <x v="4"/>
    <n v="4"/>
    <n v="2.5"/>
    <n v="0"/>
    <x v="0"/>
    <n v="7.8539816339744828"/>
    <n v="0.8950898813661714"/>
  </r>
  <r>
    <x v="8"/>
    <x v="4"/>
    <x v="3"/>
    <x v="3"/>
    <x v="8"/>
    <x v="2"/>
    <x v="4"/>
    <n v="3.5"/>
    <n v="2"/>
    <n v="0"/>
    <x v="0"/>
    <n v="5.497787143782138"/>
    <n v="0.74018792138042833"/>
  </r>
  <r>
    <x v="8"/>
    <x v="4"/>
    <x v="3"/>
    <x v="3"/>
    <x v="8"/>
    <x v="2"/>
    <x v="4"/>
    <n v="22"/>
    <n v="21"/>
    <n v="17"/>
    <x v="0"/>
    <n v="1270.7742283770713"/>
    <n v="3.1040683986424251"/>
  </r>
  <r>
    <x v="8"/>
    <x v="0"/>
    <x v="3"/>
    <x v="8"/>
    <x v="8"/>
    <x v="2"/>
    <x v="4"/>
    <n v="21"/>
    <n v="15"/>
    <n v="18"/>
    <x v="12"/>
    <n v="1265.2764412332892"/>
    <n v="3.1021854217853897"/>
  </r>
  <r>
    <x v="8"/>
    <x v="0"/>
    <x v="3"/>
    <x v="8"/>
    <x v="8"/>
    <x v="2"/>
    <x v="4"/>
    <n v="119"/>
    <n v="52"/>
    <n v="49"/>
    <x v="5"/>
    <n v="12403.007796372503"/>
    <n v="4.0935270166917332"/>
  </r>
  <r>
    <x v="8"/>
    <x v="0"/>
    <x v="3"/>
    <x v="8"/>
    <x v="8"/>
    <x v="2"/>
    <x v="4"/>
    <n v="7.5"/>
    <n v="5.5"/>
    <n v="0"/>
    <x v="3"/>
    <n v="32.397674240144738"/>
    <n v="1.5105138342521154"/>
  </r>
  <r>
    <x v="8"/>
    <x v="0"/>
    <x v="3"/>
    <x v="8"/>
    <x v="8"/>
    <x v="2"/>
    <x v="4"/>
    <n v="38"/>
    <n v="26"/>
    <n v="30.5"/>
    <x v="20"/>
    <n v="3698.4399514385841"/>
    <n v="3.5680185718088939"/>
  </r>
  <r>
    <x v="8"/>
    <x v="0"/>
    <x v="3"/>
    <x v="8"/>
    <x v="8"/>
    <x v="2"/>
    <x v="4"/>
    <n v="23.5"/>
    <n v="17"/>
    <n v="14"/>
    <x v="5"/>
    <n v="929.51872638088003"/>
    <n v="2.9682581436312732"/>
  </r>
  <r>
    <x v="8"/>
    <x v="0"/>
    <x v="3"/>
    <x v="8"/>
    <x v="8"/>
    <x v="2"/>
    <x v="4"/>
    <n v="59"/>
    <n v="57.5"/>
    <n v="31.5"/>
    <x v="8"/>
    <n v="5781.7085798503158"/>
    <n v="3.7620561977890703"/>
  </r>
  <r>
    <x v="8"/>
    <x v="0"/>
    <x v="3"/>
    <x v="8"/>
    <x v="8"/>
    <x v="2"/>
    <x v="4"/>
    <n v="168"/>
    <n v="143"/>
    <n v="128"/>
    <x v="12"/>
    <n v="70340.25951387547"/>
    <n v="4.8472039662731641"/>
  </r>
  <r>
    <x v="8"/>
    <x v="0"/>
    <x v="3"/>
    <x v="8"/>
    <x v="8"/>
    <x v="2"/>
    <x v="4"/>
    <n v="25"/>
    <n v="19"/>
    <n v="64"/>
    <x v="17"/>
    <n v="13241.027636717581"/>
    <n v="4.121921692024892"/>
  </r>
  <r>
    <x v="8"/>
    <x v="3"/>
    <x v="3"/>
    <x v="9"/>
    <x v="8"/>
    <x v="2"/>
    <x v="4"/>
    <n v="23"/>
    <n v="17"/>
    <n v="20"/>
    <x v="7"/>
    <n v="1563.7277433243196"/>
    <n v="3.1941611413935811"/>
  </r>
  <r>
    <x v="8"/>
    <x v="3"/>
    <x v="3"/>
    <x v="9"/>
    <x v="8"/>
    <x v="2"/>
    <x v="4"/>
    <n v="28"/>
    <n v="16"/>
    <n v="20"/>
    <x v="3"/>
    <n v="1608.4954386379741"/>
    <n v="3.2064198336699645"/>
  </r>
  <r>
    <x v="8"/>
    <x v="3"/>
    <x v="3"/>
    <x v="9"/>
    <x v="8"/>
    <x v="2"/>
    <x v="4"/>
    <n v="1"/>
    <n v="1"/>
    <n v="0"/>
    <x v="0"/>
    <n v="0.78539816339744828"/>
    <n v="-0.10491011863382856"/>
  </r>
  <r>
    <x v="8"/>
    <x v="3"/>
    <x v="3"/>
    <x v="9"/>
    <x v="8"/>
    <x v="2"/>
    <x v="4"/>
    <n v="3"/>
    <n v="2"/>
    <n v="0"/>
    <x v="0"/>
    <n v="4.7123889803846897"/>
    <n v="0.67324113174981504"/>
  </r>
  <r>
    <x v="8"/>
    <x v="3"/>
    <x v="3"/>
    <x v="9"/>
    <x v="8"/>
    <x v="2"/>
    <x v="4"/>
    <n v="3"/>
    <n v="1"/>
    <n v="0"/>
    <x v="0"/>
    <n v="2.3561944901923448"/>
    <n v="0.37221113608583389"/>
  </r>
  <r>
    <x v="8"/>
    <x v="3"/>
    <x v="3"/>
    <x v="9"/>
    <x v="8"/>
    <x v="2"/>
    <x v="4"/>
    <n v="4"/>
    <n v="1"/>
    <n v="0"/>
    <x v="0"/>
    <n v="3.1415926535897931"/>
    <n v="0.49714987269413385"/>
  </r>
  <r>
    <x v="8"/>
    <x v="3"/>
    <x v="3"/>
    <x v="9"/>
    <x v="8"/>
    <x v="2"/>
    <x v="4"/>
    <n v="300"/>
    <n v="160"/>
    <n v="170"/>
    <x v="3"/>
    <n v="128491.13953182254"/>
    <n v="5.108873180701476"/>
  </r>
  <r>
    <x v="8"/>
    <x v="3"/>
    <x v="3"/>
    <x v="9"/>
    <x v="8"/>
    <x v="2"/>
    <x v="4"/>
    <n v="11"/>
    <n v="6"/>
    <n v="6"/>
    <x v="0"/>
    <n v="164.93361431346415"/>
    <n v="2.2173091761000907"/>
  </r>
  <r>
    <x v="8"/>
    <x v="3"/>
    <x v="3"/>
    <x v="9"/>
    <x v="8"/>
    <x v="2"/>
    <x v="4"/>
    <n v="12"/>
    <n v="10"/>
    <n v="14"/>
    <x v="0"/>
    <n v="709.99993971129322"/>
    <n v="2.8512583118415349"/>
  </r>
  <r>
    <x v="7"/>
    <x v="0"/>
    <x v="3"/>
    <x v="1"/>
    <x v="16"/>
    <x v="0"/>
    <x v="0"/>
    <n v="11.5"/>
    <n v="11"/>
    <n v="0"/>
    <x v="1"/>
    <n v="99.352867669777211"/>
    <n v="1.9971804068780081"/>
  </r>
  <r>
    <x v="7"/>
    <x v="0"/>
    <x v="3"/>
    <x v="1"/>
    <x v="16"/>
    <x v="0"/>
    <x v="0"/>
    <n v="10"/>
    <n v="9"/>
    <n v="0"/>
    <x v="3"/>
    <n v="70.685834705770347"/>
    <n v="1.8493323908054964"/>
  </r>
  <r>
    <x v="7"/>
    <x v="0"/>
    <x v="3"/>
    <x v="1"/>
    <x v="16"/>
    <x v="0"/>
    <x v="0"/>
    <n v="22"/>
    <n v="9"/>
    <n v="0"/>
    <x v="2"/>
    <n v="155.50883635269477"/>
    <n v="2.1917550716277026"/>
  </r>
  <r>
    <x v="7"/>
    <x v="0"/>
    <x v="3"/>
    <x v="1"/>
    <x v="16"/>
    <x v="0"/>
    <x v="0"/>
    <n v="19.5"/>
    <n v="8"/>
    <n v="0"/>
    <x v="2"/>
    <n v="122.52211349000193"/>
    <n v="2.0882144797206332"/>
  </r>
  <r>
    <x v="7"/>
    <x v="0"/>
    <x v="3"/>
    <x v="4"/>
    <x v="16"/>
    <x v="0"/>
    <x v="0"/>
    <n v="16"/>
    <n v="8.5"/>
    <n v="0"/>
    <x v="2"/>
    <n v="106.81415022205297"/>
    <n v="2.028628789736389"/>
  </r>
  <r>
    <x v="7"/>
    <x v="0"/>
    <x v="3"/>
    <x v="4"/>
    <x v="16"/>
    <x v="0"/>
    <x v="0"/>
    <n v="58"/>
    <n v="44"/>
    <n v="0"/>
    <x v="1"/>
    <n v="2004.336112990288"/>
    <n v="3.3019705514152964"/>
  </r>
  <r>
    <x v="7"/>
    <x v="0"/>
    <x v="3"/>
    <x v="4"/>
    <x v="16"/>
    <x v="0"/>
    <x v="0"/>
    <n v="5.5"/>
    <n v="4.5"/>
    <n v="0"/>
    <x v="0"/>
    <n v="19.438604544086846"/>
    <n v="1.288665084635759"/>
  </r>
  <r>
    <x v="7"/>
    <x v="0"/>
    <x v="3"/>
    <x v="4"/>
    <x v="16"/>
    <x v="0"/>
    <x v="0"/>
    <n v="10"/>
    <n v="7"/>
    <n v="0"/>
    <x v="14"/>
    <n v="54.977871437821378"/>
    <n v="1.7401879213804283"/>
  </r>
  <r>
    <x v="9"/>
    <x v="0"/>
    <x v="3"/>
    <x v="0"/>
    <x v="9"/>
    <x v="3"/>
    <x v="2"/>
    <n v="3"/>
    <n v="2.5"/>
    <n v="1.5"/>
    <x v="0"/>
    <n v="12.959069696057897"/>
    <n v="1.1125738255800777"/>
  </r>
  <r>
    <x v="9"/>
    <x v="0"/>
    <x v="3"/>
    <x v="0"/>
    <x v="9"/>
    <x v="3"/>
    <x v="2"/>
    <n v="25"/>
    <n v="20"/>
    <n v="24"/>
    <x v="16"/>
    <n v="2202.2564501664451"/>
    <n v="3.3428678906607927"/>
  </r>
  <r>
    <x v="9"/>
    <x v="0"/>
    <x v="3"/>
    <x v="0"/>
    <x v="9"/>
    <x v="3"/>
    <x v="2"/>
    <n v="24.5"/>
    <n v="17"/>
    <n v="19"/>
    <x v="5"/>
    <n v="1461.2332830009525"/>
    <n v="3.1647195557237242"/>
  </r>
  <r>
    <x v="9"/>
    <x v="0"/>
    <x v="3"/>
    <x v="0"/>
    <x v="9"/>
    <x v="3"/>
    <x v="2"/>
    <n v="25"/>
    <n v="26"/>
    <n v="35.5"/>
    <x v="18"/>
    <n v="4469.7009478948785"/>
    <n v="3.6502784669744965"/>
  </r>
  <r>
    <x v="9"/>
    <x v="0"/>
    <x v="3"/>
    <x v="0"/>
    <x v="9"/>
    <x v="3"/>
    <x v="2"/>
    <n v="4.5"/>
    <n v="2"/>
    <n v="2.5"/>
    <x v="14"/>
    <n v="26.703537555513243"/>
    <n v="1.4265687984084265"/>
  </r>
  <r>
    <x v="9"/>
    <x v="3"/>
    <x v="3"/>
    <x v="0"/>
    <x v="9"/>
    <x v="3"/>
    <x v="2"/>
    <n v="10"/>
    <n v="12"/>
    <n v="8"/>
    <x v="2"/>
    <n v="295.30970943744057"/>
    <n v="2.4702777262938325"/>
  </r>
  <r>
    <x v="9"/>
    <x v="3"/>
    <x v="3"/>
    <x v="0"/>
    <x v="9"/>
    <x v="3"/>
    <x v="2"/>
    <n v="5"/>
    <n v="3"/>
    <n v="3"/>
    <x v="19"/>
    <n v="40.055306333269861"/>
    <n v="1.6026600574641079"/>
  </r>
  <r>
    <x v="9"/>
    <x v="3"/>
    <x v="3"/>
    <x v="0"/>
    <x v="9"/>
    <x v="3"/>
    <x v="2"/>
    <n v="10"/>
    <n v="10"/>
    <n v="5"/>
    <x v="0"/>
    <n v="157.07963267948966"/>
    <n v="2.1961198770301529"/>
  </r>
  <r>
    <x v="7"/>
    <x v="3"/>
    <x v="3"/>
    <x v="1"/>
    <x v="9"/>
    <x v="3"/>
    <x v="2"/>
    <n v="35"/>
    <n v="30"/>
    <n v="15"/>
    <x v="8"/>
    <n v="1531.5264186250242"/>
    <n v="3.1851244927286895"/>
  </r>
  <r>
    <x v="7"/>
    <x v="3"/>
    <x v="3"/>
    <x v="1"/>
    <x v="9"/>
    <x v="3"/>
    <x v="2"/>
    <n v="30"/>
    <n v="22"/>
    <n v="20"/>
    <x v="9"/>
    <n v="1774.9998492782331"/>
    <n v="3.2491983205135724"/>
  </r>
  <r>
    <x v="7"/>
    <x v="3"/>
    <x v="3"/>
    <x v="4"/>
    <x v="9"/>
    <x v="3"/>
    <x v="2"/>
    <n v="18"/>
    <n v="14"/>
    <n v="15"/>
    <x v="0"/>
    <n v="904.77868423386042"/>
    <n v="2.9565423604533647"/>
  </r>
  <r>
    <x v="7"/>
    <x v="3"/>
    <x v="3"/>
    <x v="4"/>
    <x v="9"/>
    <x v="3"/>
    <x v="2"/>
    <n v="24"/>
    <n v="19"/>
    <n v="8"/>
    <x v="1"/>
    <n v="559.20349233898321"/>
    <n v="2.7475698750030277"/>
  </r>
  <r>
    <x v="7"/>
    <x v="3"/>
    <x v="3"/>
    <x v="4"/>
    <x v="9"/>
    <x v="3"/>
    <x v="2"/>
    <n v="12"/>
    <n v="14"/>
    <n v="8"/>
    <x v="0"/>
    <n v="333.00882128051808"/>
    <n v="2.5224557379589041"/>
  </r>
  <r>
    <x v="7"/>
    <x v="0"/>
    <x v="3"/>
    <x v="5"/>
    <x v="9"/>
    <x v="3"/>
    <x v="2"/>
    <n v="15"/>
    <n v="14.5"/>
    <n v="14.5"/>
    <x v="12"/>
    <n v="831.34395595619901"/>
    <n v="2.9197807437216023"/>
  </r>
  <r>
    <x v="7"/>
    <x v="0"/>
    <x v="3"/>
    <x v="5"/>
    <x v="9"/>
    <x v="3"/>
    <x v="2"/>
    <n v="2"/>
    <n v="1.4"/>
    <n v="0.6"/>
    <x v="0"/>
    <n v="3.330088212805181"/>
    <n v="0.5224557379589041"/>
  </r>
  <r>
    <x v="7"/>
    <x v="0"/>
    <x v="3"/>
    <x v="5"/>
    <x v="9"/>
    <x v="3"/>
    <x v="2"/>
    <n v="44"/>
    <n v="40"/>
    <n v="25"/>
    <x v="6"/>
    <n v="3345.7961760731296"/>
    <n v="3.5244994804688905"/>
  </r>
  <r>
    <x v="7"/>
    <x v="3"/>
    <x v="3"/>
    <x v="5"/>
    <x v="9"/>
    <x v="3"/>
    <x v="2"/>
    <n v="28"/>
    <n v="20"/>
    <n v="15"/>
    <x v="1"/>
    <n v="1146.6813185602746"/>
    <n v="3.0594427371506088"/>
  </r>
  <r>
    <x v="7"/>
    <x v="0"/>
    <x v="3"/>
    <x v="2"/>
    <x v="9"/>
    <x v="3"/>
    <x v="2"/>
    <n v="20"/>
    <n v="19"/>
    <n v="14"/>
    <x v="13"/>
    <n v="914.20346219462976"/>
    <n v="2.961042861680041"/>
  </r>
  <r>
    <x v="7"/>
    <x v="0"/>
    <x v="3"/>
    <x v="2"/>
    <x v="9"/>
    <x v="3"/>
    <x v="2"/>
    <n v="18"/>
    <n v="13.5"/>
    <n v="13"/>
    <x v="14"/>
    <n v="721.78091216225494"/>
    <n v="2.8584053927522826"/>
  </r>
  <r>
    <x v="7"/>
    <x v="0"/>
    <x v="3"/>
    <x v="2"/>
    <x v="9"/>
    <x v="3"/>
    <x v="2"/>
    <n v="13.5"/>
    <n v="7.5"/>
    <n v="10"/>
    <x v="2"/>
    <n v="393.68082940297097"/>
    <n v="2.59514426699441"/>
  </r>
  <r>
    <x v="7"/>
    <x v="0"/>
    <x v="3"/>
    <x v="2"/>
    <x v="9"/>
    <x v="3"/>
    <x v="2"/>
    <n v="9.5"/>
    <n v="9"/>
    <n v="11"/>
    <x v="5"/>
    <n v="447.28425405484677"/>
    <n v="2.6505836097812905"/>
  </r>
  <r>
    <x v="7"/>
    <x v="3"/>
    <x v="3"/>
    <x v="2"/>
    <x v="9"/>
    <x v="3"/>
    <x v="2"/>
    <n v="13"/>
    <n v="9"/>
    <n v="5"/>
    <x v="0"/>
    <n v="170.43140145724627"/>
    <n v="2.2315496152147007"/>
  </r>
  <r>
    <x v="8"/>
    <x v="3"/>
    <x v="3"/>
    <x v="6"/>
    <x v="9"/>
    <x v="3"/>
    <x v="2"/>
    <n v="18"/>
    <n v="17"/>
    <n v="11"/>
    <x v="12"/>
    <n v="620.46454908398414"/>
    <n v="2.792716972656613"/>
  </r>
  <r>
    <x v="8"/>
    <x v="0"/>
    <x v="3"/>
    <x v="7"/>
    <x v="9"/>
    <x v="3"/>
    <x v="2"/>
    <n v="29"/>
    <n v="25"/>
    <n v="28"/>
    <x v="7"/>
    <n v="3032.4223088775479"/>
    <n v="3.4817896829902204"/>
  </r>
  <r>
    <x v="8"/>
    <x v="4"/>
    <x v="3"/>
    <x v="3"/>
    <x v="9"/>
    <x v="3"/>
    <x v="2"/>
    <n v="14"/>
    <n v="7"/>
    <n v="7"/>
    <x v="9"/>
    <n v="230.90706003884981"/>
    <n v="2.3634372117783289"/>
  </r>
  <r>
    <x v="8"/>
    <x v="4"/>
    <x v="3"/>
    <x v="3"/>
    <x v="9"/>
    <x v="3"/>
    <x v="2"/>
    <n v="17"/>
    <n v="13"/>
    <n v="9"/>
    <x v="2"/>
    <n v="428.04199905160931"/>
    <n v="2.6314863836428137"/>
  </r>
  <r>
    <x v="8"/>
    <x v="4"/>
    <x v="3"/>
    <x v="3"/>
    <x v="9"/>
    <x v="3"/>
    <x v="2"/>
    <n v="22"/>
    <n v="21"/>
    <n v="17"/>
    <x v="0"/>
    <n v="1270.7742283770713"/>
    <n v="3.1040683986424251"/>
  </r>
  <r>
    <x v="8"/>
    <x v="4"/>
    <x v="3"/>
    <x v="3"/>
    <x v="9"/>
    <x v="3"/>
    <x v="2"/>
    <n v="3"/>
    <n v="2.5"/>
    <n v="1"/>
    <x v="0"/>
    <n v="9.0320788790706548"/>
    <n v="0.9557877217197831"/>
  </r>
  <r>
    <x v="8"/>
    <x v="4"/>
    <x v="3"/>
    <x v="3"/>
    <x v="9"/>
    <x v="3"/>
    <x v="2"/>
    <n v="37"/>
    <n v="33"/>
    <n v="23"/>
    <x v="5"/>
    <n v="2620.873671257285"/>
    <n v="3.4184460880209642"/>
  </r>
  <r>
    <x v="8"/>
    <x v="4"/>
    <x v="3"/>
    <x v="3"/>
    <x v="9"/>
    <x v="3"/>
    <x v="2"/>
    <n v="7"/>
    <n v="8"/>
    <n v="8"/>
    <x v="0"/>
    <n v="245.04422698000386"/>
    <n v="2.389244475384614"/>
  </r>
  <r>
    <x v="8"/>
    <x v="0"/>
    <x v="3"/>
    <x v="8"/>
    <x v="9"/>
    <x v="3"/>
    <x v="2"/>
    <n v="34.5"/>
    <n v="24"/>
    <n v="25"/>
    <x v="18"/>
    <n v="2613.8050877867081"/>
    <n v="3.4172731989848577"/>
  </r>
  <r>
    <x v="8"/>
    <x v="0"/>
    <x v="3"/>
    <x v="8"/>
    <x v="9"/>
    <x v="3"/>
    <x v="2"/>
    <n v="4"/>
    <n v="3"/>
    <n v="2"/>
    <x v="3"/>
    <n v="21.991148575128552"/>
    <n v="1.3422479127083906"/>
  </r>
  <r>
    <x v="8"/>
    <x v="0"/>
    <x v="3"/>
    <x v="8"/>
    <x v="9"/>
    <x v="3"/>
    <x v="2"/>
    <n v="25"/>
    <n v="22.5"/>
    <n v="15.5"/>
    <x v="0"/>
    <n v="1196.5541019360126"/>
    <n v="3.0779323399248639"/>
  </r>
  <r>
    <x v="8"/>
    <x v="0"/>
    <x v="3"/>
    <x v="8"/>
    <x v="9"/>
    <x v="3"/>
    <x v="2"/>
    <n v="5"/>
    <n v="4.8"/>
    <n v="2.8"/>
    <x v="0"/>
    <n v="43.47964232568274"/>
    <n v="1.6382859628148729"/>
  </r>
  <r>
    <x v="8"/>
    <x v="3"/>
    <x v="3"/>
    <x v="9"/>
    <x v="9"/>
    <x v="3"/>
    <x v="2"/>
    <n v="13"/>
    <n v="12"/>
    <n v="9"/>
    <x v="2"/>
    <n v="376.99111843077515"/>
    <n v="2.5763311187417588"/>
  </r>
  <r>
    <x v="8"/>
    <x v="3"/>
    <x v="3"/>
    <x v="9"/>
    <x v="9"/>
    <x v="3"/>
    <x v="2"/>
    <n v="25"/>
    <n v="25"/>
    <n v="12"/>
    <x v="1"/>
    <n v="943.26319424033534"/>
    <n v="2.9746328887690776"/>
  </r>
  <r>
    <x v="8"/>
    <x v="3"/>
    <x v="3"/>
    <x v="9"/>
    <x v="9"/>
    <x v="3"/>
    <x v="2"/>
    <n v="4"/>
    <n v="4"/>
    <n v="2"/>
    <x v="0"/>
    <n v="25.132741228718345"/>
    <n v="1.4002398596860774"/>
  </r>
  <r>
    <x v="8"/>
    <x v="3"/>
    <x v="3"/>
    <x v="9"/>
    <x v="9"/>
    <x v="3"/>
    <x v="2"/>
    <n v="4"/>
    <n v="3"/>
    <n v="2"/>
    <x v="7"/>
    <n v="21.991148575128552"/>
    <n v="1.3422479127083906"/>
  </r>
  <r>
    <x v="7"/>
    <x v="3"/>
    <x v="3"/>
    <x v="5"/>
    <x v="10"/>
    <x v="0"/>
    <x v="0"/>
    <n v="35"/>
    <n v="15"/>
    <n v="0"/>
    <x v="0"/>
    <n v="412.33403578366034"/>
    <n v="2.6152491847721282"/>
  </r>
  <r>
    <x v="9"/>
    <x v="3"/>
    <x v="3"/>
    <x v="0"/>
    <x v="11"/>
    <x v="0"/>
    <x v="0"/>
    <n v="8"/>
    <n v="8"/>
    <n v="0"/>
    <x v="0"/>
    <n v="50.26548245743669"/>
    <n v="1.7012698553500587"/>
  </r>
  <r>
    <x v="8"/>
    <x v="0"/>
    <x v="3"/>
    <x v="7"/>
    <x v="11"/>
    <x v="0"/>
    <x v="0"/>
    <n v="24.9"/>
    <n v="9"/>
    <n v="0"/>
    <x v="1"/>
    <n v="176.00772841736816"/>
    <n v="2.2455317379012327"/>
  </r>
  <r>
    <x v="10"/>
    <x v="0"/>
    <x v="4"/>
    <x v="5"/>
    <x v="12"/>
    <x v="0"/>
    <x v="0"/>
    <n v="6.5"/>
    <n v="6"/>
    <n v="0"/>
    <x v="0"/>
    <n v="30.630528372500482"/>
    <n v="1.4861544883926707"/>
  </r>
  <r>
    <x v="11"/>
    <x v="0"/>
    <x v="4"/>
    <x v="0"/>
    <x v="1"/>
    <x v="1"/>
    <x v="1"/>
    <n v="0.5"/>
    <n v="0.6"/>
    <n v="0"/>
    <x v="0"/>
    <n v="0.23561944901923448"/>
    <n v="-0.62778886391416611"/>
  </r>
  <r>
    <x v="11"/>
    <x v="0"/>
    <x v="4"/>
    <x v="0"/>
    <x v="1"/>
    <x v="1"/>
    <x v="1"/>
    <n v="1.8"/>
    <n v="1"/>
    <n v="0.5"/>
    <x v="0"/>
    <n v="2.1991148575128552"/>
    <n v="0.34224791270839067"/>
  </r>
  <r>
    <x v="11"/>
    <x v="0"/>
    <x v="4"/>
    <x v="0"/>
    <x v="1"/>
    <x v="1"/>
    <x v="1"/>
    <n v="4.5"/>
    <n v="2.5"/>
    <n v="0"/>
    <x v="1"/>
    <n v="8.8357293382212934"/>
    <n v="0.94624240381355273"/>
  </r>
  <r>
    <x v="11"/>
    <x v="0"/>
    <x v="4"/>
    <x v="0"/>
    <x v="1"/>
    <x v="1"/>
    <x v="1"/>
    <n v="1.5"/>
    <n v="1.4"/>
    <n v="0"/>
    <x v="0"/>
    <n v="1.6493361431346412"/>
    <n v="0.21730917610009065"/>
  </r>
  <r>
    <x v="11"/>
    <x v="3"/>
    <x v="4"/>
    <x v="0"/>
    <x v="1"/>
    <x v="1"/>
    <x v="1"/>
    <n v="2.6"/>
    <n v="3"/>
    <n v="0"/>
    <x v="0"/>
    <n v="6.1261056745000975"/>
    <n v="0.78718448405665187"/>
  </r>
  <r>
    <x v="10"/>
    <x v="0"/>
    <x v="4"/>
    <x v="1"/>
    <x v="1"/>
    <x v="1"/>
    <x v="1"/>
    <n v="1.2"/>
    <n v="0.6"/>
    <n v="0"/>
    <x v="0"/>
    <n v="0.56548667764616278"/>
    <n v="-0.24757762220256008"/>
  </r>
  <r>
    <x v="10"/>
    <x v="0"/>
    <x v="4"/>
    <x v="1"/>
    <x v="1"/>
    <x v="1"/>
    <x v="1"/>
    <n v="1.5"/>
    <n v="1"/>
    <n v="0"/>
    <x v="2"/>
    <n v="1.1780972450961724"/>
    <n v="7.1181140421852696E-2"/>
  </r>
  <r>
    <x v="10"/>
    <x v="0"/>
    <x v="4"/>
    <x v="1"/>
    <x v="1"/>
    <x v="1"/>
    <x v="1"/>
    <n v="0.8"/>
    <n v="0.8"/>
    <n v="0"/>
    <x v="0"/>
    <n v="0.50265482457436694"/>
    <n v="-0.29873014464994135"/>
  </r>
  <r>
    <x v="10"/>
    <x v="0"/>
    <x v="4"/>
    <x v="1"/>
    <x v="1"/>
    <x v="1"/>
    <x v="1"/>
    <n v="0.4"/>
    <n v="0.4"/>
    <n v="0"/>
    <x v="0"/>
    <n v="0.12566370614359174"/>
    <n v="-0.90079013597790369"/>
  </r>
  <r>
    <x v="10"/>
    <x v="0"/>
    <x v="4"/>
    <x v="1"/>
    <x v="1"/>
    <x v="1"/>
    <x v="1"/>
    <n v="1.6"/>
    <n v="0.8"/>
    <n v="0"/>
    <x v="0"/>
    <n v="1.0053096491487339"/>
    <n v="2.2998510140398521E-3"/>
  </r>
  <r>
    <x v="10"/>
    <x v="0"/>
    <x v="4"/>
    <x v="1"/>
    <x v="1"/>
    <x v="1"/>
    <x v="1"/>
    <n v="1"/>
    <n v="1"/>
    <n v="0"/>
    <x v="0"/>
    <n v="0.78539816339744828"/>
    <n v="-0.10491011863382856"/>
  </r>
  <r>
    <x v="10"/>
    <x v="3"/>
    <x v="4"/>
    <x v="1"/>
    <x v="1"/>
    <x v="1"/>
    <x v="1"/>
    <n v="1"/>
    <n v="1"/>
    <n v="0"/>
    <x v="0"/>
    <n v="0.78539816339744828"/>
    <n v="-0.10491011863382856"/>
  </r>
  <r>
    <x v="10"/>
    <x v="3"/>
    <x v="4"/>
    <x v="1"/>
    <x v="1"/>
    <x v="1"/>
    <x v="1"/>
    <n v="1"/>
    <n v="0.6"/>
    <n v="0"/>
    <x v="0"/>
    <n v="0.47123889803846897"/>
    <n v="-0.32675886825018491"/>
  </r>
  <r>
    <x v="10"/>
    <x v="3"/>
    <x v="4"/>
    <x v="1"/>
    <x v="1"/>
    <x v="1"/>
    <x v="1"/>
    <n v="2.2000000000000002"/>
    <n v="0.8"/>
    <n v="0"/>
    <x v="16"/>
    <n v="1.3823007675795091"/>
    <n v="0.14060254918032133"/>
  </r>
  <r>
    <x v="10"/>
    <x v="3"/>
    <x v="4"/>
    <x v="1"/>
    <x v="1"/>
    <x v="1"/>
    <x v="1"/>
    <n v="1"/>
    <n v="1"/>
    <n v="0"/>
    <x v="0"/>
    <n v="0.78539816339744828"/>
    <n v="-0.10491011863382856"/>
  </r>
  <r>
    <x v="10"/>
    <x v="3"/>
    <x v="4"/>
    <x v="1"/>
    <x v="1"/>
    <x v="1"/>
    <x v="1"/>
    <n v="3.6"/>
    <n v="3"/>
    <n v="0"/>
    <x v="13"/>
    <n v="8.4823001646924414"/>
    <n v="0.92851363685312116"/>
  </r>
  <r>
    <x v="10"/>
    <x v="3"/>
    <x v="4"/>
    <x v="1"/>
    <x v="1"/>
    <x v="1"/>
    <x v="1"/>
    <n v="1"/>
    <n v="1"/>
    <n v="0"/>
    <x v="13"/>
    <n v="0.78539816339744828"/>
    <n v="-0.10491011863382856"/>
  </r>
  <r>
    <x v="10"/>
    <x v="3"/>
    <x v="4"/>
    <x v="1"/>
    <x v="1"/>
    <x v="1"/>
    <x v="1"/>
    <n v="1.8"/>
    <n v="1"/>
    <n v="0"/>
    <x v="13"/>
    <n v="1.4137166941154069"/>
    <n v="0.15036238646947753"/>
  </r>
  <r>
    <x v="10"/>
    <x v="0"/>
    <x v="4"/>
    <x v="4"/>
    <x v="1"/>
    <x v="1"/>
    <x v="1"/>
    <n v="1.5"/>
    <n v="1.5"/>
    <n v="0"/>
    <x v="0"/>
    <n v="1.7671458676442586"/>
    <n v="0.24727239947753393"/>
  </r>
  <r>
    <x v="10"/>
    <x v="3"/>
    <x v="4"/>
    <x v="4"/>
    <x v="1"/>
    <x v="1"/>
    <x v="1"/>
    <n v="0.6"/>
    <n v="0.6"/>
    <n v="0"/>
    <x v="0"/>
    <n v="0.28274333882308139"/>
    <n v="-0.54860761786654122"/>
  </r>
  <r>
    <x v="10"/>
    <x v="3"/>
    <x v="4"/>
    <x v="4"/>
    <x v="1"/>
    <x v="1"/>
    <x v="1"/>
    <n v="0.6"/>
    <n v="0.5"/>
    <n v="0"/>
    <x v="0"/>
    <n v="0.23561944901923448"/>
    <n v="-0.62778886391416611"/>
  </r>
  <r>
    <x v="10"/>
    <x v="3"/>
    <x v="4"/>
    <x v="4"/>
    <x v="1"/>
    <x v="1"/>
    <x v="1"/>
    <n v="1.6"/>
    <n v="1"/>
    <n v="1"/>
    <x v="0"/>
    <n v="4.3982297150257104"/>
    <n v="0.64327790837237186"/>
  </r>
  <r>
    <x v="10"/>
    <x v="0"/>
    <x v="4"/>
    <x v="5"/>
    <x v="1"/>
    <x v="1"/>
    <x v="1"/>
    <n v="1"/>
    <n v="0.8"/>
    <n v="0"/>
    <x v="0"/>
    <n v="0.62831853071795862"/>
    <n v="-0.20182013164188498"/>
  </r>
  <r>
    <x v="10"/>
    <x v="0"/>
    <x v="4"/>
    <x v="5"/>
    <x v="1"/>
    <x v="1"/>
    <x v="1"/>
    <n v="0.8"/>
    <n v="0.5"/>
    <n v="0"/>
    <x v="0"/>
    <n v="0.31415926535897931"/>
    <n v="-0.5028501273058662"/>
  </r>
  <r>
    <x v="10"/>
    <x v="0"/>
    <x v="4"/>
    <x v="5"/>
    <x v="1"/>
    <x v="1"/>
    <x v="1"/>
    <n v="1"/>
    <n v="0.8"/>
    <n v="0"/>
    <x v="0"/>
    <n v="0.62831853071795862"/>
    <n v="-0.20182013164188498"/>
  </r>
  <r>
    <x v="10"/>
    <x v="0"/>
    <x v="4"/>
    <x v="5"/>
    <x v="1"/>
    <x v="1"/>
    <x v="1"/>
    <n v="0.6"/>
    <n v="0.6"/>
    <n v="0"/>
    <x v="0"/>
    <n v="0.28274333882308139"/>
    <n v="-0.54860761786654122"/>
  </r>
  <r>
    <x v="10"/>
    <x v="0"/>
    <x v="4"/>
    <x v="5"/>
    <x v="1"/>
    <x v="1"/>
    <x v="1"/>
    <n v="0.7"/>
    <n v="0.6"/>
    <n v="0"/>
    <x v="0"/>
    <n v="0.32986722862692824"/>
    <n v="-0.48166082823592815"/>
  </r>
  <r>
    <x v="10"/>
    <x v="0"/>
    <x v="4"/>
    <x v="5"/>
    <x v="1"/>
    <x v="1"/>
    <x v="1"/>
    <n v="1"/>
    <n v="0.8"/>
    <n v="0"/>
    <x v="1"/>
    <n v="0.62831853071795862"/>
    <n v="-0.20182013164188498"/>
  </r>
  <r>
    <x v="10"/>
    <x v="0"/>
    <x v="4"/>
    <x v="5"/>
    <x v="1"/>
    <x v="1"/>
    <x v="1"/>
    <n v="3"/>
    <n v="2.2000000000000002"/>
    <n v="0"/>
    <x v="12"/>
    <n v="5.1836278784231586"/>
    <n v="0.71463381690804006"/>
  </r>
  <r>
    <x v="10"/>
    <x v="0"/>
    <x v="4"/>
    <x v="5"/>
    <x v="1"/>
    <x v="1"/>
    <x v="1"/>
    <n v="1.2"/>
    <n v="1"/>
    <n v="0"/>
    <x v="0"/>
    <n v="0.94247779607693793"/>
    <n v="-2.5728872586203724E-2"/>
  </r>
  <r>
    <x v="10"/>
    <x v="0"/>
    <x v="4"/>
    <x v="5"/>
    <x v="1"/>
    <x v="1"/>
    <x v="1"/>
    <n v="1"/>
    <n v="0.7"/>
    <n v="0"/>
    <x v="0"/>
    <n v="0.5497787143782138"/>
    <n v="-0.25981207861957173"/>
  </r>
  <r>
    <x v="10"/>
    <x v="3"/>
    <x v="4"/>
    <x v="5"/>
    <x v="1"/>
    <x v="1"/>
    <x v="1"/>
    <n v="0.6"/>
    <n v="0.8"/>
    <n v="0"/>
    <x v="0"/>
    <n v="0.37699111843077515"/>
    <n v="-0.42366888125824137"/>
  </r>
  <r>
    <x v="10"/>
    <x v="3"/>
    <x v="4"/>
    <x v="5"/>
    <x v="1"/>
    <x v="1"/>
    <x v="1"/>
    <n v="1"/>
    <n v="1"/>
    <n v="1"/>
    <x v="13"/>
    <n v="3.9269908169872414"/>
    <n v="0.59405988570219026"/>
  </r>
  <r>
    <x v="10"/>
    <x v="3"/>
    <x v="4"/>
    <x v="5"/>
    <x v="1"/>
    <x v="1"/>
    <x v="1"/>
    <n v="1.6"/>
    <n v="1.8"/>
    <n v="0"/>
    <x v="10"/>
    <n v="2.2619467105846511"/>
    <n v="0.35448236912540232"/>
  </r>
  <r>
    <x v="10"/>
    <x v="3"/>
    <x v="4"/>
    <x v="5"/>
    <x v="1"/>
    <x v="1"/>
    <x v="1"/>
    <n v="2"/>
    <n v="0.8"/>
    <n v="0"/>
    <x v="9"/>
    <n v="1.2566370614359172"/>
    <n v="9.9209864022096222E-2"/>
  </r>
  <r>
    <x v="10"/>
    <x v="3"/>
    <x v="4"/>
    <x v="5"/>
    <x v="1"/>
    <x v="1"/>
    <x v="1"/>
    <n v="1"/>
    <n v="1"/>
    <n v="0"/>
    <x v="13"/>
    <n v="0.78539816339744828"/>
    <n v="-0.10491011863382856"/>
  </r>
  <r>
    <x v="10"/>
    <x v="3"/>
    <x v="4"/>
    <x v="5"/>
    <x v="1"/>
    <x v="1"/>
    <x v="1"/>
    <n v="1.8"/>
    <n v="1.8"/>
    <n v="0"/>
    <x v="0"/>
    <n v="2.5446900494077327"/>
    <n v="0.40563489157278365"/>
  </r>
  <r>
    <x v="10"/>
    <x v="3"/>
    <x v="4"/>
    <x v="5"/>
    <x v="1"/>
    <x v="1"/>
    <x v="1"/>
    <n v="1"/>
    <n v="1"/>
    <n v="0"/>
    <x v="0"/>
    <n v="0.78539816339744828"/>
    <n v="-0.10491011863382856"/>
  </r>
  <r>
    <x v="11"/>
    <x v="0"/>
    <x v="4"/>
    <x v="2"/>
    <x v="1"/>
    <x v="1"/>
    <x v="1"/>
    <n v="2.5"/>
    <n v="1.5"/>
    <n v="0"/>
    <x v="0"/>
    <n v="2.9452431127404308"/>
    <n v="0.46912114909389024"/>
  </r>
  <r>
    <x v="11"/>
    <x v="3"/>
    <x v="4"/>
    <x v="2"/>
    <x v="1"/>
    <x v="1"/>
    <x v="1"/>
    <n v="2.5"/>
    <n v="2"/>
    <n v="0"/>
    <x v="0"/>
    <n v="3.9269908169872414"/>
    <n v="0.59405988570219026"/>
  </r>
  <r>
    <x v="11"/>
    <x v="3"/>
    <x v="4"/>
    <x v="2"/>
    <x v="1"/>
    <x v="1"/>
    <x v="1"/>
    <n v="1"/>
    <n v="1"/>
    <n v="0"/>
    <x v="0"/>
    <n v="0.78539816339744828"/>
    <n v="-0.10491011863382856"/>
  </r>
  <r>
    <x v="11"/>
    <x v="3"/>
    <x v="4"/>
    <x v="2"/>
    <x v="1"/>
    <x v="1"/>
    <x v="1"/>
    <n v="1"/>
    <n v="1"/>
    <n v="0"/>
    <x v="0"/>
    <n v="0.78539816339744828"/>
    <n v="-0.10491011863382856"/>
  </r>
  <r>
    <x v="11"/>
    <x v="3"/>
    <x v="4"/>
    <x v="2"/>
    <x v="1"/>
    <x v="1"/>
    <x v="1"/>
    <n v="1"/>
    <n v="1"/>
    <n v="0"/>
    <x v="0"/>
    <n v="0.78539816339744828"/>
    <n v="-0.10491011863382856"/>
  </r>
  <r>
    <x v="11"/>
    <x v="3"/>
    <x v="4"/>
    <x v="2"/>
    <x v="1"/>
    <x v="1"/>
    <x v="1"/>
    <n v="1"/>
    <n v="1"/>
    <n v="0"/>
    <x v="0"/>
    <n v="0.78539816339744828"/>
    <n v="-0.10491011863382856"/>
  </r>
  <r>
    <x v="11"/>
    <x v="3"/>
    <x v="4"/>
    <x v="2"/>
    <x v="1"/>
    <x v="1"/>
    <x v="1"/>
    <n v="1"/>
    <n v="1"/>
    <n v="0"/>
    <x v="0"/>
    <n v="0.78539816339744828"/>
    <n v="-0.10491011863382856"/>
  </r>
  <r>
    <x v="11"/>
    <x v="3"/>
    <x v="4"/>
    <x v="2"/>
    <x v="1"/>
    <x v="1"/>
    <x v="1"/>
    <n v="1"/>
    <n v="1"/>
    <n v="0"/>
    <x v="0"/>
    <n v="0.78539816339744828"/>
    <n v="-0.10491011863382856"/>
  </r>
  <r>
    <x v="11"/>
    <x v="3"/>
    <x v="4"/>
    <x v="2"/>
    <x v="1"/>
    <x v="1"/>
    <x v="1"/>
    <n v="2"/>
    <n v="2"/>
    <n v="0"/>
    <x v="0"/>
    <n v="3.1415926535897931"/>
    <n v="0.49714987269413385"/>
  </r>
  <r>
    <x v="11"/>
    <x v="0"/>
    <x v="4"/>
    <x v="6"/>
    <x v="1"/>
    <x v="1"/>
    <x v="1"/>
    <n v="1"/>
    <n v="0.8"/>
    <n v="0"/>
    <x v="0"/>
    <n v="0.62831853071795862"/>
    <n v="-0.20182013164188498"/>
  </r>
  <r>
    <x v="11"/>
    <x v="0"/>
    <x v="4"/>
    <x v="6"/>
    <x v="1"/>
    <x v="1"/>
    <x v="1"/>
    <n v="2"/>
    <n v="2"/>
    <n v="0"/>
    <x v="13"/>
    <n v="3.1415926535897931"/>
    <n v="0.49714987269413385"/>
  </r>
  <r>
    <x v="11"/>
    <x v="3"/>
    <x v="4"/>
    <x v="6"/>
    <x v="1"/>
    <x v="1"/>
    <x v="1"/>
    <n v="5"/>
    <n v="4"/>
    <n v="0"/>
    <x v="0"/>
    <n v="15.707963267948966"/>
    <n v="1.1961198770301527"/>
  </r>
  <r>
    <x v="11"/>
    <x v="3"/>
    <x v="4"/>
    <x v="6"/>
    <x v="1"/>
    <x v="1"/>
    <x v="1"/>
    <n v="2"/>
    <n v="0.4"/>
    <n v="0"/>
    <x v="0"/>
    <n v="0.62831853071795862"/>
    <n v="-0.20182013164188498"/>
  </r>
  <r>
    <x v="11"/>
    <x v="3"/>
    <x v="4"/>
    <x v="6"/>
    <x v="1"/>
    <x v="1"/>
    <x v="1"/>
    <n v="1"/>
    <n v="0.4"/>
    <n v="0"/>
    <x v="0"/>
    <n v="0.31415926535897931"/>
    <n v="-0.5028501273058662"/>
  </r>
  <r>
    <x v="11"/>
    <x v="3"/>
    <x v="4"/>
    <x v="6"/>
    <x v="1"/>
    <x v="1"/>
    <x v="1"/>
    <n v="1"/>
    <n v="3"/>
    <n v="0"/>
    <x v="1"/>
    <n v="2.3561944901923448"/>
    <n v="0.37221113608583389"/>
  </r>
  <r>
    <x v="11"/>
    <x v="0"/>
    <x v="4"/>
    <x v="7"/>
    <x v="1"/>
    <x v="1"/>
    <x v="1"/>
    <n v="1.4"/>
    <n v="1"/>
    <n v="0"/>
    <x v="0"/>
    <n v="1.0995574287564276"/>
    <n v="4.1217917044409476E-2"/>
  </r>
  <r>
    <x v="11"/>
    <x v="0"/>
    <x v="4"/>
    <x v="7"/>
    <x v="1"/>
    <x v="1"/>
    <x v="1"/>
    <n v="1.2"/>
    <n v="0.6"/>
    <n v="0"/>
    <x v="0"/>
    <n v="0.56548667764616278"/>
    <n v="-0.24757762220256008"/>
  </r>
  <r>
    <x v="11"/>
    <x v="0"/>
    <x v="4"/>
    <x v="7"/>
    <x v="1"/>
    <x v="1"/>
    <x v="1"/>
    <n v="1"/>
    <n v="0.6"/>
    <n v="0"/>
    <x v="0"/>
    <n v="0.47123889803846897"/>
    <n v="-0.32675886825018491"/>
  </r>
  <r>
    <x v="11"/>
    <x v="3"/>
    <x v="4"/>
    <x v="7"/>
    <x v="1"/>
    <x v="1"/>
    <x v="1"/>
    <n v="1.4"/>
    <n v="1"/>
    <n v="0"/>
    <x v="13"/>
    <n v="1.0995574287564276"/>
    <n v="4.1217917044409476E-2"/>
  </r>
  <r>
    <x v="11"/>
    <x v="3"/>
    <x v="4"/>
    <x v="7"/>
    <x v="1"/>
    <x v="1"/>
    <x v="1"/>
    <n v="1"/>
    <n v="1.2"/>
    <n v="0"/>
    <x v="0"/>
    <n v="0.94247779607693793"/>
    <n v="-2.5728872586203724E-2"/>
  </r>
  <r>
    <x v="11"/>
    <x v="3"/>
    <x v="4"/>
    <x v="7"/>
    <x v="1"/>
    <x v="1"/>
    <x v="1"/>
    <n v="2.6"/>
    <n v="1.6"/>
    <n v="0"/>
    <x v="0"/>
    <n v="3.267256359733385"/>
    <n v="0.51418321199291417"/>
  </r>
  <r>
    <x v="11"/>
    <x v="3"/>
    <x v="4"/>
    <x v="7"/>
    <x v="1"/>
    <x v="1"/>
    <x v="1"/>
    <n v="1"/>
    <n v="6"/>
    <n v="0"/>
    <x v="13"/>
    <n v="4.7123889803846897"/>
    <n v="0.67324113174981504"/>
  </r>
  <r>
    <x v="11"/>
    <x v="3"/>
    <x v="4"/>
    <x v="7"/>
    <x v="1"/>
    <x v="1"/>
    <x v="1"/>
    <n v="1"/>
    <n v="1.4"/>
    <n v="0"/>
    <x v="0"/>
    <n v="1.0995574287564276"/>
    <n v="4.1217917044409476E-2"/>
  </r>
  <r>
    <x v="11"/>
    <x v="3"/>
    <x v="4"/>
    <x v="7"/>
    <x v="1"/>
    <x v="1"/>
    <x v="1"/>
    <n v="0.6"/>
    <n v="0.8"/>
    <n v="0"/>
    <x v="10"/>
    <n v="0.37699111843077515"/>
    <n v="-0.42366888125824137"/>
  </r>
  <r>
    <x v="11"/>
    <x v="3"/>
    <x v="4"/>
    <x v="7"/>
    <x v="1"/>
    <x v="1"/>
    <x v="1"/>
    <n v="1.8"/>
    <n v="0.6"/>
    <n v="0"/>
    <x v="10"/>
    <n v="0.84823001646924423"/>
    <n v="-7.1486363146878812E-2"/>
  </r>
  <r>
    <x v="11"/>
    <x v="3"/>
    <x v="4"/>
    <x v="7"/>
    <x v="1"/>
    <x v="1"/>
    <x v="1"/>
    <n v="0.8"/>
    <n v="1.2"/>
    <n v="0"/>
    <x v="0"/>
    <n v="0.7539822368615503"/>
    <n v="-0.12263888559426017"/>
  </r>
  <r>
    <x v="11"/>
    <x v="3"/>
    <x v="4"/>
    <x v="7"/>
    <x v="1"/>
    <x v="1"/>
    <x v="1"/>
    <n v="3"/>
    <n v="1"/>
    <n v="0"/>
    <x v="0"/>
    <n v="2.3561944901923448"/>
    <n v="0.37221113608583389"/>
  </r>
  <r>
    <x v="11"/>
    <x v="3"/>
    <x v="4"/>
    <x v="7"/>
    <x v="1"/>
    <x v="1"/>
    <x v="1"/>
    <n v="0.8"/>
    <n v="1.8"/>
    <n v="0"/>
    <x v="10"/>
    <n v="1.1309733552923256"/>
    <n v="5.3452373461421121E-2"/>
  </r>
  <r>
    <x v="11"/>
    <x v="3"/>
    <x v="4"/>
    <x v="7"/>
    <x v="1"/>
    <x v="1"/>
    <x v="1"/>
    <n v="5"/>
    <n v="3"/>
    <n v="0"/>
    <x v="0"/>
    <n v="11.780972450961723"/>
    <n v="1.0711811404218528"/>
  </r>
  <r>
    <x v="11"/>
    <x v="0"/>
    <x v="4"/>
    <x v="3"/>
    <x v="1"/>
    <x v="1"/>
    <x v="1"/>
    <n v="2"/>
    <n v="1.5"/>
    <n v="0"/>
    <x v="0"/>
    <n v="2.3561944901923448"/>
    <n v="0.37221113608583389"/>
  </r>
  <r>
    <x v="11"/>
    <x v="0"/>
    <x v="4"/>
    <x v="3"/>
    <x v="1"/>
    <x v="1"/>
    <x v="1"/>
    <n v="0.6"/>
    <n v="0.6"/>
    <n v="0"/>
    <x v="0"/>
    <n v="0.28274333882308139"/>
    <n v="-0.54860761786654122"/>
  </r>
  <r>
    <x v="11"/>
    <x v="0"/>
    <x v="4"/>
    <x v="3"/>
    <x v="1"/>
    <x v="1"/>
    <x v="1"/>
    <n v="0.6"/>
    <n v="0.8"/>
    <n v="0"/>
    <x v="0"/>
    <n v="0.37699111843077515"/>
    <n v="-0.42366888125824137"/>
  </r>
  <r>
    <x v="11"/>
    <x v="0"/>
    <x v="4"/>
    <x v="3"/>
    <x v="1"/>
    <x v="1"/>
    <x v="1"/>
    <n v="1.2"/>
    <n v="0.6"/>
    <n v="0"/>
    <x v="0"/>
    <n v="0.56548667764616278"/>
    <n v="-0.24757762220256008"/>
  </r>
  <r>
    <x v="11"/>
    <x v="0"/>
    <x v="4"/>
    <x v="3"/>
    <x v="1"/>
    <x v="1"/>
    <x v="1"/>
    <n v="1.5"/>
    <n v="1"/>
    <n v="0"/>
    <x v="0"/>
    <n v="1.1780972450961724"/>
    <n v="7.1181140421852696E-2"/>
  </r>
  <r>
    <x v="11"/>
    <x v="3"/>
    <x v="4"/>
    <x v="3"/>
    <x v="1"/>
    <x v="1"/>
    <x v="1"/>
    <n v="9"/>
    <n v="3"/>
    <n v="0"/>
    <x v="0"/>
    <n v="21.205750411731103"/>
    <n v="1.3264536455251588"/>
  </r>
  <r>
    <x v="11"/>
    <x v="3"/>
    <x v="4"/>
    <x v="3"/>
    <x v="1"/>
    <x v="1"/>
    <x v="1"/>
    <n v="7"/>
    <n v="5"/>
    <n v="0"/>
    <x v="0"/>
    <n v="27.488935718910689"/>
    <n v="1.4391579257164471"/>
  </r>
  <r>
    <x v="11"/>
    <x v="3"/>
    <x v="4"/>
    <x v="3"/>
    <x v="1"/>
    <x v="1"/>
    <x v="1"/>
    <n v="8"/>
    <n v="5"/>
    <n v="0"/>
    <x v="2"/>
    <n v="31.415926535897931"/>
    <n v="1.4971498726941339"/>
  </r>
  <r>
    <x v="11"/>
    <x v="3"/>
    <x v="4"/>
    <x v="3"/>
    <x v="1"/>
    <x v="1"/>
    <x v="1"/>
    <n v="5"/>
    <n v="5"/>
    <n v="0"/>
    <x v="0"/>
    <n v="19.634954084936208"/>
    <n v="1.2930298900382091"/>
  </r>
  <r>
    <x v="10"/>
    <x v="0"/>
    <x v="4"/>
    <x v="8"/>
    <x v="1"/>
    <x v="1"/>
    <x v="1"/>
    <n v="0.6"/>
    <n v="0.6"/>
    <n v="0"/>
    <x v="0"/>
    <n v="0.28274333882308139"/>
    <n v="-0.54860761786654122"/>
  </r>
  <r>
    <x v="10"/>
    <x v="0"/>
    <x v="4"/>
    <x v="8"/>
    <x v="1"/>
    <x v="1"/>
    <x v="1"/>
    <n v="0.8"/>
    <n v="0.6"/>
    <n v="0"/>
    <x v="0"/>
    <n v="0.37699111843077515"/>
    <n v="-0.42366888125824137"/>
  </r>
  <r>
    <x v="10"/>
    <x v="0"/>
    <x v="4"/>
    <x v="8"/>
    <x v="1"/>
    <x v="1"/>
    <x v="1"/>
    <n v="0.6"/>
    <n v="0.4"/>
    <n v="0"/>
    <x v="0"/>
    <n v="0.18849555921538758"/>
    <n v="-0.72469887692222257"/>
  </r>
  <r>
    <x v="10"/>
    <x v="0"/>
    <x v="4"/>
    <x v="8"/>
    <x v="1"/>
    <x v="1"/>
    <x v="1"/>
    <n v="0.6"/>
    <n v="0.4"/>
    <n v="0"/>
    <x v="0"/>
    <n v="0.18849555921538758"/>
    <n v="-0.72469887692222257"/>
  </r>
  <r>
    <x v="10"/>
    <x v="3"/>
    <x v="4"/>
    <x v="8"/>
    <x v="1"/>
    <x v="1"/>
    <x v="1"/>
    <n v="2"/>
    <n v="1"/>
    <n v="0"/>
    <x v="13"/>
    <n v="1.5707963267948966"/>
    <n v="0.19611987703015263"/>
  </r>
  <r>
    <x v="10"/>
    <x v="3"/>
    <x v="4"/>
    <x v="8"/>
    <x v="1"/>
    <x v="1"/>
    <x v="1"/>
    <n v="1"/>
    <n v="1.2"/>
    <n v="0"/>
    <x v="10"/>
    <n v="0.94247779607693793"/>
    <n v="-2.5728872586203724E-2"/>
  </r>
  <r>
    <x v="10"/>
    <x v="0"/>
    <x v="4"/>
    <x v="9"/>
    <x v="1"/>
    <x v="1"/>
    <x v="1"/>
    <n v="1"/>
    <n v="0.8"/>
    <n v="0"/>
    <x v="0"/>
    <n v="0.62831853071795862"/>
    <n v="-0.20182013164188498"/>
  </r>
  <r>
    <x v="10"/>
    <x v="0"/>
    <x v="4"/>
    <x v="9"/>
    <x v="1"/>
    <x v="1"/>
    <x v="1"/>
    <n v="0.3"/>
    <n v="0.2"/>
    <n v="0"/>
    <x v="0"/>
    <n v="4.7123889803846894E-2"/>
    <n v="-1.326758868250185"/>
  </r>
  <r>
    <x v="10"/>
    <x v="0"/>
    <x v="4"/>
    <x v="9"/>
    <x v="1"/>
    <x v="1"/>
    <x v="1"/>
    <n v="1.6"/>
    <n v="1.5"/>
    <n v="0"/>
    <x v="0"/>
    <n v="1.8849555921538761"/>
    <n v="0.27530112307777754"/>
  </r>
  <r>
    <x v="10"/>
    <x v="0"/>
    <x v="4"/>
    <x v="9"/>
    <x v="1"/>
    <x v="1"/>
    <x v="1"/>
    <n v="3.5"/>
    <n v="2"/>
    <n v="0"/>
    <x v="0"/>
    <n v="5.497787143782138"/>
    <n v="0.74018792138042833"/>
  </r>
  <r>
    <x v="10"/>
    <x v="0"/>
    <x v="4"/>
    <x v="9"/>
    <x v="1"/>
    <x v="1"/>
    <x v="1"/>
    <n v="3.5"/>
    <n v="3"/>
    <n v="0"/>
    <x v="0"/>
    <n v="8.2466807156732074"/>
    <n v="0.91627918043610956"/>
  </r>
  <r>
    <x v="10"/>
    <x v="0"/>
    <x v="4"/>
    <x v="9"/>
    <x v="1"/>
    <x v="1"/>
    <x v="1"/>
    <n v="1.2"/>
    <n v="0.8"/>
    <n v="0"/>
    <x v="0"/>
    <n v="0.7539822368615503"/>
    <n v="-0.12263888559426017"/>
  </r>
  <r>
    <x v="10"/>
    <x v="3"/>
    <x v="4"/>
    <x v="9"/>
    <x v="1"/>
    <x v="1"/>
    <x v="1"/>
    <n v="2"/>
    <n v="1.4"/>
    <n v="0"/>
    <x v="0"/>
    <n v="2.1991148575128552"/>
    <n v="0.34224791270839067"/>
  </r>
  <r>
    <x v="10"/>
    <x v="3"/>
    <x v="4"/>
    <x v="9"/>
    <x v="1"/>
    <x v="1"/>
    <x v="1"/>
    <n v="2"/>
    <n v="1"/>
    <n v="0"/>
    <x v="0"/>
    <n v="1.5707963267948966"/>
    <n v="0.19611987703015263"/>
  </r>
  <r>
    <x v="10"/>
    <x v="3"/>
    <x v="4"/>
    <x v="9"/>
    <x v="1"/>
    <x v="1"/>
    <x v="1"/>
    <n v="3.4"/>
    <n v="3"/>
    <n v="0"/>
    <x v="13"/>
    <n v="8.0110612666539716"/>
    <n v="0.90369005312808892"/>
  </r>
  <r>
    <x v="10"/>
    <x v="3"/>
    <x v="4"/>
    <x v="9"/>
    <x v="1"/>
    <x v="1"/>
    <x v="1"/>
    <n v="4"/>
    <n v="2"/>
    <n v="0"/>
    <x v="0"/>
    <n v="6.2831853071795862"/>
    <n v="0.79817986835811505"/>
  </r>
  <r>
    <x v="10"/>
    <x v="3"/>
    <x v="4"/>
    <x v="9"/>
    <x v="1"/>
    <x v="1"/>
    <x v="1"/>
    <n v="1"/>
    <n v="0.8"/>
    <n v="0"/>
    <x v="0"/>
    <n v="0.62831853071795862"/>
    <n v="-0.20182013164188498"/>
  </r>
  <r>
    <x v="11"/>
    <x v="0"/>
    <x v="4"/>
    <x v="0"/>
    <x v="3"/>
    <x v="1"/>
    <x v="1"/>
    <n v="1.2"/>
    <n v="1"/>
    <n v="0"/>
    <x v="0"/>
    <n v="0.94247779607693793"/>
    <n v="-2.5728872586203724E-2"/>
  </r>
  <r>
    <x v="11"/>
    <x v="3"/>
    <x v="4"/>
    <x v="0"/>
    <x v="3"/>
    <x v="1"/>
    <x v="1"/>
    <n v="6"/>
    <n v="5"/>
    <n v="0"/>
    <x v="0"/>
    <n v="23.561944901923447"/>
    <n v="1.3722111360858338"/>
  </r>
  <r>
    <x v="10"/>
    <x v="0"/>
    <x v="4"/>
    <x v="1"/>
    <x v="3"/>
    <x v="1"/>
    <x v="1"/>
    <n v="1.2"/>
    <n v="0.6"/>
    <n v="0"/>
    <x v="0"/>
    <n v="0.56548667764616278"/>
    <n v="-0.24757762220256008"/>
  </r>
  <r>
    <x v="10"/>
    <x v="0"/>
    <x v="4"/>
    <x v="1"/>
    <x v="3"/>
    <x v="1"/>
    <x v="1"/>
    <n v="1"/>
    <n v="0.7"/>
    <n v="0"/>
    <x v="0"/>
    <n v="0.5497787143782138"/>
    <n v="-0.25981207861957173"/>
  </r>
  <r>
    <x v="10"/>
    <x v="3"/>
    <x v="4"/>
    <x v="4"/>
    <x v="3"/>
    <x v="1"/>
    <x v="1"/>
    <n v="1.8"/>
    <n v="1.6"/>
    <n v="0"/>
    <x v="0"/>
    <n v="2.2619467105846511"/>
    <n v="0.35448236912540232"/>
  </r>
  <r>
    <x v="10"/>
    <x v="0"/>
    <x v="4"/>
    <x v="5"/>
    <x v="3"/>
    <x v="1"/>
    <x v="1"/>
    <n v="1.2"/>
    <n v="1.2"/>
    <n v="0"/>
    <x v="0"/>
    <n v="1.1309733552923256"/>
    <n v="5.3452373461421121E-2"/>
  </r>
  <r>
    <x v="10"/>
    <x v="0"/>
    <x v="4"/>
    <x v="5"/>
    <x v="3"/>
    <x v="1"/>
    <x v="1"/>
    <n v="0.6"/>
    <n v="0.6"/>
    <n v="0"/>
    <x v="0"/>
    <n v="0.28274333882308139"/>
    <n v="-0.54860761786654122"/>
  </r>
  <r>
    <x v="10"/>
    <x v="0"/>
    <x v="4"/>
    <x v="5"/>
    <x v="3"/>
    <x v="1"/>
    <x v="1"/>
    <n v="0.6"/>
    <n v="0.6"/>
    <n v="0"/>
    <x v="0"/>
    <n v="0.28274333882308139"/>
    <n v="-0.54860761786654122"/>
  </r>
  <r>
    <x v="10"/>
    <x v="0"/>
    <x v="4"/>
    <x v="5"/>
    <x v="3"/>
    <x v="1"/>
    <x v="1"/>
    <n v="1.2"/>
    <n v="0.8"/>
    <n v="0"/>
    <x v="0"/>
    <n v="0.7539822368615503"/>
    <n v="-0.12263888559426017"/>
  </r>
  <r>
    <x v="10"/>
    <x v="0"/>
    <x v="4"/>
    <x v="5"/>
    <x v="3"/>
    <x v="1"/>
    <x v="1"/>
    <n v="1.4"/>
    <n v="1"/>
    <n v="0"/>
    <x v="0"/>
    <n v="1.0995574287564276"/>
    <n v="4.1217917044409476E-2"/>
  </r>
  <r>
    <x v="10"/>
    <x v="0"/>
    <x v="4"/>
    <x v="5"/>
    <x v="3"/>
    <x v="1"/>
    <x v="1"/>
    <n v="1.7"/>
    <n v="1.6"/>
    <n v="0"/>
    <x v="0"/>
    <n v="2.1362830044410597"/>
    <n v="0.32965878540037025"/>
  </r>
  <r>
    <x v="11"/>
    <x v="0"/>
    <x v="4"/>
    <x v="2"/>
    <x v="3"/>
    <x v="1"/>
    <x v="1"/>
    <n v="2"/>
    <n v="2.5"/>
    <n v="0"/>
    <x v="13"/>
    <n v="3.9269908169872414"/>
    <n v="0.59405988570219026"/>
  </r>
  <r>
    <x v="12"/>
    <x v="0"/>
    <x v="4"/>
    <x v="2"/>
    <x v="3"/>
    <x v="1"/>
    <x v="1"/>
    <n v="0.8"/>
    <n v="0.5"/>
    <n v="0"/>
    <x v="0"/>
    <n v="0.31415926535897931"/>
    <n v="-0.5028501273058662"/>
  </r>
  <r>
    <x v="11"/>
    <x v="0"/>
    <x v="4"/>
    <x v="6"/>
    <x v="3"/>
    <x v="1"/>
    <x v="1"/>
    <n v="0.8"/>
    <n v="0.6"/>
    <n v="0"/>
    <x v="0"/>
    <n v="0.37699111843077515"/>
    <n v="-0.42366888125824137"/>
  </r>
  <r>
    <x v="11"/>
    <x v="0"/>
    <x v="4"/>
    <x v="6"/>
    <x v="3"/>
    <x v="1"/>
    <x v="1"/>
    <n v="1"/>
    <n v="1"/>
    <n v="0"/>
    <x v="13"/>
    <n v="0.78539816339744828"/>
    <n v="-0.10491011863382856"/>
  </r>
  <r>
    <x v="11"/>
    <x v="0"/>
    <x v="4"/>
    <x v="7"/>
    <x v="3"/>
    <x v="1"/>
    <x v="1"/>
    <n v="2.5"/>
    <n v="2"/>
    <n v="0"/>
    <x v="0"/>
    <n v="3.9269908169872414"/>
    <n v="0.59405988570219026"/>
  </r>
  <r>
    <x v="11"/>
    <x v="3"/>
    <x v="4"/>
    <x v="7"/>
    <x v="3"/>
    <x v="1"/>
    <x v="1"/>
    <n v="3.6"/>
    <n v="2"/>
    <n v="0"/>
    <x v="13"/>
    <n v="5.6548667764616276"/>
    <n v="0.75242237779743992"/>
  </r>
  <r>
    <x v="11"/>
    <x v="0"/>
    <x v="4"/>
    <x v="3"/>
    <x v="3"/>
    <x v="1"/>
    <x v="1"/>
    <n v="1.2"/>
    <n v="1"/>
    <n v="0"/>
    <x v="0"/>
    <n v="0.94247779607693793"/>
    <n v="-2.5728872586203724E-2"/>
  </r>
  <r>
    <x v="11"/>
    <x v="3"/>
    <x v="4"/>
    <x v="3"/>
    <x v="3"/>
    <x v="1"/>
    <x v="1"/>
    <n v="4"/>
    <n v="4"/>
    <n v="0"/>
    <x v="7"/>
    <n v="12.566370614359172"/>
    <n v="1.0992098640220962"/>
  </r>
  <r>
    <x v="11"/>
    <x v="3"/>
    <x v="4"/>
    <x v="3"/>
    <x v="3"/>
    <x v="1"/>
    <x v="1"/>
    <n v="4"/>
    <n v="3"/>
    <n v="0"/>
    <x v="0"/>
    <n v="9.4247779607693793"/>
    <n v="0.97427112741379629"/>
  </r>
  <r>
    <x v="10"/>
    <x v="0"/>
    <x v="4"/>
    <x v="8"/>
    <x v="3"/>
    <x v="1"/>
    <x v="1"/>
    <n v="0.8"/>
    <n v="0.6"/>
    <n v="0"/>
    <x v="0"/>
    <n v="0.37699111843077515"/>
    <n v="-0.42366888125824137"/>
  </r>
  <r>
    <x v="10"/>
    <x v="3"/>
    <x v="4"/>
    <x v="8"/>
    <x v="3"/>
    <x v="1"/>
    <x v="1"/>
    <n v="4"/>
    <n v="2.4"/>
    <n v="0"/>
    <x v="8"/>
    <n v="7.5398223686155035"/>
    <n v="0.87736111440573983"/>
  </r>
  <r>
    <x v="10"/>
    <x v="3"/>
    <x v="4"/>
    <x v="8"/>
    <x v="3"/>
    <x v="1"/>
    <x v="1"/>
    <n v="2"/>
    <n v="1"/>
    <n v="0"/>
    <x v="1"/>
    <n v="1.5707963267948966"/>
    <n v="0.19611987703015263"/>
  </r>
  <r>
    <x v="10"/>
    <x v="3"/>
    <x v="4"/>
    <x v="8"/>
    <x v="3"/>
    <x v="1"/>
    <x v="1"/>
    <n v="4"/>
    <n v="1.8"/>
    <n v="0"/>
    <x v="9"/>
    <n v="5.6548667764616276"/>
    <n v="0.75242237779743992"/>
  </r>
  <r>
    <x v="11"/>
    <x v="0"/>
    <x v="4"/>
    <x v="0"/>
    <x v="5"/>
    <x v="2"/>
    <x v="2"/>
    <n v="3.5"/>
    <n v="2"/>
    <n v="2"/>
    <x v="0"/>
    <n v="18.06415775814131"/>
    <n v="1.2568177173837642"/>
  </r>
  <r>
    <x v="11"/>
    <x v="0"/>
    <x v="4"/>
    <x v="0"/>
    <x v="5"/>
    <x v="2"/>
    <x v="2"/>
    <n v="1"/>
    <n v="1.5"/>
    <n v="1.5"/>
    <x v="8"/>
    <n v="8.2466807156732074"/>
    <n v="0.91627918043610956"/>
  </r>
  <r>
    <x v="11"/>
    <x v="0"/>
    <x v="4"/>
    <x v="0"/>
    <x v="5"/>
    <x v="2"/>
    <x v="2"/>
    <n v="2"/>
    <n v="1.2"/>
    <n v="2.2000000000000002"/>
    <x v="7"/>
    <n v="17.090264035528477"/>
    <n v="1.2327487723923138"/>
  </r>
  <r>
    <x v="11"/>
    <x v="0"/>
    <x v="4"/>
    <x v="0"/>
    <x v="5"/>
    <x v="2"/>
    <x v="2"/>
    <n v="1.5"/>
    <n v="1.5"/>
    <n v="0.8"/>
    <x v="0"/>
    <n v="3.7777651659417266"/>
    <n v="0.57723495774000322"/>
  </r>
  <r>
    <x v="11"/>
    <x v="0"/>
    <x v="4"/>
    <x v="0"/>
    <x v="5"/>
    <x v="2"/>
    <x v="2"/>
    <n v="2"/>
    <n v="1.5"/>
    <n v="3"/>
    <x v="12"/>
    <n v="30.630528372500482"/>
    <n v="1.4861544883926707"/>
  </r>
  <r>
    <x v="11"/>
    <x v="0"/>
    <x v="4"/>
    <x v="0"/>
    <x v="5"/>
    <x v="2"/>
    <x v="2"/>
    <n v="2.2000000000000002"/>
    <n v="1.5"/>
    <n v="0"/>
    <x v="0"/>
    <n v="2.5918139392115793"/>
    <n v="0.41360382124405892"/>
  </r>
  <r>
    <x v="11"/>
    <x v="0"/>
    <x v="4"/>
    <x v="0"/>
    <x v="5"/>
    <x v="2"/>
    <x v="2"/>
    <n v="7"/>
    <n v="4.5"/>
    <n v="9.5"/>
    <x v="20"/>
    <n v="308.26877913349847"/>
    <n v="2.4889295424474427"/>
  </r>
  <r>
    <x v="11"/>
    <x v="3"/>
    <x v="4"/>
    <x v="0"/>
    <x v="5"/>
    <x v="2"/>
    <x v="2"/>
    <n v="2"/>
    <n v="2"/>
    <n v="1.4"/>
    <x v="0"/>
    <n v="9.2991142546257883"/>
    <n v="0.96844158375307243"/>
  </r>
  <r>
    <x v="11"/>
    <x v="3"/>
    <x v="4"/>
    <x v="0"/>
    <x v="5"/>
    <x v="2"/>
    <x v="2"/>
    <n v="2.2000000000000002"/>
    <n v="1.6"/>
    <n v="4"/>
    <x v="1"/>
    <n v="53.030083992595706"/>
    <n v="1.7245223149837701"/>
  </r>
  <r>
    <x v="10"/>
    <x v="0"/>
    <x v="4"/>
    <x v="1"/>
    <x v="5"/>
    <x v="2"/>
    <x v="2"/>
    <n v="1.8"/>
    <n v="1.5"/>
    <n v="1"/>
    <x v="0"/>
    <n v="5.2621676947629039"/>
    <n v="0.72116468406699796"/>
  </r>
  <r>
    <x v="10"/>
    <x v="0"/>
    <x v="4"/>
    <x v="1"/>
    <x v="5"/>
    <x v="2"/>
    <x v="2"/>
    <n v="2.2000000000000002"/>
    <n v="2"/>
    <n v="1"/>
    <x v="0"/>
    <n v="6.5973445725385655"/>
    <n v="0.8193691674280531"/>
  </r>
  <r>
    <x v="10"/>
    <x v="0"/>
    <x v="4"/>
    <x v="1"/>
    <x v="5"/>
    <x v="2"/>
    <x v="2"/>
    <n v="1.5"/>
    <n v="1.5"/>
    <n v="0"/>
    <x v="0"/>
    <n v="1.7671458676442586"/>
    <n v="0.24727239947753393"/>
  </r>
  <r>
    <x v="10"/>
    <x v="0"/>
    <x v="4"/>
    <x v="1"/>
    <x v="5"/>
    <x v="2"/>
    <x v="2"/>
    <n v="2"/>
    <n v="1.5"/>
    <n v="0"/>
    <x v="0"/>
    <n v="2.3561944901923448"/>
    <n v="0.37221113608583389"/>
  </r>
  <r>
    <x v="10"/>
    <x v="3"/>
    <x v="4"/>
    <x v="1"/>
    <x v="5"/>
    <x v="2"/>
    <x v="2"/>
    <n v="4"/>
    <n v="2.6"/>
    <n v="2.6"/>
    <x v="2"/>
    <n v="29.405307237600468"/>
    <n v="1.4684257214322392"/>
  </r>
  <r>
    <x v="10"/>
    <x v="3"/>
    <x v="4"/>
    <x v="1"/>
    <x v="5"/>
    <x v="2"/>
    <x v="2"/>
    <n v="1"/>
    <n v="1"/>
    <n v="0"/>
    <x v="0"/>
    <n v="0.78539816339744828"/>
    <n v="-0.10491011863382856"/>
  </r>
  <r>
    <x v="10"/>
    <x v="3"/>
    <x v="4"/>
    <x v="1"/>
    <x v="5"/>
    <x v="2"/>
    <x v="2"/>
    <n v="1"/>
    <n v="1"/>
    <n v="1"/>
    <x v="0"/>
    <n v="3.9269908169872414"/>
    <n v="0.59405988570219026"/>
  </r>
  <r>
    <x v="10"/>
    <x v="0"/>
    <x v="4"/>
    <x v="4"/>
    <x v="5"/>
    <x v="2"/>
    <x v="2"/>
    <n v="3"/>
    <n v="1.6"/>
    <n v="1.6"/>
    <x v="0"/>
    <n v="11.812388377497625"/>
    <n v="1.072337717621795"/>
  </r>
  <r>
    <x v="10"/>
    <x v="0"/>
    <x v="4"/>
    <x v="4"/>
    <x v="5"/>
    <x v="2"/>
    <x v="2"/>
    <n v="1.8"/>
    <n v="1.6"/>
    <n v="0.6"/>
    <x v="0"/>
    <n v="3.3929200658769769"/>
    <n v="0.53057362818108356"/>
  </r>
  <r>
    <x v="10"/>
    <x v="0"/>
    <x v="4"/>
    <x v="4"/>
    <x v="5"/>
    <x v="2"/>
    <x v="2"/>
    <n v="2.2000000000000002"/>
    <n v="1.2"/>
    <n v="0.4"/>
    <x v="1"/>
    <n v="2.5761059759436304"/>
    <n v="0.41096372507785056"/>
  </r>
  <r>
    <x v="10"/>
    <x v="0"/>
    <x v="4"/>
    <x v="4"/>
    <x v="5"/>
    <x v="2"/>
    <x v="2"/>
    <n v="3"/>
    <n v="2"/>
    <n v="2.5"/>
    <x v="0"/>
    <n v="24.347343065320896"/>
    <n v="1.386451575200444"/>
  </r>
  <r>
    <x v="10"/>
    <x v="0"/>
    <x v="4"/>
    <x v="4"/>
    <x v="5"/>
    <x v="2"/>
    <x v="2"/>
    <n v="2.8"/>
    <n v="1.4"/>
    <n v="0.5"/>
    <x v="0"/>
    <n v="3.8641589639154454"/>
    <n v="0.58705498413353174"/>
  </r>
  <r>
    <x v="10"/>
    <x v="0"/>
    <x v="4"/>
    <x v="4"/>
    <x v="5"/>
    <x v="2"/>
    <x v="2"/>
    <n v="4"/>
    <n v="3"/>
    <n v="3"/>
    <x v="0"/>
    <n v="37.699111843077517"/>
    <n v="1.5763311187417586"/>
  </r>
  <r>
    <x v="10"/>
    <x v="0"/>
    <x v="4"/>
    <x v="5"/>
    <x v="5"/>
    <x v="2"/>
    <x v="2"/>
    <n v="3.5"/>
    <n v="2.5"/>
    <n v="1"/>
    <x v="0"/>
    <n v="10.013826583317465"/>
    <n v="1.0006000661361454"/>
  </r>
  <r>
    <x v="10"/>
    <x v="0"/>
    <x v="4"/>
    <x v="5"/>
    <x v="5"/>
    <x v="2"/>
    <x v="2"/>
    <n v="1.2"/>
    <n v="1"/>
    <n v="0"/>
    <x v="0"/>
    <n v="0.94247779607693793"/>
    <n v="-2.5728872586203724E-2"/>
  </r>
  <r>
    <x v="10"/>
    <x v="0"/>
    <x v="4"/>
    <x v="5"/>
    <x v="5"/>
    <x v="2"/>
    <x v="2"/>
    <n v="3"/>
    <n v="2.2000000000000002"/>
    <n v="1.5"/>
    <x v="0"/>
    <n v="12.252211349000195"/>
    <n v="1.088214479720633"/>
  </r>
  <r>
    <x v="10"/>
    <x v="0"/>
    <x v="4"/>
    <x v="5"/>
    <x v="5"/>
    <x v="2"/>
    <x v="2"/>
    <n v="1.8"/>
    <n v="1"/>
    <n v="0"/>
    <x v="0"/>
    <n v="1.4137166941154069"/>
    <n v="0.15036238646947753"/>
  </r>
  <r>
    <x v="10"/>
    <x v="0"/>
    <x v="4"/>
    <x v="5"/>
    <x v="5"/>
    <x v="2"/>
    <x v="2"/>
    <n v="3"/>
    <n v="2"/>
    <n v="2.5"/>
    <x v="0"/>
    <n v="24.347343065320896"/>
    <n v="1.386451575200444"/>
  </r>
  <r>
    <x v="10"/>
    <x v="0"/>
    <x v="4"/>
    <x v="5"/>
    <x v="5"/>
    <x v="2"/>
    <x v="2"/>
    <n v="5"/>
    <n v="2.5"/>
    <n v="1"/>
    <x v="0"/>
    <n v="12.959069696057897"/>
    <n v="1.1125738255800777"/>
  </r>
  <r>
    <x v="10"/>
    <x v="0"/>
    <x v="4"/>
    <x v="5"/>
    <x v="5"/>
    <x v="2"/>
    <x v="2"/>
    <n v="5"/>
    <n v="3"/>
    <n v="3"/>
    <x v="0"/>
    <n v="40.055306333269861"/>
    <n v="1.6026600574641079"/>
  </r>
  <r>
    <x v="11"/>
    <x v="0"/>
    <x v="4"/>
    <x v="2"/>
    <x v="5"/>
    <x v="2"/>
    <x v="2"/>
    <n v="4"/>
    <n v="2.5"/>
    <n v="2.5"/>
    <x v="0"/>
    <n v="27.488935718910689"/>
    <n v="1.4391579257164471"/>
  </r>
  <r>
    <x v="11"/>
    <x v="0"/>
    <x v="4"/>
    <x v="2"/>
    <x v="5"/>
    <x v="2"/>
    <x v="2"/>
    <n v="3"/>
    <n v="2.5"/>
    <n v="3.5"/>
    <x v="14"/>
    <n v="44.374996231955826"/>
    <n v="1.6471383291856099"/>
  </r>
  <r>
    <x v="11"/>
    <x v="0"/>
    <x v="4"/>
    <x v="2"/>
    <x v="5"/>
    <x v="2"/>
    <x v="2"/>
    <n v="2.2000000000000002"/>
    <n v="1.2"/>
    <n v="0"/>
    <x v="0"/>
    <n v="2.0734511513692637"/>
    <n v="0.31669380823600257"/>
  </r>
  <r>
    <x v="11"/>
    <x v="0"/>
    <x v="4"/>
    <x v="2"/>
    <x v="5"/>
    <x v="2"/>
    <x v="2"/>
    <n v="1.6"/>
    <n v="2"/>
    <n v="2.5"/>
    <x v="0"/>
    <n v="22.148228207808042"/>
    <n v="1.3453389896855326"/>
  </r>
  <r>
    <x v="11"/>
    <x v="0"/>
    <x v="4"/>
    <x v="2"/>
    <x v="5"/>
    <x v="2"/>
    <x v="2"/>
    <n v="1"/>
    <n v="1"/>
    <n v="1.2"/>
    <x v="0"/>
    <n v="5.3092915845667505"/>
    <n v="0.72503657730780735"/>
  </r>
  <r>
    <x v="11"/>
    <x v="0"/>
    <x v="4"/>
    <x v="2"/>
    <x v="5"/>
    <x v="2"/>
    <x v="2"/>
    <n v="2.5"/>
    <n v="2.5"/>
    <n v="3.2"/>
    <x v="0"/>
    <n v="37.078647293993541"/>
    <n v="1.5691238817974265"/>
  </r>
  <r>
    <x v="11"/>
    <x v="0"/>
    <x v="4"/>
    <x v="2"/>
    <x v="5"/>
    <x v="2"/>
    <x v="2"/>
    <n v="1.2"/>
    <n v="1.2"/>
    <n v="0.6"/>
    <x v="0"/>
    <n v="2.2619467105846511"/>
    <n v="0.35448236912540232"/>
  </r>
  <r>
    <x v="11"/>
    <x v="3"/>
    <x v="4"/>
    <x v="2"/>
    <x v="5"/>
    <x v="2"/>
    <x v="2"/>
    <n v="1"/>
    <n v="1"/>
    <n v="0"/>
    <x v="0"/>
    <n v="0.78539816339744828"/>
    <n v="-0.10491011863382856"/>
  </r>
  <r>
    <x v="11"/>
    <x v="3"/>
    <x v="4"/>
    <x v="2"/>
    <x v="5"/>
    <x v="2"/>
    <x v="2"/>
    <n v="2"/>
    <n v="2"/>
    <n v="0"/>
    <x v="2"/>
    <n v="3.1415926535897931"/>
    <n v="0.49714987269413385"/>
  </r>
  <r>
    <x v="11"/>
    <x v="3"/>
    <x v="4"/>
    <x v="2"/>
    <x v="5"/>
    <x v="2"/>
    <x v="2"/>
    <n v="1"/>
    <n v="1"/>
    <n v="0"/>
    <x v="0"/>
    <n v="0.78539816339744828"/>
    <n v="-0.10491011863382856"/>
  </r>
  <r>
    <x v="11"/>
    <x v="3"/>
    <x v="4"/>
    <x v="2"/>
    <x v="5"/>
    <x v="2"/>
    <x v="2"/>
    <n v="10"/>
    <n v="10"/>
    <n v="10"/>
    <x v="2"/>
    <n v="392.69908169872411"/>
    <n v="2.5940598857021904"/>
  </r>
  <r>
    <x v="11"/>
    <x v="0"/>
    <x v="4"/>
    <x v="6"/>
    <x v="5"/>
    <x v="2"/>
    <x v="2"/>
    <n v="2"/>
    <n v="1.2"/>
    <n v="1.8"/>
    <x v="1"/>
    <n v="12.063715789784807"/>
    <n v="1.0814810970616646"/>
  </r>
  <r>
    <x v="11"/>
    <x v="0"/>
    <x v="4"/>
    <x v="6"/>
    <x v="5"/>
    <x v="2"/>
    <x v="2"/>
    <n v="3.5"/>
    <n v="2.5"/>
    <n v="4.5"/>
    <x v="0"/>
    <n v="70.489485164920978"/>
    <n v="1.8481243386165283"/>
  </r>
  <r>
    <x v="11"/>
    <x v="0"/>
    <x v="4"/>
    <x v="6"/>
    <x v="5"/>
    <x v="2"/>
    <x v="2"/>
    <n v="1.5"/>
    <n v="1.5"/>
    <n v="0.4"/>
    <x v="0"/>
    <n v="2.2698006922186256"/>
    <n v="0.35598772412271934"/>
  </r>
  <r>
    <x v="11"/>
    <x v="0"/>
    <x v="4"/>
    <x v="6"/>
    <x v="5"/>
    <x v="2"/>
    <x v="2"/>
    <n v="2"/>
    <n v="1.3"/>
    <n v="1.3"/>
    <x v="0"/>
    <n v="7.351326809400117"/>
    <n v="0.86636573010427675"/>
  </r>
  <r>
    <x v="11"/>
    <x v="0"/>
    <x v="4"/>
    <x v="6"/>
    <x v="5"/>
    <x v="2"/>
    <x v="2"/>
    <n v="1.4"/>
    <n v="1"/>
    <n v="0.6"/>
    <x v="0"/>
    <n v="2.2305307840487529"/>
    <n v="0.3484082214132091"/>
  </r>
  <r>
    <x v="11"/>
    <x v="0"/>
    <x v="4"/>
    <x v="6"/>
    <x v="5"/>
    <x v="2"/>
    <x v="2"/>
    <n v="2.5"/>
    <n v="2"/>
    <n v="0.5"/>
    <x v="0"/>
    <n v="4.7123889803846897"/>
    <n v="0.67324113174981504"/>
  </r>
  <r>
    <x v="11"/>
    <x v="0"/>
    <x v="4"/>
    <x v="6"/>
    <x v="5"/>
    <x v="2"/>
    <x v="2"/>
    <n v="1.5"/>
    <n v="1.2"/>
    <n v="1.5"/>
    <x v="0"/>
    <n v="8.4823001646924414"/>
    <n v="0.92851363685312116"/>
  </r>
  <r>
    <x v="11"/>
    <x v="3"/>
    <x v="4"/>
    <x v="6"/>
    <x v="5"/>
    <x v="2"/>
    <x v="2"/>
    <n v="2"/>
    <n v="2"/>
    <n v="3"/>
    <x v="0"/>
    <n v="31.415926535897931"/>
    <n v="1.4971498726941339"/>
  </r>
  <r>
    <x v="11"/>
    <x v="3"/>
    <x v="4"/>
    <x v="6"/>
    <x v="5"/>
    <x v="2"/>
    <x v="2"/>
    <n v="2.4"/>
    <n v="2"/>
    <n v="3"/>
    <x v="1"/>
    <n v="32.044245066615886"/>
    <n v="1.5057500444560514"/>
  </r>
  <r>
    <x v="11"/>
    <x v="3"/>
    <x v="4"/>
    <x v="6"/>
    <x v="5"/>
    <x v="2"/>
    <x v="2"/>
    <n v="2.2000000000000002"/>
    <n v="2.6"/>
    <n v="3"/>
    <x v="1"/>
    <n v="32.76681137694154"/>
    <n v="1.5154341811206646"/>
  </r>
  <r>
    <x v="11"/>
    <x v="3"/>
    <x v="4"/>
    <x v="6"/>
    <x v="5"/>
    <x v="2"/>
    <x v="2"/>
    <n v="2"/>
    <n v="2"/>
    <n v="4"/>
    <x v="1"/>
    <n v="53.407075111026487"/>
    <n v="1.7275987940724078"/>
  </r>
  <r>
    <x v="11"/>
    <x v="3"/>
    <x v="4"/>
    <x v="6"/>
    <x v="5"/>
    <x v="2"/>
    <x v="2"/>
    <n v="2.4"/>
    <n v="2.6"/>
    <n v="5"/>
    <x v="1"/>
    <n v="83.440700879344902"/>
    <n v="1.9213779433901137"/>
  </r>
  <r>
    <x v="11"/>
    <x v="0"/>
    <x v="4"/>
    <x v="7"/>
    <x v="5"/>
    <x v="2"/>
    <x v="2"/>
    <n v="1.5"/>
    <n v="1.2"/>
    <n v="1.5"/>
    <x v="0"/>
    <n v="8.4823001646924414"/>
    <n v="0.92851363685312116"/>
  </r>
  <r>
    <x v="11"/>
    <x v="0"/>
    <x v="4"/>
    <x v="7"/>
    <x v="5"/>
    <x v="2"/>
    <x v="2"/>
    <n v="0.8"/>
    <n v="0.6"/>
    <n v="0"/>
    <x v="0"/>
    <n v="0.37699111843077515"/>
    <n v="-0.42366888125824137"/>
  </r>
  <r>
    <x v="11"/>
    <x v="0"/>
    <x v="4"/>
    <x v="7"/>
    <x v="5"/>
    <x v="2"/>
    <x v="2"/>
    <n v="2.5"/>
    <n v="2"/>
    <n v="3"/>
    <x v="2"/>
    <n v="32.201324699295377"/>
    <n v="1.5078737380859069"/>
  </r>
  <r>
    <x v="11"/>
    <x v="0"/>
    <x v="4"/>
    <x v="7"/>
    <x v="5"/>
    <x v="2"/>
    <x v="2"/>
    <n v="1.5"/>
    <n v="1"/>
    <n v="0.8"/>
    <x v="0"/>
    <n v="3.1887165433936402"/>
    <n v="0.50361591494336555"/>
  </r>
  <r>
    <x v="11"/>
    <x v="0"/>
    <x v="4"/>
    <x v="7"/>
    <x v="5"/>
    <x v="2"/>
    <x v="2"/>
    <n v="1"/>
    <n v="0.6"/>
    <n v="0"/>
    <x v="0"/>
    <n v="0.47123889803846897"/>
    <n v="-0.32675886825018491"/>
  </r>
  <r>
    <x v="11"/>
    <x v="0"/>
    <x v="4"/>
    <x v="7"/>
    <x v="5"/>
    <x v="2"/>
    <x v="2"/>
    <n v="1.4"/>
    <n v="1.2"/>
    <n v="3"/>
    <x v="0"/>
    <n v="29.593802796815851"/>
    <n v="1.4712007754870111"/>
  </r>
  <r>
    <x v="11"/>
    <x v="3"/>
    <x v="4"/>
    <x v="7"/>
    <x v="5"/>
    <x v="2"/>
    <x v="2"/>
    <n v="2.8"/>
    <n v="2"/>
    <n v="8"/>
    <x v="0"/>
    <n v="205.46015954477249"/>
    <n v="2.3127276210184013"/>
  </r>
  <r>
    <x v="11"/>
    <x v="3"/>
    <x v="4"/>
    <x v="7"/>
    <x v="5"/>
    <x v="2"/>
    <x v="2"/>
    <n v="4.5999999999999996"/>
    <n v="5"/>
    <n v="6"/>
    <x v="2"/>
    <n v="131.16149328737387"/>
    <n v="2.1178063525137549"/>
  </r>
  <r>
    <x v="11"/>
    <x v="3"/>
    <x v="4"/>
    <x v="7"/>
    <x v="5"/>
    <x v="2"/>
    <x v="2"/>
    <n v="5"/>
    <n v="6"/>
    <n v="8"/>
    <x v="0"/>
    <n v="224.62387473167021"/>
    <n v="2.3514559144952143"/>
  </r>
  <r>
    <x v="11"/>
    <x v="0"/>
    <x v="4"/>
    <x v="3"/>
    <x v="5"/>
    <x v="2"/>
    <x v="2"/>
    <n v="3"/>
    <n v="1.5"/>
    <n v="4"/>
    <x v="14"/>
    <n v="53.799774192725209"/>
    <n v="1.7307804528585971"/>
  </r>
  <r>
    <x v="11"/>
    <x v="0"/>
    <x v="4"/>
    <x v="3"/>
    <x v="5"/>
    <x v="2"/>
    <x v="2"/>
    <n v="5.5"/>
    <n v="3"/>
    <n v="4"/>
    <x v="1"/>
    <n v="63.224552153494585"/>
    <n v="1.8008857617340399"/>
  </r>
  <r>
    <x v="11"/>
    <x v="0"/>
    <x v="4"/>
    <x v="3"/>
    <x v="5"/>
    <x v="2"/>
    <x v="2"/>
    <n v="1.6"/>
    <n v="1.5"/>
    <n v="1.2"/>
    <x v="0"/>
    <n v="6.4088490133231781"/>
    <n v="0.80678004012003257"/>
  </r>
  <r>
    <x v="11"/>
    <x v="0"/>
    <x v="4"/>
    <x v="3"/>
    <x v="5"/>
    <x v="2"/>
    <x v="2"/>
    <n v="2.5"/>
    <n v="2"/>
    <n v="0"/>
    <x v="0"/>
    <n v="3.9269908169872414"/>
    <n v="0.59405988570219026"/>
  </r>
  <r>
    <x v="11"/>
    <x v="3"/>
    <x v="4"/>
    <x v="3"/>
    <x v="5"/>
    <x v="2"/>
    <x v="2"/>
    <n v="10"/>
    <n v="7"/>
    <n v="6"/>
    <x v="0"/>
    <n v="168.07520696705393"/>
    <n v="2.2255036547153622"/>
  </r>
  <r>
    <x v="11"/>
    <x v="3"/>
    <x v="4"/>
    <x v="3"/>
    <x v="5"/>
    <x v="2"/>
    <x v="2"/>
    <n v="7"/>
    <n v="5"/>
    <n v="10"/>
    <x v="2"/>
    <n v="341.64820107789001"/>
    <n v="2.5335791383208086"/>
  </r>
  <r>
    <x v="11"/>
    <x v="3"/>
    <x v="4"/>
    <x v="3"/>
    <x v="5"/>
    <x v="2"/>
    <x v="2"/>
    <n v="6"/>
    <n v="3"/>
    <n v="5"/>
    <x v="2"/>
    <n v="92.676983280898895"/>
    <n v="1.9669718886722969"/>
  </r>
  <r>
    <x v="11"/>
    <x v="3"/>
    <x v="4"/>
    <x v="3"/>
    <x v="5"/>
    <x v="2"/>
    <x v="2"/>
    <n v="4"/>
    <n v="2"/>
    <n v="5"/>
    <x v="0"/>
    <n v="84.823001646924411"/>
    <n v="1.928513636853121"/>
  </r>
  <r>
    <x v="11"/>
    <x v="3"/>
    <x v="4"/>
    <x v="3"/>
    <x v="5"/>
    <x v="2"/>
    <x v="2"/>
    <n v="12"/>
    <n v="4"/>
    <n v="8"/>
    <x v="0"/>
    <n v="238.76104167282426"/>
    <n v="2.3779634649749251"/>
  </r>
  <r>
    <x v="11"/>
    <x v="3"/>
    <x v="4"/>
    <x v="3"/>
    <x v="5"/>
    <x v="2"/>
    <x v="2"/>
    <n v="1"/>
    <n v="1"/>
    <n v="1"/>
    <x v="0"/>
    <n v="3.9269908169872414"/>
    <n v="0.59405988570219026"/>
  </r>
  <r>
    <x v="11"/>
    <x v="3"/>
    <x v="4"/>
    <x v="3"/>
    <x v="5"/>
    <x v="2"/>
    <x v="2"/>
    <n v="2"/>
    <n v="1"/>
    <n v="1"/>
    <x v="0"/>
    <n v="4.7123889803846897"/>
    <n v="0.67324113174981504"/>
  </r>
  <r>
    <x v="11"/>
    <x v="3"/>
    <x v="4"/>
    <x v="3"/>
    <x v="5"/>
    <x v="2"/>
    <x v="2"/>
    <n v="6"/>
    <n v="3"/>
    <n v="6"/>
    <x v="0"/>
    <n v="127.23450247038662"/>
    <n v="2.1046048959088024"/>
  </r>
  <r>
    <x v="11"/>
    <x v="3"/>
    <x v="4"/>
    <x v="3"/>
    <x v="5"/>
    <x v="2"/>
    <x v="2"/>
    <n v="5"/>
    <n v="4"/>
    <n v="5"/>
    <x v="0"/>
    <n v="94.247779607693786"/>
    <n v="1.9742711274137963"/>
  </r>
  <r>
    <x v="10"/>
    <x v="0"/>
    <x v="4"/>
    <x v="8"/>
    <x v="5"/>
    <x v="2"/>
    <x v="2"/>
    <n v="2"/>
    <n v="1.2"/>
    <n v="0.6"/>
    <x v="0"/>
    <n v="3.0159289474462012"/>
    <n v="0.47942110573370222"/>
  </r>
  <r>
    <x v="10"/>
    <x v="0"/>
    <x v="4"/>
    <x v="8"/>
    <x v="5"/>
    <x v="2"/>
    <x v="2"/>
    <n v="4"/>
    <n v="3"/>
    <n v="2"/>
    <x v="0"/>
    <n v="21.991148575128552"/>
    <n v="1.3422479127083906"/>
  </r>
  <r>
    <x v="10"/>
    <x v="0"/>
    <x v="4"/>
    <x v="8"/>
    <x v="5"/>
    <x v="2"/>
    <x v="2"/>
    <n v="1.8"/>
    <n v="1.4"/>
    <n v="0.4"/>
    <x v="12"/>
    <n v="2.4818581963359367"/>
    <n v="0.39477696398457529"/>
  </r>
  <r>
    <x v="10"/>
    <x v="0"/>
    <x v="4"/>
    <x v="8"/>
    <x v="5"/>
    <x v="2"/>
    <x v="2"/>
    <n v="2"/>
    <n v="1.6"/>
    <n v="1.8"/>
    <x v="0"/>
    <n v="12.692034320502763"/>
    <n v="1.1035312378047388"/>
  </r>
  <r>
    <x v="10"/>
    <x v="0"/>
    <x v="4"/>
    <x v="8"/>
    <x v="5"/>
    <x v="2"/>
    <x v="2"/>
    <n v="0.8"/>
    <n v="0.6"/>
    <n v="0"/>
    <x v="0"/>
    <n v="0.37699111843077515"/>
    <n v="-0.42366888125824137"/>
  </r>
  <r>
    <x v="10"/>
    <x v="0"/>
    <x v="4"/>
    <x v="8"/>
    <x v="5"/>
    <x v="2"/>
    <x v="2"/>
    <n v="6"/>
    <n v="5"/>
    <n v="1.8"/>
    <x v="0"/>
    <n v="33.740705099554376"/>
    <n v="1.5281541540576706"/>
  </r>
  <r>
    <x v="10"/>
    <x v="3"/>
    <x v="4"/>
    <x v="8"/>
    <x v="5"/>
    <x v="2"/>
    <x v="2"/>
    <n v="2.2000000000000002"/>
    <n v="1.4"/>
    <n v="4"/>
    <x v="12"/>
    <n v="52.684508800700826"/>
    <n v="1.7216829353002194"/>
  </r>
  <r>
    <x v="10"/>
    <x v="3"/>
    <x v="4"/>
    <x v="8"/>
    <x v="5"/>
    <x v="2"/>
    <x v="2"/>
    <n v="17"/>
    <n v="6.6"/>
    <n v="9"/>
    <x v="2"/>
    <n v="342.59067887396691"/>
    <n v="2.5347755426088527"/>
  </r>
  <r>
    <x v="10"/>
    <x v="3"/>
    <x v="4"/>
    <x v="8"/>
    <x v="5"/>
    <x v="2"/>
    <x v="2"/>
    <n v="1.4"/>
    <n v="1"/>
    <n v="1"/>
    <x v="0"/>
    <n v="4.2411500823462207"/>
    <n v="0.62748364118913991"/>
  </r>
  <r>
    <x v="10"/>
    <x v="3"/>
    <x v="4"/>
    <x v="8"/>
    <x v="5"/>
    <x v="2"/>
    <x v="2"/>
    <n v="9.8000000000000007"/>
    <n v="5"/>
    <n v="5"/>
    <x v="1"/>
    <n v="117.02432634621979"/>
    <n v="2.0682761497784456"/>
  </r>
  <r>
    <x v="10"/>
    <x v="3"/>
    <x v="4"/>
    <x v="8"/>
    <x v="5"/>
    <x v="2"/>
    <x v="2"/>
    <n v="2"/>
    <n v="1.4"/>
    <n v="0"/>
    <x v="0"/>
    <n v="2.1991148575128552"/>
    <n v="0.34224791270839067"/>
  </r>
  <r>
    <x v="10"/>
    <x v="0"/>
    <x v="4"/>
    <x v="9"/>
    <x v="5"/>
    <x v="2"/>
    <x v="2"/>
    <n v="2"/>
    <n v="1.6"/>
    <n v="1"/>
    <x v="0"/>
    <n v="5.6548667764616276"/>
    <n v="0.75242237779743992"/>
  </r>
  <r>
    <x v="10"/>
    <x v="0"/>
    <x v="4"/>
    <x v="9"/>
    <x v="5"/>
    <x v="2"/>
    <x v="2"/>
    <n v="1"/>
    <n v="0.8"/>
    <n v="0"/>
    <x v="0"/>
    <n v="0.62831853071795862"/>
    <n v="-0.20182013164188498"/>
  </r>
  <r>
    <x v="10"/>
    <x v="0"/>
    <x v="4"/>
    <x v="9"/>
    <x v="5"/>
    <x v="2"/>
    <x v="2"/>
    <n v="2"/>
    <n v="1.7"/>
    <n v="2.8"/>
    <x v="0"/>
    <n v="27.300440159695302"/>
    <n v="1.4361696491428002"/>
  </r>
  <r>
    <x v="10"/>
    <x v="0"/>
    <x v="4"/>
    <x v="9"/>
    <x v="5"/>
    <x v="2"/>
    <x v="2"/>
    <n v="2.2000000000000002"/>
    <n v="2"/>
    <n v="0"/>
    <x v="0"/>
    <n v="3.4557519189487729"/>
    <n v="0.53854255785235894"/>
  </r>
  <r>
    <x v="10"/>
    <x v="0"/>
    <x v="4"/>
    <x v="9"/>
    <x v="5"/>
    <x v="2"/>
    <x v="2"/>
    <n v="1.2"/>
    <n v="1.2"/>
    <n v="0"/>
    <x v="0"/>
    <n v="1.1309733552923256"/>
    <n v="5.3452373461421121E-2"/>
  </r>
  <r>
    <x v="11"/>
    <x v="3"/>
    <x v="4"/>
    <x v="0"/>
    <x v="15"/>
    <x v="2"/>
    <x v="3"/>
    <n v="1"/>
    <n v="1"/>
    <n v="0"/>
    <x v="2"/>
    <n v="0.78539816339744828"/>
    <n v="-0.10491011863382856"/>
  </r>
  <r>
    <x v="10"/>
    <x v="0"/>
    <x v="4"/>
    <x v="4"/>
    <x v="15"/>
    <x v="2"/>
    <x v="3"/>
    <n v="1.5"/>
    <n v="1.4"/>
    <n v="0"/>
    <x v="3"/>
    <n v="1.6493361431346412"/>
    <n v="0.21730917610009065"/>
  </r>
  <r>
    <x v="10"/>
    <x v="0"/>
    <x v="4"/>
    <x v="4"/>
    <x v="15"/>
    <x v="2"/>
    <x v="3"/>
    <n v="5"/>
    <n v="3"/>
    <n v="10"/>
    <x v="0"/>
    <n v="325.94023780994104"/>
    <n v="2.5131379780782641"/>
  </r>
  <r>
    <x v="11"/>
    <x v="3"/>
    <x v="4"/>
    <x v="2"/>
    <x v="15"/>
    <x v="2"/>
    <x v="3"/>
    <n v="7"/>
    <n v="5"/>
    <n v="6"/>
    <x v="0"/>
    <n v="140.58627124814325"/>
    <n v="2.1479429123460645"/>
  </r>
  <r>
    <x v="11"/>
    <x v="3"/>
    <x v="4"/>
    <x v="2"/>
    <x v="15"/>
    <x v="2"/>
    <x v="3"/>
    <n v="4"/>
    <n v="3"/>
    <n v="2"/>
    <x v="0"/>
    <n v="21.991148575128552"/>
    <n v="1.3422479127083906"/>
  </r>
  <r>
    <x v="11"/>
    <x v="3"/>
    <x v="4"/>
    <x v="2"/>
    <x v="15"/>
    <x v="2"/>
    <x v="3"/>
    <n v="5.5"/>
    <n v="4"/>
    <n v="0"/>
    <x v="0"/>
    <n v="17.27875959474386"/>
    <n v="1.2375125621883776"/>
  </r>
  <r>
    <x v="11"/>
    <x v="3"/>
    <x v="4"/>
    <x v="2"/>
    <x v="15"/>
    <x v="2"/>
    <x v="3"/>
    <n v="6"/>
    <n v="5.5"/>
    <n v="5"/>
    <x v="0"/>
    <n v="104.45795573186062"/>
    <n v="2.0189415223332574"/>
  </r>
  <r>
    <x v="11"/>
    <x v="3"/>
    <x v="4"/>
    <x v="2"/>
    <x v="15"/>
    <x v="2"/>
    <x v="3"/>
    <n v="3"/>
    <n v="2"/>
    <n v="1"/>
    <x v="1"/>
    <n v="7.8539816339744828"/>
    <n v="0.8950898813661714"/>
  </r>
  <r>
    <x v="11"/>
    <x v="3"/>
    <x v="4"/>
    <x v="6"/>
    <x v="15"/>
    <x v="2"/>
    <x v="3"/>
    <n v="7"/>
    <n v="3"/>
    <n v="0"/>
    <x v="2"/>
    <n v="16.493361431346415"/>
    <n v="1.2173091761000907"/>
  </r>
  <r>
    <x v="11"/>
    <x v="3"/>
    <x v="4"/>
    <x v="6"/>
    <x v="15"/>
    <x v="2"/>
    <x v="3"/>
    <n v="5.4"/>
    <n v="6"/>
    <n v="0"/>
    <x v="2"/>
    <n v="25.44690049407733"/>
    <n v="1.4056348915727837"/>
  </r>
  <r>
    <x v="11"/>
    <x v="3"/>
    <x v="4"/>
    <x v="6"/>
    <x v="15"/>
    <x v="2"/>
    <x v="3"/>
    <n v="4"/>
    <n v="4"/>
    <n v="0"/>
    <x v="12"/>
    <n v="12.566370614359172"/>
    <n v="1.0992098640220962"/>
  </r>
  <r>
    <x v="11"/>
    <x v="3"/>
    <x v="4"/>
    <x v="7"/>
    <x v="15"/>
    <x v="2"/>
    <x v="3"/>
    <n v="5.4"/>
    <n v="3"/>
    <n v="4"/>
    <x v="25"/>
    <n v="62.988932704475353"/>
    <n v="1.799264249650335"/>
  </r>
  <r>
    <x v="11"/>
    <x v="3"/>
    <x v="4"/>
    <x v="7"/>
    <x v="15"/>
    <x v="2"/>
    <x v="3"/>
    <n v="4"/>
    <n v="2.6"/>
    <n v="0"/>
    <x v="13"/>
    <n v="8.1681408993334621"/>
    <n v="0.91212322066495177"/>
  </r>
  <r>
    <x v="11"/>
    <x v="3"/>
    <x v="4"/>
    <x v="3"/>
    <x v="15"/>
    <x v="2"/>
    <x v="3"/>
    <n v="5"/>
    <n v="2.6"/>
    <n v="0"/>
    <x v="2"/>
    <n v="10.210176124166829"/>
    <n v="1.0090332336730083"/>
  </r>
  <r>
    <x v="11"/>
    <x v="3"/>
    <x v="4"/>
    <x v="3"/>
    <x v="15"/>
    <x v="2"/>
    <x v="3"/>
    <n v="4"/>
    <n v="2.5"/>
    <n v="3"/>
    <x v="0"/>
    <n v="36.128315516282619"/>
    <n v="1.5578477130477455"/>
  </r>
  <r>
    <x v="11"/>
    <x v="3"/>
    <x v="4"/>
    <x v="3"/>
    <x v="15"/>
    <x v="2"/>
    <x v="3"/>
    <n v="4"/>
    <n v="3.5"/>
    <n v="5"/>
    <x v="0"/>
    <n v="89.535390627309098"/>
    <n v="1.9519947327026441"/>
  </r>
  <r>
    <x v="11"/>
    <x v="3"/>
    <x v="4"/>
    <x v="3"/>
    <x v="15"/>
    <x v="2"/>
    <x v="3"/>
    <n v="14"/>
    <n v="6"/>
    <n v="12"/>
    <x v="0"/>
    <n v="518.36278784231581"/>
    <n v="2.71463381690804"/>
  </r>
  <r>
    <x v="11"/>
    <x v="3"/>
    <x v="4"/>
    <x v="3"/>
    <x v="15"/>
    <x v="2"/>
    <x v="3"/>
    <n v="30"/>
    <n v="29"/>
    <n v="16"/>
    <x v="0"/>
    <n v="1487.5441214747671"/>
    <n v="3.1724698560334259"/>
  </r>
  <r>
    <x v="11"/>
    <x v="0"/>
    <x v="4"/>
    <x v="0"/>
    <x v="8"/>
    <x v="2"/>
    <x v="4"/>
    <n v="3"/>
    <n v="2"/>
    <n v="2.5"/>
    <x v="0"/>
    <n v="24.347343065320896"/>
    <n v="1.386451575200444"/>
  </r>
  <r>
    <x v="11"/>
    <x v="0"/>
    <x v="4"/>
    <x v="0"/>
    <x v="8"/>
    <x v="2"/>
    <x v="4"/>
    <n v="1.5"/>
    <n v="1"/>
    <n v="1.5"/>
    <x v="0"/>
    <n v="8.2466807156732074"/>
    <n v="0.91627918043610956"/>
  </r>
  <r>
    <x v="11"/>
    <x v="0"/>
    <x v="4"/>
    <x v="0"/>
    <x v="8"/>
    <x v="2"/>
    <x v="4"/>
    <n v="0.4"/>
    <n v="0.3"/>
    <n v="0"/>
    <x v="0"/>
    <n v="9.4247779607693788E-2"/>
    <n v="-1.0257288725862037"/>
  </r>
  <r>
    <x v="11"/>
    <x v="0"/>
    <x v="4"/>
    <x v="0"/>
    <x v="8"/>
    <x v="2"/>
    <x v="4"/>
    <n v="1.2"/>
    <n v="1"/>
    <n v="1"/>
    <x v="5"/>
    <n v="4.0840704496667311"/>
    <n v="0.61109322500097063"/>
  </r>
  <r>
    <x v="11"/>
    <x v="0"/>
    <x v="4"/>
    <x v="0"/>
    <x v="8"/>
    <x v="2"/>
    <x v="4"/>
    <n v="2.5"/>
    <n v="1.2"/>
    <n v="0.4"/>
    <x v="1"/>
    <n v="2.858849314766712"/>
    <n v="0.4561912650152275"/>
  </r>
  <r>
    <x v="11"/>
    <x v="0"/>
    <x v="4"/>
    <x v="0"/>
    <x v="8"/>
    <x v="2"/>
    <x v="4"/>
    <n v="2"/>
    <n v="2"/>
    <n v="0.5"/>
    <x v="0"/>
    <n v="3.9269908169872414"/>
    <n v="0.59405988570219026"/>
  </r>
  <r>
    <x v="11"/>
    <x v="0"/>
    <x v="4"/>
    <x v="0"/>
    <x v="8"/>
    <x v="2"/>
    <x v="4"/>
    <n v="1.2"/>
    <n v="1"/>
    <n v="0.2"/>
    <x v="0"/>
    <n v="1.0681415022205296"/>
    <n v="2.8628789736388945E-2"/>
  </r>
  <r>
    <x v="11"/>
    <x v="0"/>
    <x v="4"/>
    <x v="0"/>
    <x v="8"/>
    <x v="2"/>
    <x v="4"/>
    <n v="1.8"/>
    <n v="1.2"/>
    <n v="0.6"/>
    <x v="0"/>
    <n v="2.8274333882308138"/>
    <n v="0.45139238213345872"/>
  </r>
  <r>
    <x v="11"/>
    <x v="0"/>
    <x v="4"/>
    <x v="0"/>
    <x v="8"/>
    <x v="2"/>
    <x v="4"/>
    <n v="1.8"/>
    <n v="2"/>
    <n v="0"/>
    <x v="0"/>
    <n v="2.8274333882308138"/>
    <n v="0.45139238213345872"/>
  </r>
  <r>
    <x v="11"/>
    <x v="0"/>
    <x v="4"/>
    <x v="0"/>
    <x v="8"/>
    <x v="2"/>
    <x v="4"/>
    <n v="4"/>
    <n v="4"/>
    <n v="7.5"/>
    <x v="0"/>
    <n v="189.28095737878505"/>
    <n v="2.27710692394104"/>
  </r>
  <r>
    <x v="11"/>
    <x v="0"/>
    <x v="4"/>
    <x v="0"/>
    <x v="8"/>
    <x v="2"/>
    <x v="4"/>
    <n v="2"/>
    <n v="1.5"/>
    <n v="0.6"/>
    <x v="0"/>
    <n v="3.4871678454846702"/>
    <n v="0.54247285148079127"/>
  </r>
  <r>
    <x v="11"/>
    <x v="0"/>
    <x v="4"/>
    <x v="0"/>
    <x v="8"/>
    <x v="2"/>
    <x v="4"/>
    <n v="1.5"/>
    <n v="1.7"/>
    <n v="0"/>
    <x v="0"/>
    <n v="2.0027653166634929"/>
    <n v="0.30163006180012658"/>
  </r>
  <r>
    <x v="11"/>
    <x v="3"/>
    <x v="4"/>
    <x v="0"/>
    <x v="8"/>
    <x v="2"/>
    <x v="4"/>
    <n v="3"/>
    <n v="2.5"/>
    <n v="3"/>
    <x v="4"/>
    <n v="34.164820107788998"/>
    <n v="1.5335791383208088"/>
  </r>
  <r>
    <x v="11"/>
    <x v="3"/>
    <x v="4"/>
    <x v="0"/>
    <x v="8"/>
    <x v="2"/>
    <x v="4"/>
    <n v="7"/>
    <n v="5"/>
    <n v="3"/>
    <x v="0"/>
    <n v="55.76326960121883"/>
    <n v="1.7463482300852466"/>
  </r>
  <r>
    <x v="11"/>
    <x v="3"/>
    <x v="4"/>
    <x v="0"/>
    <x v="8"/>
    <x v="2"/>
    <x v="4"/>
    <n v="3"/>
    <n v="1.6"/>
    <n v="0"/>
    <x v="0"/>
    <n v="3.7699111843077522"/>
    <n v="0.57633111874175869"/>
  </r>
  <r>
    <x v="11"/>
    <x v="3"/>
    <x v="4"/>
    <x v="0"/>
    <x v="8"/>
    <x v="2"/>
    <x v="4"/>
    <n v="1"/>
    <n v="1"/>
    <n v="0"/>
    <x v="0"/>
    <n v="0.78539816339744828"/>
    <n v="-0.10491011863382856"/>
  </r>
  <r>
    <x v="11"/>
    <x v="3"/>
    <x v="4"/>
    <x v="0"/>
    <x v="8"/>
    <x v="2"/>
    <x v="4"/>
    <n v="1"/>
    <n v="1"/>
    <n v="0"/>
    <x v="0"/>
    <n v="0.78539816339744828"/>
    <n v="-0.10491011863382856"/>
  </r>
  <r>
    <x v="11"/>
    <x v="3"/>
    <x v="4"/>
    <x v="0"/>
    <x v="8"/>
    <x v="2"/>
    <x v="4"/>
    <n v="1.4"/>
    <n v="1.8"/>
    <n v="0"/>
    <x v="0"/>
    <n v="1.9792033717615696"/>
    <n v="0.29649042214771554"/>
  </r>
  <r>
    <x v="11"/>
    <x v="3"/>
    <x v="4"/>
    <x v="0"/>
    <x v="8"/>
    <x v="2"/>
    <x v="4"/>
    <n v="3.4"/>
    <n v="2.2000000000000002"/>
    <n v="1"/>
    <x v="9"/>
    <n v="9.0163709158027068"/>
    <n v="0.95503176942812618"/>
  </r>
  <r>
    <x v="11"/>
    <x v="3"/>
    <x v="4"/>
    <x v="0"/>
    <x v="8"/>
    <x v="2"/>
    <x v="4"/>
    <n v="4"/>
    <n v="5"/>
    <n v="0"/>
    <x v="1"/>
    <n v="15.707963267948966"/>
    <n v="1.1961198770301527"/>
  </r>
  <r>
    <x v="11"/>
    <x v="3"/>
    <x v="4"/>
    <x v="0"/>
    <x v="8"/>
    <x v="2"/>
    <x v="4"/>
    <n v="2.2000000000000002"/>
    <n v="2"/>
    <n v="2"/>
    <x v="2"/>
    <n v="16.022122533307943"/>
    <n v="1.2047200487920702"/>
  </r>
  <r>
    <x v="11"/>
    <x v="3"/>
    <x v="4"/>
    <x v="0"/>
    <x v="8"/>
    <x v="2"/>
    <x v="4"/>
    <n v="4"/>
    <n v="3.8"/>
    <n v="5"/>
    <x v="0"/>
    <n v="90.477868423386042"/>
    <n v="1.9565423604533647"/>
  </r>
  <r>
    <x v="11"/>
    <x v="3"/>
    <x v="4"/>
    <x v="0"/>
    <x v="8"/>
    <x v="2"/>
    <x v="4"/>
    <n v="1.6"/>
    <n v="2"/>
    <n v="1"/>
    <x v="0"/>
    <n v="5.6548667764616276"/>
    <n v="0.75242237779743992"/>
  </r>
  <r>
    <x v="11"/>
    <x v="3"/>
    <x v="4"/>
    <x v="0"/>
    <x v="8"/>
    <x v="2"/>
    <x v="4"/>
    <n v="5"/>
    <n v="3.4"/>
    <n v="2.4"/>
    <x v="5"/>
    <n v="31.447342462433827"/>
    <n v="1.4975839501734525"/>
  </r>
  <r>
    <x v="11"/>
    <x v="3"/>
    <x v="4"/>
    <x v="0"/>
    <x v="8"/>
    <x v="2"/>
    <x v="4"/>
    <n v="2"/>
    <n v="2.4"/>
    <n v="3"/>
    <x v="0"/>
    <n v="32.044245066615886"/>
    <n v="1.5057500444560514"/>
  </r>
  <r>
    <x v="11"/>
    <x v="3"/>
    <x v="4"/>
    <x v="0"/>
    <x v="8"/>
    <x v="2"/>
    <x v="4"/>
    <n v="4"/>
    <n v="4"/>
    <n v="5"/>
    <x v="0"/>
    <n v="91.106186954104004"/>
    <n v="1.95954787059309"/>
  </r>
  <r>
    <x v="11"/>
    <x v="3"/>
    <x v="4"/>
    <x v="0"/>
    <x v="8"/>
    <x v="2"/>
    <x v="4"/>
    <n v="1.2"/>
    <n v="1"/>
    <n v="0"/>
    <x v="0"/>
    <n v="0.94247779607693793"/>
    <n v="-2.5728872586203724E-2"/>
  </r>
  <r>
    <x v="10"/>
    <x v="0"/>
    <x v="4"/>
    <x v="1"/>
    <x v="8"/>
    <x v="2"/>
    <x v="4"/>
    <n v="2"/>
    <n v="2"/>
    <n v="0.6"/>
    <x v="0"/>
    <n v="4.2725660088821185"/>
    <n v="0.63068878106435133"/>
  </r>
  <r>
    <x v="10"/>
    <x v="0"/>
    <x v="4"/>
    <x v="1"/>
    <x v="8"/>
    <x v="2"/>
    <x v="4"/>
    <n v="2"/>
    <n v="1.5"/>
    <n v="0"/>
    <x v="1"/>
    <n v="2.3561944901923448"/>
    <n v="0.37221113608583389"/>
  </r>
  <r>
    <x v="10"/>
    <x v="0"/>
    <x v="4"/>
    <x v="1"/>
    <x v="8"/>
    <x v="2"/>
    <x v="4"/>
    <n v="4"/>
    <n v="3"/>
    <n v="2.5"/>
    <x v="0"/>
    <n v="29.059732045705587"/>
    <n v="1.4632916054331664"/>
  </r>
  <r>
    <x v="10"/>
    <x v="0"/>
    <x v="4"/>
    <x v="1"/>
    <x v="8"/>
    <x v="2"/>
    <x v="4"/>
    <n v="7"/>
    <n v="4.5"/>
    <n v="1.5"/>
    <x v="14"/>
    <n v="31.808625617596654"/>
    <n v="1.5025449045808399"/>
  </r>
  <r>
    <x v="10"/>
    <x v="0"/>
    <x v="4"/>
    <x v="1"/>
    <x v="8"/>
    <x v="2"/>
    <x v="4"/>
    <n v="1.2"/>
    <n v="1.2"/>
    <n v="0.4"/>
    <x v="1"/>
    <n v="1.6336281798666925"/>
    <n v="0.21315321632893303"/>
  </r>
  <r>
    <x v="10"/>
    <x v="3"/>
    <x v="4"/>
    <x v="1"/>
    <x v="8"/>
    <x v="2"/>
    <x v="4"/>
    <n v="0.8"/>
    <n v="0.8"/>
    <n v="0"/>
    <x v="0"/>
    <n v="0.50265482457436694"/>
    <n v="-0.29873014464994135"/>
  </r>
  <r>
    <x v="10"/>
    <x v="3"/>
    <x v="4"/>
    <x v="1"/>
    <x v="8"/>
    <x v="2"/>
    <x v="4"/>
    <n v="1.6"/>
    <n v="1"/>
    <n v="0"/>
    <x v="7"/>
    <n v="1.2566370614359172"/>
    <n v="9.9209864022096222E-2"/>
  </r>
  <r>
    <x v="10"/>
    <x v="3"/>
    <x v="4"/>
    <x v="1"/>
    <x v="8"/>
    <x v="2"/>
    <x v="4"/>
    <n v="4.4000000000000004"/>
    <n v="4"/>
    <n v="4"/>
    <x v="1"/>
    <n v="64.088490133231772"/>
    <n v="1.8067800401200325"/>
  </r>
  <r>
    <x v="10"/>
    <x v="3"/>
    <x v="4"/>
    <x v="1"/>
    <x v="8"/>
    <x v="2"/>
    <x v="4"/>
    <n v="1.6"/>
    <n v="1.4"/>
    <n v="0"/>
    <x v="0"/>
    <n v="1.759291886010284"/>
    <n v="0.24533789970033421"/>
  </r>
  <r>
    <x v="10"/>
    <x v="3"/>
    <x v="4"/>
    <x v="1"/>
    <x v="8"/>
    <x v="2"/>
    <x v="4"/>
    <n v="1.2"/>
    <n v="1.2"/>
    <n v="0"/>
    <x v="0"/>
    <n v="1.1309733552923256"/>
    <n v="5.3452373461421121E-2"/>
  </r>
  <r>
    <x v="10"/>
    <x v="3"/>
    <x v="4"/>
    <x v="1"/>
    <x v="8"/>
    <x v="2"/>
    <x v="4"/>
    <n v="3.4"/>
    <n v="2.6"/>
    <n v="4.5999999999999996"/>
    <x v="0"/>
    <n v="73.419020314393464"/>
    <n v="1.8658085850863608"/>
  </r>
  <r>
    <x v="10"/>
    <x v="3"/>
    <x v="4"/>
    <x v="1"/>
    <x v="8"/>
    <x v="2"/>
    <x v="4"/>
    <n v="5"/>
    <n v="4.5999999999999996"/>
    <n v="5"/>
    <x v="12"/>
    <n v="96.603974097886137"/>
    <n v="1.9849949928055695"/>
  </r>
  <r>
    <x v="10"/>
    <x v="3"/>
    <x v="4"/>
    <x v="1"/>
    <x v="8"/>
    <x v="2"/>
    <x v="4"/>
    <n v="5"/>
    <n v="3.6"/>
    <n v="3"/>
    <x v="0"/>
    <n v="42.411500823462205"/>
    <n v="1.62748364118914"/>
  </r>
  <r>
    <x v="10"/>
    <x v="3"/>
    <x v="4"/>
    <x v="1"/>
    <x v="8"/>
    <x v="2"/>
    <x v="4"/>
    <n v="3.6"/>
    <n v="3.6"/>
    <n v="0"/>
    <x v="0"/>
    <n v="10.178760197630931"/>
    <n v="1.0076948829007459"/>
  </r>
  <r>
    <x v="10"/>
    <x v="3"/>
    <x v="4"/>
    <x v="1"/>
    <x v="8"/>
    <x v="2"/>
    <x v="4"/>
    <n v="2"/>
    <n v="1.8"/>
    <n v="1.8"/>
    <x v="1"/>
    <n v="13.006193585861745"/>
    <n v="1.1141502138150328"/>
  </r>
  <r>
    <x v="10"/>
    <x v="0"/>
    <x v="4"/>
    <x v="4"/>
    <x v="8"/>
    <x v="2"/>
    <x v="4"/>
    <n v="3.5"/>
    <n v="2.5"/>
    <n v="2.5"/>
    <x v="0"/>
    <n v="26.507188014663878"/>
    <n v="1.4233636585332152"/>
  </r>
  <r>
    <x v="10"/>
    <x v="0"/>
    <x v="4"/>
    <x v="4"/>
    <x v="8"/>
    <x v="2"/>
    <x v="4"/>
    <n v="1.4"/>
    <n v="1.2"/>
    <n v="0.4"/>
    <x v="0"/>
    <n v="1.8221237390820801"/>
    <n v="0.26057786625707113"/>
  </r>
  <r>
    <x v="10"/>
    <x v="0"/>
    <x v="4"/>
    <x v="4"/>
    <x v="8"/>
    <x v="2"/>
    <x v="4"/>
    <n v="0.5"/>
    <n v="0.4"/>
    <n v="0"/>
    <x v="0"/>
    <n v="0.15707963267948966"/>
    <n v="-0.80388012296984734"/>
  </r>
  <r>
    <x v="10"/>
    <x v="0"/>
    <x v="4"/>
    <x v="4"/>
    <x v="8"/>
    <x v="2"/>
    <x v="4"/>
    <n v="0.5"/>
    <n v="0.4"/>
    <n v="0"/>
    <x v="0"/>
    <n v="0.15707963267948966"/>
    <n v="-0.80388012296984734"/>
  </r>
  <r>
    <x v="10"/>
    <x v="0"/>
    <x v="4"/>
    <x v="4"/>
    <x v="8"/>
    <x v="2"/>
    <x v="4"/>
    <n v="3.2"/>
    <n v="2.5"/>
    <n v="2"/>
    <x v="9"/>
    <n v="18.849555921538759"/>
    <n v="1.2753011230777775"/>
  </r>
  <r>
    <x v="10"/>
    <x v="0"/>
    <x v="4"/>
    <x v="4"/>
    <x v="8"/>
    <x v="2"/>
    <x v="4"/>
    <n v="2.2999999999999998"/>
    <n v="1.5"/>
    <n v="1.2"/>
    <x v="1"/>
    <n v="7.2335170848904982"/>
    <n v="0.85934951156302031"/>
  </r>
  <r>
    <x v="10"/>
    <x v="0"/>
    <x v="4"/>
    <x v="4"/>
    <x v="8"/>
    <x v="2"/>
    <x v="4"/>
    <n v="4.5"/>
    <n v="4.5"/>
    <n v="3"/>
    <x v="0"/>
    <n v="44.178646691106465"/>
    <n v="1.6452124081495716"/>
  </r>
  <r>
    <x v="10"/>
    <x v="0"/>
    <x v="4"/>
    <x v="4"/>
    <x v="8"/>
    <x v="2"/>
    <x v="4"/>
    <n v="3.5"/>
    <n v="3"/>
    <n v="3"/>
    <x v="0"/>
    <n v="36.521014597981342"/>
    <n v="1.5625428342561254"/>
  </r>
  <r>
    <x v="10"/>
    <x v="0"/>
    <x v="4"/>
    <x v="4"/>
    <x v="8"/>
    <x v="2"/>
    <x v="4"/>
    <n v="2.4"/>
    <n v="2"/>
    <n v="0.8"/>
    <x v="0"/>
    <n v="5.7805304826052195"/>
    <n v="0.76196769570367029"/>
  </r>
  <r>
    <x v="10"/>
    <x v="3"/>
    <x v="4"/>
    <x v="4"/>
    <x v="8"/>
    <x v="2"/>
    <x v="4"/>
    <n v="6"/>
    <n v="3"/>
    <n v="3"/>
    <x v="26"/>
    <n v="42.411500823462205"/>
    <n v="1.62748364118914"/>
  </r>
  <r>
    <x v="10"/>
    <x v="0"/>
    <x v="4"/>
    <x v="5"/>
    <x v="8"/>
    <x v="2"/>
    <x v="4"/>
    <n v="1.2"/>
    <n v="0.8"/>
    <n v="0"/>
    <x v="0"/>
    <n v="0.7539822368615503"/>
    <n v="-0.12263888559426017"/>
  </r>
  <r>
    <x v="10"/>
    <x v="0"/>
    <x v="4"/>
    <x v="5"/>
    <x v="8"/>
    <x v="2"/>
    <x v="4"/>
    <n v="3"/>
    <n v="2.5"/>
    <n v="0.4"/>
    <x v="0"/>
    <n v="6.3931410500552293"/>
    <n v="0.80571428625537267"/>
  </r>
  <r>
    <x v="10"/>
    <x v="0"/>
    <x v="4"/>
    <x v="5"/>
    <x v="8"/>
    <x v="2"/>
    <x v="4"/>
    <n v="1.3"/>
    <n v="1"/>
    <n v="0"/>
    <x v="0"/>
    <n v="1.0210176124166828"/>
    <n v="9.0332336730082168E-3"/>
  </r>
  <r>
    <x v="10"/>
    <x v="0"/>
    <x v="4"/>
    <x v="5"/>
    <x v="8"/>
    <x v="2"/>
    <x v="4"/>
    <n v="4"/>
    <n v="2.2000000000000002"/>
    <n v="0.6"/>
    <x v="0"/>
    <n v="8.0424771931898711"/>
    <n v="0.90538983800598338"/>
  </r>
  <r>
    <x v="10"/>
    <x v="3"/>
    <x v="4"/>
    <x v="5"/>
    <x v="8"/>
    <x v="2"/>
    <x v="4"/>
    <n v="2"/>
    <n v="1.8"/>
    <n v="0"/>
    <x v="0"/>
    <n v="2.8274333882308138"/>
    <n v="0.45139238213345872"/>
  </r>
  <r>
    <x v="10"/>
    <x v="3"/>
    <x v="4"/>
    <x v="5"/>
    <x v="8"/>
    <x v="2"/>
    <x v="4"/>
    <n v="2"/>
    <n v="1.8"/>
    <n v="3"/>
    <x v="1"/>
    <n v="31.101767270538954"/>
    <n v="1.4927850672916838"/>
  </r>
  <r>
    <x v="10"/>
    <x v="3"/>
    <x v="4"/>
    <x v="5"/>
    <x v="8"/>
    <x v="2"/>
    <x v="4"/>
    <n v="2"/>
    <n v="2"/>
    <n v="3.4"/>
    <x v="2"/>
    <n v="39.458403729087799"/>
    <n v="1.596139512095311"/>
  </r>
  <r>
    <x v="10"/>
    <x v="3"/>
    <x v="4"/>
    <x v="5"/>
    <x v="8"/>
    <x v="2"/>
    <x v="4"/>
    <n v="1"/>
    <n v="1"/>
    <n v="1"/>
    <x v="1"/>
    <n v="3.9269908169872414"/>
    <n v="0.59405988570219026"/>
  </r>
  <r>
    <x v="10"/>
    <x v="3"/>
    <x v="4"/>
    <x v="5"/>
    <x v="8"/>
    <x v="2"/>
    <x v="4"/>
    <n v="2.2000000000000002"/>
    <n v="1.8"/>
    <n v="2"/>
    <x v="0"/>
    <n v="15.676547341413068"/>
    <n v="1.1952504183175237"/>
  </r>
  <r>
    <x v="10"/>
    <x v="3"/>
    <x v="4"/>
    <x v="5"/>
    <x v="8"/>
    <x v="2"/>
    <x v="4"/>
    <n v="3"/>
    <n v="2.4"/>
    <n v="1.6"/>
    <x v="1"/>
    <n v="13.697343969651499"/>
    <n v="1.1366363619627198"/>
  </r>
  <r>
    <x v="10"/>
    <x v="3"/>
    <x v="4"/>
    <x v="5"/>
    <x v="8"/>
    <x v="2"/>
    <x v="4"/>
    <n v="1.8"/>
    <n v="1.2"/>
    <n v="0"/>
    <x v="0"/>
    <n v="1.6964600329384885"/>
    <n v="0.22954363251710239"/>
  </r>
  <r>
    <x v="10"/>
    <x v="3"/>
    <x v="4"/>
    <x v="5"/>
    <x v="8"/>
    <x v="2"/>
    <x v="4"/>
    <n v="4.5999999999999996"/>
    <n v="3"/>
    <n v="0"/>
    <x v="0"/>
    <n v="10.838494654884785"/>
    <n v="1.0349689677674079"/>
  </r>
  <r>
    <x v="10"/>
    <x v="3"/>
    <x v="4"/>
    <x v="5"/>
    <x v="8"/>
    <x v="2"/>
    <x v="4"/>
    <n v="8"/>
    <n v="3.4"/>
    <n v="5"/>
    <x v="2"/>
    <n v="99.902646384155418"/>
    <n v="1.9995769926785665"/>
  </r>
  <r>
    <x v="10"/>
    <x v="3"/>
    <x v="4"/>
    <x v="5"/>
    <x v="8"/>
    <x v="2"/>
    <x v="4"/>
    <n v="3"/>
    <n v="1.8"/>
    <n v="0"/>
    <x v="1"/>
    <n v="4.2411500823462207"/>
    <n v="0.62748364118913991"/>
  </r>
  <r>
    <x v="10"/>
    <x v="3"/>
    <x v="4"/>
    <x v="5"/>
    <x v="8"/>
    <x v="2"/>
    <x v="4"/>
    <n v="4"/>
    <n v="4"/>
    <n v="0"/>
    <x v="0"/>
    <n v="12.566370614359172"/>
    <n v="1.0992098640220962"/>
  </r>
  <r>
    <x v="10"/>
    <x v="3"/>
    <x v="4"/>
    <x v="5"/>
    <x v="8"/>
    <x v="2"/>
    <x v="4"/>
    <n v="3"/>
    <n v="3"/>
    <n v="2"/>
    <x v="9"/>
    <n v="19.634954084936208"/>
    <n v="1.2930298900382091"/>
  </r>
  <r>
    <x v="10"/>
    <x v="3"/>
    <x v="4"/>
    <x v="5"/>
    <x v="8"/>
    <x v="2"/>
    <x v="4"/>
    <n v="4.8"/>
    <n v="3.6"/>
    <n v="5"/>
    <x v="2"/>
    <n v="92.111496603252732"/>
    <n v="1.9643138386632242"/>
  </r>
  <r>
    <x v="10"/>
    <x v="3"/>
    <x v="4"/>
    <x v="5"/>
    <x v="8"/>
    <x v="2"/>
    <x v="4"/>
    <n v="4.5999999999999996"/>
    <n v="5"/>
    <n v="6"/>
    <x v="0"/>
    <n v="131.16149328737387"/>
    <n v="2.1178063525137549"/>
  </r>
  <r>
    <x v="10"/>
    <x v="3"/>
    <x v="4"/>
    <x v="5"/>
    <x v="8"/>
    <x v="2"/>
    <x v="4"/>
    <n v="2.2000000000000002"/>
    <n v="2.6"/>
    <n v="0"/>
    <x v="1"/>
    <n v="4.4924774946334045"/>
    <n v="0.65248591015919566"/>
  </r>
  <r>
    <x v="10"/>
    <x v="3"/>
    <x v="4"/>
    <x v="5"/>
    <x v="8"/>
    <x v="2"/>
    <x v="4"/>
    <n v="1"/>
    <n v="1"/>
    <n v="0"/>
    <x v="0"/>
    <n v="0.78539816339744828"/>
    <n v="-0.10491011863382856"/>
  </r>
  <r>
    <x v="10"/>
    <x v="3"/>
    <x v="4"/>
    <x v="5"/>
    <x v="8"/>
    <x v="2"/>
    <x v="4"/>
    <n v="4.5999999999999996"/>
    <n v="3"/>
    <n v="1.6"/>
    <x v="2"/>
    <n v="18.880971848074655"/>
    <n v="1.2760243446968733"/>
  </r>
  <r>
    <x v="10"/>
    <x v="3"/>
    <x v="4"/>
    <x v="5"/>
    <x v="8"/>
    <x v="2"/>
    <x v="4"/>
    <n v="2"/>
    <n v="1.4"/>
    <n v="1.4"/>
    <x v="0"/>
    <n v="8.3566364585488486"/>
    <n v="0.92203150932520073"/>
  </r>
  <r>
    <x v="10"/>
    <x v="3"/>
    <x v="4"/>
    <x v="5"/>
    <x v="8"/>
    <x v="2"/>
    <x v="4"/>
    <n v="2.6"/>
    <n v="1.4"/>
    <n v="0"/>
    <x v="0"/>
    <n v="2.8588493147667116"/>
    <n v="0.45619126501522739"/>
  </r>
  <r>
    <x v="10"/>
    <x v="3"/>
    <x v="4"/>
    <x v="5"/>
    <x v="8"/>
    <x v="2"/>
    <x v="4"/>
    <n v="2.4"/>
    <n v="2"/>
    <n v="3"/>
    <x v="0"/>
    <n v="32.044245066615886"/>
    <n v="1.5057500444560514"/>
  </r>
  <r>
    <x v="10"/>
    <x v="3"/>
    <x v="4"/>
    <x v="5"/>
    <x v="8"/>
    <x v="2"/>
    <x v="4"/>
    <n v="1"/>
    <n v="3.2"/>
    <n v="3"/>
    <x v="0"/>
    <n v="30.787608005179976"/>
    <n v="1.4883759483866288"/>
  </r>
  <r>
    <x v="10"/>
    <x v="3"/>
    <x v="4"/>
    <x v="5"/>
    <x v="8"/>
    <x v="2"/>
    <x v="4"/>
    <n v="2"/>
    <n v="2"/>
    <n v="2"/>
    <x v="0"/>
    <n v="15.707963267948966"/>
    <n v="1.1961198770301527"/>
  </r>
  <r>
    <x v="10"/>
    <x v="3"/>
    <x v="4"/>
    <x v="5"/>
    <x v="8"/>
    <x v="2"/>
    <x v="4"/>
    <n v="7"/>
    <n v="4"/>
    <n v="4"/>
    <x v="0"/>
    <n v="72.256631032565238"/>
    <n v="1.8588777087117268"/>
  </r>
  <r>
    <x v="10"/>
    <x v="3"/>
    <x v="4"/>
    <x v="5"/>
    <x v="8"/>
    <x v="2"/>
    <x v="4"/>
    <n v="2"/>
    <n v="3"/>
    <n v="3.6"/>
    <x v="2"/>
    <n v="45.427429770908411"/>
    <n v="1.6573181656526459"/>
  </r>
  <r>
    <x v="10"/>
    <x v="3"/>
    <x v="4"/>
    <x v="5"/>
    <x v="8"/>
    <x v="2"/>
    <x v="4"/>
    <n v="1.4"/>
    <n v="2"/>
    <n v="0"/>
    <x v="0"/>
    <n v="2.1991148575128552"/>
    <n v="0.34224791270839067"/>
  </r>
  <r>
    <x v="10"/>
    <x v="3"/>
    <x v="4"/>
    <x v="5"/>
    <x v="8"/>
    <x v="2"/>
    <x v="4"/>
    <n v="9"/>
    <n v="8"/>
    <n v="10"/>
    <x v="0"/>
    <n v="370.70793312359558"/>
    <n v="2.5690318800002592"/>
  </r>
  <r>
    <x v="10"/>
    <x v="3"/>
    <x v="4"/>
    <x v="5"/>
    <x v="8"/>
    <x v="2"/>
    <x v="4"/>
    <n v="6"/>
    <n v="3"/>
    <n v="4"/>
    <x v="2"/>
    <n v="64.402649398590754"/>
    <n v="1.8089037337498881"/>
  </r>
  <r>
    <x v="11"/>
    <x v="0"/>
    <x v="4"/>
    <x v="2"/>
    <x v="8"/>
    <x v="2"/>
    <x v="4"/>
    <n v="2"/>
    <n v="1.5"/>
    <n v="2"/>
    <x v="0"/>
    <n v="14.922565104551516"/>
    <n v="1.1738434823190005"/>
  </r>
  <r>
    <x v="11"/>
    <x v="0"/>
    <x v="4"/>
    <x v="2"/>
    <x v="8"/>
    <x v="2"/>
    <x v="4"/>
    <n v="3"/>
    <n v="2.5"/>
    <n v="2"/>
    <x v="0"/>
    <n v="18.456856839840036"/>
    <n v="1.2661577436379077"/>
  </r>
  <r>
    <x v="11"/>
    <x v="0"/>
    <x v="4"/>
    <x v="2"/>
    <x v="8"/>
    <x v="2"/>
    <x v="4"/>
    <n v="5.5"/>
    <n v="3"/>
    <n v="4"/>
    <x v="0"/>
    <n v="63.224552153494585"/>
    <n v="1.8008857617340399"/>
  </r>
  <r>
    <x v="11"/>
    <x v="0"/>
    <x v="4"/>
    <x v="2"/>
    <x v="8"/>
    <x v="2"/>
    <x v="4"/>
    <n v="2.5"/>
    <n v="2.5"/>
    <n v="2"/>
    <x v="0"/>
    <n v="17.475109135593225"/>
    <n v="1.2424198966831219"/>
  </r>
  <r>
    <x v="11"/>
    <x v="0"/>
    <x v="4"/>
    <x v="2"/>
    <x v="8"/>
    <x v="2"/>
    <x v="4"/>
    <n v="5.5"/>
    <n v="5.2"/>
    <n v="6"/>
    <x v="12"/>
    <n v="135.55972300239958"/>
    <n v="2.1321306727453622"/>
  </r>
  <r>
    <x v="11"/>
    <x v="0"/>
    <x v="4"/>
    <x v="2"/>
    <x v="8"/>
    <x v="2"/>
    <x v="4"/>
    <n v="7.5"/>
    <n v="5.5"/>
    <n v="3.5"/>
    <x v="0"/>
    <n v="70.882184246619701"/>
    <n v="1.8505370919438668"/>
  </r>
  <r>
    <x v="11"/>
    <x v="0"/>
    <x v="4"/>
    <x v="2"/>
    <x v="8"/>
    <x v="2"/>
    <x v="4"/>
    <n v="6"/>
    <n v="2.5"/>
    <n v="1"/>
    <x v="1"/>
    <n v="14.922565104551516"/>
    <n v="1.1738434823190005"/>
  </r>
  <r>
    <x v="11"/>
    <x v="0"/>
    <x v="4"/>
    <x v="2"/>
    <x v="8"/>
    <x v="2"/>
    <x v="4"/>
    <n v="4"/>
    <n v="3"/>
    <n v="3"/>
    <x v="0"/>
    <n v="37.699111843077517"/>
    <n v="1.5763311187417586"/>
  </r>
  <r>
    <x v="11"/>
    <x v="0"/>
    <x v="4"/>
    <x v="2"/>
    <x v="8"/>
    <x v="2"/>
    <x v="4"/>
    <n v="1.2"/>
    <n v="1"/>
    <n v="0"/>
    <x v="0"/>
    <n v="0.94247779607693793"/>
    <n v="-2.5728872586203724E-2"/>
  </r>
  <r>
    <x v="11"/>
    <x v="0"/>
    <x v="4"/>
    <x v="2"/>
    <x v="8"/>
    <x v="2"/>
    <x v="4"/>
    <n v="6"/>
    <n v="4"/>
    <n v="3"/>
    <x v="0"/>
    <n v="47.123889803846893"/>
    <n v="1.673241131749815"/>
  </r>
  <r>
    <x v="11"/>
    <x v="0"/>
    <x v="4"/>
    <x v="2"/>
    <x v="8"/>
    <x v="2"/>
    <x v="4"/>
    <n v="3"/>
    <n v="2.6"/>
    <n v="2"/>
    <x v="0"/>
    <n v="18.692476288859268"/>
    <n v="1.2716668384226835"/>
  </r>
  <r>
    <x v="11"/>
    <x v="3"/>
    <x v="4"/>
    <x v="2"/>
    <x v="8"/>
    <x v="2"/>
    <x v="4"/>
    <n v="3"/>
    <n v="2"/>
    <n v="0"/>
    <x v="0"/>
    <n v="4.7123889803846897"/>
    <n v="0.67324113174981504"/>
  </r>
  <r>
    <x v="11"/>
    <x v="3"/>
    <x v="4"/>
    <x v="2"/>
    <x v="8"/>
    <x v="2"/>
    <x v="4"/>
    <n v="2"/>
    <n v="1.5"/>
    <n v="0"/>
    <x v="0"/>
    <n v="2.3561944901923448"/>
    <n v="0.37221113608583389"/>
  </r>
  <r>
    <x v="11"/>
    <x v="3"/>
    <x v="4"/>
    <x v="2"/>
    <x v="8"/>
    <x v="2"/>
    <x v="4"/>
    <n v="3"/>
    <n v="2.5"/>
    <n v="0"/>
    <x v="0"/>
    <n v="5.8904862254808616"/>
    <n v="0.7701511447578715"/>
  </r>
  <r>
    <x v="11"/>
    <x v="3"/>
    <x v="4"/>
    <x v="2"/>
    <x v="8"/>
    <x v="2"/>
    <x v="4"/>
    <n v="3"/>
    <n v="2"/>
    <n v="0"/>
    <x v="2"/>
    <n v="4.7123889803846897"/>
    <n v="0.67324113174981504"/>
  </r>
  <r>
    <x v="11"/>
    <x v="3"/>
    <x v="4"/>
    <x v="2"/>
    <x v="8"/>
    <x v="2"/>
    <x v="4"/>
    <n v="1.4"/>
    <n v="1"/>
    <n v="0"/>
    <x v="0"/>
    <n v="1.0995574287564276"/>
    <n v="4.1217917044409476E-2"/>
  </r>
  <r>
    <x v="11"/>
    <x v="3"/>
    <x v="4"/>
    <x v="2"/>
    <x v="8"/>
    <x v="2"/>
    <x v="4"/>
    <n v="4"/>
    <n v="3"/>
    <n v="3"/>
    <x v="0"/>
    <n v="37.699111843077517"/>
    <n v="1.5763311187417586"/>
  </r>
  <r>
    <x v="11"/>
    <x v="3"/>
    <x v="4"/>
    <x v="2"/>
    <x v="8"/>
    <x v="2"/>
    <x v="4"/>
    <n v="2.5"/>
    <n v="3"/>
    <n v="0"/>
    <x v="2"/>
    <n v="5.8904862254808616"/>
    <n v="0.7701511447578715"/>
  </r>
  <r>
    <x v="11"/>
    <x v="3"/>
    <x v="4"/>
    <x v="2"/>
    <x v="8"/>
    <x v="2"/>
    <x v="4"/>
    <n v="2"/>
    <n v="2"/>
    <n v="0"/>
    <x v="0"/>
    <n v="3.1415926535897931"/>
    <n v="0.49714987269413385"/>
  </r>
  <r>
    <x v="11"/>
    <x v="0"/>
    <x v="4"/>
    <x v="6"/>
    <x v="8"/>
    <x v="2"/>
    <x v="4"/>
    <n v="3"/>
    <n v="3.5"/>
    <n v="4.5"/>
    <x v="0"/>
    <n v="71.863931950866515"/>
    <n v="1.8565109754326197"/>
  </r>
  <r>
    <x v="11"/>
    <x v="0"/>
    <x v="4"/>
    <x v="6"/>
    <x v="8"/>
    <x v="2"/>
    <x v="4"/>
    <n v="0.6"/>
    <n v="0.4"/>
    <n v="0"/>
    <x v="0"/>
    <n v="0.18849555921538758"/>
    <n v="-0.72469887692222257"/>
  </r>
  <r>
    <x v="11"/>
    <x v="0"/>
    <x v="4"/>
    <x v="6"/>
    <x v="8"/>
    <x v="2"/>
    <x v="4"/>
    <n v="2"/>
    <n v="1"/>
    <n v="1.2"/>
    <x v="0"/>
    <n v="6.0946897479641988"/>
    <n v="0.78495160262435992"/>
  </r>
  <r>
    <x v="11"/>
    <x v="0"/>
    <x v="4"/>
    <x v="6"/>
    <x v="8"/>
    <x v="2"/>
    <x v="4"/>
    <n v="2.5"/>
    <n v="2.5"/>
    <n v="4.5"/>
    <x v="2"/>
    <n v="68.525989756427364"/>
    <n v="1.835855316997389"/>
  </r>
  <r>
    <x v="11"/>
    <x v="0"/>
    <x v="4"/>
    <x v="6"/>
    <x v="8"/>
    <x v="2"/>
    <x v="4"/>
    <n v="7"/>
    <n v="4.5"/>
    <n v="6"/>
    <x v="2"/>
    <n v="137.83737767625217"/>
    <n v="2.1393670021680142"/>
  </r>
  <r>
    <x v="11"/>
    <x v="0"/>
    <x v="4"/>
    <x v="6"/>
    <x v="8"/>
    <x v="2"/>
    <x v="4"/>
    <n v="4"/>
    <n v="2.5"/>
    <n v="1.5"/>
    <x v="14"/>
    <n v="14.922565104551516"/>
    <n v="1.1738434823190005"/>
  </r>
  <r>
    <x v="11"/>
    <x v="0"/>
    <x v="4"/>
    <x v="6"/>
    <x v="8"/>
    <x v="2"/>
    <x v="4"/>
    <n v="0.6"/>
    <n v="0.5"/>
    <n v="0"/>
    <x v="0"/>
    <n v="0.23561944901923448"/>
    <n v="-0.62778886391416611"/>
  </r>
  <r>
    <x v="11"/>
    <x v="0"/>
    <x v="4"/>
    <x v="6"/>
    <x v="8"/>
    <x v="2"/>
    <x v="4"/>
    <n v="0.2"/>
    <n v="0.2"/>
    <n v="0"/>
    <x v="0"/>
    <n v="3.1415926535897934E-2"/>
    <n v="-1.5028501273058661"/>
  </r>
  <r>
    <x v="11"/>
    <x v="0"/>
    <x v="4"/>
    <x v="6"/>
    <x v="8"/>
    <x v="2"/>
    <x v="4"/>
    <n v="3"/>
    <n v="2"/>
    <n v="0.8"/>
    <x v="0"/>
    <n v="6.7230082786821574"/>
    <n v="0.82756364604332466"/>
  </r>
  <r>
    <x v="11"/>
    <x v="0"/>
    <x v="4"/>
    <x v="6"/>
    <x v="8"/>
    <x v="2"/>
    <x v="4"/>
    <n v="3"/>
    <n v="2"/>
    <n v="0"/>
    <x v="0"/>
    <n v="4.7123889803846897"/>
    <n v="0.67324113174981504"/>
  </r>
  <r>
    <x v="11"/>
    <x v="3"/>
    <x v="4"/>
    <x v="6"/>
    <x v="8"/>
    <x v="2"/>
    <x v="4"/>
    <n v="3"/>
    <n v="1"/>
    <n v="0"/>
    <x v="0"/>
    <n v="2.3561944901923448"/>
    <n v="0.37221113608583389"/>
  </r>
  <r>
    <x v="11"/>
    <x v="3"/>
    <x v="4"/>
    <x v="6"/>
    <x v="8"/>
    <x v="2"/>
    <x v="4"/>
    <n v="2.6"/>
    <n v="3"/>
    <n v="4"/>
    <x v="0"/>
    <n v="56.391588131936786"/>
    <n v="1.7512143256084718"/>
  </r>
  <r>
    <x v="11"/>
    <x v="3"/>
    <x v="4"/>
    <x v="6"/>
    <x v="8"/>
    <x v="2"/>
    <x v="4"/>
    <n v="5"/>
    <n v="6"/>
    <n v="0"/>
    <x v="2"/>
    <n v="23.561944901923447"/>
    <n v="1.3722111360858338"/>
  </r>
  <r>
    <x v="11"/>
    <x v="3"/>
    <x v="4"/>
    <x v="6"/>
    <x v="8"/>
    <x v="2"/>
    <x v="4"/>
    <n v="8"/>
    <n v="7"/>
    <n v="5"/>
    <x v="2"/>
    <n v="122.52211349000193"/>
    <n v="2.0882144797206332"/>
  </r>
  <r>
    <x v="11"/>
    <x v="3"/>
    <x v="4"/>
    <x v="6"/>
    <x v="8"/>
    <x v="2"/>
    <x v="4"/>
    <n v="0.6"/>
    <n v="0.6"/>
    <n v="0"/>
    <x v="0"/>
    <n v="0.28274333882308139"/>
    <n v="-0.54860761786654122"/>
  </r>
  <r>
    <x v="11"/>
    <x v="3"/>
    <x v="4"/>
    <x v="6"/>
    <x v="8"/>
    <x v="2"/>
    <x v="4"/>
    <n v="1.6"/>
    <n v="1.2"/>
    <n v="0"/>
    <x v="0"/>
    <n v="1.5079644737231006"/>
    <n v="0.17839111006972103"/>
  </r>
  <r>
    <x v="11"/>
    <x v="3"/>
    <x v="4"/>
    <x v="6"/>
    <x v="8"/>
    <x v="2"/>
    <x v="4"/>
    <n v="4"/>
    <n v="3"/>
    <n v="0"/>
    <x v="0"/>
    <n v="9.4247779607693793"/>
    <n v="0.97427112741379629"/>
  </r>
  <r>
    <x v="11"/>
    <x v="3"/>
    <x v="4"/>
    <x v="6"/>
    <x v="8"/>
    <x v="2"/>
    <x v="4"/>
    <n v="2"/>
    <n v="2"/>
    <n v="2"/>
    <x v="0"/>
    <n v="15.707963267948966"/>
    <n v="1.1961198770301527"/>
  </r>
  <r>
    <x v="11"/>
    <x v="3"/>
    <x v="4"/>
    <x v="6"/>
    <x v="8"/>
    <x v="2"/>
    <x v="4"/>
    <n v="1.6"/>
    <n v="1.4"/>
    <n v="0"/>
    <x v="0"/>
    <n v="1.759291886010284"/>
    <n v="0.24533789970033421"/>
  </r>
  <r>
    <x v="11"/>
    <x v="3"/>
    <x v="4"/>
    <x v="6"/>
    <x v="8"/>
    <x v="2"/>
    <x v="4"/>
    <n v="1.8"/>
    <n v="2"/>
    <n v="0"/>
    <x v="0"/>
    <n v="2.8274333882308138"/>
    <n v="0.45139238213345872"/>
  </r>
  <r>
    <x v="11"/>
    <x v="0"/>
    <x v="4"/>
    <x v="7"/>
    <x v="8"/>
    <x v="2"/>
    <x v="4"/>
    <n v="1.5"/>
    <n v="1"/>
    <n v="0.4"/>
    <x v="0"/>
    <n v="1.6807520696705394"/>
    <n v="0.2255036547153623"/>
  </r>
  <r>
    <x v="11"/>
    <x v="0"/>
    <x v="4"/>
    <x v="7"/>
    <x v="8"/>
    <x v="2"/>
    <x v="4"/>
    <n v="1.2"/>
    <n v="1.2"/>
    <n v="0"/>
    <x v="0"/>
    <n v="1.1309733552923256"/>
    <n v="5.3452373461421121E-2"/>
  </r>
  <r>
    <x v="11"/>
    <x v="0"/>
    <x v="4"/>
    <x v="7"/>
    <x v="8"/>
    <x v="2"/>
    <x v="4"/>
    <n v="3"/>
    <n v="2.2000000000000002"/>
    <n v="0.4"/>
    <x v="19"/>
    <n v="5.6862827029975254"/>
    <n v="0.75482844756331835"/>
  </r>
  <r>
    <x v="11"/>
    <x v="0"/>
    <x v="4"/>
    <x v="7"/>
    <x v="8"/>
    <x v="2"/>
    <x v="4"/>
    <n v="1.5"/>
    <n v="1.5"/>
    <n v="0.8"/>
    <x v="0"/>
    <n v="3.7777651659417266"/>
    <n v="0.57723495774000322"/>
  </r>
  <r>
    <x v="11"/>
    <x v="0"/>
    <x v="4"/>
    <x v="7"/>
    <x v="8"/>
    <x v="2"/>
    <x v="4"/>
    <n v="1.5"/>
    <n v="1"/>
    <n v="1.8"/>
    <x v="0"/>
    <n v="11.356857442727103"/>
    <n v="1.0552581743246834"/>
  </r>
  <r>
    <x v="11"/>
    <x v="0"/>
    <x v="4"/>
    <x v="7"/>
    <x v="8"/>
    <x v="2"/>
    <x v="4"/>
    <n v="4.5"/>
    <n v="2.5"/>
    <n v="6"/>
    <x v="0"/>
    <n v="121.93306486745385"/>
    <n v="2.0861214902147891"/>
  </r>
  <r>
    <x v="11"/>
    <x v="0"/>
    <x v="4"/>
    <x v="7"/>
    <x v="8"/>
    <x v="2"/>
    <x v="4"/>
    <n v="4"/>
    <n v="3.5"/>
    <n v="4"/>
    <x v="5"/>
    <n v="61.261056745000964"/>
    <n v="1.7871844840566518"/>
  </r>
  <r>
    <x v="11"/>
    <x v="0"/>
    <x v="4"/>
    <x v="7"/>
    <x v="8"/>
    <x v="2"/>
    <x v="4"/>
    <n v="10"/>
    <n v="8"/>
    <n v="7.5"/>
    <x v="2"/>
    <n v="239.54643983622174"/>
    <n v="2.3793897207129575"/>
  </r>
  <r>
    <x v="11"/>
    <x v="0"/>
    <x v="4"/>
    <x v="7"/>
    <x v="8"/>
    <x v="2"/>
    <x v="4"/>
    <n v="2.5"/>
    <n v="2"/>
    <n v="1.6"/>
    <x v="0"/>
    <n v="11.969468010177113"/>
    <n v="1.0780748483697531"/>
  </r>
  <r>
    <x v="11"/>
    <x v="0"/>
    <x v="4"/>
    <x v="7"/>
    <x v="8"/>
    <x v="2"/>
    <x v="4"/>
    <n v="1.4"/>
    <n v="1.2"/>
    <n v="0.6"/>
    <x v="0"/>
    <n v="2.4504422698000385"/>
    <n v="0.38924447538461421"/>
  </r>
  <r>
    <x v="11"/>
    <x v="0"/>
    <x v="4"/>
    <x v="7"/>
    <x v="8"/>
    <x v="2"/>
    <x v="4"/>
    <n v="3"/>
    <n v="1.6"/>
    <n v="1"/>
    <x v="0"/>
    <n v="6.9115038378975457"/>
    <n v="0.83957255351634008"/>
  </r>
  <r>
    <x v="11"/>
    <x v="0"/>
    <x v="4"/>
    <x v="7"/>
    <x v="8"/>
    <x v="2"/>
    <x v="4"/>
    <n v="1"/>
    <n v="0.8"/>
    <n v="0.6"/>
    <x v="0"/>
    <n v="1.7592918860102844"/>
    <n v="0.24533789970033432"/>
  </r>
  <r>
    <x v="11"/>
    <x v="0"/>
    <x v="4"/>
    <x v="7"/>
    <x v="8"/>
    <x v="2"/>
    <x v="4"/>
    <n v="3.5"/>
    <n v="3"/>
    <n v="2"/>
    <x v="12"/>
    <n v="20.81305133003238"/>
    <n v="1.3183357553029793"/>
  </r>
  <r>
    <x v="11"/>
    <x v="3"/>
    <x v="4"/>
    <x v="7"/>
    <x v="8"/>
    <x v="2"/>
    <x v="4"/>
    <n v="1"/>
    <n v="1.4"/>
    <n v="0"/>
    <x v="0"/>
    <n v="1.0995574287564276"/>
    <n v="4.1217917044409476E-2"/>
  </r>
  <r>
    <x v="11"/>
    <x v="3"/>
    <x v="4"/>
    <x v="7"/>
    <x v="8"/>
    <x v="2"/>
    <x v="4"/>
    <n v="2.6"/>
    <n v="1"/>
    <n v="0"/>
    <x v="0"/>
    <n v="2.0420352248333655"/>
    <n v="0.31006322933698943"/>
  </r>
  <r>
    <x v="11"/>
    <x v="3"/>
    <x v="4"/>
    <x v="7"/>
    <x v="8"/>
    <x v="2"/>
    <x v="4"/>
    <n v="3.4"/>
    <n v="2.6"/>
    <n v="0"/>
    <x v="0"/>
    <n v="6.9429197644334426"/>
    <n v="0.84154214637924452"/>
  </r>
  <r>
    <x v="11"/>
    <x v="3"/>
    <x v="4"/>
    <x v="7"/>
    <x v="8"/>
    <x v="2"/>
    <x v="4"/>
    <n v="1"/>
    <n v="1.4"/>
    <n v="0"/>
    <x v="0"/>
    <n v="1.0995574287564276"/>
    <n v="4.1217917044409476E-2"/>
  </r>
  <r>
    <x v="11"/>
    <x v="3"/>
    <x v="4"/>
    <x v="7"/>
    <x v="8"/>
    <x v="2"/>
    <x v="4"/>
    <n v="17"/>
    <n v="6.5"/>
    <n v="0"/>
    <x v="2"/>
    <n v="86.786497055418039"/>
    <n v="1.938452159387301"/>
  </r>
  <r>
    <x v="11"/>
    <x v="3"/>
    <x v="4"/>
    <x v="7"/>
    <x v="8"/>
    <x v="2"/>
    <x v="4"/>
    <n v="9"/>
    <n v="11"/>
    <n v="5"/>
    <x v="2"/>
    <n v="156.29423451609222"/>
    <n v="2.193942957775878"/>
  </r>
  <r>
    <x v="11"/>
    <x v="3"/>
    <x v="4"/>
    <x v="7"/>
    <x v="8"/>
    <x v="2"/>
    <x v="4"/>
    <n v="8"/>
    <n v="10"/>
    <n v="10"/>
    <x v="2"/>
    <n v="376.99111843077515"/>
    <n v="2.5763311187417588"/>
  </r>
  <r>
    <x v="11"/>
    <x v="3"/>
    <x v="4"/>
    <x v="7"/>
    <x v="8"/>
    <x v="2"/>
    <x v="4"/>
    <n v="0.8"/>
    <n v="0.8"/>
    <n v="0"/>
    <x v="0"/>
    <n v="0.50265482457436694"/>
    <n v="-0.29873014464994135"/>
  </r>
  <r>
    <x v="11"/>
    <x v="0"/>
    <x v="4"/>
    <x v="3"/>
    <x v="8"/>
    <x v="2"/>
    <x v="4"/>
    <n v="2"/>
    <n v="3"/>
    <n v="1.5"/>
    <x v="0"/>
    <n v="11.780972450961723"/>
    <n v="1.0711811404218528"/>
  </r>
  <r>
    <x v="11"/>
    <x v="0"/>
    <x v="4"/>
    <x v="3"/>
    <x v="8"/>
    <x v="2"/>
    <x v="4"/>
    <n v="7.5"/>
    <n v="4"/>
    <n v="7"/>
    <x v="0"/>
    <n v="177.49998492782331"/>
    <n v="2.2491983205135724"/>
  </r>
  <r>
    <x v="11"/>
    <x v="0"/>
    <x v="4"/>
    <x v="3"/>
    <x v="8"/>
    <x v="2"/>
    <x v="4"/>
    <n v="2"/>
    <n v="2.2000000000000002"/>
    <n v="0.8"/>
    <x v="0"/>
    <n v="5.4663712172462411"/>
    <n v="0.73769912097673362"/>
  </r>
  <r>
    <x v="11"/>
    <x v="0"/>
    <x v="4"/>
    <x v="3"/>
    <x v="8"/>
    <x v="2"/>
    <x v="4"/>
    <n v="16.5"/>
    <n v="15"/>
    <n v="14"/>
    <x v="14"/>
    <n v="810.13820554446795"/>
    <n v="2.9085591136753419"/>
  </r>
  <r>
    <x v="11"/>
    <x v="0"/>
    <x v="4"/>
    <x v="3"/>
    <x v="8"/>
    <x v="2"/>
    <x v="4"/>
    <n v="3"/>
    <n v="2.5"/>
    <n v="1.5"/>
    <x v="0"/>
    <n v="12.959069696057897"/>
    <n v="1.1125738255800777"/>
  </r>
  <r>
    <x v="11"/>
    <x v="0"/>
    <x v="4"/>
    <x v="3"/>
    <x v="8"/>
    <x v="2"/>
    <x v="4"/>
    <n v="2.5"/>
    <n v="2"/>
    <n v="2.5"/>
    <x v="2"/>
    <n v="23.561944901923447"/>
    <n v="1.3722111360858338"/>
  </r>
  <r>
    <x v="11"/>
    <x v="0"/>
    <x v="4"/>
    <x v="3"/>
    <x v="8"/>
    <x v="2"/>
    <x v="4"/>
    <n v="4"/>
    <n v="3"/>
    <n v="1.5"/>
    <x v="0"/>
    <n v="16.493361431346415"/>
    <n v="1.2173091761000907"/>
  </r>
  <r>
    <x v="11"/>
    <x v="0"/>
    <x v="4"/>
    <x v="3"/>
    <x v="8"/>
    <x v="2"/>
    <x v="4"/>
    <n v="2.5"/>
    <n v="1.5"/>
    <n v="0"/>
    <x v="0"/>
    <n v="2.9452431127404308"/>
    <n v="0.46912114909389024"/>
  </r>
  <r>
    <x v="11"/>
    <x v="0"/>
    <x v="4"/>
    <x v="3"/>
    <x v="8"/>
    <x v="2"/>
    <x v="4"/>
    <n v="5.5"/>
    <n v="5"/>
    <n v="7.5"/>
    <x v="2"/>
    <n v="198.31303625785569"/>
    <n v="2.2973512638208518"/>
  </r>
  <r>
    <x v="11"/>
    <x v="0"/>
    <x v="4"/>
    <x v="3"/>
    <x v="8"/>
    <x v="2"/>
    <x v="4"/>
    <n v="1.5"/>
    <n v="1.2"/>
    <n v="0"/>
    <x v="0"/>
    <n v="1.4137166941154067"/>
    <n v="0.15036238646947744"/>
  </r>
  <r>
    <x v="11"/>
    <x v="0"/>
    <x v="4"/>
    <x v="3"/>
    <x v="8"/>
    <x v="2"/>
    <x v="4"/>
    <n v="13"/>
    <n v="8"/>
    <n v="6.5"/>
    <x v="2"/>
    <n v="214.41369860750339"/>
    <n v="2.3312525284069276"/>
  </r>
  <r>
    <x v="11"/>
    <x v="0"/>
    <x v="4"/>
    <x v="3"/>
    <x v="8"/>
    <x v="2"/>
    <x v="4"/>
    <n v="9.5"/>
    <n v="7"/>
    <n v="4"/>
    <x v="3"/>
    <n v="102.49446032336699"/>
    <n v="2.0107003930404712"/>
  </r>
  <r>
    <x v="11"/>
    <x v="0"/>
    <x v="4"/>
    <x v="3"/>
    <x v="8"/>
    <x v="2"/>
    <x v="4"/>
    <n v="7.5"/>
    <n v="4"/>
    <n v="3.5"/>
    <x v="5"/>
    <n v="62.046454908398417"/>
    <n v="1.7927169726566128"/>
  </r>
  <r>
    <x v="11"/>
    <x v="0"/>
    <x v="4"/>
    <x v="3"/>
    <x v="8"/>
    <x v="2"/>
    <x v="4"/>
    <n v="4.5"/>
    <n v="3"/>
    <n v="3"/>
    <x v="14"/>
    <n v="38.877209088173693"/>
    <n v="1.5896950802997403"/>
  </r>
  <r>
    <x v="11"/>
    <x v="0"/>
    <x v="4"/>
    <x v="3"/>
    <x v="8"/>
    <x v="2"/>
    <x v="4"/>
    <n v="4.5"/>
    <n v="3"/>
    <n v="5"/>
    <x v="9"/>
    <n v="89.142691545610376"/>
    <n v="1.9500857428953129"/>
  </r>
  <r>
    <x v="11"/>
    <x v="0"/>
    <x v="4"/>
    <x v="3"/>
    <x v="8"/>
    <x v="2"/>
    <x v="4"/>
    <n v="6"/>
    <n v="2.5"/>
    <n v="4"/>
    <x v="18"/>
    <n v="62.046454908398417"/>
    <n v="1.7927169726566128"/>
  </r>
  <r>
    <x v="11"/>
    <x v="0"/>
    <x v="4"/>
    <x v="3"/>
    <x v="8"/>
    <x v="2"/>
    <x v="4"/>
    <n v="9"/>
    <n v="5"/>
    <n v="9.5"/>
    <x v="0"/>
    <n v="318.871654339364"/>
    <n v="2.5036159149433654"/>
  </r>
  <r>
    <x v="11"/>
    <x v="0"/>
    <x v="4"/>
    <x v="3"/>
    <x v="8"/>
    <x v="2"/>
    <x v="4"/>
    <n v="1"/>
    <n v="0.8"/>
    <n v="0"/>
    <x v="0"/>
    <n v="0.62831853071795862"/>
    <n v="-0.20182013164188498"/>
  </r>
  <r>
    <x v="11"/>
    <x v="0"/>
    <x v="4"/>
    <x v="3"/>
    <x v="8"/>
    <x v="2"/>
    <x v="4"/>
    <n v="3"/>
    <n v="3"/>
    <n v="6"/>
    <x v="0"/>
    <n v="120.16591899980959"/>
    <n v="2.07978131218377"/>
  </r>
  <r>
    <x v="11"/>
    <x v="3"/>
    <x v="4"/>
    <x v="3"/>
    <x v="8"/>
    <x v="2"/>
    <x v="4"/>
    <n v="10"/>
    <n v="4"/>
    <n v="10"/>
    <x v="0"/>
    <n v="345.57519189487726"/>
    <n v="2.538542557852359"/>
  </r>
  <r>
    <x v="11"/>
    <x v="3"/>
    <x v="4"/>
    <x v="3"/>
    <x v="8"/>
    <x v="2"/>
    <x v="4"/>
    <n v="14"/>
    <n v="8"/>
    <n v="5"/>
    <x v="0"/>
    <n v="166.50441064025904"/>
    <n v="2.2214257422949228"/>
  </r>
  <r>
    <x v="11"/>
    <x v="3"/>
    <x v="4"/>
    <x v="3"/>
    <x v="8"/>
    <x v="2"/>
    <x v="4"/>
    <n v="22"/>
    <n v="16"/>
    <n v="15"/>
    <x v="2"/>
    <n v="983.31850057360521"/>
    <n v="2.9926942102405825"/>
  </r>
  <r>
    <x v="11"/>
    <x v="3"/>
    <x v="4"/>
    <x v="3"/>
    <x v="8"/>
    <x v="2"/>
    <x v="4"/>
    <n v="10"/>
    <n v="10"/>
    <n v="12"/>
    <x v="3"/>
    <n v="530.92915845667505"/>
    <n v="2.7250365773078076"/>
  </r>
  <r>
    <x v="10"/>
    <x v="0"/>
    <x v="4"/>
    <x v="8"/>
    <x v="8"/>
    <x v="2"/>
    <x v="4"/>
    <n v="1.5"/>
    <n v="1.2"/>
    <n v="0.6"/>
    <x v="0"/>
    <n v="2.5446900494077322"/>
    <n v="0.40563489157278354"/>
  </r>
  <r>
    <x v="10"/>
    <x v="0"/>
    <x v="4"/>
    <x v="8"/>
    <x v="8"/>
    <x v="2"/>
    <x v="4"/>
    <n v="1.5"/>
    <n v="1.5"/>
    <n v="0.6"/>
    <x v="0"/>
    <n v="2.8981192229365842"/>
    <n v="0.46211624752523184"/>
  </r>
  <r>
    <x v="10"/>
    <x v="0"/>
    <x v="4"/>
    <x v="8"/>
    <x v="8"/>
    <x v="2"/>
    <x v="4"/>
    <n v="0.8"/>
    <n v="0.8"/>
    <n v="0"/>
    <x v="0"/>
    <n v="0.50265482457436694"/>
    <n v="-0.29873014464994135"/>
  </r>
  <r>
    <x v="10"/>
    <x v="0"/>
    <x v="4"/>
    <x v="8"/>
    <x v="8"/>
    <x v="2"/>
    <x v="4"/>
    <n v="7.5"/>
    <n v="5.5"/>
    <n v="7"/>
    <x v="5"/>
    <n v="186.33571426604459"/>
    <n v="2.2702961024655015"/>
  </r>
  <r>
    <x v="10"/>
    <x v="0"/>
    <x v="4"/>
    <x v="8"/>
    <x v="8"/>
    <x v="2"/>
    <x v="4"/>
    <n v="10"/>
    <n v="7.5"/>
    <n v="7"/>
    <x v="2"/>
    <n v="212.84290228070847"/>
    <n v="2.328059172240577"/>
  </r>
  <r>
    <x v="10"/>
    <x v="0"/>
    <x v="4"/>
    <x v="8"/>
    <x v="8"/>
    <x v="2"/>
    <x v="4"/>
    <n v="6"/>
    <n v="3.5"/>
    <n v="4.5"/>
    <x v="14"/>
    <n v="80.110612666539723"/>
    <n v="1.9036900531280889"/>
  </r>
  <r>
    <x v="10"/>
    <x v="0"/>
    <x v="4"/>
    <x v="8"/>
    <x v="8"/>
    <x v="2"/>
    <x v="4"/>
    <n v="2.5"/>
    <n v="2"/>
    <n v="1.5"/>
    <x v="0"/>
    <n v="10.995574287564276"/>
    <n v="1.0412179170444096"/>
  </r>
  <r>
    <x v="10"/>
    <x v="0"/>
    <x v="4"/>
    <x v="8"/>
    <x v="8"/>
    <x v="2"/>
    <x v="4"/>
    <n v="3"/>
    <n v="3.5"/>
    <n v="1.5"/>
    <x v="9"/>
    <n v="15.315264186250241"/>
    <n v="1.1851244927286895"/>
  </r>
  <r>
    <x v="10"/>
    <x v="3"/>
    <x v="4"/>
    <x v="8"/>
    <x v="8"/>
    <x v="2"/>
    <x v="4"/>
    <n v="0.8"/>
    <n v="1.6"/>
    <n v="0"/>
    <x v="13"/>
    <n v="1.0053096491487339"/>
    <n v="2.2998510140398521E-3"/>
  </r>
  <r>
    <x v="10"/>
    <x v="3"/>
    <x v="4"/>
    <x v="8"/>
    <x v="8"/>
    <x v="2"/>
    <x v="4"/>
    <n v="1.8"/>
    <n v="1.8"/>
    <n v="3.4"/>
    <x v="7"/>
    <n v="38.861501124905736"/>
    <n v="1.5895195723232545"/>
  </r>
  <r>
    <x v="10"/>
    <x v="3"/>
    <x v="4"/>
    <x v="8"/>
    <x v="8"/>
    <x v="2"/>
    <x v="4"/>
    <n v="1.4"/>
    <n v="2"/>
    <n v="0"/>
    <x v="0"/>
    <n v="2.1991148575128552"/>
    <n v="0.34224791270839067"/>
  </r>
  <r>
    <x v="10"/>
    <x v="3"/>
    <x v="4"/>
    <x v="8"/>
    <x v="8"/>
    <x v="2"/>
    <x v="4"/>
    <n v="1.4"/>
    <n v="1"/>
    <n v="1"/>
    <x v="0"/>
    <n v="4.2411500823462207"/>
    <n v="0.62748364118913991"/>
  </r>
  <r>
    <x v="10"/>
    <x v="3"/>
    <x v="4"/>
    <x v="8"/>
    <x v="8"/>
    <x v="2"/>
    <x v="4"/>
    <n v="1.6"/>
    <n v="1.6"/>
    <n v="1.6"/>
    <x v="0"/>
    <n v="10.05309649148734"/>
    <n v="1.00229985101404"/>
  </r>
  <r>
    <x v="10"/>
    <x v="3"/>
    <x v="4"/>
    <x v="8"/>
    <x v="8"/>
    <x v="2"/>
    <x v="4"/>
    <n v="0.6"/>
    <n v="0.8"/>
    <n v="0"/>
    <x v="0"/>
    <n v="0.37699111843077515"/>
    <n v="-0.42366888125824137"/>
  </r>
  <r>
    <x v="10"/>
    <x v="3"/>
    <x v="4"/>
    <x v="8"/>
    <x v="8"/>
    <x v="2"/>
    <x v="4"/>
    <n v="1.2"/>
    <n v="0.8"/>
    <n v="0"/>
    <x v="0"/>
    <n v="0.7539822368615503"/>
    <n v="-0.12263888559426017"/>
  </r>
  <r>
    <x v="10"/>
    <x v="3"/>
    <x v="4"/>
    <x v="8"/>
    <x v="8"/>
    <x v="2"/>
    <x v="4"/>
    <n v="2.8"/>
    <n v="2.4"/>
    <n v="0"/>
    <x v="12"/>
    <n v="5.2778756580308519"/>
    <n v="0.72245915441999664"/>
  </r>
  <r>
    <x v="10"/>
    <x v="3"/>
    <x v="4"/>
    <x v="8"/>
    <x v="8"/>
    <x v="2"/>
    <x v="4"/>
    <n v="2.2000000000000002"/>
    <n v="1.8"/>
    <n v="0"/>
    <x v="0"/>
    <n v="3.1101767270538954"/>
    <n v="0.49278506729168375"/>
  </r>
  <r>
    <x v="10"/>
    <x v="3"/>
    <x v="4"/>
    <x v="8"/>
    <x v="8"/>
    <x v="2"/>
    <x v="4"/>
    <n v="1"/>
    <n v="0.6"/>
    <n v="0"/>
    <x v="0"/>
    <n v="0.47123889803846897"/>
    <n v="-0.32675886825018491"/>
  </r>
  <r>
    <x v="10"/>
    <x v="3"/>
    <x v="4"/>
    <x v="8"/>
    <x v="8"/>
    <x v="2"/>
    <x v="4"/>
    <n v="0.6"/>
    <n v="0.6"/>
    <n v="0"/>
    <x v="0"/>
    <n v="0.28274333882308139"/>
    <n v="-0.54860761786654122"/>
  </r>
  <r>
    <x v="10"/>
    <x v="3"/>
    <x v="4"/>
    <x v="8"/>
    <x v="8"/>
    <x v="2"/>
    <x v="4"/>
    <n v="2.2000000000000002"/>
    <n v="1.6"/>
    <n v="1.2"/>
    <x v="0"/>
    <n v="7.2884949563283206"/>
    <n v="0.86263785758503353"/>
  </r>
  <r>
    <x v="10"/>
    <x v="3"/>
    <x v="4"/>
    <x v="8"/>
    <x v="8"/>
    <x v="2"/>
    <x v="4"/>
    <n v="5"/>
    <n v="5"/>
    <n v="0"/>
    <x v="0"/>
    <n v="19.634954084936208"/>
    <n v="1.2930298900382091"/>
  </r>
  <r>
    <x v="10"/>
    <x v="0"/>
    <x v="4"/>
    <x v="9"/>
    <x v="8"/>
    <x v="2"/>
    <x v="4"/>
    <n v="1.6"/>
    <n v="1.5"/>
    <n v="0.8"/>
    <x v="0"/>
    <n v="3.8955748904513441"/>
    <n v="0.59057155785636894"/>
  </r>
  <r>
    <x v="10"/>
    <x v="0"/>
    <x v="4"/>
    <x v="9"/>
    <x v="8"/>
    <x v="2"/>
    <x v="4"/>
    <n v="1.5"/>
    <n v="1.5"/>
    <n v="0.6"/>
    <x v="0"/>
    <n v="2.8981192229365842"/>
    <n v="0.46211624752523184"/>
  </r>
  <r>
    <x v="10"/>
    <x v="0"/>
    <x v="4"/>
    <x v="9"/>
    <x v="8"/>
    <x v="2"/>
    <x v="4"/>
    <n v="2"/>
    <n v="1.5"/>
    <n v="0.8"/>
    <x v="2"/>
    <n v="4.3668137884898126"/>
    <n v="0.64016467294822899"/>
  </r>
  <r>
    <x v="10"/>
    <x v="0"/>
    <x v="4"/>
    <x v="9"/>
    <x v="8"/>
    <x v="2"/>
    <x v="4"/>
    <n v="5"/>
    <n v="4"/>
    <n v="8.5"/>
    <x v="0"/>
    <n v="242.68803248981152"/>
    <n v="2.3850483607910062"/>
  </r>
  <r>
    <x v="10"/>
    <x v="0"/>
    <x v="4"/>
    <x v="9"/>
    <x v="8"/>
    <x v="2"/>
    <x v="4"/>
    <n v="1"/>
    <n v="0.8"/>
    <n v="0"/>
    <x v="2"/>
    <n v="0.62831853071795862"/>
    <n v="-0.20182013164188498"/>
  </r>
  <r>
    <x v="10"/>
    <x v="0"/>
    <x v="4"/>
    <x v="9"/>
    <x v="8"/>
    <x v="2"/>
    <x v="4"/>
    <n v="3"/>
    <n v="2.2999999999999998"/>
    <n v="3"/>
    <x v="3"/>
    <n v="33.693581209750533"/>
    <n v="1.5275471735508956"/>
  </r>
  <r>
    <x v="10"/>
    <x v="0"/>
    <x v="4"/>
    <x v="9"/>
    <x v="8"/>
    <x v="2"/>
    <x v="4"/>
    <n v="2"/>
    <n v="1.7"/>
    <n v="1.2"/>
    <x v="0"/>
    <n v="7.1942471767206264"/>
    <n v="0.85698535503402185"/>
  </r>
  <r>
    <x v="10"/>
    <x v="0"/>
    <x v="4"/>
    <x v="9"/>
    <x v="8"/>
    <x v="2"/>
    <x v="4"/>
    <n v="0.3"/>
    <n v="0.3"/>
    <n v="0"/>
    <x v="0"/>
    <n v="7.0685834705770348E-2"/>
    <n v="-1.1506676091945036"/>
  </r>
  <r>
    <x v="10"/>
    <x v="0"/>
    <x v="4"/>
    <x v="9"/>
    <x v="8"/>
    <x v="2"/>
    <x v="4"/>
    <n v="0.8"/>
    <n v="0.6"/>
    <n v="0"/>
    <x v="0"/>
    <n v="0.37699111843077515"/>
    <n v="-0.42366888125824137"/>
  </r>
  <r>
    <x v="10"/>
    <x v="3"/>
    <x v="4"/>
    <x v="9"/>
    <x v="8"/>
    <x v="2"/>
    <x v="4"/>
    <n v="3.6"/>
    <n v="2.2000000000000002"/>
    <n v="2"/>
    <x v="0"/>
    <n v="18.786724068466963"/>
    <n v="1.2738510566825447"/>
  </r>
  <r>
    <x v="10"/>
    <x v="3"/>
    <x v="4"/>
    <x v="9"/>
    <x v="8"/>
    <x v="2"/>
    <x v="4"/>
    <n v="5.6"/>
    <n v="5"/>
    <n v="5"/>
    <x v="0"/>
    <n v="100.53096491487338"/>
    <n v="2.00229985101404"/>
  </r>
  <r>
    <x v="10"/>
    <x v="3"/>
    <x v="4"/>
    <x v="9"/>
    <x v="8"/>
    <x v="2"/>
    <x v="4"/>
    <n v="3.4"/>
    <n v="2"/>
    <n v="0"/>
    <x v="1"/>
    <n v="5.3407075111026483"/>
    <n v="0.7275987940724078"/>
  </r>
  <r>
    <x v="10"/>
    <x v="3"/>
    <x v="4"/>
    <x v="9"/>
    <x v="8"/>
    <x v="2"/>
    <x v="4"/>
    <n v="2"/>
    <n v="2"/>
    <n v="0"/>
    <x v="0"/>
    <n v="3.1415926535897931"/>
    <n v="0.49714987269413385"/>
  </r>
  <r>
    <x v="10"/>
    <x v="3"/>
    <x v="4"/>
    <x v="9"/>
    <x v="8"/>
    <x v="2"/>
    <x v="4"/>
    <n v="1"/>
    <n v="1"/>
    <n v="0"/>
    <x v="0"/>
    <n v="0.78539816339744828"/>
    <n v="-0.10491011863382856"/>
  </r>
  <r>
    <x v="10"/>
    <x v="3"/>
    <x v="4"/>
    <x v="9"/>
    <x v="8"/>
    <x v="2"/>
    <x v="4"/>
    <n v="4.8"/>
    <n v="2"/>
    <n v="3"/>
    <x v="2"/>
    <n v="35.814156250923645"/>
    <n v="1.5540547240306064"/>
  </r>
  <r>
    <x v="10"/>
    <x v="3"/>
    <x v="4"/>
    <x v="9"/>
    <x v="8"/>
    <x v="2"/>
    <x v="4"/>
    <n v="7"/>
    <n v="5"/>
    <n v="3"/>
    <x v="1"/>
    <n v="55.76326960121883"/>
    <n v="1.7463482300852466"/>
  </r>
  <r>
    <x v="10"/>
    <x v="3"/>
    <x v="4"/>
    <x v="9"/>
    <x v="8"/>
    <x v="2"/>
    <x v="4"/>
    <n v="1"/>
    <n v="1.6"/>
    <n v="0"/>
    <x v="13"/>
    <n v="1.2566370614359172"/>
    <n v="9.9209864022096222E-2"/>
  </r>
  <r>
    <x v="10"/>
    <x v="3"/>
    <x v="4"/>
    <x v="9"/>
    <x v="8"/>
    <x v="2"/>
    <x v="4"/>
    <n v="4.5999999999999996"/>
    <n v="1.6"/>
    <n v="0"/>
    <x v="2"/>
    <n v="5.7805304826052186"/>
    <n v="0.76196769570367029"/>
  </r>
  <r>
    <x v="10"/>
    <x v="3"/>
    <x v="4"/>
    <x v="9"/>
    <x v="8"/>
    <x v="2"/>
    <x v="4"/>
    <n v="3"/>
    <n v="3"/>
    <n v="0"/>
    <x v="0"/>
    <n v="7.0685834705770345"/>
    <n v="0.84933239080549627"/>
  </r>
  <r>
    <x v="10"/>
    <x v="3"/>
    <x v="4"/>
    <x v="9"/>
    <x v="8"/>
    <x v="2"/>
    <x v="4"/>
    <n v="4"/>
    <n v="4"/>
    <n v="3.8"/>
    <x v="0"/>
    <n v="57.930968532195777"/>
    <n v="1.7629107894117444"/>
  </r>
  <r>
    <x v="10"/>
    <x v="3"/>
    <x v="4"/>
    <x v="9"/>
    <x v="8"/>
    <x v="2"/>
    <x v="4"/>
    <n v="6"/>
    <n v="2.4"/>
    <n v="3.4"/>
    <x v="0"/>
    <n v="47.626544628421257"/>
    <n v="1.6778490739901686"/>
  </r>
  <r>
    <x v="10"/>
    <x v="3"/>
    <x v="4"/>
    <x v="9"/>
    <x v="8"/>
    <x v="2"/>
    <x v="4"/>
    <n v="3"/>
    <n v="2"/>
    <n v="1.6"/>
    <x v="0"/>
    <n v="12.754866173574561"/>
    <n v="1.1056759062713279"/>
  </r>
  <r>
    <x v="10"/>
    <x v="3"/>
    <x v="4"/>
    <x v="9"/>
    <x v="8"/>
    <x v="2"/>
    <x v="4"/>
    <n v="2"/>
    <n v="2"/>
    <n v="0"/>
    <x v="0"/>
    <n v="3.1415926535897931"/>
    <n v="0.49714987269413385"/>
  </r>
  <r>
    <x v="10"/>
    <x v="3"/>
    <x v="4"/>
    <x v="9"/>
    <x v="8"/>
    <x v="2"/>
    <x v="4"/>
    <n v="3"/>
    <n v="2.8"/>
    <n v="2"/>
    <x v="0"/>
    <n v="19.163715186897736"/>
    <n v="1.2824797077049008"/>
  </r>
  <r>
    <x v="10"/>
    <x v="3"/>
    <x v="4"/>
    <x v="9"/>
    <x v="8"/>
    <x v="2"/>
    <x v="4"/>
    <n v="4"/>
    <n v="3"/>
    <n v="2"/>
    <x v="0"/>
    <n v="21.991148575128552"/>
    <n v="1.3422479127083906"/>
  </r>
  <r>
    <x v="10"/>
    <x v="3"/>
    <x v="4"/>
    <x v="9"/>
    <x v="8"/>
    <x v="2"/>
    <x v="4"/>
    <n v="1.8"/>
    <n v="1"/>
    <n v="0"/>
    <x v="0"/>
    <n v="1.4137166941154069"/>
    <n v="0.15036238646947753"/>
  </r>
  <r>
    <x v="11"/>
    <x v="0"/>
    <x v="4"/>
    <x v="0"/>
    <x v="9"/>
    <x v="3"/>
    <x v="2"/>
    <n v="8"/>
    <n v="6"/>
    <n v="6"/>
    <x v="0"/>
    <n v="150.79644737231007"/>
    <n v="2.1783911100697209"/>
  </r>
  <r>
    <x v="11"/>
    <x v="0"/>
    <x v="4"/>
    <x v="0"/>
    <x v="9"/>
    <x v="3"/>
    <x v="2"/>
    <n v="1"/>
    <n v="1"/>
    <n v="0.5"/>
    <x v="0"/>
    <n v="1.5707963267948966"/>
    <n v="0.19611987703015263"/>
  </r>
  <r>
    <x v="11"/>
    <x v="0"/>
    <x v="4"/>
    <x v="0"/>
    <x v="9"/>
    <x v="3"/>
    <x v="2"/>
    <n v="2"/>
    <n v="1.3"/>
    <n v="1.2"/>
    <x v="0"/>
    <n v="6.5659286460026669"/>
    <n v="0.8172961588051878"/>
  </r>
  <r>
    <x v="11"/>
    <x v="3"/>
    <x v="4"/>
    <x v="0"/>
    <x v="9"/>
    <x v="3"/>
    <x v="2"/>
    <n v="4"/>
    <n v="2"/>
    <n v="0"/>
    <x v="13"/>
    <n v="6.2831853071795862"/>
    <n v="0.79817986835811505"/>
  </r>
  <r>
    <x v="11"/>
    <x v="3"/>
    <x v="4"/>
    <x v="0"/>
    <x v="9"/>
    <x v="3"/>
    <x v="2"/>
    <n v="1.8"/>
    <n v="1.4"/>
    <n v="0"/>
    <x v="10"/>
    <n v="1.9792033717615696"/>
    <n v="0.29649042214771554"/>
  </r>
  <r>
    <x v="11"/>
    <x v="3"/>
    <x v="4"/>
    <x v="0"/>
    <x v="9"/>
    <x v="3"/>
    <x v="2"/>
    <n v="5.6"/>
    <n v="4"/>
    <n v="6"/>
    <x v="20"/>
    <n v="130.69025438933539"/>
    <n v="2.1162432033208765"/>
  </r>
  <r>
    <x v="11"/>
    <x v="3"/>
    <x v="4"/>
    <x v="0"/>
    <x v="9"/>
    <x v="3"/>
    <x v="2"/>
    <n v="20"/>
    <n v="18"/>
    <n v="19"/>
    <x v="13"/>
    <n v="1416.8582867689968"/>
    <n v="3.1513264145720945"/>
  </r>
  <r>
    <x v="11"/>
    <x v="3"/>
    <x v="4"/>
    <x v="0"/>
    <x v="9"/>
    <x v="3"/>
    <x v="2"/>
    <n v="2"/>
    <n v="1.8"/>
    <n v="0"/>
    <x v="9"/>
    <n v="2.8274333882308138"/>
    <n v="0.45139238213345872"/>
  </r>
  <r>
    <x v="10"/>
    <x v="0"/>
    <x v="4"/>
    <x v="1"/>
    <x v="9"/>
    <x v="3"/>
    <x v="2"/>
    <n v="1"/>
    <n v="0.6"/>
    <n v="0.2"/>
    <x v="0"/>
    <n v="0.59690260418206065"/>
    <n v="-0.22409652635303723"/>
  </r>
  <r>
    <x v="10"/>
    <x v="0"/>
    <x v="4"/>
    <x v="1"/>
    <x v="9"/>
    <x v="3"/>
    <x v="2"/>
    <n v="1"/>
    <n v="0.8"/>
    <n v="0.4"/>
    <x v="0"/>
    <n v="1.1309733552923256"/>
    <n v="5.3452373461421121E-2"/>
  </r>
  <r>
    <x v="10"/>
    <x v="0"/>
    <x v="4"/>
    <x v="1"/>
    <x v="9"/>
    <x v="3"/>
    <x v="2"/>
    <n v="1"/>
    <n v="0.6"/>
    <n v="0.2"/>
    <x v="12"/>
    <n v="0.59690260418206065"/>
    <n v="-0.22409652635303723"/>
  </r>
  <r>
    <x v="10"/>
    <x v="0"/>
    <x v="4"/>
    <x v="1"/>
    <x v="9"/>
    <x v="3"/>
    <x v="2"/>
    <n v="0.4"/>
    <n v="0.2"/>
    <n v="0"/>
    <x v="0"/>
    <n v="6.2831853071795868E-2"/>
    <n v="-1.2018201316418848"/>
  </r>
  <r>
    <x v="10"/>
    <x v="0"/>
    <x v="4"/>
    <x v="1"/>
    <x v="9"/>
    <x v="3"/>
    <x v="2"/>
    <n v="0.8"/>
    <n v="0.5"/>
    <n v="0.1"/>
    <x v="0"/>
    <n v="0.34557519189487729"/>
    <n v="-0.46145744214764106"/>
  </r>
  <r>
    <x v="10"/>
    <x v="0"/>
    <x v="4"/>
    <x v="1"/>
    <x v="9"/>
    <x v="3"/>
    <x v="2"/>
    <n v="1"/>
    <n v="0.8"/>
    <n v="0.6"/>
    <x v="0"/>
    <n v="1.7592918860102844"/>
    <n v="0.24533789970033432"/>
  </r>
  <r>
    <x v="10"/>
    <x v="0"/>
    <x v="4"/>
    <x v="1"/>
    <x v="9"/>
    <x v="3"/>
    <x v="2"/>
    <n v="0.9"/>
    <n v="0.8"/>
    <n v="0.4"/>
    <x v="0"/>
    <n v="1.0681415022205298"/>
    <n v="2.8628789736389035E-2"/>
  </r>
  <r>
    <x v="10"/>
    <x v="0"/>
    <x v="4"/>
    <x v="1"/>
    <x v="9"/>
    <x v="3"/>
    <x v="2"/>
    <n v="1"/>
    <n v="0.6"/>
    <n v="0.2"/>
    <x v="1"/>
    <n v="0.59690260418206065"/>
    <n v="-0.22409652635303723"/>
  </r>
  <r>
    <x v="10"/>
    <x v="3"/>
    <x v="4"/>
    <x v="1"/>
    <x v="9"/>
    <x v="3"/>
    <x v="2"/>
    <n v="1.8"/>
    <n v="1.4"/>
    <n v="0"/>
    <x v="13"/>
    <n v="1.9792033717615696"/>
    <n v="0.29649042214771554"/>
  </r>
  <r>
    <x v="10"/>
    <x v="3"/>
    <x v="4"/>
    <x v="1"/>
    <x v="9"/>
    <x v="3"/>
    <x v="2"/>
    <n v="3"/>
    <n v="2"/>
    <n v="1.4"/>
    <x v="13"/>
    <n v="10.869910581420685"/>
    <n v="1.0362259714869104"/>
  </r>
  <r>
    <x v="10"/>
    <x v="3"/>
    <x v="4"/>
    <x v="1"/>
    <x v="9"/>
    <x v="3"/>
    <x v="2"/>
    <n v="1.2"/>
    <n v="1.2"/>
    <n v="0"/>
    <x v="0"/>
    <n v="1.1309733552923256"/>
    <n v="5.3452373461421121E-2"/>
  </r>
  <r>
    <x v="10"/>
    <x v="3"/>
    <x v="4"/>
    <x v="1"/>
    <x v="9"/>
    <x v="3"/>
    <x v="2"/>
    <n v="5"/>
    <n v="2"/>
    <n v="2"/>
    <x v="9"/>
    <n v="20.420352248333657"/>
    <n v="1.3100632293369894"/>
  </r>
  <r>
    <x v="10"/>
    <x v="3"/>
    <x v="4"/>
    <x v="1"/>
    <x v="9"/>
    <x v="3"/>
    <x v="2"/>
    <n v="17"/>
    <n v="16"/>
    <n v="20"/>
    <x v="2"/>
    <n v="1470.2653618800232"/>
    <n v="3.1673957257682579"/>
  </r>
  <r>
    <x v="10"/>
    <x v="0"/>
    <x v="4"/>
    <x v="4"/>
    <x v="9"/>
    <x v="3"/>
    <x v="2"/>
    <n v="2"/>
    <n v="1.2"/>
    <n v="1.6"/>
    <x v="0"/>
    <n v="9.9274327853437487"/>
    <n v="0.9968369553125378"/>
  </r>
  <r>
    <x v="10"/>
    <x v="0"/>
    <x v="4"/>
    <x v="4"/>
    <x v="9"/>
    <x v="3"/>
    <x v="2"/>
    <n v="1.8"/>
    <n v="1.8"/>
    <n v="1"/>
    <x v="0"/>
    <n v="5.6862827029975254"/>
    <n v="0.75482844756331835"/>
  </r>
  <r>
    <x v="10"/>
    <x v="0"/>
    <x v="4"/>
    <x v="4"/>
    <x v="9"/>
    <x v="3"/>
    <x v="2"/>
    <n v="7"/>
    <n v="6.5"/>
    <n v="5.5"/>
    <x v="9"/>
    <n v="130.76879420567514"/>
    <n v="2.1165041192085101"/>
  </r>
  <r>
    <x v="10"/>
    <x v="0"/>
    <x v="4"/>
    <x v="4"/>
    <x v="9"/>
    <x v="3"/>
    <x v="2"/>
    <n v="1.4"/>
    <n v="0.8"/>
    <n v="0.6"/>
    <x v="0"/>
    <n v="2.0106192982974673"/>
    <n v="0.30332984667802093"/>
  </r>
  <r>
    <x v="10"/>
    <x v="0"/>
    <x v="4"/>
    <x v="4"/>
    <x v="9"/>
    <x v="3"/>
    <x v="2"/>
    <n v="1.3"/>
    <n v="1"/>
    <n v="0.8"/>
    <x v="0"/>
    <n v="3.0316369107141505"/>
    <n v="0.48167718603792642"/>
  </r>
  <r>
    <x v="10"/>
    <x v="3"/>
    <x v="4"/>
    <x v="4"/>
    <x v="9"/>
    <x v="3"/>
    <x v="2"/>
    <n v="3.4"/>
    <n v="3"/>
    <n v="3"/>
    <x v="8"/>
    <n v="36.28539514896211"/>
    <n v="1.5597318569222969"/>
  </r>
  <r>
    <x v="10"/>
    <x v="3"/>
    <x v="4"/>
    <x v="4"/>
    <x v="9"/>
    <x v="3"/>
    <x v="2"/>
    <n v="1"/>
    <n v="1.6"/>
    <n v="0"/>
    <x v="0"/>
    <n v="1.2566370614359172"/>
    <n v="9.9209864022096222E-2"/>
  </r>
  <r>
    <x v="10"/>
    <x v="0"/>
    <x v="4"/>
    <x v="5"/>
    <x v="9"/>
    <x v="3"/>
    <x v="2"/>
    <n v="2"/>
    <n v="1.5"/>
    <n v="2"/>
    <x v="2"/>
    <n v="14.922565104551516"/>
    <n v="1.1738434823190005"/>
  </r>
  <r>
    <x v="10"/>
    <x v="0"/>
    <x v="4"/>
    <x v="5"/>
    <x v="9"/>
    <x v="3"/>
    <x v="2"/>
    <n v="1.2"/>
    <n v="1"/>
    <n v="0.2"/>
    <x v="0"/>
    <n v="1.0681415022205296"/>
    <n v="2.8628789736388945E-2"/>
  </r>
  <r>
    <x v="10"/>
    <x v="0"/>
    <x v="4"/>
    <x v="5"/>
    <x v="9"/>
    <x v="3"/>
    <x v="2"/>
    <n v="2"/>
    <n v="1.4"/>
    <n v="0.4"/>
    <x v="0"/>
    <n v="2.7017696820872219"/>
    <n v="0.43164832393770153"/>
  </r>
  <r>
    <x v="10"/>
    <x v="0"/>
    <x v="4"/>
    <x v="5"/>
    <x v="9"/>
    <x v="3"/>
    <x v="2"/>
    <n v="1.2"/>
    <n v="1"/>
    <n v="0.4"/>
    <x v="0"/>
    <n v="1.4451326206513049"/>
    <n v="0.15990770437570792"/>
  </r>
  <r>
    <x v="10"/>
    <x v="3"/>
    <x v="4"/>
    <x v="5"/>
    <x v="9"/>
    <x v="3"/>
    <x v="2"/>
    <n v="3"/>
    <n v="2.8"/>
    <n v="1.8"/>
    <x v="12"/>
    <n v="16.776104770169496"/>
    <n v="1.2246911297226903"/>
  </r>
  <r>
    <x v="10"/>
    <x v="3"/>
    <x v="4"/>
    <x v="5"/>
    <x v="9"/>
    <x v="3"/>
    <x v="2"/>
    <n v="1.4"/>
    <n v="1"/>
    <n v="1"/>
    <x v="12"/>
    <n v="4.2411500823462207"/>
    <n v="0.62748364118913991"/>
  </r>
  <r>
    <x v="10"/>
    <x v="3"/>
    <x v="4"/>
    <x v="5"/>
    <x v="9"/>
    <x v="3"/>
    <x v="2"/>
    <n v="2"/>
    <n v="2"/>
    <n v="2"/>
    <x v="13"/>
    <n v="15.707963267948966"/>
    <n v="1.1961198770301527"/>
  </r>
  <r>
    <x v="10"/>
    <x v="3"/>
    <x v="4"/>
    <x v="5"/>
    <x v="9"/>
    <x v="3"/>
    <x v="2"/>
    <n v="1.6"/>
    <n v="1.4"/>
    <n v="1"/>
    <x v="10"/>
    <n v="4.9008845396000771"/>
    <n v="0.69027447104859541"/>
  </r>
  <r>
    <x v="10"/>
    <x v="3"/>
    <x v="4"/>
    <x v="5"/>
    <x v="9"/>
    <x v="3"/>
    <x v="2"/>
    <n v="21"/>
    <n v="16"/>
    <n v="10"/>
    <x v="12"/>
    <n v="578.0530482605219"/>
    <n v="2.7619676957036701"/>
  </r>
  <r>
    <x v="10"/>
    <x v="3"/>
    <x v="4"/>
    <x v="5"/>
    <x v="9"/>
    <x v="3"/>
    <x v="2"/>
    <n v="26"/>
    <n v="15"/>
    <n v="10"/>
    <x v="3"/>
    <n v="620.46454908398414"/>
    <n v="2.792716972656613"/>
  </r>
  <r>
    <x v="10"/>
    <x v="3"/>
    <x v="4"/>
    <x v="5"/>
    <x v="9"/>
    <x v="3"/>
    <x v="2"/>
    <n v="1"/>
    <n v="0.8"/>
    <n v="0"/>
    <x v="12"/>
    <n v="0.62831853071795862"/>
    <n v="-0.20182013164188498"/>
  </r>
  <r>
    <x v="10"/>
    <x v="3"/>
    <x v="4"/>
    <x v="5"/>
    <x v="9"/>
    <x v="3"/>
    <x v="2"/>
    <n v="1.2"/>
    <n v="0.6"/>
    <n v="0"/>
    <x v="13"/>
    <n v="0.56548667764616278"/>
    <n v="-0.24757762220256008"/>
  </r>
  <r>
    <x v="10"/>
    <x v="3"/>
    <x v="4"/>
    <x v="5"/>
    <x v="9"/>
    <x v="3"/>
    <x v="2"/>
    <n v="2"/>
    <n v="1"/>
    <n v="0"/>
    <x v="13"/>
    <n v="1.5707963267948966"/>
    <n v="0.19611987703015263"/>
  </r>
  <r>
    <x v="11"/>
    <x v="0"/>
    <x v="4"/>
    <x v="2"/>
    <x v="9"/>
    <x v="3"/>
    <x v="2"/>
    <n v="1.6"/>
    <n v="1"/>
    <n v="0.6"/>
    <x v="15"/>
    <n v="2.3876104167282426"/>
    <n v="0.37796346497492517"/>
  </r>
  <r>
    <x v="11"/>
    <x v="0"/>
    <x v="4"/>
    <x v="2"/>
    <x v="9"/>
    <x v="3"/>
    <x v="2"/>
    <n v="10"/>
    <n v="9"/>
    <n v="7.5"/>
    <x v="9"/>
    <n v="247.40042147019622"/>
    <n v="2.3934004351557721"/>
  </r>
  <r>
    <x v="11"/>
    <x v="0"/>
    <x v="4"/>
    <x v="2"/>
    <x v="9"/>
    <x v="3"/>
    <x v="2"/>
    <n v="22"/>
    <n v="18"/>
    <n v="18"/>
    <x v="27"/>
    <n v="1328.8936924684824"/>
    <n v="3.123490240069176"/>
  </r>
  <r>
    <x v="11"/>
    <x v="0"/>
    <x v="4"/>
    <x v="2"/>
    <x v="9"/>
    <x v="3"/>
    <x v="2"/>
    <n v="19"/>
    <n v="16"/>
    <n v="12.5"/>
    <x v="17"/>
    <n v="729.63489379622945"/>
    <n v="2.863105595359813"/>
  </r>
  <r>
    <x v="11"/>
    <x v="0"/>
    <x v="4"/>
    <x v="2"/>
    <x v="9"/>
    <x v="3"/>
    <x v="2"/>
    <n v="2.6"/>
    <n v="1.5"/>
    <n v="0.6"/>
    <x v="0"/>
    <n v="4.1940261925423741"/>
    <n v="0.62263113839472795"/>
  </r>
  <r>
    <x v="11"/>
    <x v="0"/>
    <x v="4"/>
    <x v="6"/>
    <x v="9"/>
    <x v="3"/>
    <x v="2"/>
    <n v="1"/>
    <n v="1"/>
    <n v="0.6"/>
    <x v="1"/>
    <n v="1.9163715186897738"/>
    <n v="0.28247970770490088"/>
  </r>
  <r>
    <x v="11"/>
    <x v="0"/>
    <x v="4"/>
    <x v="6"/>
    <x v="9"/>
    <x v="3"/>
    <x v="2"/>
    <n v="0.8"/>
    <n v="0.8"/>
    <n v="0.4"/>
    <x v="0"/>
    <n v="1.0053096491487339"/>
    <n v="2.2998510140398521E-3"/>
  </r>
  <r>
    <x v="11"/>
    <x v="0"/>
    <x v="4"/>
    <x v="6"/>
    <x v="9"/>
    <x v="3"/>
    <x v="2"/>
    <n v="1"/>
    <n v="1"/>
    <n v="0.4"/>
    <x v="0"/>
    <n v="1.2880529879718152"/>
    <n v="0.10993372941386935"/>
  </r>
  <r>
    <x v="11"/>
    <x v="0"/>
    <x v="4"/>
    <x v="6"/>
    <x v="9"/>
    <x v="3"/>
    <x v="2"/>
    <n v="2.5"/>
    <n v="2"/>
    <n v="1.5"/>
    <x v="5"/>
    <n v="10.995574287564276"/>
    <n v="1.0412179170444096"/>
  </r>
  <r>
    <x v="11"/>
    <x v="3"/>
    <x v="4"/>
    <x v="6"/>
    <x v="9"/>
    <x v="3"/>
    <x v="2"/>
    <n v="20"/>
    <n v="16"/>
    <n v="6"/>
    <x v="8"/>
    <n v="364.42474781641602"/>
    <n v="2.5616078619210523"/>
  </r>
  <r>
    <x v="11"/>
    <x v="3"/>
    <x v="4"/>
    <x v="6"/>
    <x v="9"/>
    <x v="3"/>
    <x v="2"/>
    <n v="1.6"/>
    <n v="1"/>
    <n v="0"/>
    <x v="26"/>
    <n v="1.2566370614359172"/>
    <n v="9.9209864022096222E-2"/>
  </r>
  <r>
    <x v="11"/>
    <x v="3"/>
    <x v="4"/>
    <x v="6"/>
    <x v="9"/>
    <x v="3"/>
    <x v="2"/>
    <n v="11"/>
    <n v="11"/>
    <n v="9"/>
    <x v="2"/>
    <n v="349.50218271186446"/>
    <n v="2.5434498923471032"/>
  </r>
  <r>
    <x v="11"/>
    <x v="0"/>
    <x v="4"/>
    <x v="7"/>
    <x v="9"/>
    <x v="3"/>
    <x v="2"/>
    <n v="2"/>
    <n v="1.2"/>
    <n v="1.8"/>
    <x v="2"/>
    <n v="12.063715789784807"/>
    <n v="1.0814810970616646"/>
  </r>
  <r>
    <x v="11"/>
    <x v="0"/>
    <x v="4"/>
    <x v="7"/>
    <x v="9"/>
    <x v="3"/>
    <x v="2"/>
    <n v="1.2"/>
    <n v="0.8"/>
    <n v="0.8"/>
    <x v="13"/>
    <n v="2.7646015351590183"/>
    <n v="0.44163254484430253"/>
  </r>
  <r>
    <x v="11"/>
    <x v="0"/>
    <x v="4"/>
    <x v="7"/>
    <x v="9"/>
    <x v="3"/>
    <x v="2"/>
    <n v="10"/>
    <n v="9"/>
    <n v="8"/>
    <x v="21"/>
    <n v="271.74776453551709"/>
    <n v="2.4341659801589479"/>
  </r>
  <r>
    <x v="11"/>
    <x v="0"/>
    <x v="4"/>
    <x v="7"/>
    <x v="9"/>
    <x v="3"/>
    <x v="2"/>
    <n v="2"/>
    <n v="1.8"/>
    <n v="0.8"/>
    <x v="0"/>
    <n v="4.8380526865282816"/>
    <n v="0.68467059353059689"/>
  </r>
  <r>
    <x v="11"/>
    <x v="0"/>
    <x v="4"/>
    <x v="3"/>
    <x v="9"/>
    <x v="3"/>
    <x v="2"/>
    <n v="1.2"/>
    <n v="1.6"/>
    <n v="0.6"/>
    <x v="12"/>
    <n v="2.638937829015426"/>
    <n v="0.42142915875601544"/>
  </r>
  <r>
    <x v="11"/>
    <x v="3"/>
    <x v="4"/>
    <x v="3"/>
    <x v="9"/>
    <x v="3"/>
    <x v="2"/>
    <n v="2"/>
    <n v="1.5"/>
    <n v="0"/>
    <x v="16"/>
    <n v="2.3561944901923448"/>
    <n v="0.37221113608583389"/>
  </r>
  <r>
    <x v="10"/>
    <x v="0"/>
    <x v="4"/>
    <x v="8"/>
    <x v="9"/>
    <x v="3"/>
    <x v="2"/>
    <n v="2"/>
    <n v="2"/>
    <n v="1.2"/>
    <x v="0"/>
    <n v="7.6654860747590954"/>
    <n v="0.88453969903286322"/>
  </r>
  <r>
    <x v="10"/>
    <x v="0"/>
    <x v="4"/>
    <x v="8"/>
    <x v="9"/>
    <x v="3"/>
    <x v="2"/>
    <n v="5"/>
    <n v="5"/>
    <n v="3"/>
    <x v="16"/>
    <n v="47.909287967244346"/>
    <n v="1.6804197163769385"/>
  </r>
  <r>
    <x v="10"/>
    <x v="0"/>
    <x v="4"/>
    <x v="8"/>
    <x v="9"/>
    <x v="3"/>
    <x v="2"/>
    <n v="1.5"/>
    <n v="1"/>
    <n v="1.2"/>
    <x v="0"/>
    <n v="5.7019906662654742"/>
    <n v="0.75602650206626509"/>
  </r>
  <r>
    <x v="10"/>
    <x v="0"/>
    <x v="4"/>
    <x v="8"/>
    <x v="9"/>
    <x v="3"/>
    <x v="2"/>
    <n v="1.5"/>
    <n v="1"/>
    <n v="0.8"/>
    <x v="0"/>
    <n v="3.1887165433936402"/>
    <n v="0.50361591494336555"/>
  </r>
  <r>
    <x v="10"/>
    <x v="0"/>
    <x v="4"/>
    <x v="8"/>
    <x v="9"/>
    <x v="3"/>
    <x v="2"/>
    <n v="1.8"/>
    <n v="1.5"/>
    <n v="1.3"/>
    <x v="3"/>
    <n v="7.4298666257398613"/>
    <n v="0.87098101776796422"/>
  </r>
  <r>
    <x v="10"/>
    <x v="0"/>
    <x v="4"/>
    <x v="8"/>
    <x v="9"/>
    <x v="3"/>
    <x v="2"/>
    <n v="1"/>
    <n v="0.8"/>
    <n v="0.4"/>
    <x v="0"/>
    <n v="1.1309733552923256"/>
    <n v="5.3452373461421121E-2"/>
  </r>
  <r>
    <x v="10"/>
    <x v="3"/>
    <x v="4"/>
    <x v="8"/>
    <x v="9"/>
    <x v="3"/>
    <x v="2"/>
    <n v="1.4"/>
    <n v="1"/>
    <n v="0"/>
    <x v="13"/>
    <n v="1.0995574287564276"/>
    <n v="4.1217917044409476E-2"/>
  </r>
  <r>
    <x v="10"/>
    <x v="3"/>
    <x v="4"/>
    <x v="8"/>
    <x v="9"/>
    <x v="3"/>
    <x v="2"/>
    <n v="0.8"/>
    <n v="0.8"/>
    <n v="0"/>
    <x v="10"/>
    <n v="0.50265482457436694"/>
    <n v="-0.29873014464994135"/>
  </r>
  <r>
    <x v="10"/>
    <x v="0"/>
    <x v="4"/>
    <x v="9"/>
    <x v="9"/>
    <x v="3"/>
    <x v="2"/>
    <n v="2.2000000000000002"/>
    <n v="1.5"/>
    <n v="1.2"/>
    <x v="0"/>
    <n v="7.115707360380882"/>
    <n v="0.85221807904298452"/>
  </r>
  <r>
    <x v="10"/>
    <x v="0"/>
    <x v="4"/>
    <x v="9"/>
    <x v="9"/>
    <x v="3"/>
    <x v="2"/>
    <n v="0.8"/>
    <n v="0.6"/>
    <n v="0.4"/>
    <x v="0"/>
    <n v="0.87964594300514221"/>
    <n v="-5.5692095963646875E-2"/>
  </r>
  <r>
    <x v="10"/>
    <x v="0"/>
    <x v="4"/>
    <x v="9"/>
    <x v="9"/>
    <x v="3"/>
    <x v="2"/>
    <n v="0.5"/>
    <n v="0.4"/>
    <n v="0"/>
    <x v="0"/>
    <n v="0.15707963267948966"/>
    <n v="-0.80388012296984734"/>
  </r>
  <r>
    <x v="10"/>
    <x v="0"/>
    <x v="4"/>
    <x v="9"/>
    <x v="9"/>
    <x v="3"/>
    <x v="2"/>
    <n v="1.5"/>
    <n v="1.2"/>
    <n v="0.6"/>
    <x v="0"/>
    <n v="2.5446900494077322"/>
    <n v="0.40563489157278354"/>
  </r>
  <r>
    <x v="10"/>
    <x v="0"/>
    <x v="4"/>
    <x v="9"/>
    <x v="9"/>
    <x v="3"/>
    <x v="2"/>
    <n v="4"/>
    <n v="3.5"/>
    <n v="3.5"/>
    <x v="0"/>
    <n v="49.480084294039244"/>
    <n v="1.6944304308197531"/>
  </r>
  <r>
    <x v="10"/>
    <x v="3"/>
    <x v="4"/>
    <x v="9"/>
    <x v="9"/>
    <x v="3"/>
    <x v="2"/>
    <n v="4"/>
    <n v="4"/>
    <n v="3"/>
    <x v="9"/>
    <n v="40.840704496667314"/>
    <n v="1.6110932250009706"/>
  </r>
  <r>
    <x v="10"/>
    <x v="3"/>
    <x v="4"/>
    <x v="9"/>
    <x v="9"/>
    <x v="3"/>
    <x v="2"/>
    <n v="2.6"/>
    <n v="2.4"/>
    <n v="2"/>
    <x v="9"/>
    <n v="17.46725515395925"/>
    <n v="1.2422246642761914"/>
  </r>
  <r>
    <x v="10"/>
    <x v="3"/>
    <x v="4"/>
    <x v="9"/>
    <x v="9"/>
    <x v="3"/>
    <x v="2"/>
    <n v="25"/>
    <n v="23"/>
    <n v="20"/>
    <x v="2"/>
    <n v="1708.24100538945"/>
    <n v="3.2325491426568278"/>
  </r>
  <r>
    <x v="13"/>
    <x v="4"/>
    <x v="5"/>
    <x v="2"/>
    <x v="12"/>
    <x v="0"/>
    <x v="0"/>
    <n v="14"/>
    <n v="11"/>
    <n v="0"/>
    <x v="2"/>
    <n v="120.95131716320704"/>
    <n v="2.0826106022026347"/>
  </r>
  <r>
    <x v="13"/>
    <x v="4"/>
    <x v="5"/>
    <x v="2"/>
    <x v="12"/>
    <x v="0"/>
    <x v="0"/>
    <n v="12"/>
    <n v="9.5"/>
    <n v="0"/>
    <x v="8"/>
    <n v="89.535390627309098"/>
    <n v="1.9519947327026441"/>
  </r>
  <r>
    <x v="14"/>
    <x v="0"/>
    <x v="5"/>
    <x v="0"/>
    <x v="1"/>
    <x v="1"/>
    <x v="1"/>
    <n v="1.4"/>
    <n v="1"/>
    <n v="0"/>
    <x v="0"/>
    <n v="1.0995574287564276"/>
    <n v="4.1217917044409476E-2"/>
  </r>
  <r>
    <x v="14"/>
    <x v="3"/>
    <x v="5"/>
    <x v="0"/>
    <x v="1"/>
    <x v="1"/>
    <x v="1"/>
    <n v="2"/>
    <n v="1"/>
    <n v="0"/>
    <x v="0"/>
    <n v="1.5707963267948966"/>
    <n v="0.19611987703015263"/>
  </r>
  <r>
    <x v="14"/>
    <x v="3"/>
    <x v="5"/>
    <x v="0"/>
    <x v="1"/>
    <x v="1"/>
    <x v="1"/>
    <n v="2"/>
    <n v="1"/>
    <n v="0"/>
    <x v="0"/>
    <n v="1.5707963267948966"/>
    <n v="0.19611987703015263"/>
  </r>
  <r>
    <x v="13"/>
    <x v="0"/>
    <x v="5"/>
    <x v="1"/>
    <x v="1"/>
    <x v="1"/>
    <x v="1"/>
    <n v="1"/>
    <n v="0.8"/>
    <n v="0"/>
    <x v="0"/>
    <n v="0.62831853071795862"/>
    <n v="-0.20182013164188498"/>
  </r>
  <r>
    <x v="13"/>
    <x v="0"/>
    <x v="5"/>
    <x v="1"/>
    <x v="1"/>
    <x v="1"/>
    <x v="1"/>
    <n v="1"/>
    <n v="0.8"/>
    <n v="0"/>
    <x v="0"/>
    <n v="0.62831853071795862"/>
    <n v="-0.20182013164188498"/>
  </r>
  <r>
    <x v="13"/>
    <x v="0"/>
    <x v="5"/>
    <x v="1"/>
    <x v="1"/>
    <x v="1"/>
    <x v="1"/>
    <n v="2.5"/>
    <n v="1"/>
    <n v="0"/>
    <x v="0"/>
    <n v="1.9634954084936207"/>
    <n v="0.29302989003820906"/>
  </r>
  <r>
    <x v="13"/>
    <x v="0"/>
    <x v="5"/>
    <x v="1"/>
    <x v="1"/>
    <x v="1"/>
    <x v="1"/>
    <n v="2"/>
    <n v="1.6"/>
    <n v="0"/>
    <x v="0"/>
    <n v="2.5132741228718345"/>
    <n v="0.40023985968607745"/>
  </r>
  <r>
    <x v="13"/>
    <x v="0"/>
    <x v="5"/>
    <x v="1"/>
    <x v="1"/>
    <x v="1"/>
    <x v="1"/>
    <n v="1.5"/>
    <n v="1.2"/>
    <n v="0"/>
    <x v="2"/>
    <n v="1.4137166941154067"/>
    <n v="0.15036238646947744"/>
  </r>
  <r>
    <x v="13"/>
    <x v="0"/>
    <x v="5"/>
    <x v="1"/>
    <x v="1"/>
    <x v="1"/>
    <x v="1"/>
    <n v="3.5"/>
    <n v="1.2"/>
    <n v="0"/>
    <x v="0"/>
    <n v="3.2986722862692828"/>
    <n v="0.51833917176407196"/>
  </r>
  <r>
    <x v="13"/>
    <x v="0"/>
    <x v="5"/>
    <x v="1"/>
    <x v="1"/>
    <x v="1"/>
    <x v="1"/>
    <n v="1.2"/>
    <n v="0.8"/>
    <n v="0"/>
    <x v="2"/>
    <n v="0.7539822368615503"/>
    <n v="-0.12263888559426017"/>
  </r>
  <r>
    <x v="13"/>
    <x v="0"/>
    <x v="5"/>
    <x v="1"/>
    <x v="1"/>
    <x v="1"/>
    <x v="1"/>
    <n v="1"/>
    <n v="0.8"/>
    <n v="0"/>
    <x v="0"/>
    <n v="0.62831853071795862"/>
    <n v="-0.20182013164188498"/>
  </r>
  <r>
    <x v="13"/>
    <x v="0"/>
    <x v="5"/>
    <x v="1"/>
    <x v="1"/>
    <x v="1"/>
    <x v="1"/>
    <n v="1.5"/>
    <n v="1.5"/>
    <n v="0"/>
    <x v="12"/>
    <n v="1.7671458676442586"/>
    <n v="0.24727239947753393"/>
  </r>
  <r>
    <x v="13"/>
    <x v="0"/>
    <x v="5"/>
    <x v="1"/>
    <x v="1"/>
    <x v="1"/>
    <x v="1"/>
    <n v="1"/>
    <n v="0.8"/>
    <n v="0"/>
    <x v="0"/>
    <n v="0.62831853071795862"/>
    <n v="-0.20182013164188498"/>
  </r>
  <r>
    <x v="13"/>
    <x v="0"/>
    <x v="5"/>
    <x v="1"/>
    <x v="1"/>
    <x v="1"/>
    <x v="1"/>
    <n v="1.2"/>
    <n v="1"/>
    <n v="0"/>
    <x v="0"/>
    <n v="0.94247779607693793"/>
    <n v="-2.5728872586203724E-2"/>
  </r>
  <r>
    <x v="13"/>
    <x v="0"/>
    <x v="5"/>
    <x v="1"/>
    <x v="1"/>
    <x v="1"/>
    <x v="1"/>
    <n v="2"/>
    <n v="1.4"/>
    <n v="0"/>
    <x v="0"/>
    <n v="2.1991148575128552"/>
    <n v="0.34224791270839067"/>
  </r>
  <r>
    <x v="13"/>
    <x v="0"/>
    <x v="5"/>
    <x v="1"/>
    <x v="1"/>
    <x v="1"/>
    <x v="1"/>
    <n v="2.5"/>
    <n v="2"/>
    <n v="0"/>
    <x v="7"/>
    <n v="3.9269908169872414"/>
    <n v="0.59405988570219026"/>
  </r>
  <r>
    <x v="13"/>
    <x v="0"/>
    <x v="5"/>
    <x v="1"/>
    <x v="1"/>
    <x v="1"/>
    <x v="1"/>
    <n v="1.8"/>
    <n v="0.8"/>
    <n v="0"/>
    <x v="0"/>
    <n v="1.1309733552923256"/>
    <n v="5.3452373461421121E-2"/>
  </r>
  <r>
    <x v="13"/>
    <x v="0"/>
    <x v="5"/>
    <x v="1"/>
    <x v="1"/>
    <x v="1"/>
    <x v="1"/>
    <n v="1.2"/>
    <n v="0.4"/>
    <n v="0"/>
    <x v="0"/>
    <n v="0.37699111843077515"/>
    <n v="-0.42366888125824137"/>
  </r>
  <r>
    <x v="13"/>
    <x v="4"/>
    <x v="5"/>
    <x v="1"/>
    <x v="1"/>
    <x v="1"/>
    <x v="1"/>
    <n v="2"/>
    <n v="4"/>
    <n v="0"/>
    <x v="7"/>
    <n v="6.2831853071795862"/>
    <n v="0.79817986835811505"/>
  </r>
  <r>
    <x v="13"/>
    <x v="4"/>
    <x v="5"/>
    <x v="1"/>
    <x v="1"/>
    <x v="1"/>
    <x v="1"/>
    <n v="7"/>
    <n v="3"/>
    <n v="0"/>
    <x v="7"/>
    <n v="16.493361431346415"/>
    <n v="1.2173091761000907"/>
  </r>
  <r>
    <x v="13"/>
    <x v="4"/>
    <x v="5"/>
    <x v="1"/>
    <x v="1"/>
    <x v="1"/>
    <x v="1"/>
    <n v="1.5"/>
    <n v="1"/>
    <n v="0"/>
    <x v="1"/>
    <n v="1.1780972450961724"/>
    <n v="7.1181140421852696E-2"/>
  </r>
  <r>
    <x v="13"/>
    <x v="4"/>
    <x v="5"/>
    <x v="1"/>
    <x v="1"/>
    <x v="1"/>
    <x v="1"/>
    <n v="5"/>
    <n v="1.5"/>
    <n v="0"/>
    <x v="8"/>
    <n v="5.8904862254808616"/>
    <n v="0.7701511447578715"/>
  </r>
  <r>
    <x v="13"/>
    <x v="4"/>
    <x v="5"/>
    <x v="1"/>
    <x v="1"/>
    <x v="1"/>
    <x v="1"/>
    <n v="3"/>
    <n v="2.5"/>
    <n v="0"/>
    <x v="0"/>
    <n v="5.8904862254808616"/>
    <n v="0.7701511447578715"/>
  </r>
  <r>
    <x v="13"/>
    <x v="4"/>
    <x v="5"/>
    <x v="1"/>
    <x v="1"/>
    <x v="1"/>
    <x v="1"/>
    <n v="5"/>
    <n v="4"/>
    <n v="0"/>
    <x v="0"/>
    <n v="15.707963267948966"/>
    <n v="1.1961198770301527"/>
  </r>
  <r>
    <x v="13"/>
    <x v="4"/>
    <x v="5"/>
    <x v="1"/>
    <x v="1"/>
    <x v="1"/>
    <x v="1"/>
    <n v="2"/>
    <n v="1.5"/>
    <n v="0"/>
    <x v="0"/>
    <n v="2.3561944901923448"/>
    <n v="0.37221113608583389"/>
  </r>
  <r>
    <x v="13"/>
    <x v="4"/>
    <x v="5"/>
    <x v="1"/>
    <x v="1"/>
    <x v="1"/>
    <x v="1"/>
    <n v="4"/>
    <n v="2.5"/>
    <n v="0"/>
    <x v="0"/>
    <n v="7.8539816339744828"/>
    <n v="0.8950898813661714"/>
  </r>
  <r>
    <x v="13"/>
    <x v="4"/>
    <x v="5"/>
    <x v="1"/>
    <x v="1"/>
    <x v="1"/>
    <x v="1"/>
    <n v="3.5"/>
    <n v="2"/>
    <n v="0"/>
    <x v="0"/>
    <n v="5.497787143782138"/>
    <n v="0.74018792138042833"/>
  </r>
  <r>
    <x v="13"/>
    <x v="4"/>
    <x v="5"/>
    <x v="1"/>
    <x v="1"/>
    <x v="1"/>
    <x v="1"/>
    <n v="2"/>
    <n v="1.5"/>
    <n v="0"/>
    <x v="1"/>
    <n v="2.3561944901923448"/>
    <n v="0.37221113608583389"/>
  </r>
  <r>
    <x v="13"/>
    <x v="0"/>
    <x v="5"/>
    <x v="4"/>
    <x v="1"/>
    <x v="1"/>
    <x v="1"/>
    <n v="2.5"/>
    <n v="1.8"/>
    <n v="0"/>
    <x v="3"/>
    <n v="3.5342917352885173"/>
    <n v="0.54830239514151513"/>
  </r>
  <r>
    <x v="13"/>
    <x v="0"/>
    <x v="5"/>
    <x v="4"/>
    <x v="1"/>
    <x v="1"/>
    <x v="1"/>
    <n v="3.5"/>
    <n v="1.8"/>
    <n v="0"/>
    <x v="0"/>
    <n v="4.9480084294039237"/>
    <n v="0.69443043081975309"/>
  </r>
  <r>
    <x v="13"/>
    <x v="0"/>
    <x v="5"/>
    <x v="4"/>
    <x v="1"/>
    <x v="1"/>
    <x v="1"/>
    <n v="2.5"/>
    <n v="2"/>
    <n v="0"/>
    <x v="0"/>
    <n v="3.9269908169872414"/>
    <n v="0.59405988570219026"/>
  </r>
  <r>
    <x v="13"/>
    <x v="0"/>
    <x v="5"/>
    <x v="4"/>
    <x v="1"/>
    <x v="1"/>
    <x v="1"/>
    <n v="3"/>
    <n v="2.5"/>
    <n v="0"/>
    <x v="0"/>
    <n v="5.8904862254808616"/>
    <n v="0.7701511447578715"/>
  </r>
  <r>
    <x v="13"/>
    <x v="0"/>
    <x v="5"/>
    <x v="4"/>
    <x v="1"/>
    <x v="1"/>
    <x v="1"/>
    <n v="1.8"/>
    <n v="1.5"/>
    <n v="0"/>
    <x v="0"/>
    <n v="2.1205750411731104"/>
    <n v="0.32645364552515876"/>
  </r>
  <r>
    <x v="13"/>
    <x v="0"/>
    <x v="5"/>
    <x v="4"/>
    <x v="1"/>
    <x v="1"/>
    <x v="1"/>
    <n v="3"/>
    <n v="2.8"/>
    <n v="0"/>
    <x v="0"/>
    <n v="6.5973445725385647"/>
    <n v="0.8193691674280531"/>
  </r>
  <r>
    <x v="13"/>
    <x v="0"/>
    <x v="5"/>
    <x v="4"/>
    <x v="1"/>
    <x v="1"/>
    <x v="1"/>
    <n v="1.2"/>
    <n v="1"/>
    <n v="0"/>
    <x v="0"/>
    <n v="0.94247779607693793"/>
    <n v="-2.5728872586203724E-2"/>
  </r>
  <r>
    <x v="13"/>
    <x v="4"/>
    <x v="5"/>
    <x v="4"/>
    <x v="1"/>
    <x v="1"/>
    <x v="1"/>
    <n v="2.5"/>
    <n v="2"/>
    <n v="0"/>
    <x v="0"/>
    <n v="3.9269908169872414"/>
    <n v="0.59405988570219026"/>
  </r>
  <r>
    <x v="13"/>
    <x v="4"/>
    <x v="5"/>
    <x v="4"/>
    <x v="1"/>
    <x v="1"/>
    <x v="1"/>
    <n v="2.5"/>
    <n v="2"/>
    <n v="0"/>
    <x v="0"/>
    <n v="3.9269908169872414"/>
    <n v="0.59405988570219026"/>
  </r>
  <r>
    <x v="13"/>
    <x v="4"/>
    <x v="5"/>
    <x v="4"/>
    <x v="1"/>
    <x v="1"/>
    <x v="1"/>
    <n v="2.5"/>
    <n v="2"/>
    <n v="0"/>
    <x v="1"/>
    <n v="3.9269908169872414"/>
    <n v="0.59405988570219026"/>
  </r>
  <r>
    <x v="13"/>
    <x v="4"/>
    <x v="5"/>
    <x v="4"/>
    <x v="1"/>
    <x v="1"/>
    <x v="1"/>
    <n v="2.5"/>
    <n v="3"/>
    <n v="0"/>
    <x v="9"/>
    <n v="5.8904862254808616"/>
    <n v="0.7701511447578715"/>
  </r>
  <r>
    <x v="13"/>
    <x v="4"/>
    <x v="5"/>
    <x v="4"/>
    <x v="1"/>
    <x v="1"/>
    <x v="1"/>
    <n v="2.5"/>
    <n v="3"/>
    <n v="0"/>
    <x v="12"/>
    <n v="5.8904862254808616"/>
    <n v="0.7701511447578715"/>
  </r>
  <r>
    <x v="13"/>
    <x v="4"/>
    <x v="5"/>
    <x v="4"/>
    <x v="1"/>
    <x v="1"/>
    <x v="1"/>
    <n v="5"/>
    <n v="3.5"/>
    <n v="0"/>
    <x v="12"/>
    <n v="13.744467859455344"/>
    <n v="1.1381279300524658"/>
  </r>
  <r>
    <x v="13"/>
    <x v="0"/>
    <x v="5"/>
    <x v="5"/>
    <x v="1"/>
    <x v="1"/>
    <x v="1"/>
    <n v="1"/>
    <n v="0.8"/>
    <n v="0"/>
    <x v="0"/>
    <n v="0.62831853071795862"/>
    <n v="-0.20182013164188498"/>
  </r>
  <r>
    <x v="13"/>
    <x v="0"/>
    <x v="5"/>
    <x v="5"/>
    <x v="1"/>
    <x v="1"/>
    <x v="1"/>
    <n v="3.5"/>
    <n v="3.2"/>
    <n v="0"/>
    <x v="13"/>
    <n v="8.7964594300514207"/>
    <n v="0.94430790403635301"/>
  </r>
  <r>
    <x v="13"/>
    <x v="0"/>
    <x v="5"/>
    <x v="5"/>
    <x v="1"/>
    <x v="1"/>
    <x v="1"/>
    <n v="3.5"/>
    <n v="2"/>
    <n v="0"/>
    <x v="12"/>
    <n v="5.497787143782138"/>
    <n v="0.74018792138042833"/>
  </r>
  <r>
    <x v="13"/>
    <x v="0"/>
    <x v="5"/>
    <x v="5"/>
    <x v="1"/>
    <x v="1"/>
    <x v="1"/>
    <n v="1.6"/>
    <n v="1.3"/>
    <n v="0"/>
    <x v="0"/>
    <n v="1.6336281798666925"/>
    <n v="0.21315321632893303"/>
  </r>
  <r>
    <x v="13"/>
    <x v="0"/>
    <x v="5"/>
    <x v="5"/>
    <x v="1"/>
    <x v="1"/>
    <x v="1"/>
    <n v="1.2"/>
    <n v="1.2"/>
    <n v="0"/>
    <x v="0"/>
    <n v="1.1309733552923256"/>
    <n v="5.3452373461421121E-2"/>
  </r>
  <r>
    <x v="13"/>
    <x v="0"/>
    <x v="5"/>
    <x v="5"/>
    <x v="1"/>
    <x v="1"/>
    <x v="1"/>
    <n v="1.2"/>
    <n v="0.8"/>
    <n v="0"/>
    <x v="0"/>
    <n v="0.7539822368615503"/>
    <n v="-0.12263888559426017"/>
  </r>
  <r>
    <x v="13"/>
    <x v="0"/>
    <x v="5"/>
    <x v="5"/>
    <x v="1"/>
    <x v="1"/>
    <x v="1"/>
    <n v="2.2000000000000002"/>
    <n v="2"/>
    <n v="0"/>
    <x v="10"/>
    <n v="3.4557519189487729"/>
    <n v="0.53854255785235894"/>
  </r>
  <r>
    <x v="13"/>
    <x v="0"/>
    <x v="5"/>
    <x v="5"/>
    <x v="1"/>
    <x v="1"/>
    <x v="1"/>
    <n v="3"/>
    <n v="2"/>
    <n v="0"/>
    <x v="0"/>
    <n v="4.7123889803846897"/>
    <n v="0.67324113174981504"/>
  </r>
  <r>
    <x v="13"/>
    <x v="0"/>
    <x v="5"/>
    <x v="5"/>
    <x v="1"/>
    <x v="1"/>
    <x v="1"/>
    <n v="5.5"/>
    <n v="3.5"/>
    <n v="0"/>
    <x v="8"/>
    <n v="15.11891464540088"/>
    <n v="1.179520615210691"/>
  </r>
  <r>
    <x v="13"/>
    <x v="0"/>
    <x v="5"/>
    <x v="5"/>
    <x v="1"/>
    <x v="1"/>
    <x v="1"/>
    <n v="1"/>
    <n v="1"/>
    <n v="0"/>
    <x v="12"/>
    <n v="0.78539816339744828"/>
    <n v="-0.10491011863382856"/>
  </r>
  <r>
    <x v="13"/>
    <x v="0"/>
    <x v="5"/>
    <x v="5"/>
    <x v="1"/>
    <x v="1"/>
    <x v="1"/>
    <n v="1.6"/>
    <n v="1.3"/>
    <n v="0"/>
    <x v="1"/>
    <n v="1.6336281798666925"/>
    <n v="0.21315321632893303"/>
  </r>
  <r>
    <x v="13"/>
    <x v="4"/>
    <x v="5"/>
    <x v="5"/>
    <x v="1"/>
    <x v="1"/>
    <x v="1"/>
    <n v="2.5"/>
    <n v="2"/>
    <n v="0"/>
    <x v="0"/>
    <n v="3.9269908169872414"/>
    <n v="0.59405988570219026"/>
  </r>
  <r>
    <x v="13"/>
    <x v="4"/>
    <x v="5"/>
    <x v="5"/>
    <x v="1"/>
    <x v="1"/>
    <x v="1"/>
    <n v="2.5"/>
    <n v="1.5"/>
    <n v="0"/>
    <x v="1"/>
    <n v="2.9452431127404308"/>
    <n v="0.46912114909389024"/>
  </r>
  <r>
    <x v="13"/>
    <x v="4"/>
    <x v="5"/>
    <x v="5"/>
    <x v="1"/>
    <x v="1"/>
    <x v="1"/>
    <n v="12"/>
    <n v="8"/>
    <n v="0"/>
    <x v="12"/>
    <n v="75.398223686155035"/>
    <n v="1.8773611144057398"/>
  </r>
  <r>
    <x v="13"/>
    <x v="4"/>
    <x v="5"/>
    <x v="5"/>
    <x v="1"/>
    <x v="1"/>
    <x v="1"/>
    <n v="6.5"/>
    <n v="4.5"/>
    <n v="0"/>
    <x v="2"/>
    <n v="22.972896279375362"/>
    <n v="1.3612157517843706"/>
  </r>
  <r>
    <x v="13"/>
    <x v="0"/>
    <x v="5"/>
    <x v="2"/>
    <x v="1"/>
    <x v="1"/>
    <x v="1"/>
    <n v="35.5"/>
    <n v="29"/>
    <n v="0"/>
    <x v="5"/>
    <n v="808.567409217673"/>
    <n v="2.9077162323202215"/>
  </r>
  <r>
    <x v="13"/>
    <x v="0"/>
    <x v="5"/>
    <x v="2"/>
    <x v="1"/>
    <x v="1"/>
    <x v="1"/>
    <n v="1.2"/>
    <n v="1.2"/>
    <n v="0"/>
    <x v="0"/>
    <n v="1.1309733552923256"/>
    <n v="5.3452373461421121E-2"/>
  </r>
  <r>
    <x v="13"/>
    <x v="0"/>
    <x v="5"/>
    <x v="2"/>
    <x v="1"/>
    <x v="1"/>
    <x v="1"/>
    <n v="4.5"/>
    <n v="2"/>
    <n v="0"/>
    <x v="19"/>
    <n v="7.0685834705770345"/>
    <n v="0.84933239080549627"/>
  </r>
  <r>
    <x v="13"/>
    <x v="0"/>
    <x v="5"/>
    <x v="2"/>
    <x v="1"/>
    <x v="1"/>
    <x v="1"/>
    <n v="5"/>
    <n v="3"/>
    <n v="0"/>
    <x v="18"/>
    <n v="11.780972450961723"/>
    <n v="1.0711811404218528"/>
  </r>
  <r>
    <x v="13"/>
    <x v="0"/>
    <x v="5"/>
    <x v="2"/>
    <x v="1"/>
    <x v="1"/>
    <x v="1"/>
    <n v="4.5"/>
    <n v="4"/>
    <n v="0"/>
    <x v="6"/>
    <n v="14.137166941154069"/>
    <n v="1.1503623864694774"/>
  </r>
  <r>
    <x v="13"/>
    <x v="0"/>
    <x v="5"/>
    <x v="2"/>
    <x v="1"/>
    <x v="1"/>
    <x v="1"/>
    <n v="5.5"/>
    <n v="2.5"/>
    <n v="0"/>
    <x v="2"/>
    <n v="10.799224746714915"/>
    <n v="1.033392579532453"/>
  </r>
  <r>
    <x v="13"/>
    <x v="0"/>
    <x v="5"/>
    <x v="2"/>
    <x v="1"/>
    <x v="1"/>
    <x v="1"/>
    <n v="7.5"/>
    <n v="5.5"/>
    <n v="0"/>
    <x v="1"/>
    <n v="32.397674240144738"/>
    <n v="1.5105138342521154"/>
  </r>
  <r>
    <x v="13"/>
    <x v="0"/>
    <x v="5"/>
    <x v="2"/>
    <x v="1"/>
    <x v="1"/>
    <x v="1"/>
    <n v="8"/>
    <n v="3.5"/>
    <n v="0"/>
    <x v="2"/>
    <n v="21.991148575128552"/>
    <n v="1.3422479127083906"/>
  </r>
  <r>
    <x v="13"/>
    <x v="0"/>
    <x v="5"/>
    <x v="2"/>
    <x v="1"/>
    <x v="1"/>
    <x v="1"/>
    <n v="10"/>
    <n v="4.5"/>
    <n v="0"/>
    <x v="14"/>
    <n v="35.342917352885173"/>
    <n v="1.5483023951415151"/>
  </r>
  <r>
    <x v="13"/>
    <x v="0"/>
    <x v="5"/>
    <x v="2"/>
    <x v="1"/>
    <x v="1"/>
    <x v="1"/>
    <n v="6"/>
    <n v="5.5"/>
    <n v="0"/>
    <x v="0"/>
    <n v="25.918139392115794"/>
    <n v="1.4136038212440589"/>
  </r>
  <r>
    <x v="13"/>
    <x v="4"/>
    <x v="5"/>
    <x v="2"/>
    <x v="1"/>
    <x v="1"/>
    <x v="1"/>
    <n v="6.5"/>
    <n v="4"/>
    <n v="0"/>
    <x v="13"/>
    <n v="20.420352248333657"/>
    <n v="1.3100632293369894"/>
  </r>
  <r>
    <x v="13"/>
    <x v="4"/>
    <x v="5"/>
    <x v="2"/>
    <x v="1"/>
    <x v="1"/>
    <x v="1"/>
    <n v="1.5"/>
    <n v="2.5"/>
    <n v="0"/>
    <x v="2"/>
    <n v="2.9452431127404308"/>
    <n v="0.46912114909389024"/>
  </r>
  <r>
    <x v="13"/>
    <x v="4"/>
    <x v="5"/>
    <x v="2"/>
    <x v="1"/>
    <x v="1"/>
    <x v="1"/>
    <n v="4"/>
    <n v="3"/>
    <n v="0"/>
    <x v="2"/>
    <n v="9.4247779607693793"/>
    <n v="0.97427112741379629"/>
  </r>
  <r>
    <x v="13"/>
    <x v="4"/>
    <x v="5"/>
    <x v="2"/>
    <x v="1"/>
    <x v="1"/>
    <x v="1"/>
    <n v="4.5"/>
    <n v="1.5"/>
    <n v="0"/>
    <x v="2"/>
    <n v="5.3014376029327757"/>
    <n v="0.72439365419719637"/>
  </r>
  <r>
    <x v="13"/>
    <x v="4"/>
    <x v="5"/>
    <x v="2"/>
    <x v="1"/>
    <x v="1"/>
    <x v="1"/>
    <n v="2.5"/>
    <n v="2"/>
    <n v="0"/>
    <x v="12"/>
    <n v="3.9269908169872414"/>
    <n v="0.59405988570219026"/>
  </r>
  <r>
    <x v="13"/>
    <x v="0"/>
    <x v="5"/>
    <x v="6"/>
    <x v="1"/>
    <x v="1"/>
    <x v="1"/>
    <n v="1"/>
    <n v="0.8"/>
    <n v="0"/>
    <x v="0"/>
    <n v="0.62831853071795862"/>
    <n v="-0.20182013164188498"/>
  </r>
  <r>
    <x v="13"/>
    <x v="0"/>
    <x v="5"/>
    <x v="6"/>
    <x v="1"/>
    <x v="1"/>
    <x v="1"/>
    <n v="3"/>
    <n v="2.2000000000000002"/>
    <n v="0"/>
    <x v="0"/>
    <n v="5.1836278784231586"/>
    <n v="0.71463381690804006"/>
  </r>
  <r>
    <x v="13"/>
    <x v="0"/>
    <x v="5"/>
    <x v="6"/>
    <x v="1"/>
    <x v="1"/>
    <x v="1"/>
    <n v="1.2"/>
    <n v="0.6"/>
    <n v="0"/>
    <x v="0"/>
    <n v="0.56548667764616278"/>
    <n v="-0.24757762220256008"/>
  </r>
  <r>
    <x v="13"/>
    <x v="0"/>
    <x v="5"/>
    <x v="6"/>
    <x v="1"/>
    <x v="1"/>
    <x v="1"/>
    <n v="1.2"/>
    <n v="0.6"/>
    <n v="0"/>
    <x v="0"/>
    <n v="0.56548667764616278"/>
    <n v="-0.24757762220256008"/>
  </r>
  <r>
    <x v="13"/>
    <x v="0"/>
    <x v="5"/>
    <x v="6"/>
    <x v="1"/>
    <x v="1"/>
    <x v="1"/>
    <n v="1.2"/>
    <n v="0.8"/>
    <n v="0"/>
    <x v="12"/>
    <n v="0.7539822368615503"/>
    <n v="-0.12263888559426017"/>
  </r>
  <r>
    <x v="13"/>
    <x v="0"/>
    <x v="5"/>
    <x v="6"/>
    <x v="1"/>
    <x v="1"/>
    <x v="1"/>
    <n v="2.2000000000000002"/>
    <n v="2"/>
    <n v="0"/>
    <x v="0"/>
    <n v="3.4557519189487729"/>
    <n v="0.53854255785235894"/>
  </r>
  <r>
    <x v="13"/>
    <x v="0"/>
    <x v="5"/>
    <x v="6"/>
    <x v="1"/>
    <x v="1"/>
    <x v="1"/>
    <n v="1.5"/>
    <n v="0.8"/>
    <n v="0"/>
    <x v="0"/>
    <n v="0.94247779607693805"/>
    <n v="-2.5728872586203676E-2"/>
  </r>
  <r>
    <x v="13"/>
    <x v="0"/>
    <x v="5"/>
    <x v="6"/>
    <x v="1"/>
    <x v="1"/>
    <x v="1"/>
    <n v="4"/>
    <n v="2.5"/>
    <n v="0"/>
    <x v="2"/>
    <n v="7.8539816339744828"/>
    <n v="0.8950898813661714"/>
  </r>
  <r>
    <x v="13"/>
    <x v="4"/>
    <x v="5"/>
    <x v="6"/>
    <x v="1"/>
    <x v="1"/>
    <x v="1"/>
    <n v="2"/>
    <n v="2"/>
    <n v="0"/>
    <x v="3"/>
    <n v="3.1415926535897931"/>
    <n v="0.49714987269413385"/>
  </r>
  <r>
    <x v="13"/>
    <x v="4"/>
    <x v="5"/>
    <x v="6"/>
    <x v="1"/>
    <x v="1"/>
    <x v="1"/>
    <n v="7.5"/>
    <n v="6"/>
    <n v="0"/>
    <x v="18"/>
    <n v="35.342917352885173"/>
    <n v="1.5483023951415151"/>
  </r>
  <r>
    <x v="13"/>
    <x v="0"/>
    <x v="5"/>
    <x v="7"/>
    <x v="1"/>
    <x v="1"/>
    <x v="1"/>
    <n v="2"/>
    <n v="1.8"/>
    <n v="0"/>
    <x v="1"/>
    <n v="2.8274333882308138"/>
    <n v="0.45139238213345872"/>
  </r>
  <r>
    <x v="13"/>
    <x v="0"/>
    <x v="5"/>
    <x v="7"/>
    <x v="1"/>
    <x v="1"/>
    <x v="1"/>
    <n v="2.5"/>
    <n v="1.5"/>
    <n v="0"/>
    <x v="0"/>
    <n v="2.9452431127404308"/>
    <n v="0.46912114909389024"/>
  </r>
  <r>
    <x v="13"/>
    <x v="0"/>
    <x v="5"/>
    <x v="7"/>
    <x v="1"/>
    <x v="1"/>
    <x v="1"/>
    <n v="0.2"/>
    <n v="0.2"/>
    <n v="0"/>
    <x v="0"/>
    <n v="3.1415926535897934E-2"/>
    <n v="-1.5028501273058661"/>
  </r>
  <r>
    <x v="13"/>
    <x v="0"/>
    <x v="5"/>
    <x v="7"/>
    <x v="1"/>
    <x v="1"/>
    <x v="1"/>
    <n v="1.5"/>
    <n v="1.4"/>
    <n v="0"/>
    <x v="0"/>
    <n v="1.6493361431346412"/>
    <n v="0.21730917610009065"/>
  </r>
  <r>
    <x v="13"/>
    <x v="0"/>
    <x v="5"/>
    <x v="7"/>
    <x v="1"/>
    <x v="1"/>
    <x v="1"/>
    <n v="4"/>
    <n v="3.5"/>
    <n v="0"/>
    <x v="3"/>
    <n v="10.995574287564276"/>
    <n v="1.0412179170444096"/>
  </r>
  <r>
    <x v="13"/>
    <x v="0"/>
    <x v="5"/>
    <x v="7"/>
    <x v="1"/>
    <x v="1"/>
    <x v="1"/>
    <n v="3.5"/>
    <n v="1.5"/>
    <n v="0"/>
    <x v="2"/>
    <n v="4.1233403578366037"/>
    <n v="0.61524918477212831"/>
  </r>
  <r>
    <x v="13"/>
    <x v="0"/>
    <x v="5"/>
    <x v="7"/>
    <x v="1"/>
    <x v="1"/>
    <x v="1"/>
    <n v="4.5"/>
    <n v="1.5"/>
    <n v="0"/>
    <x v="1"/>
    <n v="5.3014376029327757"/>
    <n v="0.72439365419719637"/>
  </r>
  <r>
    <x v="13"/>
    <x v="0"/>
    <x v="5"/>
    <x v="7"/>
    <x v="1"/>
    <x v="1"/>
    <x v="1"/>
    <n v="3"/>
    <n v="1.5"/>
    <n v="0"/>
    <x v="2"/>
    <n v="3.5342917352885173"/>
    <n v="0.54830239514151513"/>
  </r>
  <r>
    <x v="13"/>
    <x v="4"/>
    <x v="5"/>
    <x v="7"/>
    <x v="1"/>
    <x v="1"/>
    <x v="1"/>
    <n v="2.5"/>
    <n v="1.5"/>
    <n v="0"/>
    <x v="9"/>
    <n v="2.9452431127404308"/>
    <n v="0.46912114909389024"/>
  </r>
  <r>
    <x v="13"/>
    <x v="4"/>
    <x v="5"/>
    <x v="7"/>
    <x v="1"/>
    <x v="1"/>
    <x v="1"/>
    <n v="2"/>
    <n v="1.5"/>
    <n v="0"/>
    <x v="1"/>
    <n v="2.3561944901923448"/>
    <n v="0.37221113608583389"/>
  </r>
  <r>
    <x v="13"/>
    <x v="4"/>
    <x v="5"/>
    <x v="7"/>
    <x v="1"/>
    <x v="1"/>
    <x v="1"/>
    <n v="2.5"/>
    <n v="1.5"/>
    <n v="0"/>
    <x v="2"/>
    <n v="2.9452431127404308"/>
    <n v="0.46912114909389024"/>
  </r>
  <r>
    <x v="14"/>
    <x v="0"/>
    <x v="5"/>
    <x v="3"/>
    <x v="1"/>
    <x v="1"/>
    <x v="1"/>
    <n v="2"/>
    <n v="1.2"/>
    <n v="0"/>
    <x v="0"/>
    <n v="1.8849555921538759"/>
    <n v="0.27530112307777749"/>
  </r>
  <r>
    <x v="14"/>
    <x v="0"/>
    <x v="5"/>
    <x v="3"/>
    <x v="1"/>
    <x v="1"/>
    <x v="1"/>
    <n v="0.6"/>
    <n v="0.6"/>
    <n v="0"/>
    <x v="0"/>
    <n v="0.28274333882308139"/>
    <n v="-0.54860761786654122"/>
  </r>
  <r>
    <x v="14"/>
    <x v="0"/>
    <x v="5"/>
    <x v="3"/>
    <x v="1"/>
    <x v="1"/>
    <x v="1"/>
    <n v="2.2000000000000002"/>
    <n v="1.2"/>
    <n v="0"/>
    <x v="2"/>
    <n v="2.0734511513692637"/>
    <n v="0.31669380823600257"/>
  </r>
  <r>
    <x v="14"/>
    <x v="0"/>
    <x v="5"/>
    <x v="3"/>
    <x v="1"/>
    <x v="1"/>
    <x v="1"/>
    <n v="2"/>
    <n v="1.2"/>
    <n v="0"/>
    <x v="0"/>
    <n v="1.8849555921538759"/>
    <n v="0.27530112307777749"/>
  </r>
  <r>
    <x v="14"/>
    <x v="0"/>
    <x v="5"/>
    <x v="3"/>
    <x v="1"/>
    <x v="1"/>
    <x v="1"/>
    <n v="0.8"/>
    <n v="0.8"/>
    <n v="0"/>
    <x v="0"/>
    <n v="0.50265482457436694"/>
    <n v="-0.29873014464994135"/>
  </r>
  <r>
    <x v="14"/>
    <x v="0"/>
    <x v="5"/>
    <x v="3"/>
    <x v="1"/>
    <x v="1"/>
    <x v="1"/>
    <n v="3"/>
    <n v="2.4"/>
    <n v="0"/>
    <x v="3"/>
    <n v="5.6548667764616267"/>
    <n v="0.75242237779743981"/>
  </r>
  <r>
    <x v="14"/>
    <x v="0"/>
    <x v="5"/>
    <x v="3"/>
    <x v="1"/>
    <x v="1"/>
    <x v="1"/>
    <n v="0.6"/>
    <n v="0.6"/>
    <n v="0"/>
    <x v="0"/>
    <n v="0.28274333882308139"/>
    <n v="-0.54860761786654122"/>
  </r>
  <r>
    <x v="14"/>
    <x v="0"/>
    <x v="5"/>
    <x v="3"/>
    <x v="1"/>
    <x v="1"/>
    <x v="1"/>
    <n v="1.2"/>
    <n v="1"/>
    <n v="0"/>
    <x v="1"/>
    <n v="0.94247779607693793"/>
    <n v="-2.5728872586203724E-2"/>
  </r>
  <r>
    <x v="14"/>
    <x v="0"/>
    <x v="5"/>
    <x v="3"/>
    <x v="1"/>
    <x v="1"/>
    <x v="1"/>
    <n v="1.2"/>
    <n v="1"/>
    <n v="0"/>
    <x v="0"/>
    <n v="0.94247779607693793"/>
    <n v="-2.5728872586203724E-2"/>
  </r>
  <r>
    <x v="14"/>
    <x v="3"/>
    <x v="5"/>
    <x v="3"/>
    <x v="1"/>
    <x v="1"/>
    <x v="1"/>
    <n v="6"/>
    <n v="3"/>
    <n v="0"/>
    <x v="0"/>
    <n v="14.137166941154069"/>
    <n v="1.1503623864694774"/>
  </r>
  <r>
    <x v="13"/>
    <x v="0"/>
    <x v="5"/>
    <x v="8"/>
    <x v="1"/>
    <x v="1"/>
    <x v="1"/>
    <n v="4"/>
    <n v="2"/>
    <n v="0"/>
    <x v="9"/>
    <n v="6.2831853071795862"/>
    <n v="0.79817986835811505"/>
  </r>
  <r>
    <x v="13"/>
    <x v="0"/>
    <x v="5"/>
    <x v="8"/>
    <x v="1"/>
    <x v="1"/>
    <x v="1"/>
    <n v="0.8"/>
    <n v="0.6"/>
    <n v="0"/>
    <x v="0"/>
    <n v="0.37699111843077515"/>
    <n v="-0.42366888125824137"/>
  </r>
  <r>
    <x v="13"/>
    <x v="0"/>
    <x v="5"/>
    <x v="8"/>
    <x v="1"/>
    <x v="1"/>
    <x v="1"/>
    <n v="1"/>
    <n v="0.8"/>
    <n v="0"/>
    <x v="0"/>
    <n v="0.62831853071795862"/>
    <n v="-0.20182013164188498"/>
  </r>
  <r>
    <x v="13"/>
    <x v="0"/>
    <x v="5"/>
    <x v="8"/>
    <x v="1"/>
    <x v="1"/>
    <x v="1"/>
    <n v="1"/>
    <n v="0.8"/>
    <n v="0"/>
    <x v="0"/>
    <n v="0.62831853071795862"/>
    <n v="-0.20182013164188498"/>
  </r>
  <r>
    <x v="13"/>
    <x v="0"/>
    <x v="5"/>
    <x v="8"/>
    <x v="1"/>
    <x v="1"/>
    <x v="1"/>
    <n v="0.8"/>
    <n v="0.8"/>
    <n v="0"/>
    <x v="3"/>
    <n v="0.50265482457436694"/>
    <n v="-0.29873014464994135"/>
  </r>
  <r>
    <x v="13"/>
    <x v="0"/>
    <x v="5"/>
    <x v="8"/>
    <x v="1"/>
    <x v="1"/>
    <x v="1"/>
    <n v="1.5"/>
    <n v="1.2"/>
    <n v="0"/>
    <x v="0"/>
    <n v="1.4137166941154067"/>
    <n v="0.15036238646947744"/>
  </r>
  <r>
    <x v="13"/>
    <x v="0"/>
    <x v="5"/>
    <x v="8"/>
    <x v="1"/>
    <x v="1"/>
    <x v="1"/>
    <n v="0.6"/>
    <n v="0.4"/>
    <n v="0"/>
    <x v="0"/>
    <n v="0.18849555921538758"/>
    <n v="-0.72469887692222257"/>
  </r>
  <r>
    <x v="13"/>
    <x v="0"/>
    <x v="5"/>
    <x v="8"/>
    <x v="1"/>
    <x v="1"/>
    <x v="1"/>
    <n v="1.5"/>
    <n v="1"/>
    <n v="0"/>
    <x v="0"/>
    <n v="1.1780972450961724"/>
    <n v="7.1181140421852696E-2"/>
  </r>
  <r>
    <x v="13"/>
    <x v="0"/>
    <x v="5"/>
    <x v="8"/>
    <x v="1"/>
    <x v="1"/>
    <x v="1"/>
    <n v="2"/>
    <n v="1.5"/>
    <n v="0"/>
    <x v="0"/>
    <n v="2.3561944901923448"/>
    <n v="0.37221113608583389"/>
  </r>
  <r>
    <x v="13"/>
    <x v="0"/>
    <x v="5"/>
    <x v="8"/>
    <x v="1"/>
    <x v="1"/>
    <x v="1"/>
    <n v="1.5"/>
    <n v="1.2"/>
    <n v="0"/>
    <x v="0"/>
    <n v="1.4137166941154067"/>
    <n v="0.15036238646947744"/>
  </r>
  <r>
    <x v="13"/>
    <x v="0"/>
    <x v="5"/>
    <x v="8"/>
    <x v="1"/>
    <x v="1"/>
    <x v="1"/>
    <n v="0.8"/>
    <n v="0.8"/>
    <n v="0"/>
    <x v="0"/>
    <n v="0.50265482457436694"/>
    <n v="-0.29873014464994135"/>
  </r>
  <r>
    <x v="13"/>
    <x v="0"/>
    <x v="5"/>
    <x v="8"/>
    <x v="1"/>
    <x v="1"/>
    <x v="1"/>
    <n v="1.8"/>
    <n v="1.5"/>
    <n v="0"/>
    <x v="0"/>
    <n v="2.1205750411731104"/>
    <n v="0.32645364552515876"/>
  </r>
  <r>
    <x v="13"/>
    <x v="4"/>
    <x v="5"/>
    <x v="8"/>
    <x v="1"/>
    <x v="1"/>
    <x v="1"/>
    <n v="1.5"/>
    <n v="1"/>
    <n v="0"/>
    <x v="0"/>
    <n v="1.1780972450961724"/>
    <n v="7.1181140421852696E-2"/>
  </r>
  <r>
    <x v="13"/>
    <x v="4"/>
    <x v="5"/>
    <x v="8"/>
    <x v="1"/>
    <x v="1"/>
    <x v="1"/>
    <n v="1"/>
    <n v="1"/>
    <n v="0"/>
    <x v="0"/>
    <n v="0.78539816339744828"/>
    <n v="-0.10491011863382856"/>
  </r>
  <r>
    <x v="13"/>
    <x v="4"/>
    <x v="5"/>
    <x v="8"/>
    <x v="1"/>
    <x v="1"/>
    <x v="1"/>
    <n v="1.5"/>
    <n v="1"/>
    <n v="0"/>
    <x v="0"/>
    <n v="1.1780972450961724"/>
    <n v="7.1181140421852696E-2"/>
  </r>
  <r>
    <x v="13"/>
    <x v="4"/>
    <x v="5"/>
    <x v="8"/>
    <x v="1"/>
    <x v="1"/>
    <x v="1"/>
    <n v="4"/>
    <n v="3"/>
    <n v="0"/>
    <x v="18"/>
    <n v="9.4247779607693793"/>
    <n v="0.97427112741379629"/>
  </r>
  <r>
    <x v="14"/>
    <x v="0"/>
    <x v="5"/>
    <x v="9"/>
    <x v="1"/>
    <x v="1"/>
    <x v="1"/>
    <n v="1.6"/>
    <n v="1.4"/>
    <n v="0"/>
    <x v="0"/>
    <n v="1.759291886010284"/>
    <n v="0.24533789970033421"/>
  </r>
  <r>
    <x v="14"/>
    <x v="0"/>
    <x v="5"/>
    <x v="9"/>
    <x v="1"/>
    <x v="1"/>
    <x v="1"/>
    <n v="1.6"/>
    <n v="0.8"/>
    <n v="0"/>
    <x v="1"/>
    <n v="1.0053096491487339"/>
    <n v="2.2998510140398521E-3"/>
  </r>
  <r>
    <x v="14"/>
    <x v="0"/>
    <x v="5"/>
    <x v="9"/>
    <x v="1"/>
    <x v="1"/>
    <x v="1"/>
    <n v="1.4"/>
    <n v="1"/>
    <n v="0"/>
    <x v="0"/>
    <n v="1.0995574287564276"/>
    <n v="4.1217917044409476E-2"/>
  </r>
  <r>
    <x v="14"/>
    <x v="0"/>
    <x v="5"/>
    <x v="9"/>
    <x v="1"/>
    <x v="1"/>
    <x v="1"/>
    <n v="1.6"/>
    <n v="1.4"/>
    <n v="0"/>
    <x v="0"/>
    <n v="1.759291886010284"/>
    <n v="0.24533789970033421"/>
  </r>
  <r>
    <x v="14"/>
    <x v="0"/>
    <x v="5"/>
    <x v="9"/>
    <x v="1"/>
    <x v="1"/>
    <x v="1"/>
    <n v="1.6"/>
    <n v="1.3"/>
    <n v="0"/>
    <x v="1"/>
    <n v="1.6336281798666925"/>
    <n v="0.21315321632893303"/>
  </r>
  <r>
    <x v="14"/>
    <x v="0"/>
    <x v="5"/>
    <x v="9"/>
    <x v="1"/>
    <x v="1"/>
    <x v="1"/>
    <n v="0.6"/>
    <n v="0.5"/>
    <n v="0"/>
    <x v="0"/>
    <n v="0.23561944901923448"/>
    <n v="-0.62778886391416611"/>
  </r>
  <r>
    <x v="14"/>
    <x v="3"/>
    <x v="5"/>
    <x v="9"/>
    <x v="1"/>
    <x v="1"/>
    <x v="1"/>
    <n v="5"/>
    <n v="4"/>
    <n v="0"/>
    <x v="0"/>
    <n v="15.707963267948966"/>
    <n v="1.1961198770301527"/>
  </r>
  <r>
    <x v="14"/>
    <x v="3"/>
    <x v="5"/>
    <x v="9"/>
    <x v="1"/>
    <x v="1"/>
    <x v="1"/>
    <n v="3"/>
    <n v="2"/>
    <n v="0"/>
    <x v="2"/>
    <n v="4.7123889803846897"/>
    <n v="0.67324113174981504"/>
  </r>
  <r>
    <x v="14"/>
    <x v="3"/>
    <x v="5"/>
    <x v="9"/>
    <x v="1"/>
    <x v="1"/>
    <x v="1"/>
    <n v="1"/>
    <n v="1"/>
    <n v="0"/>
    <x v="0"/>
    <n v="0.78539816339744828"/>
    <n v="-0.10491011863382856"/>
  </r>
  <r>
    <x v="14"/>
    <x v="3"/>
    <x v="5"/>
    <x v="9"/>
    <x v="1"/>
    <x v="1"/>
    <x v="1"/>
    <n v="4"/>
    <n v="1"/>
    <n v="0"/>
    <x v="0"/>
    <n v="3.1415926535897931"/>
    <n v="0.49714987269413385"/>
  </r>
  <r>
    <x v="14"/>
    <x v="3"/>
    <x v="5"/>
    <x v="9"/>
    <x v="1"/>
    <x v="1"/>
    <x v="1"/>
    <n v="3"/>
    <n v="2"/>
    <n v="0"/>
    <x v="0"/>
    <n v="4.7123889803846897"/>
    <n v="0.67324113174981504"/>
  </r>
  <r>
    <x v="14"/>
    <x v="3"/>
    <x v="5"/>
    <x v="9"/>
    <x v="1"/>
    <x v="1"/>
    <x v="1"/>
    <n v="2"/>
    <n v="2"/>
    <n v="0"/>
    <x v="0"/>
    <n v="3.1415926535897931"/>
    <n v="0.49714987269413385"/>
  </r>
  <r>
    <x v="14"/>
    <x v="3"/>
    <x v="5"/>
    <x v="9"/>
    <x v="1"/>
    <x v="1"/>
    <x v="1"/>
    <n v="4"/>
    <n v="3"/>
    <n v="0"/>
    <x v="0"/>
    <n v="9.4247779607693793"/>
    <n v="0.97427112741379629"/>
  </r>
  <r>
    <x v="14"/>
    <x v="3"/>
    <x v="5"/>
    <x v="9"/>
    <x v="1"/>
    <x v="1"/>
    <x v="1"/>
    <n v="4"/>
    <n v="3"/>
    <n v="0"/>
    <x v="0"/>
    <n v="9.4247779607693793"/>
    <n v="0.97427112741379629"/>
  </r>
  <r>
    <x v="14"/>
    <x v="0"/>
    <x v="5"/>
    <x v="0"/>
    <x v="3"/>
    <x v="1"/>
    <x v="1"/>
    <n v="5"/>
    <n v="2.5"/>
    <n v="0"/>
    <x v="0"/>
    <n v="9.8174770424681039"/>
    <n v="0.99199989437422786"/>
  </r>
  <r>
    <x v="14"/>
    <x v="0"/>
    <x v="5"/>
    <x v="0"/>
    <x v="3"/>
    <x v="1"/>
    <x v="1"/>
    <n v="5.5"/>
    <n v="4"/>
    <n v="0"/>
    <x v="18"/>
    <n v="17.27875959474386"/>
    <n v="1.2375125621883776"/>
  </r>
  <r>
    <x v="14"/>
    <x v="0"/>
    <x v="5"/>
    <x v="0"/>
    <x v="3"/>
    <x v="1"/>
    <x v="1"/>
    <n v="3.5"/>
    <n v="3"/>
    <n v="0"/>
    <x v="12"/>
    <n v="8.2466807156732074"/>
    <n v="0.91627918043610956"/>
  </r>
  <r>
    <x v="14"/>
    <x v="0"/>
    <x v="5"/>
    <x v="0"/>
    <x v="3"/>
    <x v="1"/>
    <x v="1"/>
    <n v="3"/>
    <n v="1.2"/>
    <n v="0"/>
    <x v="9"/>
    <n v="2.8274333882308134"/>
    <n v="0.45139238213345867"/>
  </r>
  <r>
    <x v="14"/>
    <x v="0"/>
    <x v="5"/>
    <x v="0"/>
    <x v="3"/>
    <x v="1"/>
    <x v="1"/>
    <n v="4.5"/>
    <n v="1.5"/>
    <n v="0"/>
    <x v="8"/>
    <n v="5.3014376029327757"/>
    <n v="0.72439365419719637"/>
  </r>
  <r>
    <x v="14"/>
    <x v="0"/>
    <x v="5"/>
    <x v="0"/>
    <x v="3"/>
    <x v="1"/>
    <x v="1"/>
    <n v="4.5"/>
    <n v="4"/>
    <n v="0"/>
    <x v="1"/>
    <n v="14.137166941154069"/>
    <n v="1.1503623864694774"/>
  </r>
  <r>
    <x v="14"/>
    <x v="0"/>
    <x v="5"/>
    <x v="0"/>
    <x v="3"/>
    <x v="1"/>
    <x v="1"/>
    <n v="8"/>
    <n v="2.5"/>
    <n v="0"/>
    <x v="2"/>
    <n v="15.707963267948966"/>
    <n v="1.1961198770301527"/>
  </r>
  <r>
    <x v="14"/>
    <x v="0"/>
    <x v="5"/>
    <x v="0"/>
    <x v="3"/>
    <x v="1"/>
    <x v="1"/>
    <n v="1.8"/>
    <n v="1"/>
    <n v="0"/>
    <x v="0"/>
    <n v="1.4137166941154069"/>
    <n v="0.15036238646947753"/>
  </r>
  <r>
    <x v="14"/>
    <x v="0"/>
    <x v="5"/>
    <x v="0"/>
    <x v="3"/>
    <x v="1"/>
    <x v="1"/>
    <n v="2.5"/>
    <n v="1"/>
    <n v="0"/>
    <x v="0"/>
    <n v="1.9634954084936207"/>
    <n v="0.29302989003820906"/>
  </r>
  <r>
    <x v="14"/>
    <x v="3"/>
    <x v="5"/>
    <x v="0"/>
    <x v="3"/>
    <x v="1"/>
    <x v="1"/>
    <n v="6"/>
    <n v="3"/>
    <n v="0"/>
    <x v="0"/>
    <n v="14.137166941154069"/>
    <n v="1.1503623864694774"/>
  </r>
  <r>
    <x v="14"/>
    <x v="3"/>
    <x v="5"/>
    <x v="0"/>
    <x v="3"/>
    <x v="1"/>
    <x v="1"/>
    <n v="5"/>
    <n v="3"/>
    <n v="0"/>
    <x v="0"/>
    <n v="11.780972450961723"/>
    <n v="1.0711811404218528"/>
  </r>
  <r>
    <x v="13"/>
    <x v="0"/>
    <x v="5"/>
    <x v="1"/>
    <x v="3"/>
    <x v="1"/>
    <x v="1"/>
    <n v="1.5"/>
    <n v="0.8"/>
    <n v="0"/>
    <x v="0"/>
    <n v="0.94247779607693805"/>
    <n v="-2.5728872586203676E-2"/>
  </r>
  <r>
    <x v="13"/>
    <x v="0"/>
    <x v="5"/>
    <x v="1"/>
    <x v="3"/>
    <x v="1"/>
    <x v="1"/>
    <n v="1.6"/>
    <n v="1.5"/>
    <n v="0"/>
    <x v="0"/>
    <n v="1.8849555921538761"/>
    <n v="0.27530112307777754"/>
  </r>
  <r>
    <x v="13"/>
    <x v="4"/>
    <x v="5"/>
    <x v="1"/>
    <x v="3"/>
    <x v="1"/>
    <x v="1"/>
    <n v="2.5"/>
    <n v="2"/>
    <n v="0"/>
    <x v="0"/>
    <n v="3.9269908169872414"/>
    <n v="0.59405988570219026"/>
  </r>
  <r>
    <x v="13"/>
    <x v="4"/>
    <x v="5"/>
    <x v="1"/>
    <x v="3"/>
    <x v="1"/>
    <x v="1"/>
    <n v="2"/>
    <n v="1.5"/>
    <n v="0"/>
    <x v="0"/>
    <n v="2.3561944901923448"/>
    <n v="0.37221113608583389"/>
  </r>
  <r>
    <x v="13"/>
    <x v="4"/>
    <x v="5"/>
    <x v="1"/>
    <x v="3"/>
    <x v="1"/>
    <x v="1"/>
    <n v="3"/>
    <n v="1.5"/>
    <n v="0"/>
    <x v="0"/>
    <n v="3.5342917352885173"/>
    <n v="0.54830239514151513"/>
  </r>
  <r>
    <x v="13"/>
    <x v="0"/>
    <x v="5"/>
    <x v="4"/>
    <x v="3"/>
    <x v="1"/>
    <x v="1"/>
    <n v="7.5"/>
    <n v="4"/>
    <n v="0"/>
    <x v="0"/>
    <n v="23.561944901923447"/>
    <n v="1.3722111360858338"/>
  </r>
  <r>
    <x v="13"/>
    <x v="0"/>
    <x v="5"/>
    <x v="4"/>
    <x v="3"/>
    <x v="1"/>
    <x v="1"/>
    <n v="5.5"/>
    <n v="1.5"/>
    <n v="0"/>
    <x v="1"/>
    <n v="6.4795348480289485"/>
    <n v="0.81154382991609653"/>
  </r>
  <r>
    <x v="13"/>
    <x v="0"/>
    <x v="5"/>
    <x v="4"/>
    <x v="3"/>
    <x v="1"/>
    <x v="1"/>
    <n v="3.5"/>
    <n v="2"/>
    <n v="0"/>
    <x v="0"/>
    <n v="5.497787143782138"/>
    <n v="0.74018792138042833"/>
  </r>
  <r>
    <x v="13"/>
    <x v="0"/>
    <x v="5"/>
    <x v="4"/>
    <x v="3"/>
    <x v="1"/>
    <x v="1"/>
    <n v="2.5"/>
    <n v="2.2000000000000002"/>
    <n v="0"/>
    <x v="0"/>
    <n v="4.3196898986859651"/>
    <n v="0.63545257086041529"/>
  </r>
  <r>
    <x v="13"/>
    <x v="0"/>
    <x v="5"/>
    <x v="4"/>
    <x v="3"/>
    <x v="1"/>
    <x v="1"/>
    <n v="1.5"/>
    <n v="1"/>
    <n v="0"/>
    <x v="0"/>
    <n v="1.1780972450961724"/>
    <n v="7.1181140421852696E-2"/>
  </r>
  <r>
    <x v="13"/>
    <x v="0"/>
    <x v="5"/>
    <x v="4"/>
    <x v="3"/>
    <x v="1"/>
    <x v="1"/>
    <n v="0.8"/>
    <n v="0.6"/>
    <n v="0"/>
    <x v="0"/>
    <n v="0.37699111843077515"/>
    <n v="-0.42366888125824137"/>
  </r>
  <r>
    <x v="13"/>
    <x v="4"/>
    <x v="5"/>
    <x v="4"/>
    <x v="3"/>
    <x v="1"/>
    <x v="1"/>
    <n v="0.5"/>
    <n v="0.5"/>
    <n v="0"/>
    <x v="0"/>
    <n v="0.19634954084936207"/>
    <n v="-0.70697010996179099"/>
  </r>
  <r>
    <x v="13"/>
    <x v="4"/>
    <x v="5"/>
    <x v="4"/>
    <x v="3"/>
    <x v="1"/>
    <x v="1"/>
    <n v="1"/>
    <n v="1"/>
    <n v="0"/>
    <x v="0"/>
    <n v="0.78539816339744828"/>
    <n v="-0.10491011863382856"/>
  </r>
  <r>
    <x v="13"/>
    <x v="4"/>
    <x v="5"/>
    <x v="4"/>
    <x v="3"/>
    <x v="1"/>
    <x v="1"/>
    <n v="3.5"/>
    <n v="2"/>
    <n v="0"/>
    <x v="0"/>
    <n v="5.497787143782138"/>
    <n v="0.74018792138042833"/>
  </r>
  <r>
    <x v="13"/>
    <x v="0"/>
    <x v="5"/>
    <x v="5"/>
    <x v="3"/>
    <x v="1"/>
    <x v="1"/>
    <n v="6.5"/>
    <n v="6"/>
    <n v="0"/>
    <x v="3"/>
    <n v="30.630528372500482"/>
    <n v="1.4861544883926707"/>
  </r>
  <r>
    <x v="13"/>
    <x v="0"/>
    <x v="5"/>
    <x v="5"/>
    <x v="3"/>
    <x v="1"/>
    <x v="1"/>
    <n v="5.5"/>
    <n v="3.5"/>
    <n v="0"/>
    <x v="0"/>
    <n v="15.11891464540088"/>
    <n v="1.179520615210691"/>
  </r>
  <r>
    <x v="13"/>
    <x v="0"/>
    <x v="5"/>
    <x v="5"/>
    <x v="3"/>
    <x v="1"/>
    <x v="1"/>
    <n v="11.5"/>
    <n v="6"/>
    <n v="0"/>
    <x v="2"/>
    <n v="54.192473274423932"/>
    <n v="1.7339389721034268"/>
  </r>
  <r>
    <x v="13"/>
    <x v="0"/>
    <x v="5"/>
    <x v="5"/>
    <x v="3"/>
    <x v="1"/>
    <x v="1"/>
    <n v="3"/>
    <n v="1.5"/>
    <n v="0"/>
    <x v="0"/>
    <n v="3.5342917352885173"/>
    <n v="0.54830239514151513"/>
  </r>
  <r>
    <x v="13"/>
    <x v="0"/>
    <x v="5"/>
    <x v="5"/>
    <x v="3"/>
    <x v="1"/>
    <x v="1"/>
    <n v="3.5"/>
    <n v="3"/>
    <n v="0"/>
    <x v="0"/>
    <n v="8.2466807156732074"/>
    <n v="0.91627918043610956"/>
  </r>
  <r>
    <x v="13"/>
    <x v="0"/>
    <x v="5"/>
    <x v="5"/>
    <x v="3"/>
    <x v="1"/>
    <x v="1"/>
    <n v="4.5"/>
    <n v="3.8"/>
    <n v="0"/>
    <x v="2"/>
    <n v="13.430308594096363"/>
    <n v="1.1280859917583252"/>
  </r>
  <r>
    <x v="13"/>
    <x v="4"/>
    <x v="5"/>
    <x v="5"/>
    <x v="3"/>
    <x v="1"/>
    <x v="1"/>
    <n v="5"/>
    <n v="2"/>
    <n v="0"/>
    <x v="0"/>
    <n v="7.8539816339744828"/>
    <n v="0.8950898813661714"/>
  </r>
  <r>
    <x v="13"/>
    <x v="4"/>
    <x v="5"/>
    <x v="5"/>
    <x v="3"/>
    <x v="1"/>
    <x v="1"/>
    <n v="3"/>
    <n v="2"/>
    <n v="0"/>
    <x v="2"/>
    <n v="4.7123889803846897"/>
    <n v="0.67324113174981504"/>
  </r>
  <r>
    <x v="13"/>
    <x v="4"/>
    <x v="5"/>
    <x v="5"/>
    <x v="3"/>
    <x v="1"/>
    <x v="1"/>
    <n v="2"/>
    <n v="2"/>
    <n v="0"/>
    <x v="0"/>
    <n v="3.1415926535897931"/>
    <n v="0.49714987269413385"/>
  </r>
  <r>
    <x v="13"/>
    <x v="4"/>
    <x v="5"/>
    <x v="5"/>
    <x v="3"/>
    <x v="1"/>
    <x v="1"/>
    <n v="4"/>
    <n v="1.5"/>
    <n v="0"/>
    <x v="0"/>
    <n v="4.7123889803846897"/>
    <n v="0.67324113174981504"/>
  </r>
  <r>
    <x v="13"/>
    <x v="0"/>
    <x v="5"/>
    <x v="2"/>
    <x v="3"/>
    <x v="1"/>
    <x v="1"/>
    <n v="3.5"/>
    <n v="2"/>
    <n v="0"/>
    <x v="9"/>
    <n v="5.497787143782138"/>
    <n v="0.74018792138042833"/>
  </r>
  <r>
    <x v="13"/>
    <x v="0"/>
    <x v="5"/>
    <x v="2"/>
    <x v="3"/>
    <x v="1"/>
    <x v="1"/>
    <n v="2.5"/>
    <n v="1.5"/>
    <n v="0"/>
    <x v="1"/>
    <n v="2.9452431127404308"/>
    <n v="0.46912114909389024"/>
  </r>
  <r>
    <x v="13"/>
    <x v="0"/>
    <x v="5"/>
    <x v="2"/>
    <x v="3"/>
    <x v="1"/>
    <x v="1"/>
    <n v="1.2"/>
    <n v="0.8"/>
    <n v="0"/>
    <x v="0"/>
    <n v="0.7539822368615503"/>
    <n v="-0.12263888559426017"/>
  </r>
  <r>
    <x v="13"/>
    <x v="0"/>
    <x v="5"/>
    <x v="2"/>
    <x v="3"/>
    <x v="1"/>
    <x v="1"/>
    <n v="1.6"/>
    <n v="1.6"/>
    <n v="0"/>
    <x v="0"/>
    <n v="2.0106192982974678"/>
    <n v="0.30332984667802104"/>
  </r>
  <r>
    <x v="13"/>
    <x v="0"/>
    <x v="5"/>
    <x v="2"/>
    <x v="3"/>
    <x v="1"/>
    <x v="1"/>
    <n v="5.5"/>
    <n v="3"/>
    <n v="0"/>
    <x v="12"/>
    <n v="12.959069696057897"/>
    <n v="1.1125738255800777"/>
  </r>
  <r>
    <x v="13"/>
    <x v="4"/>
    <x v="5"/>
    <x v="2"/>
    <x v="3"/>
    <x v="1"/>
    <x v="1"/>
    <n v="1.5"/>
    <n v="3"/>
    <n v="0"/>
    <x v="3"/>
    <n v="3.5342917352885173"/>
    <n v="0.54830239514151513"/>
  </r>
  <r>
    <x v="13"/>
    <x v="4"/>
    <x v="5"/>
    <x v="2"/>
    <x v="3"/>
    <x v="1"/>
    <x v="1"/>
    <n v="1.5"/>
    <n v="2"/>
    <n v="0"/>
    <x v="2"/>
    <n v="2.3561944901923448"/>
    <n v="0.37221113608583389"/>
  </r>
  <r>
    <x v="13"/>
    <x v="4"/>
    <x v="5"/>
    <x v="2"/>
    <x v="3"/>
    <x v="1"/>
    <x v="1"/>
    <n v="2"/>
    <n v="1.5"/>
    <n v="0"/>
    <x v="0"/>
    <n v="2.3561944901923448"/>
    <n v="0.37221113608583389"/>
  </r>
  <r>
    <x v="13"/>
    <x v="0"/>
    <x v="5"/>
    <x v="6"/>
    <x v="3"/>
    <x v="1"/>
    <x v="1"/>
    <n v="1"/>
    <n v="0.6"/>
    <n v="0"/>
    <x v="0"/>
    <n v="0.47123889803846897"/>
    <n v="-0.32675886825018491"/>
  </r>
  <r>
    <x v="13"/>
    <x v="0"/>
    <x v="5"/>
    <x v="6"/>
    <x v="3"/>
    <x v="1"/>
    <x v="1"/>
    <n v="3"/>
    <n v="1.4"/>
    <n v="0"/>
    <x v="0"/>
    <n v="3.2986722862692823"/>
    <n v="0.51833917176407185"/>
  </r>
  <r>
    <x v="13"/>
    <x v="0"/>
    <x v="5"/>
    <x v="6"/>
    <x v="3"/>
    <x v="1"/>
    <x v="1"/>
    <n v="1.2"/>
    <n v="0.8"/>
    <n v="0"/>
    <x v="0"/>
    <n v="0.7539822368615503"/>
    <n v="-0.12263888559426017"/>
  </r>
  <r>
    <x v="13"/>
    <x v="0"/>
    <x v="5"/>
    <x v="6"/>
    <x v="3"/>
    <x v="1"/>
    <x v="1"/>
    <n v="1.5"/>
    <n v="1"/>
    <n v="0"/>
    <x v="0"/>
    <n v="1.1780972450961724"/>
    <n v="7.1181140421852696E-2"/>
  </r>
  <r>
    <x v="13"/>
    <x v="0"/>
    <x v="5"/>
    <x v="6"/>
    <x v="3"/>
    <x v="1"/>
    <x v="1"/>
    <n v="1.6"/>
    <n v="1.5"/>
    <n v="0"/>
    <x v="0"/>
    <n v="1.8849555921538761"/>
    <n v="0.27530112307777754"/>
  </r>
  <r>
    <x v="13"/>
    <x v="4"/>
    <x v="5"/>
    <x v="6"/>
    <x v="3"/>
    <x v="1"/>
    <x v="1"/>
    <n v="7"/>
    <n v="6.5"/>
    <n v="0"/>
    <x v="0"/>
    <n v="35.735616434583896"/>
    <n v="1.5531012780232838"/>
  </r>
  <r>
    <x v="13"/>
    <x v="4"/>
    <x v="5"/>
    <x v="6"/>
    <x v="3"/>
    <x v="1"/>
    <x v="1"/>
    <n v="2"/>
    <n v="2"/>
    <n v="0"/>
    <x v="0"/>
    <n v="3.1415926535897931"/>
    <n v="0.49714987269413385"/>
  </r>
  <r>
    <x v="13"/>
    <x v="4"/>
    <x v="5"/>
    <x v="6"/>
    <x v="3"/>
    <x v="1"/>
    <x v="1"/>
    <n v="4.5"/>
    <n v="2"/>
    <n v="0"/>
    <x v="1"/>
    <n v="7.0685834705770345"/>
    <n v="0.84933239080549627"/>
  </r>
  <r>
    <x v="13"/>
    <x v="4"/>
    <x v="5"/>
    <x v="6"/>
    <x v="3"/>
    <x v="1"/>
    <x v="1"/>
    <n v="2"/>
    <n v="1"/>
    <n v="0"/>
    <x v="0"/>
    <n v="1.5707963267948966"/>
    <n v="0.19611987703015263"/>
  </r>
  <r>
    <x v="13"/>
    <x v="4"/>
    <x v="5"/>
    <x v="6"/>
    <x v="3"/>
    <x v="1"/>
    <x v="1"/>
    <n v="5.5"/>
    <n v="2.5"/>
    <n v="0"/>
    <x v="1"/>
    <n v="10.799224746714915"/>
    <n v="1.033392579532453"/>
  </r>
  <r>
    <x v="13"/>
    <x v="4"/>
    <x v="5"/>
    <x v="6"/>
    <x v="3"/>
    <x v="1"/>
    <x v="1"/>
    <n v="4"/>
    <n v="3"/>
    <n v="0"/>
    <x v="0"/>
    <n v="9.4247779607693793"/>
    <n v="0.97427112741379629"/>
  </r>
  <r>
    <x v="13"/>
    <x v="4"/>
    <x v="5"/>
    <x v="6"/>
    <x v="3"/>
    <x v="1"/>
    <x v="1"/>
    <n v="13.5"/>
    <n v="7.5"/>
    <n v="0"/>
    <x v="2"/>
    <n v="79.521564043991631"/>
    <n v="1.9004849132528776"/>
  </r>
  <r>
    <x v="13"/>
    <x v="4"/>
    <x v="5"/>
    <x v="6"/>
    <x v="3"/>
    <x v="1"/>
    <x v="1"/>
    <n v="12.5"/>
    <n v="5.5"/>
    <n v="0"/>
    <x v="0"/>
    <n v="53.996123733574571"/>
    <n v="1.7323625838684718"/>
  </r>
  <r>
    <x v="13"/>
    <x v="4"/>
    <x v="5"/>
    <x v="6"/>
    <x v="3"/>
    <x v="1"/>
    <x v="1"/>
    <n v="20"/>
    <n v="20"/>
    <n v="0"/>
    <x v="1"/>
    <n v="314.15926535897933"/>
    <n v="2.4971498726941337"/>
  </r>
  <r>
    <x v="13"/>
    <x v="4"/>
    <x v="5"/>
    <x v="6"/>
    <x v="3"/>
    <x v="1"/>
    <x v="1"/>
    <n v="4"/>
    <n v="2"/>
    <n v="0"/>
    <x v="0"/>
    <n v="6.2831853071795862"/>
    <n v="0.79817986835811505"/>
  </r>
  <r>
    <x v="13"/>
    <x v="0"/>
    <x v="5"/>
    <x v="7"/>
    <x v="3"/>
    <x v="1"/>
    <x v="1"/>
    <n v="1.5"/>
    <n v="0.8"/>
    <n v="0"/>
    <x v="0"/>
    <n v="0.94247779607693805"/>
    <n v="-2.5728872586203676E-2"/>
  </r>
  <r>
    <x v="13"/>
    <x v="0"/>
    <x v="5"/>
    <x v="7"/>
    <x v="3"/>
    <x v="1"/>
    <x v="1"/>
    <n v="2.8"/>
    <n v="1.8"/>
    <n v="0"/>
    <x v="0"/>
    <n v="3.9584067435231391"/>
    <n v="0.59752041781169674"/>
  </r>
  <r>
    <x v="13"/>
    <x v="0"/>
    <x v="5"/>
    <x v="7"/>
    <x v="3"/>
    <x v="1"/>
    <x v="1"/>
    <n v="3.5"/>
    <n v="1.6"/>
    <n v="0"/>
    <x v="0"/>
    <n v="4.3982297150257104"/>
    <n v="0.64327790837237186"/>
  </r>
  <r>
    <x v="13"/>
    <x v="0"/>
    <x v="5"/>
    <x v="7"/>
    <x v="3"/>
    <x v="1"/>
    <x v="1"/>
    <n v="2.5"/>
    <n v="1.4"/>
    <n v="0"/>
    <x v="1"/>
    <n v="2.748893571891069"/>
    <n v="0.43915792571644707"/>
  </r>
  <r>
    <x v="13"/>
    <x v="0"/>
    <x v="5"/>
    <x v="7"/>
    <x v="3"/>
    <x v="1"/>
    <x v="1"/>
    <n v="1.6"/>
    <n v="1.2"/>
    <n v="0"/>
    <x v="1"/>
    <n v="1.5079644737231006"/>
    <n v="0.17839111006972103"/>
  </r>
  <r>
    <x v="13"/>
    <x v="0"/>
    <x v="5"/>
    <x v="7"/>
    <x v="3"/>
    <x v="1"/>
    <x v="1"/>
    <n v="2.5"/>
    <n v="2"/>
    <n v="0"/>
    <x v="0"/>
    <n v="3.9269908169872414"/>
    <n v="0.59405988570219026"/>
  </r>
  <r>
    <x v="13"/>
    <x v="4"/>
    <x v="5"/>
    <x v="7"/>
    <x v="3"/>
    <x v="1"/>
    <x v="1"/>
    <n v="3.5"/>
    <n v="2.5"/>
    <n v="0"/>
    <x v="0"/>
    <n v="6.8722339297276722"/>
    <n v="0.83709793438848468"/>
  </r>
  <r>
    <x v="13"/>
    <x v="4"/>
    <x v="5"/>
    <x v="7"/>
    <x v="3"/>
    <x v="1"/>
    <x v="1"/>
    <n v="2.5"/>
    <n v="1.5"/>
    <n v="0"/>
    <x v="3"/>
    <n v="2.9452431127404308"/>
    <n v="0.46912114909389024"/>
  </r>
  <r>
    <x v="13"/>
    <x v="4"/>
    <x v="5"/>
    <x v="7"/>
    <x v="3"/>
    <x v="1"/>
    <x v="1"/>
    <n v="1.5"/>
    <n v="1.5"/>
    <n v="0"/>
    <x v="0"/>
    <n v="1.7671458676442586"/>
    <n v="0.24727239947753393"/>
  </r>
  <r>
    <x v="13"/>
    <x v="4"/>
    <x v="5"/>
    <x v="7"/>
    <x v="3"/>
    <x v="1"/>
    <x v="1"/>
    <n v="3"/>
    <n v="2"/>
    <n v="0"/>
    <x v="2"/>
    <n v="4.7123889803846897"/>
    <n v="0.67324113174981504"/>
  </r>
  <r>
    <x v="13"/>
    <x v="4"/>
    <x v="5"/>
    <x v="7"/>
    <x v="3"/>
    <x v="1"/>
    <x v="1"/>
    <n v="6"/>
    <n v="3.5"/>
    <n v="0"/>
    <x v="12"/>
    <n v="16.493361431346415"/>
    <n v="1.2173091761000907"/>
  </r>
  <r>
    <x v="14"/>
    <x v="0"/>
    <x v="5"/>
    <x v="3"/>
    <x v="3"/>
    <x v="1"/>
    <x v="1"/>
    <n v="2"/>
    <n v="1.2"/>
    <n v="0"/>
    <x v="0"/>
    <n v="1.8849555921538759"/>
    <n v="0.27530112307777749"/>
  </r>
  <r>
    <x v="14"/>
    <x v="0"/>
    <x v="5"/>
    <x v="3"/>
    <x v="3"/>
    <x v="1"/>
    <x v="1"/>
    <n v="1.6"/>
    <n v="1"/>
    <n v="0"/>
    <x v="0"/>
    <n v="1.2566370614359172"/>
    <n v="9.9209864022096222E-2"/>
  </r>
  <r>
    <x v="14"/>
    <x v="0"/>
    <x v="5"/>
    <x v="3"/>
    <x v="3"/>
    <x v="1"/>
    <x v="1"/>
    <n v="2.6"/>
    <n v="1"/>
    <n v="0"/>
    <x v="0"/>
    <n v="2.0420352248333655"/>
    <n v="0.31006322933698943"/>
  </r>
  <r>
    <x v="14"/>
    <x v="0"/>
    <x v="5"/>
    <x v="3"/>
    <x v="3"/>
    <x v="1"/>
    <x v="1"/>
    <n v="1.4"/>
    <n v="0.8"/>
    <n v="0"/>
    <x v="0"/>
    <n v="0.87964594300514198"/>
    <n v="-5.5692095963646986E-2"/>
  </r>
  <r>
    <x v="14"/>
    <x v="0"/>
    <x v="5"/>
    <x v="3"/>
    <x v="3"/>
    <x v="1"/>
    <x v="1"/>
    <n v="2.2000000000000002"/>
    <n v="1.2"/>
    <n v="0"/>
    <x v="0"/>
    <n v="2.0734511513692637"/>
    <n v="0.31669380823600257"/>
  </r>
  <r>
    <x v="14"/>
    <x v="0"/>
    <x v="5"/>
    <x v="3"/>
    <x v="3"/>
    <x v="1"/>
    <x v="1"/>
    <n v="2.6"/>
    <n v="2"/>
    <n v="0"/>
    <x v="18"/>
    <n v="4.0840704496667311"/>
    <n v="0.61109322500097063"/>
  </r>
  <r>
    <x v="14"/>
    <x v="3"/>
    <x v="5"/>
    <x v="3"/>
    <x v="3"/>
    <x v="1"/>
    <x v="1"/>
    <n v="5"/>
    <n v="2"/>
    <n v="0"/>
    <x v="0"/>
    <n v="7.8539816339744828"/>
    <n v="0.8950898813661714"/>
  </r>
  <r>
    <x v="14"/>
    <x v="3"/>
    <x v="5"/>
    <x v="3"/>
    <x v="3"/>
    <x v="1"/>
    <x v="1"/>
    <n v="2"/>
    <n v="2"/>
    <n v="0"/>
    <x v="0"/>
    <n v="3.1415926535897931"/>
    <n v="0.49714987269413385"/>
  </r>
  <r>
    <x v="14"/>
    <x v="3"/>
    <x v="5"/>
    <x v="3"/>
    <x v="3"/>
    <x v="1"/>
    <x v="1"/>
    <n v="8"/>
    <n v="6"/>
    <n v="0"/>
    <x v="0"/>
    <n v="37.699111843077517"/>
    <n v="1.5763311187417586"/>
  </r>
  <r>
    <x v="14"/>
    <x v="3"/>
    <x v="5"/>
    <x v="3"/>
    <x v="3"/>
    <x v="1"/>
    <x v="1"/>
    <n v="2"/>
    <n v="3"/>
    <n v="0"/>
    <x v="0"/>
    <n v="4.7123889803846897"/>
    <n v="0.67324113174981504"/>
  </r>
  <r>
    <x v="14"/>
    <x v="3"/>
    <x v="5"/>
    <x v="3"/>
    <x v="3"/>
    <x v="1"/>
    <x v="1"/>
    <n v="13"/>
    <n v="10"/>
    <n v="0"/>
    <x v="0"/>
    <n v="102.10176124166827"/>
    <n v="2.0090332336730081"/>
  </r>
  <r>
    <x v="13"/>
    <x v="0"/>
    <x v="5"/>
    <x v="8"/>
    <x v="3"/>
    <x v="1"/>
    <x v="1"/>
    <n v="3"/>
    <n v="1.5"/>
    <n v="0"/>
    <x v="0"/>
    <n v="3.5342917352885173"/>
    <n v="0.54830239514151513"/>
  </r>
  <r>
    <x v="13"/>
    <x v="0"/>
    <x v="5"/>
    <x v="8"/>
    <x v="3"/>
    <x v="1"/>
    <x v="1"/>
    <n v="1.5"/>
    <n v="0.6"/>
    <n v="0"/>
    <x v="0"/>
    <n v="0.70685834705770334"/>
    <n v="-0.15066760919450375"/>
  </r>
  <r>
    <x v="13"/>
    <x v="0"/>
    <x v="5"/>
    <x v="8"/>
    <x v="3"/>
    <x v="1"/>
    <x v="1"/>
    <n v="2"/>
    <n v="1.2"/>
    <n v="0"/>
    <x v="0"/>
    <n v="1.8849555921538759"/>
    <n v="0.27530112307777749"/>
  </r>
  <r>
    <x v="13"/>
    <x v="0"/>
    <x v="5"/>
    <x v="8"/>
    <x v="3"/>
    <x v="1"/>
    <x v="1"/>
    <n v="2"/>
    <n v="1.6"/>
    <n v="0"/>
    <x v="0"/>
    <n v="2.5132741228718345"/>
    <n v="0.40023985968607745"/>
  </r>
  <r>
    <x v="13"/>
    <x v="0"/>
    <x v="5"/>
    <x v="8"/>
    <x v="3"/>
    <x v="1"/>
    <x v="1"/>
    <n v="2.2000000000000002"/>
    <n v="2"/>
    <n v="0"/>
    <x v="1"/>
    <n v="3.4557519189487729"/>
    <n v="0.53854255785235894"/>
  </r>
  <r>
    <x v="13"/>
    <x v="0"/>
    <x v="5"/>
    <x v="8"/>
    <x v="3"/>
    <x v="1"/>
    <x v="1"/>
    <n v="1.5"/>
    <n v="1.2"/>
    <n v="0"/>
    <x v="0"/>
    <n v="1.4137166941154067"/>
    <n v="0.15036238646947744"/>
  </r>
  <r>
    <x v="13"/>
    <x v="0"/>
    <x v="5"/>
    <x v="8"/>
    <x v="3"/>
    <x v="1"/>
    <x v="1"/>
    <n v="3"/>
    <n v="1.5"/>
    <n v="0"/>
    <x v="0"/>
    <n v="3.5342917352885173"/>
    <n v="0.54830239514151513"/>
  </r>
  <r>
    <x v="13"/>
    <x v="4"/>
    <x v="5"/>
    <x v="8"/>
    <x v="3"/>
    <x v="1"/>
    <x v="1"/>
    <n v="2"/>
    <n v="1.5"/>
    <n v="0"/>
    <x v="0"/>
    <n v="2.3561944901923448"/>
    <n v="0.37221113608583389"/>
  </r>
  <r>
    <x v="13"/>
    <x v="4"/>
    <x v="5"/>
    <x v="8"/>
    <x v="3"/>
    <x v="1"/>
    <x v="1"/>
    <n v="1.5"/>
    <n v="1"/>
    <n v="0"/>
    <x v="0"/>
    <n v="1.1780972450961724"/>
    <n v="7.1181140421852696E-2"/>
  </r>
  <r>
    <x v="13"/>
    <x v="4"/>
    <x v="5"/>
    <x v="8"/>
    <x v="3"/>
    <x v="1"/>
    <x v="1"/>
    <n v="4"/>
    <n v="2"/>
    <n v="0"/>
    <x v="2"/>
    <n v="6.2831853071795862"/>
    <n v="0.79817986835811505"/>
  </r>
  <r>
    <x v="14"/>
    <x v="0"/>
    <x v="5"/>
    <x v="9"/>
    <x v="3"/>
    <x v="1"/>
    <x v="1"/>
    <n v="2"/>
    <n v="1.2"/>
    <n v="0"/>
    <x v="12"/>
    <n v="1.8849555921538759"/>
    <n v="0.27530112307777749"/>
  </r>
  <r>
    <x v="14"/>
    <x v="0"/>
    <x v="5"/>
    <x v="9"/>
    <x v="3"/>
    <x v="1"/>
    <x v="1"/>
    <n v="4.5"/>
    <n v="3"/>
    <n v="0"/>
    <x v="20"/>
    <n v="10.602875205865551"/>
    <n v="1.0254236498611775"/>
  </r>
  <r>
    <x v="14"/>
    <x v="0"/>
    <x v="5"/>
    <x v="9"/>
    <x v="3"/>
    <x v="1"/>
    <x v="1"/>
    <n v="8"/>
    <n v="5.5"/>
    <n v="0"/>
    <x v="18"/>
    <n v="34.557519189487721"/>
    <n v="1.5385425578523588"/>
  </r>
  <r>
    <x v="14"/>
    <x v="0"/>
    <x v="5"/>
    <x v="9"/>
    <x v="3"/>
    <x v="1"/>
    <x v="1"/>
    <n v="0.8"/>
    <n v="0.8"/>
    <n v="0"/>
    <x v="0"/>
    <n v="0.50265482457436694"/>
    <n v="-0.29873014464994135"/>
  </r>
  <r>
    <x v="14"/>
    <x v="0"/>
    <x v="5"/>
    <x v="9"/>
    <x v="3"/>
    <x v="1"/>
    <x v="1"/>
    <n v="8.5"/>
    <n v="3"/>
    <n v="0"/>
    <x v="12"/>
    <n v="20.027653166634931"/>
    <n v="1.3016300618001266"/>
  </r>
  <r>
    <x v="14"/>
    <x v="0"/>
    <x v="5"/>
    <x v="9"/>
    <x v="3"/>
    <x v="1"/>
    <x v="1"/>
    <n v="2.2000000000000002"/>
    <n v="2"/>
    <n v="0"/>
    <x v="9"/>
    <n v="3.4557519189487729"/>
    <n v="0.53854255785235894"/>
  </r>
  <r>
    <x v="14"/>
    <x v="0"/>
    <x v="5"/>
    <x v="9"/>
    <x v="3"/>
    <x v="1"/>
    <x v="1"/>
    <n v="3.5"/>
    <n v="2.5"/>
    <n v="0"/>
    <x v="1"/>
    <n v="6.8722339297276722"/>
    <n v="0.83709793438848468"/>
  </r>
  <r>
    <x v="14"/>
    <x v="0"/>
    <x v="5"/>
    <x v="9"/>
    <x v="3"/>
    <x v="1"/>
    <x v="1"/>
    <n v="2.5"/>
    <n v="2.5"/>
    <n v="0"/>
    <x v="9"/>
    <n v="4.908738521234052"/>
    <n v="0.69096989871024672"/>
  </r>
  <r>
    <x v="14"/>
    <x v="3"/>
    <x v="5"/>
    <x v="9"/>
    <x v="3"/>
    <x v="1"/>
    <x v="1"/>
    <n v="1"/>
    <n v="1"/>
    <n v="0"/>
    <x v="0"/>
    <n v="0.78539816339744828"/>
    <n v="-0.10491011863382856"/>
  </r>
  <r>
    <x v="14"/>
    <x v="3"/>
    <x v="5"/>
    <x v="9"/>
    <x v="3"/>
    <x v="1"/>
    <x v="1"/>
    <n v="7"/>
    <n v="6"/>
    <n v="0"/>
    <x v="0"/>
    <n v="32.986722862692829"/>
    <n v="1.518339171764072"/>
  </r>
  <r>
    <x v="14"/>
    <x v="3"/>
    <x v="5"/>
    <x v="9"/>
    <x v="3"/>
    <x v="1"/>
    <x v="1"/>
    <n v="9"/>
    <n v="4"/>
    <n v="0"/>
    <x v="0"/>
    <n v="28.274333882308138"/>
    <n v="1.4513923821334587"/>
  </r>
  <r>
    <x v="14"/>
    <x v="0"/>
    <x v="5"/>
    <x v="0"/>
    <x v="5"/>
    <x v="2"/>
    <x v="2"/>
    <n v="1.8"/>
    <n v="1.5"/>
    <n v="1.5"/>
    <x v="0"/>
    <n v="9.1891585117501435"/>
    <n v="0.96327574311233299"/>
  </r>
  <r>
    <x v="14"/>
    <x v="3"/>
    <x v="5"/>
    <x v="0"/>
    <x v="5"/>
    <x v="2"/>
    <x v="2"/>
    <n v="38"/>
    <n v="22"/>
    <n v="6"/>
    <x v="0"/>
    <n v="769.69020012949932"/>
    <n v="2.8863159570586663"/>
  </r>
  <r>
    <x v="14"/>
    <x v="3"/>
    <x v="5"/>
    <x v="0"/>
    <x v="5"/>
    <x v="2"/>
    <x v="2"/>
    <n v="5"/>
    <n v="5"/>
    <n v="6"/>
    <x v="0"/>
    <n v="132.73228961416876"/>
    <n v="2.1229765859798451"/>
  </r>
  <r>
    <x v="14"/>
    <x v="3"/>
    <x v="5"/>
    <x v="1"/>
    <x v="5"/>
    <x v="2"/>
    <x v="2"/>
    <n v="1.1000000000000001"/>
    <n v="0.8"/>
    <n v="0"/>
    <x v="0"/>
    <n v="0.69115038378975457"/>
    <n v="-0.16042744648365986"/>
  </r>
  <r>
    <x v="14"/>
    <x v="0"/>
    <x v="5"/>
    <x v="5"/>
    <x v="5"/>
    <x v="2"/>
    <x v="2"/>
    <n v="4.5"/>
    <n v="4"/>
    <n v="1.2"/>
    <x v="0"/>
    <n v="18.661060362323369"/>
    <n v="1.2709363176753272"/>
  </r>
  <r>
    <x v="14"/>
    <x v="0"/>
    <x v="5"/>
    <x v="2"/>
    <x v="5"/>
    <x v="2"/>
    <x v="2"/>
    <n v="6.2"/>
    <n v="5.5"/>
    <n v="3.5"/>
    <x v="0"/>
    <n v="65.266587378327941"/>
    <n v="1.8146909051502824"/>
  </r>
  <r>
    <x v="14"/>
    <x v="3"/>
    <x v="5"/>
    <x v="6"/>
    <x v="5"/>
    <x v="2"/>
    <x v="2"/>
    <n v="12"/>
    <n v="9.5"/>
    <n v="4.5"/>
    <x v="2"/>
    <n v="153.15264186250241"/>
    <n v="2.1851244927286895"/>
  </r>
  <r>
    <x v="14"/>
    <x v="3"/>
    <x v="5"/>
    <x v="6"/>
    <x v="5"/>
    <x v="2"/>
    <x v="2"/>
    <n v="44"/>
    <n v="36"/>
    <n v="12.5"/>
    <x v="7"/>
    <n v="1734.9445429449634"/>
    <n v="3.2392855972376062"/>
  </r>
  <r>
    <x v="14"/>
    <x v="0"/>
    <x v="5"/>
    <x v="3"/>
    <x v="5"/>
    <x v="2"/>
    <x v="2"/>
    <n v="3.5"/>
    <n v="3.2"/>
    <n v="1"/>
    <x v="0"/>
    <n v="11.938052083641214"/>
    <n v="1.076933469310944"/>
  </r>
  <r>
    <x v="14"/>
    <x v="0"/>
    <x v="5"/>
    <x v="8"/>
    <x v="5"/>
    <x v="2"/>
    <x v="2"/>
    <n v="4"/>
    <n v="3"/>
    <n v="1.5"/>
    <x v="0"/>
    <n v="16.493361431346415"/>
    <n v="1.2173091761000907"/>
  </r>
  <r>
    <x v="14"/>
    <x v="0"/>
    <x v="5"/>
    <x v="9"/>
    <x v="5"/>
    <x v="2"/>
    <x v="2"/>
    <n v="8"/>
    <n v="5.5"/>
    <n v="6"/>
    <x v="12"/>
    <n v="147.65485471872029"/>
    <n v="2.1692477306298512"/>
  </r>
  <r>
    <x v="14"/>
    <x v="0"/>
    <x v="5"/>
    <x v="9"/>
    <x v="6"/>
    <x v="0"/>
    <x v="3"/>
    <n v="33.5"/>
    <n v="32"/>
    <n v="11"/>
    <x v="15"/>
    <n v="1222.0795422464296"/>
    <n v="3.0870994740198414"/>
  </r>
  <r>
    <x v="13"/>
    <x v="0"/>
    <x v="5"/>
    <x v="4"/>
    <x v="7"/>
    <x v="2"/>
    <x v="0"/>
    <n v="0.6"/>
    <n v="0.5"/>
    <n v="0"/>
    <x v="0"/>
    <n v="0.23561944901923448"/>
    <n v="-0.62778886391416611"/>
  </r>
  <r>
    <x v="13"/>
    <x v="0"/>
    <x v="5"/>
    <x v="7"/>
    <x v="7"/>
    <x v="2"/>
    <x v="0"/>
    <n v="2"/>
    <n v="1.2"/>
    <n v="0"/>
    <x v="0"/>
    <n v="1.8849555921538759"/>
    <n v="0.27530112307777749"/>
  </r>
  <r>
    <x v="13"/>
    <x v="4"/>
    <x v="5"/>
    <x v="7"/>
    <x v="7"/>
    <x v="2"/>
    <x v="0"/>
    <n v="1"/>
    <n v="1"/>
    <n v="0"/>
    <x v="0"/>
    <n v="0.78539816339744828"/>
    <n v="-0.10491011863382856"/>
  </r>
  <r>
    <x v="14"/>
    <x v="0"/>
    <x v="5"/>
    <x v="0"/>
    <x v="8"/>
    <x v="2"/>
    <x v="4"/>
    <n v="2.8"/>
    <n v="2"/>
    <n v="1"/>
    <x v="12"/>
    <n v="7.5398223686155035"/>
    <n v="0.87736111440573983"/>
  </r>
  <r>
    <x v="14"/>
    <x v="0"/>
    <x v="5"/>
    <x v="0"/>
    <x v="8"/>
    <x v="2"/>
    <x v="4"/>
    <n v="4"/>
    <n v="3"/>
    <n v="1.2"/>
    <x v="20"/>
    <n v="13.948671381938681"/>
    <n v="1.1445328428087536"/>
  </r>
  <r>
    <x v="14"/>
    <x v="0"/>
    <x v="5"/>
    <x v="0"/>
    <x v="8"/>
    <x v="2"/>
    <x v="4"/>
    <n v="4"/>
    <n v="3.5"/>
    <n v="2.5"/>
    <x v="8"/>
    <n v="30.630528372500482"/>
    <n v="1.4861544883926707"/>
  </r>
  <r>
    <x v="14"/>
    <x v="0"/>
    <x v="5"/>
    <x v="0"/>
    <x v="8"/>
    <x v="2"/>
    <x v="4"/>
    <n v="9"/>
    <n v="7"/>
    <n v="5"/>
    <x v="3"/>
    <n v="128.01990063378406"/>
    <n v="2.1072774857701293"/>
  </r>
  <r>
    <x v="14"/>
    <x v="0"/>
    <x v="5"/>
    <x v="0"/>
    <x v="8"/>
    <x v="2"/>
    <x v="4"/>
    <n v="1.5"/>
    <n v="1"/>
    <n v="0"/>
    <x v="0"/>
    <n v="1.1780972450961724"/>
    <n v="7.1181140421852696E-2"/>
  </r>
  <r>
    <x v="14"/>
    <x v="0"/>
    <x v="5"/>
    <x v="0"/>
    <x v="8"/>
    <x v="2"/>
    <x v="4"/>
    <n v="11.5"/>
    <n v="5"/>
    <n v="6.5"/>
    <x v="3"/>
    <n v="177.89268400952204"/>
    <n v="2.2501580877150222"/>
  </r>
  <r>
    <x v="14"/>
    <x v="0"/>
    <x v="5"/>
    <x v="0"/>
    <x v="8"/>
    <x v="2"/>
    <x v="4"/>
    <n v="19"/>
    <n v="13"/>
    <n v="11.5"/>
    <x v="1"/>
    <n v="609.46897479641984"/>
    <n v="2.7849516026243597"/>
  </r>
  <r>
    <x v="14"/>
    <x v="0"/>
    <x v="5"/>
    <x v="0"/>
    <x v="8"/>
    <x v="2"/>
    <x v="4"/>
    <n v="25"/>
    <n v="14"/>
    <n v="13"/>
    <x v="9"/>
    <n v="805.81851564578199"/>
    <n v="2.9062372421419691"/>
  </r>
  <r>
    <x v="14"/>
    <x v="3"/>
    <x v="5"/>
    <x v="0"/>
    <x v="8"/>
    <x v="2"/>
    <x v="4"/>
    <n v="70"/>
    <n v="35"/>
    <n v="40"/>
    <x v="8"/>
    <n v="6950.7737460674171"/>
    <n v="3.8420331520639968"/>
  </r>
  <r>
    <x v="14"/>
    <x v="3"/>
    <x v="5"/>
    <x v="0"/>
    <x v="8"/>
    <x v="2"/>
    <x v="4"/>
    <n v="5"/>
    <n v="3"/>
    <n v="0"/>
    <x v="0"/>
    <n v="11.780972450961723"/>
    <n v="1.0711811404218528"/>
  </r>
  <r>
    <x v="14"/>
    <x v="3"/>
    <x v="5"/>
    <x v="0"/>
    <x v="8"/>
    <x v="2"/>
    <x v="4"/>
    <n v="2"/>
    <n v="3"/>
    <n v="3"/>
    <x v="0"/>
    <n v="32.986722862692829"/>
    <n v="1.518339171764072"/>
  </r>
  <r>
    <x v="14"/>
    <x v="3"/>
    <x v="5"/>
    <x v="0"/>
    <x v="8"/>
    <x v="2"/>
    <x v="4"/>
    <n v="1"/>
    <n v="2"/>
    <n v="0"/>
    <x v="0"/>
    <n v="1.5707963267948966"/>
    <n v="0.19611987703015263"/>
  </r>
  <r>
    <x v="14"/>
    <x v="3"/>
    <x v="5"/>
    <x v="0"/>
    <x v="8"/>
    <x v="2"/>
    <x v="4"/>
    <n v="2"/>
    <n v="2"/>
    <n v="2"/>
    <x v="0"/>
    <n v="15.707963267948966"/>
    <n v="1.1961198770301527"/>
  </r>
  <r>
    <x v="14"/>
    <x v="3"/>
    <x v="5"/>
    <x v="0"/>
    <x v="8"/>
    <x v="2"/>
    <x v="4"/>
    <n v="2"/>
    <n v="2"/>
    <n v="0"/>
    <x v="0"/>
    <n v="3.1415926535897931"/>
    <n v="0.49714987269413385"/>
  </r>
  <r>
    <x v="14"/>
    <x v="3"/>
    <x v="5"/>
    <x v="0"/>
    <x v="8"/>
    <x v="2"/>
    <x v="4"/>
    <n v="2"/>
    <n v="3"/>
    <n v="0"/>
    <x v="0"/>
    <n v="4.7123889803846897"/>
    <n v="0.67324113174981504"/>
  </r>
  <r>
    <x v="14"/>
    <x v="3"/>
    <x v="5"/>
    <x v="0"/>
    <x v="8"/>
    <x v="2"/>
    <x v="4"/>
    <n v="5"/>
    <n v="5"/>
    <n v="0"/>
    <x v="0"/>
    <n v="19.634954084936208"/>
    <n v="1.2930298900382091"/>
  </r>
  <r>
    <x v="14"/>
    <x v="3"/>
    <x v="5"/>
    <x v="0"/>
    <x v="8"/>
    <x v="2"/>
    <x v="4"/>
    <n v="4"/>
    <n v="3"/>
    <n v="0"/>
    <x v="0"/>
    <n v="9.4247779607693793"/>
    <n v="0.97427112741379629"/>
  </r>
  <r>
    <x v="14"/>
    <x v="3"/>
    <x v="5"/>
    <x v="0"/>
    <x v="8"/>
    <x v="2"/>
    <x v="4"/>
    <n v="3"/>
    <n v="3"/>
    <n v="0"/>
    <x v="0"/>
    <n v="7.0685834705770345"/>
    <n v="0.84933239080549627"/>
  </r>
  <r>
    <x v="14"/>
    <x v="3"/>
    <x v="5"/>
    <x v="0"/>
    <x v="8"/>
    <x v="2"/>
    <x v="4"/>
    <n v="8"/>
    <n v="6"/>
    <n v="0"/>
    <x v="0"/>
    <n v="37.699111843077517"/>
    <n v="1.5763311187417586"/>
  </r>
  <r>
    <x v="14"/>
    <x v="3"/>
    <x v="5"/>
    <x v="0"/>
    <x v="8"/>
    <x v="2"/>
    <x v="4"/>
    <n v="4"/>
    <n v="5"/>
    <n v="0"/>
    <x v="0"/>
    <n v="15.707963267948966"/>
    <n v="1.1961198770301527"/>
  </r>
  <r>
    <x v="14"/>
    <x v="3"/>
    <x v="5"/>
    <x v="0"/>
    <x v="8"/>
    <x v="2"/>
    <x v="4"/>
    <n v="4"/>
    <n v="2"/>
    <n v="0"/>
    <x v="0"/>
    <n v="6.2831853071795862"/>
    <n v="0.79817986835811505"/>
  </r>
  <r>
    <x v="14"/>
    <x v="3"/>
    <x v="5"/>
    <x v="0"/>
    <x v="8"/>
    <x v="2"/>
    <x v="4"/>
    <n v="1"/>
    <n v="1"/>
    <n v="0"/>
    <x v="0"/>
    <n v="0.78539816339744828"/>
    <n v="-0.10491011863382856"/>
  </r>
  <r>
    <x v="13"/>
    <x v="0"/>
    <x v="5"/>
    <x v="1"/>
    <x v="8"/>
    <x v="2"/>
    <x v="4"/>
    <n v="11"/>
    <n v="9.5"/>
    <n v="7.5"/>
    <x v="2"/>
    <n v="258.7886948394592"/>
    <n v="2.4129453002962"/>
  </r>
  <r>
    <x v="13"/>
    <x v="0"/>
    <x v="5"/>
    <x v="1"/>
    <x v="8"/>
    <x v="2"/>
    <x v="4"/>
    <n v="0.8"/>
    <n v="0.8"/>
    <n v="0"/>
    <x v="0"/>
    <n v="0.50265482457436694"/>
    <n v="-0.29873014464994135"/>
  </r>
  <r>
    <x v="13"/>
    <x v="0"/>
    <x v="5"/>
    <x v="1"/>
    <x v="8"/>
    <x v="2"/>
    <x v="4"/>
    <n v="2.5"/>
    <n v="1.7"/>
    <n v="0.8"/>
    <x v="14"/>
    <n v="5.3485614927366232"/>
    <n v="0.72823699327895663"/>
  </r>
  <r>
    <x v="13"/>
    <x v="0"/>
    <x v="5"/>
    <x v="1"/>
    <x v="8"/>
    <x v="2"/>
    <x v="4"/>
    <n v="1.5"/>
    <n v="0.8"/>
    <n v="0.4"/>
    <x v="0"/>
    <n v="1.4451326206513051"/>
    <n v="0.159907704375708"/>
  </r>
  <r>
    <x v="13"/>
    <x v="0"/>
    <x v="5"/>
    <x v="1"/>
    <x v="8"/>
    <x v="2"/>
    <x v="4"/>
    <n v="4.5"/>
    <n v="2.5"/>
    <n v="2"/>
    <x v="1"/>
    <n v="21.402099952580464"/>
    <n v="1.3304563879788327"/>
  </r>
  <r>
    <x v="13"/>
    <x v="0"/>
    <x v="5"/>
    <x v="1"/>
    <x v="8"/>
    <x v="2"/>
    <x v="4"/>
    <n v="8"/>
    <n v="5.5"/>
    <n v="3"/>
    <x v="1"/>
    <n v="62.831853071795862"/>
    <n v="1.7981798683581149"/>
  </r>
  <r>
    <x v="13"/>
    <x v="4"/>
    <x v="5"/>
    <x v="1"/>
    <x v="8"/>
    <x v="2"/>
    <x v="4"/>
    <n v="6.5"/>
    <n v="6"/>
    <n v="6.5"/>
    <x v="2"/>
    <n v="163.36281798666926"/>
    <n v="2.2131532163289331"/>
  </r>
  <r>
    <x v="13"/>
    <x v="4"/>
    <x v="5"/>
    <x v="1"/>
    <x v="8"/>
    <x v="2"/>
    <x v="4"/>
    <n v="60"/>
    <n v="45"/>
    <n v="25"/>
    <x v="3"/>
    <n v="4084.0704496667308"/>
    <n v="3.6110932250009706"/>
  </r>
  <r>
    <x v="13"/>
    <x v="4"/>
    <x v="5"/>
    <x v="1"/>
    <x v="8"/>
    <x v="2"/>
    <x v="4"/>
    <n v="7"/>
    <n v="7"/>
    <n v="8.5"/>
    <x v="1"/>
    <n v="265.46457922833753"/>
    <n v="2.4240065816438263"/>
  </r>
  <r>
    <x v="13"/>
    <x v="4"/>
    <x v="5"/>
    <x v="1"/>
    <x v="8"/>
    <x v="2"/>
    <x v="4"/>
    <n v="9"/>
    <n v="7"/>
    <n v="8.5"/>
    <x v="2"/>
    <n v="276.46015351590177"/>
    <n v="2.4416325448443024"/>
  </r>
  <r>
    <x v="13"/>
    <x v="4"/>
    <x v="5"/>
    <x v="1"/>
    <x v="8"/>
    <x v="2"/>
    <x v="4"/>
    <n v="7"/>
    <n v="6"/>
    <n v="5.5"/>
    <x v="2"/>
    <n v="128.01990063378406"/>
    <n v="2.1072774857701293"/>
  </r>
  <r>
    <x v="13"/>
    <x v="4"/>
    <x v="5"/>
    <x v="1"/>
    <x v="8"/>
    <x v="2"/>
    <x v="4"/>
    <n v="7"/>
    <n v="4.5"/>
    <n v="7"/>
    <x v="0"/>
    <n v="178.67808217291949"/>
    <n v="2.2520712823593025"/>
  </r>
  <r>
    <x v="13"/>
    <x v="4"/>
    <x v="5"/>
    <x v="1"/>
    <x v="8"/>
    <x v="2"/>
    <x v="4"/>
    <n v="7"/>
    <n v="5.5"/>
    <n v="3"/>
    <x v="3"/>
    <n v="58.512163173109897"/>
    <n v="1.7672461541144644"/>
  </r>
  <r>
    <x v="13"/>
    <x v="4"/>
    <x v="5"/>
    <x v="1"/>
    <x v="8"/>
    <x v="2"/>
    <x v="4"/>
    <n v="2"/>
    <n v="2"/>
    <n v="0"/>
    <x v="0"/>
    <n v="3.1415926535897931"/>
    <n v="0.49714987269413385"/>
  </r>
  <r>
    <x v="13"/>
    <x v="0"/>
    <x v="5"/>
    <x v="4"/>
    <x v="8"/>
    <x v="2"/>
    <x v="4"/>
    <n v="36"/>
    <n v="28"/>
    <n v="28.5"/>
    <x v="18"/>
    <n v="3343.4399815829374"/>
    <n v="3.5241935315433079"/>
  </r>
  <r>
    <x v="13"/>
    <x v="0"/>
    <x v="5"/>
    <x v="4"/>
    <x v="8"/>
    <x v="2"/>
    <x v="4"/>
    <n v="2.6"/>
    <n v="2"/>
    <n v="0"/>
    <x v="0"/>
    <n v="4.0840704496667311"/>
    <n v="0.61109322500097063"/>
  </r>
  <r>
    <x v="13"/>
    <x v="0"/>
    <x v="5"/>
    <x v="4"/>
    <x v="8"/>
    <x v="2"/>
    <x v="4"/>
    <n v="5"/>
    <n v="4.5"/>
    <n v="8.5"/>
    <x v="0"/>
    <n v="244.65152789830515"/>
    <n v="2.3885479323613601"/>
  </r>
  <r>
    <x v="13"/>
    <x v="0"/>
    <x v="5"/>
    <x v="4"/>
    <x v="8"/>
    <x v="2"/>
    <x v="4"/>
    <n v="5"/>
    <n v="4"/>
    <n v="4"/>
    <x v="0"/>
    <n v="65.973445725385659"/>
    <n v="1.8193691674280532"/>
  </r>
  <r>
    <x v="13"/>
    <x v="0"/>
    <x v="5"/>
    <x v="4"/>
    <x v="8"/>
    <x v="2"/>
    <x v="4"/>
    <n v="8"/>
    <n v="6"/>
    <n v="5.5"/>
    <x v="0"/>
    <n v="132.73228961416876"/>
    <n v="2.1229765859798451"/>
  </r>
  <r>
    <x v="13"/>
    <x v="0"/>
    <x v="5"/>
    <x v="4"/>
    <x v="8"/>
    <x v="2"/>
    <x v="4"/>
    <n v="7"/>
    <n v="6.5"/>
    <n v="5.5"/>
    <x v="0"/>
    <n v="130.76879420567514"/>
    <n v="2.1165041192085101"/>
  </r>
  <r>
    <x v="13"/>
    <x v="0"/>
    <x v="5"/>
    <x v="4"/>
    <x v="8"/>
    <x v="2"/>
    <x v="4"/>
    <n v="1.2"/>
    <n v="0.8"/>
    <n v="0.4"/>
    <x v="0"/>
    <n v="1.2566370614359172"/>
    <n v="9.9209864022096222E-2"/>
  </r>
  <r>
    <x v="13"/>
    <x v="4"/>
    <x v="5"/>
    <x v="4"/>
    <x v="8"/>
    <x v="2"/>
    <x v="4"/>
    <n v="5"/>
    <n v="6.5"/>
    <n v="6"/>
    <x v="3"/>
    <n v="138.62277583964962"/>
    <n v="2.1418345910900127"/>
  </r>
  <r>
    <x v="13"/>
    <x v="4"/>
    <x v="5"/>
    <x v="4"/>
    <x v="8"/>
    <x v="2"/>
    <x v="4"/>
    <n v="1.5"/>
    <n v="1.5"/>
    <n v="0"/>
    <x v="0"/>
    <n v="1.7671458676442586"/>
    <n v="0.24727239947753393"/>
  </r>
  <r>
    <x v="13"/>
    <x v="4"/>
    <x v="5"/>
    <x v="4"/>
    <x v="8"/>
    <x v="2"/>
    <x v="4"/>
    <n v="3"/>
    <n v="2"/>
    <n v="0"/>
    <x v="0"/>
    <n v="4.7123889803846897"/>
    <n v="0.67324113174981504"/>
  </r>
  <r>
    <x v="13"/>
    <x v="4"/>
    <x v="5"/>
    <x v="4"/>
    <x v="8"/>
    <x v="2"/>
    <x v="4"/>
    <n v="6"/>
    <n v="7.5"/>
    <n v="4"/>
    <x v="2"/>
    <n v="85.608399810321856"/>
    <n v="1.932516379306795"/>
  </r>
  <r>
    <x v="13"/>
    <x v="4"/>
    <x v="5"/>
    <x v="4"/>
    <x v="8"/>
    <x v="2"/>
    <x v="4"/>
    <n v="8"/>
    <n v="5.5"/>
    <n v="8"/>
    <x v="1"/>
    <n v="235.61944901923448"/>
    <n v="2.3722111360858338"/>
  </r>
  <r>
    <x v="13"/>
    <x v="4"/>
    <x v="5"/>
    <x v="4"/>
    <x v="8"/>
    <x v="2"/>
    <x v="4"/>
    <n v="7"/>
    <n v="7.5"/>
    <n v="11"/>
    <x v="1"/>
    <n v="421.36611466273098"/>
    <n v="2.6246596076681414"/>
  </r>
  <r>
    <x v="13"/>
    <x v="4"/>
    <x v="5"/>
    <x v="4"/>
    <x v="8"/>
    <x v="2"/>
    <x v="4"/>
    <n v="4"/>
    <n v="2"/>
    <n v="3"/>
    <x v="2"/>
    <n v="34.557519189487721"/>
    <n v="1.5385425578523588"/>
  </r>
  <r>
    <x v="13"/>
    <x v="4"/>
    <x v="5"/>
    <x v="4"/>
    <x v="8"/>
    <x v="2"/>
    <x v="4"/>
    <n v="2"/>
    <n v="2"/>
    <n v="0"/>
    <x v="2"/>
    <n v="3.1415926535897931"/>
    <n v="0.49714987269413385"/>
  </r>
  <r>
    <x v="13"/>
    <x v="4"/>
    <x v="5"/>
    <x v="4"/>
    <x v="8"/>
    <x v="2"/>
    <x v="4"/>
    <n v="3"/>
    <n v="2"/>
    <n v="2"/>
    <x v="2"/>
    <n v="17.27875959474386"/>
    <n v="1.2375125621883776"/>
  </r>
  <r>
    <x v="13"/>
    <x v="4"/>
    <x v="5"/>
    <x v="4"/>
    <x v="8"/>
    <x v="2"/>
    <x v="4"/>
    <n v="5.5"/>
    <n v="6"/>
    <n v="4"/>
    <x v="0"/>
    <n v="76.18362184955248"/>
    <n v="1.8818616156324164"/>
  </r>
  <r>
    <x v="13"/>
    <x v="0"/>
    <x v="5"/>
    <x v="5"/>
    <x v="8"/>
    <x v="2"/>
    <x v="4"/>
    <n v="13"/>
    <n v="12.5"/>
    <n v="18.5"/>
    <x v="15"/>
    <n v="1202.8372872431921"/>
    <n v="3.080206882508763"/>
  </r>
  <r>
    <x v="13"/>
    <x v="0"/>
    <x v="5"/>
    <x v="5"/>
    <x v="8"/>
    <x v="2"/>
    <x v="4"/>
    <n v="6.5"/>
    <n v="7.5"/>
    <n v="7"/>
    <x v="9"/>
    <n v="192.22620049152547"/>
    <n v="2.2838125818413468"/>
  </r>
  <r>
    <x v="13"/>
    <x v="0"/>
    <x v="5"/>
    <x v="5"/>
    <x v="8"/>
    <x v="2"/>
    <x v="4"/>
    <n v="11"/>
    <n v="7"/>
    <n v="4"/>
    <x v="1"/>
    <n v="110.7411410390402"/>
    <n v="2.0443089940215513"/>
  </r>
  <r>
    <x v="13"/>
    <x v="4"/>
    <x v="5"/>
    <x v="5"/>
    <x v="8"/>
    <x v="2"/>
    <x v="4"/>
    <n v="51.5"/>
    <n v="49"/>
    <n v="8"/>
    <x v="2"/>
    <n v="2183.0141951632077"/>
    <n v="3.3390565597407504"/>
  </r>
  <r>
    <x v="13"/>
    <x v="4"/>
    <x v="5"/>
    <x v="5"/>
    <x v="8"/>
    <x v="2"/>
    <x v="4"/>
    <n v="18"/>
    <n v="20"/>
    <n v="3"/>
    <x v="2"/>
    <n v="311.01767270538954"/>
    <n v="2.4927850672916838"/>
  </r>
  <r>
    <x v="13"/>
    <x v="4"/>
    <x v="5"/>
    <x v="5"/>
    <x v="8"/>
    <x v="2"/>
    <x v="4"/>
    <n v="63"/>
    <n v="46"/>
    <n v="39"/>
    <x v="1"/>
    <n v="7054.4463036358802"/>
    <n v="3.8484629320928674"/>
  </r>
  <r>
    <x v="13"/>
    <x v="4"/>
    <x v="5"/>
    <x v="5"/>
    <x v="8"/>
    <x v="2"/>
    <x v="4"/>
    <n v="19"/>
    <n v="8.5"/>
    <n v="2"/>
    <x v="2"/>
    <n v="139.40817400304707"/>
    <n v="2.1442882387572841"/>
  </r>
  <r>
    <x v="13"/>
    <x v="4"/>
    <x v="5"/>
    <x v="5"/>
    <x v="8"/>
    <x v="2"/>
    <x v="4"/>
    <n v="5.5"/>
    <n v="3.5"/>
    <n v="2"/>
    <x v="0"/>
    <n v="27.68528525976005"/>
    <n v="1.442249002693589"/>
  </r>
  <r>
    <x v="13"/>
    <x v="4"/>
    <x v="5"/>
    <x v="5"/>
    <x v="8"/>
    <x v="2"/>
    <x v="4"/>
    <n v="7"/>
    <n v="4.5"/>
    <n v="0"/>
    <x v="3"/>
    <n v="24.740042147019622"/>
    <n v="1.3934004351557721"/>
  </r>
  <r>
    <x v="13"/>
    <x v="4"/>
    <x v="5"/>
    <x v="5"/>
    <x v="8"/>
    <x v="2"/>
    <x v="4"/>
    <n v="59"/>
    <n v="55"/>
    <n v="41"/>
    <x v="5"/>
    <n v="7829.6342909091618"/>
    <n v="3.8937414773645451"/>
  </r>
  <r>
    <x v="13"/>
    <x v="4"/>
    <x v="5"/>
    <x v="5"/>
    <x v="8"/>
    <x v="2"/>
    <x v="4"/>
    <n v="6"/>
    <n v="6"/>
    <n v="5"/>
    <x v="2"/>
    <n v="106.81415022205297"/>
    <n v="2.028628789736389"/>
  </r>
  <r>
    <x v="13"/>
    <x v="0"/>
    <x v="5"/>
    <x v="2"/>
    <x v="8"/>
    <x v="2"/>
    <x v="4"/>
    <n v="10.5"/>
    <n v="8"/>
    <n v="8"/>
    <x v="18"/>
    <n v="267.03537555513242"/>
    <n v="2.4265687984084265"/>
  </r>
  <r>
    <x v="13"/>
    <x v="0"/>
    <x v="5"/>
    <x v="2"/>
    <x v="8"/>
    <x v="2"/>
    <x v="4"/>
    <n v="7"/>
    <n v="6.5"/>
    <n v="7"/>
    <x v="2"/>
    <n v="189.67365646048376"/>
    <n v="2.2780070164537025"/>
  </r>
  <r>
    <x v="13"/>
    <x v="0"/>
    <x v="5"/>
    <x v="2"/>
    <x v="8"/>
    <x v="2"/>
    <x v="4"/>
    <n v="4"/>
    <n v="3.2"/>
    <n v="1.2"/>
    <x v="12"/>
    <n v="14.576989912656641"/>
    <n v="1.1636678532490148"/>
  </r>
  <r>
    <x v="13"/>
    <x v="0"/>
    <x v="5"/>
    <x v="2"/>
    <x v="8"/>
    <x v="2"/>
    <x v="4"/>
    <n v="1.8"/>
    <n v="1.3"/>
    <n v="2"/>
    <x v="0"/>
    <n v="14.404202316709201"/>
    <n v="1.1584892127001738"/>
  </r>
  <r>
    <x v="13"/>
    <x v="0"/>
    <x v="5"/>
    <x v="2"/>
    <x v="8"/>
    <x v="2"/>
    <x v="4"/>
    <n v="36"/>
    <n v="24.5"/>
    <n v="20"/>
    <x v="1"/>
    <n v="1949.3582415524666"/>
    <n v="3.2898916585288824"/>
  </r>
  <r>
    <x v="13"/>
    <x v="0"/>
    <x v="5"/>
    <x v="2"/>
    <x v="8"/>
    <x v="2"/>
    <x v="4"/>
    <n v="3.5"/>
    <n v="3"/>
    <n v="0.8"/>
    <x v="2"/>
    <n v="10.257300013970674"/>
    <n v="1.0110330583052265"/>
  </r>
  <r>
    <x v="13"/>
    <x v="4"/>
    <x v="5"/>
    <x v="2"/>
    <x v="8"/>
    <x v="2"/>
    <x v="4"/>
    <n v="12.5"/>
    <n v="12"/>
    <n v="12"/>
    <x v="0"/>
    <n v="570.19906662654751"/>
    <n v="2.7560265020662653"/>
  </r>
  <r>
    <x v="13"/>
    <x v="4"/>
    <x v="5"/>
    <x v="2"/>
    <x v="8"/>
    <x v="2"/>
    <x v="4"/>
    <n v="23"/>
    <n v="21"/>
    <n v="19"/>
    <x v="1"/>
    <n v="1513.4622608668828"/>
    <n v="3.1799715960216246"/>
  </r>
  <r>
    <x v="13"/>
    <x v="4"/>
    <x v="5"/>
    <x v="2"/>
    <x v="8"/>
    <x v="2"/>
    <x v="4"/>
    <n v="11"/>
    <n v="7.5"/>
    <n v="10"/>
    <x v="0"/>
    <n v="378.9546138392688"/>
    <n v="2.578587199045983"/>
  </r>
  <r>
    <x v="13"/>
    <x v="4"/>
    <x v="5"/>
    <x v="2"/>
    <x v="8"/>
    <x v="2"/>
    <x v="4"/>
    <n v="3.5"/>
    <n v="3"/>
    <n v="0"/>
    <x v="8"/>
    <n v="8.2466807156732074"/>
    <n v="0.91627918043610956"/>
  </r>
  <r>
    <x v="13"/>
    <x v="4"/>
    <x v="5"/>
    <x v="2"/>
    <x v="8"/>
    <x v="2"/>
    <x v="4"/>
    <n v="8.5"/>
    <n v="6"/>
    <n v="2"/>
    <x v="1"/>
    <n v="52.621676947629034"/>
    <n v="1.7211646840669979"/>
  </r>
  <r>
    <x v="13"/>
    <x v="4"/>
    <x v="5"/>
    <x v="2"/>
    <x v="8"/>
    <x v="2"/>
    <x v="4"/>
    <n v="4.5"/>
    <n v="3.5"/>
    <n v="0"/>
    <x v="2"/>
    <n v="12.370021073509811"/>
    <n v="1.0923704394917908"/>
  </r>
  <r>
    <x v="13"/>
    <x v="4"/>
    <x v="5"/>
    <x v="2"/>
    <x v="8"/>
    <x v="2"/>
    <x v="4"/>
    <n v="6"/>
    <n v="3.5"/>
    <n v="2"/>
    <x v="12"/>
    <n v="29.059732045705587"/>
    <n v="1.4632916054331664"/>
  </r>
  <r>
    <x v="13"/>
    <x v="4"/>
    <x v="5"/>
    <x v="2"/>
    <x v="8"/>
    <x v="2"/>
    <x v="4"/>
    <n v="22"/>
    <n v="19"/>
    <n v="21"/>
    <x v="8"/>
    <n v="1713.7387925332321"/>
    <n v="3.2339446276184947"/>
  </r>
  <r>
    <x v="13"/>
    <x v="4"/>
    <x v="5"/>
    <x v="2"/>
    <x v="8"/>
    <x v="2"/>
    <x v="4"/>
    <n v="4.5"/>
    <n v="4"/>
    <n v="2"/>
    <x v="0"/>
    <n v="26.703537555513243"/>
    <n v="1.4265687984084265"/>
  </r>
  <r>
    <x v="13"/>
    <x v="0"/>
    <x v="5"/>
    <x v="6"/>
    <x v="8"/>
    <x v="2"/>
    <x v="4"/>
    <n v="2.2000000000000002"/>
    <n v="1.6"/>
    <n v="0.8"/>
    <x v="0"/>
    <n v="4.7752208334564861"/>
    <n v="0.67899346063890642"/>
  </r>
  <r>
    <x v="13"/>
    <x v="0"/>
    <x v="5"/>
    <x v="6"/>
    <x v="8"/>
    <x v="2"/>
    <x v="4"/>
    <n v="9.5"/>
    <n v="9"/>
    <n v="13.5"/>
    <x v="16"/>
    <n v="639.7068040872216"/>
    <n v="2.8059809700106997"/>
  </r>
  <r>
    <x v="13"/>
    <x v="0"/>
    <x v="5"/>
    <x v="6"/>
    <x v="8"/>
    <x v="2"/>
    <x v="4"/>
    <n v="9"/>
    <n v="4.5"/>
    <n v="8.5"/>
    <x v="2"/>
    <n v="258.7886948394592"/>
    <n v="2.4129453002962"/>
  </r>
  <r>
    <x v="13"/>
    <x v="0"/>
    <x v="5"/>
    <x v="6"/>
    <x v="8"/>
    <x v="2"/>
    <x v="4"/>
    <n v="1.6"/>
    <n v="1.2"/>
    <n v="1"/>
    <x v="0"/>
    <n v="4.6495571273128942"/>
    <n v="0.66741158808909129"/>
  </r>
  <r>
    <x v="13"/>
    <x v="0"/>
    <x v="5"/>
    <x v="6"/>
    <x v="8"/>
    <x v="2"/>
    <x v="4"/>
    <n v="2"/>
    <n v="1.8"/>
    <n v="0.6"/>
    <x v="0"/>
    <n v="3.9584067435231391"/>
    <n v="0.59752041781169674"/>
  </r>
  <r>
    <x v="13"/>
    <x v="0"/>
    <x v="5"/>
    <x v="6"/>
    <x v="8"/>
    <x v="2"/>
    <x v="4"/>
    <n v="9"/>
    <n v="6.5"/>
    <n v="10"/>
    <x v="14"/>
    <n v="360.10505791773005"/>
    <n v="2.5564292213722113"/>
  </r>
  <r>
    <x v="13"/>
    <x v="0"/>
    <x v="5"/>
    <x v="6"/>
    <x v="8"/>
    <x v="2"/>
    <x v="4"/>
    <n v="4.5"/>
    <n v="4"/>
    <n v="6"/>
    <x v="0"/>
    <n v="127.23450247038662"/>
    <n v="2.1046048959088024"/>
  </r>
  <r>
    <x v="13"/>
    <x v="0"/>
    <x v="5"/>
    <x v="6"/>
    <x v="8"/>
    <x v="2"/>
    <x v="4"/>
    <n v="1"/>
    <n v="1"/>
    <n v="0"/>
    <x v="0"/>
    <n v="0.78539816339744828"/>
    <n v="-0.10491011863382856"/>
  </r>
  <r>
    <x v="13"/>
    <x v="4"/>
    <x v="5"/>
    <x v="6"/>
    <x v="8"/>
    <x v="2"/>
    <x v="4"/>
    <n v="18"/>
    <n v="7"/>
    <n v="6"/>
    <x v="2"/>
    <n v="212.05750411731103"/>
    <n v="2.3264536455251585"/>
  </r>
  <r>
    <x v="13"/>
    <x v="4"/>
    <x v="5"/>
    <x v="6"/>
    <x v="8"/>
    <x v="2"/>
    <x v="4"/>
    <n v="6"/>
    <n v="5"/>
    <n v="6"/>
    <x v="2"/>
    <n v="136.65928043115599"/>
    <n v="2.1356391296487711"/>
  </r>
  <r>
    <x v="13"/>
    <x v="4"/>
    <x v="5"/>
    <x v="6"/>
    <x v="8"/>
    <x v="2"/>
    <x v="4"/>
    <n v="7"/>
    <n v="5"/>
    <n v="9"/>
    <x v="1"/>
    <n v="281.95794065968391"/>
    <n v="2.4501843299444905"/>
  </r>
  <r>
    <x v="13"/>
    <x v="4"/>
    <x v="5"/>
    <x v="6"/>
    <x v="8"/>
    <x v="2"/>
    <x v="4"/>
    <n v="4"/>
    <n v="2"/>
    <n v="1.5"/>
    <x v="0"/>
    <n v="13.351768777756622"/>
    <n v="1.1255388027444455"/>
  </r>
  <r>
    <x v="13"/>
    <x v="4"/>
    <x v="5"/>
    <x v="6"/>
    <x v="8"/>
    <x v="2"/>
    <x v="4"/>
    <n v="1.5"/>
    <n v="1.5"/>
    <n v="0"/>
    <x v="9"/>
    <n v="1.7671458676442586"/>
    <n v="0.24727239947753393"/>
  </r>
  <r>
    <x v="13"/>
    <x v="4"/>
    <x v="5"/>
    <x v="6"/>
    <x v="8"/>
    <x v="2"/>
    <x v="4"/>
    <n v="6"/>
    <n v="3.5"/>
    <n v="5"/>
    <x v="2"/>
    <n v="95.033177771091246"/>
    <n v="1.9778752516826215"/>
  </r>
  <r>
    <x v="13"/>
    <x v="4"/>
    <x v="5"/>
    <x v="6"/>
    <x v="8"/>
    <x v="2"/>
    <x v="4"/>
    <n v="4"/>
    <n v="4"/>
    <n v="4.5"/>
    <x v="0"/>
    <n v="76.18362184955248"/>
    <n v="1.8818616156324164"/>
  </r>
  <r>
    <x v="13"/>
    <x v="4"/>
    <x v="5"/>
    <x v="6"/>
    <x v="8"/>
    <x v="2"/>
    <x v="4"/>
    <n v="7"/>
    <n v="6"/>
    <n v="5"/>
    <x v="2"/>
    <n v="111.52653920243766"/>
    <n v="2.0473782257492279"/>
  </r>
  <r>
    <x v="13"/>
    <x v="4"/>
    <x v="5"/>
    <x v="6"/>
    <x v="8"/>
    <x v="2"/>
    <x v="4"/>
    <n v="4.5"/>
    <n v="3"/>
    <n v="0"/>
    <x v="0"/>
    <n v="10.602875205865551"/>
    <n v="1.0254236498611775"/>
  </r>
  <r>
    <x v="13"/>
    <x v="4"/>
    <x v="5"/>
    <x v="6"/>
    <x v="8"/>
    <x v="2"/>
    <x v="4"/>
    <n v="2"/>
    <n v="1.5"/>
    <n v="0"/>
    <x v="0"/>
    <n v="2.3561944901923448"/>
    <n v="0.37221113608583389"/>
  </r>
  <r>
    <x v="13"/>
    <x v="0"/>
    <x v="5"/>
    <x v="7"/>
    <x v="8"/>
    <x v="2"/>
    <x v="4"/>
    <n v="4"/>
    <n v="2.5"/>
    <n v="1.2"/>
    <x v="9"/>
    <n v="12.377875055143784"/>
    <n v="1.0926460945197078"/>
  </r>
  <r>
    <x v="13"/>
    <x v="0"/>
    <x v="5"/>
    <x v="7"/>
    <x v="8"/>
    <x v="2"/>
    <x v="4"/>
    <n v="10.5"/>
    <n v="10"/>
    <n v="10.5"/>
    <x v="15"/>
    <n v="428.82739721500678"/>
    <n v="2.6322825240709089"/>
  </r>
  <r>
    <x v="13"/>
    <x v="0"/>
    <x v="5"/>
    <x v="7"/>
    <x v="8"/>
    <x v="2"/>
    <x v="4"/>
    <n v="0.6"/>
    <n v="0.6"/>
    <n v="0"/>
    <x v="0"/>
    <n v="0.28274333882308139"/>
    <n v="-0.54860761786654122"/>
  </r>
  <r>
    <x v="13"/>
    <x v="0"/>
    <x v="5"/>
    <x v="7"/>
    <x v="8"/>
    <x v="2"/>
    <x v="4"/>
    <n v="6"/>
    <n v="3.5"/>
    <n v="1"/>
    <x v="7"/>
    <n v="19.634954084936208"/>
    <n v="1.2930298900382091"/>
  </r>
  <r>
    <x v="13"/>
    <x v="0"/>
    <x v="5"/>
    <x v="7"/>
    <x v="8"/>
    <x v="2"/>
    <x v="4"/>
    <n v="3.5"/>
    <n v="2"/>
    <n v="0"/>
    <x v="9"/>
    <n v="5.497787143782138"/>
    <n v="0.74018792138042833"/>
  </r>
  <r>
    <x v="13"/>
    <x v="4"/>
    <x v="5"/>
    <x v="7"/>
    <x v="8"/>
    <x v="2"/>
    <x v="4"/>
    <n v="10.5"/>
    <n v="11"/>
    <n v="11"/>
    <x v="0"/>
    <n v="470.84619895677025"/>
    <n v="2.6728790688010391"/>
  </r>
  <r>
    <x v="13"/>
    <x v="4"/>
    <x v="5"/>
    <x v="7"/>
    <x v="8"/>
    <x v="2"/>
    <x v="4"/>
    <n v="31"/>
    <n v="25"/>
    <n v="14"/>
    <x v="19"/>
    <n v="1224.4357367366219"/>
    <n v="3.0879359965550131"/>
  </r>
  <r>
    <x v="13"/>
    <x v="4"/>
    <x v="5"/>
    <x v="7"/>
    <x v="8"/>
    <x v="2"/>
    <x v="4"/>
    <n v="12"/>
    <n v="5"/>
    <n v="9"/>
    <x v="3"/>
    <n v="301.59289474462014"/>
    <n v="2.4794211057337021"/>
  </r>
  <r>
    <x v="13"/>
    <x v="4"/>
    <x v="5"/>
    <x v="7"/>
    <x v="8"/>
    <x v="2"/>
    <x v="4"/>
    <n v="12"/>
    <n v="8"/>
    <n v="13"/>
    <x v="1"/>
    <n v="606.32738214283006"/>
    <n v="2.7827071817019076"/>
  </r>
  <r>
    <x v="13"/>
    <x v="4"/>
    <x v="5"/>
    <x v="7"/>
    <x v="8"/>
    <x v="2"/>
    <x v="4"/>
    <n v="7"/>
    <n v="7"/>
    <n v="12"/>
    <x v="1"/>
    <n v="490.87385212340519"/>
    <n v="2.6909698987102466"/>
  </r>
  <r>
    <x v="13"/>
    <x v="4"/>
    <x v="5"/>
    <x v="7"/>
    <x v="8"/>
    <x v="2"/>
    <x v="4"/>
    <n v="10"/>
    <n v="8"/>
    <n v="9.5"/>
    <x v="2"/>
    <n v="346.36059005827468"/>
    <n v="2.5395284708340098"/>
  </r>
  <r>
    <x v="13"/>
    <x v="4"/>
    <x v="5"/>
    <x v="7"/>
    <x v="8"/>
    <x v="2"/>
    <x v="4"/>
    <n v="2"/>
    <n v="2"/>
    <n v="0"/>
    <x v="0"/>
    <n v="3.1415926535897931"/>
    <n v="0.49714987269413385"/>
  </r>
  <r>
    <x v="13"/>
    <x v="4"/>
    <x v="5"/>
    <x v="7"/>
    <x v="8"/>
    <x v="2"/>
    <x v="4"/>
    <n v="11"/>
    <n v="10"/>
    <n v="10"/>
    <x v="12"/>
    <n v="400.55306333269863"/>
    <n v="2.6026600574641079"/>
  </r>
  <r>
    <x v="13"/>
    <x v="4"/>
    <x v="5"/>
    <x v="7"/>
    <x v="8"/>
    <x v="2"/>
    <x v="4"/>
    <n v="1.5"/>
    <n v="1"/>
    <n v="0"/>
    <x v="2"/>
    <n v="1.1780972450961724"/>
    <n v="7.1181140421852696E-2"/>
  </r>
  <r>
    <x v="13"/>
    <x v="4"/>
    <x v="5"/>
    <x v="7"/>
    <x v="8"/>
    <x v="2"/>
    <x v="4"/>
    <n v="1.5"/>
    <n v="1"/>
    <n v="0"/>
    <x v="2"/>
    <n v="1.1780972450961724"/>
    <n v="7.1181140421852696E-2"/>
  </r>
  <r>
    <x v="13"/>
    <x v="4"/>
    <x v="5"/>
    <x v="7"/>
    <x v="8"/>
    <x v="2"/>
    <x v="4"/>
    <n v="6"/>
    <n v="5"/>
    <n v="4"/>
    <x v="2"/>
    <n v="73.827427359360144"/>
    <n v="1.8682177349658702"/>
  </r>
  <r>
    <x v="14"/>
    <x v="0"/>
    <x v="5"/>
    <x v="3"/>
    <x v="8"/>
    <x v="2"/>
    <x v="4"/>
    <n v="4"/>
    <n v="3.5"/>
    <n v="1"/>
    <x v="1"/>
    <n v="14.137166941154069"/>
    <n v="1.1503623864694774"/>
  </r>
  <r>
    <x v="14"/>
    <x v="0"/>
    <x v="5"/>
    <x v="3"/>
    <x v="8"/>
    <x v="2"/>
    <x v="4"/>
    <n v="2.2000000000000002"/>
    <n v="2"/>
    <n v="2"/>
    <x v="2"/>
    <n v="16.022122533307943"/>
    <n v="1.2047200487920702"/>
  </r>
  <r>
    <x v="14"/>
    <x v="0"/>
    <x v="5"/>
    <x v="3"/>
    <x v="8"/>
    <x v="2"/>
    <x v="4"/>
    <n v="8.5"/>
    <n v="8.5"/>
    <n v="11"/>
    <x v="3"/>
    <n v="436.87772838983062"/>
    <n v="2.6403599053551594"/>
  </r>
  <r>
    <x v="14"/>
    <x v="0"/>
    <x v="5"/>
    <x v="3"/>
    <x v="8"/>
    <x v="2"/>
    <x v="4"/>
    <n v="11"/>
    <n v="9"/>
    <n v="10.5"/>
    <x v="2"/>
    <n v="424.11500823462205"/>
    <n v="2.6274836411891398"/>
  </r>
  <r>
    <x v="14"/>
    <x v="0"/>
    <x v="5"/>
    <x v="3"/>
    <x v="8"/>
    <x v="2"/>
    <x v="4"/>
    <n v="4.5"/>
    <n v="2.5"/>
    <n v="1.5"/>
    <x v="9"/>
    <n v="15.904312808798327"/>
    <n v="1.2015149089168589"/>
  </r>
  <r>
    <x v="14"/>
    <x v="0"/>
    <x v="5"/>
    <x v="3"/>
    <x v="8"/>
    <x v="2"/>
    <x v="4"/>
    <n v="6.5"/>
    <n v="6"/>
    <n v="3.5"/>
    <x v="8"/>
    <n v="69.115038378975441"/>
    <n v="1.8395725535163401"/>
  </r>
  <r>
    <x v="14"/>
    <x v="0"/>
    <x v="5"/>
    <x v="3"/>
    <x v="8"/>
    <x v="2"/>
    <x v="4"/>
    <n v="6.5"/>
    <n v="5.5"/>
    <n v="7"/>
    <x v="2"/>
    <n v="182.01602436735863"/>
    <n v="2.2601096241827059"/>
  </r>
  <r>
    <x v="14"/>
    <x v="0"/>
    <x v="5"/>
    <x v="3"/>
    <x v="8"/>
    <x v="2"/>
    <x v="4"/>
    <n v="4.5"/>
    <n v="4"/>
    <n v="6"/>
    <x v="2"/>
    <n v="127.23450247038662"/>
    <n v="2.1046048959088024"/>
  </r>
  <r>
    <x v="14"/>
    <x v="3"/>
    <x v="5"/>
    <x v="3"/>
    <x v="8"/>
    <x v="2"/>
    <x v="4"/>
    <n v="22"/>
    <n v="11"/>
    <n v="10"/>
    <x v="0"/>
    <n v="504.22562090116179"/>
    <n v="2.7026249094350248"/>
  </r>
  <r>
    <x v="14"/>
    <x v="3"/>
    <x v="5"/>
    <x v="3"/>
    <x v="8"/>
    <x v="2"/>
    <x v="4"/>
    <n v="33"/>
    <n v="26"/>
    <n v="27"/>
    <x v="0"/>
    <n v="2964.0926686619696"/>
    <n v="3.4718917771950841"/>
  </r>
  <r>
    <x v="14"/>
    <x v="3"/>
    <x v="5"/>
    <x v="3"/>
    <x v="8"/>
    <x v="2"/>
    <x v="4"/>
    <n v="6"/>
    <n v="6"/>
    <n v="6"/>
    <x v="2"/>
    <n v="141.37166941154069"/>
    <n v="2.1503623864694776"/>
  </r>
  <r>
    <x v="14"/>
    <x v="3"/>
    <x v="5"/>
    <x v="3"/>
    <x v="8"/>
    <x v="2"/>
    <x v="4"/>
    <n v="8"/>
    <n v="8"/>
    <n v="11"/>
    <x v="2"/>
    <n v="430.39819354180167"/>
    <n v="2.6338704398505408"/>
  </r>
  <r>
    <x v="14"/>
    <x v="3"/>
    <x v="5"/>
    <x v="3"/>
    <x v="8"/>
    <x v="2"/>
    <x v="4"/>
    <n v="20"/>
    <n v="21"/>
    <n v="19"/>
    <x v="2"/>
    <n v="1463.9821765728436"/>
    <n v="3.1655357893841338"/>
  </r>
  <r>
    <x v="14"/>
    <x v="3"/>
    <x v="5"/>
    <x v="3"/>
    <x v="8"/>
    <x v="2"/>
    <x v="4"/>
    <n v="2"/>
    <n v="1"/>
    <n v="0"/>
    <x v="0"/>
    <n v="1.5707963267948966"/>
    <n v="0.19611987703015263"/>
  </r>
  <r>
    <x v="14"/>
    <x v="3"/>
    <x v="5"/>
    <x v="3"/>
    <x v="8"/>
    <x v="2"/>
    <x v="4"/>
    <n v="2"/>
    <n v="1"/>
    <n v="0"/>
    <x v="0"/>
    <n v="1.5707963267948966"/>
    <n v="0.19611987703015263"/>
  </r>
  <r>
    <x v="14"/>
    <x v="3"/>
    <x v="5"/>
    <x v="3"/>
    <x v="8"/>
    <x v="2"/>
    <x v="4"/>
    <n v="3"/>
    <n v="4"/>
    <n v="0"/>
    <x v="1"/>
    <n v="9.4247779607693793"/>
    <n v="0.97427112741379629"/>
  </r>
  <r>
    <x v="14"/>
    <x v="3"/>
    <x v="5"/>
    <x v="3"/>
    <x v="8"/>
    <x v="2"/>
    <x v="4"/>
    <n v="6"/>
    <n v="7"/>
    <n v="0"/>
    <x v="2"/>
    <n v="32.986722862692829"/>
    <n v="1.518339171764072"/>
  </r>
  <r>
    <x v="14"/>
    <x v="3"/>
    <x v="5"/>
    <x v="3"/>
    <x v="8"/>
    <x v="2"/>
    <x v="4"/>
    <n v="1"/>
    <n v="1"/>
    <n v="0"/>
    <x v="0"/>
    <n v="0.78539816339744828"/>
    <n v="-0.10491011863382856"/>
  </r>
  <r>
    <x v="14"/>
    <x v="3"/>
    <x v="5"/>
    <x v="3"/>
    <x v="8"/>
    <x v="2"/>
    <x v="4"/>
    <n v="5"/>
    <n v="3"/>
    <n v="2"/>
    <x v="0"/>
    <n v="24.347343065320896"/>
    <n v="1.386451575200444"/>
  </r>
  <r>
    <x v="14"/>
    <x v="3"/>
    <x v="5"/>
    <x v="3"/>
    <x v="8"/>
    <x v="2"/>
    <x v="4"/>
    <n v="10"/>
    <n v="21"/>
    <n v="10"/>
    <x v="0"/>
    <n v="479.09287967244347"/>
    <n v="2.6804197163769383"/>
  </r>
  <r>
    <x v="14"/>
    <x v="3"/>
    <x v="5"/>
    <x v="3"/>
    <x v="8"/>
    <x v="2"/>
    <x v="4"/>
    <n v="10"/>
    <n v="10"/>
    <n v="7"/>
    <x v="0"/>
    <n v="232.4778563656447"/>
    <n v="2.3663815924251099"/>
  </r>
  <r>
    <x v="14"/>
    <x v="3"/>
    <x v="5"/>
    <x v="3"/>
    <x v="8"/>
    <x v="2"/>
    <x v="4"/>
    <n v="8"/>
    <n v="18"/>
    <n v="0"/>
    <x v="0"/>
    <n v="113.09733552923255"/>
    <n v="2.053452373461421"/>
  </r>
  <r>
    <x v="14"/>
    <x v="3"/>
    <x v="5"/>
    <x v="3"/>
    <x v="8"/>
    <x v="2"/>
    <x v="4"/>
    <n v="5"/>
    <n v="2"/>
    <n v="2"/>
    <x v="0"/>
    <n v="20.420352248333657"/>
    <n v="1.3100632293369894"/>
  </r>
  <r>
    <x v="14"/>
    <x v="3"/>
    <x v="5"/>
    <x v="3"/>
    <x v="8"/>
    <x v="2"/>
    <x v="4"/>
    <n v="10"/>
    <n v="11"/>
    <n v="4"/>
    <x v="2"/>
    <n v="136.65928043115599"/>
    <n v="2.1356391296487711"/>
  </r>
  <r>
    <x v="13"/>
    <x v="0"/>
    <x v="5"/>
    <x v="8"/>
    <x v="8"/>
    <x v="2"/>
    <x v="4"/>
    <n v="14.5"/>
    <n v="17.5"/>
    <n v="20.5"/>
    <x v="8"/>
    <n v="1519.5490966332131"/>
    <n v="3.1817147366979079"/>
  </r>
  <r>
    <x v="13"/>
    <x v="0"/>
    <x v="5"/>
    <x v="8"/>
    <x v="8"/>
    <x v="2"/>
    <x v="4"/>
    <n v="7"/>
    <n v="5.5"/>
    <n v="5"/>
    <x v="12"/>
    <n v="108.77764563054659"/>
    <n v="2.036539654766639"/>
  </r>
  <r>
    <x v="13"/>
    <x v="4"/>
    <x v="5"/>
    <x v="8"/>
    <x v="8"/>
    <x v="2"/>
    <x v="4"/>
    <n v="15.5"/>
    <n v="13"/>
    <n v="0"/>
    <x v="2"/>
    <n v="158.25772992458582"/>
    <n v="2.1993649318432995"/>
  </r>
  <r>
    <x v="13"/>
    <x v="4"/>
    <x v="5"/>
    <x v="8"/>
    <x v="8"/>
    <x v="2"/>
    <x v="4"/>
    <n v="1.5"/>
    <n v="1"/>
    <n v="0"/>
    <x v="1"/>
    <n v="1.1780972450961724"/>
    <n v="7.1181140421852696E-2"/>
  </r>
  <r>
    <x v="13"/>
    <x v="4"/>
    <x v="5"/>
    <x v="8"/>
    <x v="8"/>
    <x v="2"/>
    <x v="4"/>
    <n v="23"/>
    <n v="8"/>
    <n v="8.5"/>
    <x v="12"/>
    <n v="371.49333128699305"/>
    <n v="2.5699510221039832"/>
  </r>
  <r>
    <x v="13"/>
    <x v="4"/>
    <x v="5"/>
    <x v="8"/>
    <x v="8"/>
    <x v="2"/>
    <x v="4"/>
    <n v="5"/>
    <n v="4"/>
    <n v="0"/>
    <x v="2"/>
    <n v="15.707963267948966"/>
    <n v="1.1961198770301527"/>
  </r>
  <r>
    <x v="13"/>
    <x v="4"/>
    <x v="5"/>
    <x v="8"/>
    <x v="8"/>
    <x v="2"/>
    <x v="4"/>
    <n v="4.5"/>
    <n v="4"/>
    <n v="0"/>
    <x v="0"/>
    <n v="14.137166941154069"/>
    <n v="1.1503623864694774"/>
  </r>
  <r>
    <x v="13"/>
    <x v="4"/>
    <x v="5"/>
    <x v="8"/>
    <x v="8"/>
    <x v="2"/>
    <x v="4"/>
    <n v="2.5"/>
    <n v="1.5"/>
    <n v="3"/>
    <x v="0"/>
    <n v="31.21957699504857"/>
    <n v="1.4944270143586607"/>
  </r>
  <r>
    <x v="13"/>
    <x v="4"/>
    <x v="5"/>
    <x v="8"/>
    <x v="8"/>
    <x v="2"/>
    <x v="4"/>
    <n v="1"/>
    <n v="1"/>
    <n v="1.5"/>
    <x v="0"/>
    <n v="7.8539816339744828"/>
    <n v="0.8950898813661714"/>
  </r>
  <r>
    <x v="13"/>
    <x v="4"/>
    <x v="5"/>
    <x v="8"/>
    <x v="8"/>
    <x v="2"/>
    <x v="4"/>
    <n v="1"/>
    <n v="1"/>
    <n v="0"/>
    <x v="0"/>
    <n v="0.78539816339744828"/>
    <n v="-0.10491011863382856"/>
  </r>
  <r>
    <x v="13"/>
    <x v="4"/>
    <x v="5"/>
    <x v="8"/>
    <x v="8"/>
    <x v="2"/>
    <x v="4"/>
    <n v="1.5"/>
    <n v="1"/>
    <n v="1.5"/>
    <x v="12"/>
    <n v="8.2466807156732074"/>
    <n v="0.91627918043610956"/>
  </r>
  <r>
    <x v="13"/>
    <x v="4"/>
    <x v="5"/>
    <x v="8"/>
    <x v="8"/>
    <x v="2"/>
    <x v="4"/>
    <n v="5"/>
    <n v="3"/>
    <n v="2"/>
    <x v="2"/>
    <n v="24.347343065320896"/>
    <n v="1.386451575200444"/>
  </r>
  <r>
    <x v="13"/>
    <x v="4"/>
    <x v="5"/>
    <x v="8"/>
    <x v="8"/>
    <x v="2"/>
    <x v="4"/>
    <n v="8"/>
    <n v="6"/>
    <n v="10"/>
    <x v="12"/>
    <n v="351.85837720205683"/>
    <n v="2.5463678953643156"/>
  </r>
  <r>
    <x v="14"/>
    <x v="0"/>
    <x v="5"/>
    <x v="9"/>
    <x v="8"/>
    <x v="2"/>
    <x v="4"/>
    <n v="98"/>
    <n v="87"/>
    <n v="39"/>
    <x v="18"/>
    <n v="11474.667167236719"/>
    <n v="4.0597400973004678"/>
  </r>
  <r>
    <x v="14"/>
    <x v="0"/>
    <x v="5"/>
    <x v="9"/>
    <x v="8"/>
    <x v="2"/>
    <x v="4"/>
    <n v="6.5"/>
    <n v="3.5"/>
    <n v="1"/>
    <x v="3"/>
    <n v="21.009400870881741"/>
    <n v="1.3224136677234186"/>
  </r>
  <r>
    <x v="14"/>
    <x v="0"/>
    <x v="5"/>
    <x v="9"/>
    <x v="8"/>
    <x v="2"/>
    <x v="4"/>
    <n v="19"/>
    <n v="14.5"/>
    <n v="5.5"/>
    <x v="4"/>
    <n v="311.41037178708825"/>
    <n v="2.493333073019794"/>
  </r>
  <r>
    <x v="14"/>
    <x v="0"/>
    <x v="5"/>
    <x v="9"/>
    <x v="8"/>
    <x v="2"/>
    <x v="4"/>
    <n v="7.5"/>
    <n v="7"/>
    <n v="4.5"/>
    <x v="12"/>
    <n v="104.85065481355934"/>
    <n v="2.0205711470667653"/>
  </r>
  <r>
    <x v="14"/>
    <x v="0"/>
    <x v="5"/>
    <x v="9"/>
    <x v="8"/>
    <x v="2"/>
    <x v="4"/>
    <n v="9"/>
    <n v="8"/>
    <n v="5.5"/>
    <x v="2"/>
    <n v="151.58184553570752"/>
    <n v="2.1806471903739451"/>
  </r>
  <r>
    <x v="14"/>
    <x v="3"/>
    <x v="5"/>
    <x v="9"/>
    <x v="8"/>
    <x v="2"/>
    <x v="4"/>
    <n v="13"/>
    <n v="10"/>
    <n v="0"/>
    <x v="2"/>
    <n v="102.10176124166827"/>
    <n v="2.0090332336730081"/>
  </r>
  <r>
    <x v="14"/>
    <x v="3"/>
    <x v="5"/>
    <x v="9"/>
    <x v="8"/>
    <x v="2"/>
    <x v="4"/>
    <n v="23"/>
    <n v="15"/>
    <n v="5"/>
    <x v="1"/>
    <n v="349.50218271186446"/>
    <n v="2.5434498923471032"/>
  </r>
  <r>
    <x v="14"/>
    <x v="3"/>
    <x v="5"/>
    <x v="9"/>
    <x v="8"/>
    <x v="2"/>
    <x v="4"/>
    <n v="3"/>
    <n v="3"/>
    <n v="0"/>
    <x v="0"/>
    <n v="7.0685834705770345"/>
    <n v="0.84933239080549627"/>
  </r>
  <r>
    <x v="14"/>
    <x v="3"/>
    <x v="5"/>
    <x v="9"/>
    <x v="8"/>
    <x v="2"/>
    <x v="4"/>
    <n v="10"/>
    <n v="6"/>
    <n v="9"/>
    <x v="0"/>
    <n v="301.59289474462014"/>
    <n v="2.4794211057337021"/>
  </r>
  <r>
    <x v="14"/>
    <x v="3"/>
    <x v="5"/>
    <x v="9"/>
    <x v="8"/>
    <x v="2"/>
    <x v="4"/>
    <n v="7"/>
    <n v="6"/>
    <n v="10"/>
    <x v="0"/>
    <n v="347.14598822167216"/>
    <n v="2.5405121507152635"/>
  </r>
  <r>
    <x v="14"/>
    <x v="3"/>
    <x v="5"/>
    <x v="9"/>
    <x v="8"/>
    <x v="2"/>
    <x v="4"/>
    <n v="3"/>
    <n v="3"/>
    <n v="0"/>
    <x v="0"/>
    <n v="7.0685834705770345"/>
    <n v="0.84933239080549627"/>
  </r>
  <r>
    <x v="14"/>
    <x v="3"/>
    <x v="5"/>
    <x v="9"/>
    <x v="8"/>
    <x v="2"/>
    <x v="4"/>
    <n v="7"/>
    <n v="5"/>
    <n v="7"/>
    <x v="0"/>
    <n v="181.42697574481056"/>
    <n v="2.2587018612583156"/>
  </r>
  <r>
    <x v="14"/>
    <x v="3"/>
    <x v="5"/>
    <x v="9"/>
    <x v="8"/>
    <x v="2"/>
    <x v="4"/>
    <n v="8"/>
    <n v="6"/>
    <n v="4"/>
    <x v="0"/>
    <n v="87.964594300514207"/>
    <n v="1.9443079040363531"/>
  </r>
  <r>
    <x v="14"/>
    <x v="3"/>
    <x v="5"/>
    <x v="9"/>
    <x v="8"/>
    <x v="2"/>
    <x v="4"/>
    <n v="2"/>
    <n v="2"/>
    <n v="0"/>
    <x v="0"/>
    <n v="3.1415926535897931"/>
    <n v="0.49714987269413385"/>
  </r>
  <r>
    <x v="14"/>
    <x v="3"/>
    <x v="5"/>
    <x v="9"/>
    <x v="8"/>
    <x v="2"/>
    <x v="4"/>
    <n v="16"/>
    <n v="10"/>
    <n v="0"/>
    <x v="0"/>
    <n v="125.66370614359172"/>
    <n v="2.0992098640220962"/>
  </r>
  <r>
    <x v="14"/>
    <x v="3"/>
    <x v="5"/>
    <x v="9"/>
    <x v="8"/>
    <x v="2"/>
    <x v="4"/>
    <n v="5"/>
    <n v="5"/>
    <n v="0"/>
    <x v="0"/>
    <n v="19.634954084936208"/>
    <n v="1.2930298900382091"/>
  </r>
  <r>
    <x v="14"/>
    <x v="3"/>
    <x v="5"/>
    <x v="9"/>
    <x v="8"/>
    <x v="2"/>
    <x v="4"/>
    <n v="3"/>
    <n v="3"/>
    <n v="3"/>
    <x v="0"/>
    <n v="35.342917352885173"/>
    <n v="1.5483023951415151"/>
  </r>
  <r>
    <x v="14"/>
    <x v="0"/>
    <x v="5"/>
    <x v="0"/>
    <x v="9"/>
    <x v="3"/>
    <x v="2"/>
    <n v="17.5"/>
    <n v="17"/>
    <n v="13"/>
    <x v="0"/>
    <n v="764.58511206741593"/>
    <n v="2.8834258372222221"/>
  </r>
  <r>
    <x v="14"/>
    <x v="0"/>
    <x v="5"/>
    <x v="0"/>
    <x v="9"/>
    <x v="3"/>
    <x v="2"/>
    <n v="10"/>
    <n v="9"/>
    <n v="10.5"/>
    <x v="1"/>
    <n v="417.04642476404501"/>
    <n v="2.6201844024476406"/>
  </r>
  <r>
    <x v="14"/>
    <x v="0"/>
    <x v="5"/>
    <x v="0"/>
    <x v="9"/>
    <x v="3"/>
    <x v="2"/>
    <n v="1.4"/>
    <n v="1"/>
    <n v="0"/>
    <x v="0"/>
    <n v="1.0995574287564276"/>
    <n v="4.1217917044409476E-2"/>
  </r>
  <r>
    <x v="14"/>
    <x v="0"/>
    <x v="5"/>
    <x v="0"/>
    <x v="9"/>
    <x v="3"/>
    <x v="2"/>
    <n v="24.5"/>
    <n v="21.5"/>
    <n v="18.5"/>
    <x v="7"/>
    <n v="1488.9185682607126"/>
    <n v="3.1728709460247715"/>
  </r>
  <r>
    <x v="14"/>
    <x v="0"/>
    <x v="5"/>
    <x v="0"/>
    <x v="9"/>
    <x v="3"/>
    <x v="2"/>
    <n v="15.5"/>
    <n v="13"/>
    <n v="14"/>
    <x v="0"/>
    <n v="774.00989002818528"/>
    <n v="2.8887465099816336"/>
  </r>
  <r>
    <x v="14"/>
    <x v="0"/>
    <x v="5"/>
    <x v="0"/>
    <x v="9"/>
    <x v="3"/>
    <x v="2"/>
    <n v="6"/>
    <n v="6"/>
    <n v="4"/>
    <x v="0"/>
    <n v="78.539816339744831"/>
    <n v="1.8950898813661714"/>
  </r>
  <r>
    <x v="14"/>
    <x v="3"/>
    <x v="5"/>
    <x v="0"/>
    <x v="9"/>
    <x v="3"/>
    <x v="2"/>
    <n v="17"/>
    <n v="14"/>
    <n v="12"/>
    <x v="0"/>
    <n v="639.31410500552295"/>
    <n v="2.8057142862553728"/>
  </r>
  <r>
    <x v="14"/>
    <x v="3"/>
    <x v="5"/>
    <x v="0"/>
    <x v="9"/>
    <x v="3"/>
    <x v="2"/>
    <n v="26"/>
    <n v="16"/>
    <n v="14"/>
    <x v="0"/>
    <n v="942.47779607693792"/>
    <n v="2.9742711274137963"/>
  </r>
  <r>
    <x v="14"/>
    <x v="3"/>
    <x v="5"/>
    <x v="0"/>
    <x v="9"/>
    <x v="3"/>
    <x v="2"/>
    <n v="25"/>
    <n v="17"/>
    <n v="11"/>
    <x v="2"/>
    <n v="713.92693052828054"/>
    <n v="2.853653764588139"/>
  </r>
  <r>
    <x v="14"/>
    <x v="3"/>
    <x v="5"/>
    <x v="0"/>
    <x v="9"/>
    <x v="3"/>
    <x v="2"/>
    <n v="20"/>
    <n v="20"/>
    <n v="20"/>
    <x v="13"/>
    <n v="1570.7963267948965"/>
    <n v="3.1961198770301524"/>
  </r>
  <r>
    <x v="14"/>
    <x v="3"/>
    <x v="5"/>
    <x v="0"/>
    <x v="9"/>
    <x v="3"/>
    <x v="2"/>
    <n v="24"/>
    <n v="20"/>
    <n v="15"/>
    <x v="21"/>
    <n v="1083.8494654884787"/>
    <n v="3.0349689677674081"/>
  </r>
  <r>
    <x v="13"/>
    <x v="0"/>
    <x v="5"/>
    <x v="1"/>
    <x v="9"/>
    <x v="3"/>
    <x v="2"/>
    <n v="20"/>
    <n v="18.5"/>
    <n v="11.5"/>
    <x v="17"/>
    <n v="706.07294889430602"/>
    <n v="2.8488495730994003"/>
  </r>
  <r>
    <x v="13"/>
    <x v="0"/>
    <x v="5"/>
    <x v="1"/>
    <x v="9"/>
    <x v="3"/>
    <x v="2"/>
    <n v="1.2"/>
    <n v="1"/>
    <n v="0.6"/>
    <x v="0"/>
    <n v="2.0734511513692633"/>
    <n v="0.31669380823600246"/>
  </r>
  <r>
    <x v="13"/>
    <x v="4"/>
    <x v="5"/>
    <x v="1"/>
    <x v="9"/>
    <x v="3"/>
    <x v="2"/>
    <n v="3"/>
    <n v="6"/>
    <n v="5"/>
    <x v="16"/>
    <n v="92.676983280898895"/>
    <n v="1.9669718886722969"/>
  </r>
  <r>
    <x v="13"/>
    <x v="4"/>
    <x v="5"/>
    <x v="1"/>
    <x v="9"/>
    <x v="3"/>
    <x v="2"/>
    <n v="15"/>
    <n v="13"/>
    <n v="12.5"/>
    <x v="17"/>
    <n v="644.02649398590756"/>
    <n v="2.8089037337498883"/>
  </r>
  <r>
    <x v="13"/>
    <x v="4"/>
    <x v="5"/>
    <x v="1"/>
    <x v="9"/>
    <x v="3"/>
    <x v="2"/>
    <n v="18"/>
    <n v="12"/>
    <n v="10"/>
    <x v="17"/>
    <n v="483.80526865282815"/>
    <n v="2.6846705935305968"/>
  </r>
  <r>
    <x v="13"/>
    <x v="4"/>
    <x v="5"/>
    <x v="1"/>
    <x v="9"/>
    <x v="3"/>
    <x v="2"/>
    <n v="2"/>
    <n v="2"/>
    <n v="1.5"/>
    <x v="0"/>
    <n v="10.210176124166829"/>
    <n v="1.0090332336730083"/>
  </r>
  <r>
    <x v="13"/>
    <x v="0"/>
    <x v="5"/>
    <x v="4"/>
    <x v="9"/>
    <x v="3"/>
    <x v="2"/>
    <n v="8"/>
    <n v="8"/>
    <n v="9"/>
    <x v="7"/>
    <n v="304.73448739820992"/>
    <n v="2.4839216069603789"/>
  </r>
  <r>
    <x v="13"/>
    <x v="0"/>
    <x v="5"/>
    <x v="4"/>
    <x v="9"/>
    <x v="3"/>
    <x v="2"/>
    <n v="9"/>
    <n v="7.5"/>
    <n v="6.5"/>
    <x v="16"/>
    <n v="185.74666564349653"/>
    <n v="2.2689210264400019"/>
  </r>
  <r>
    <x v="13"/>
    <x v="0"/>
    <x v="5"/>
    <x v="4"/>
    <x v="9"/>
    <x v="3"/>
    <x v="2"/>
    <n v="8"/>
    <n v="5.5"/>
    <n v="4"/>
    <x v="21"/>
    <n v="84.823001646924411"/>
    <n v="1.928513636853121"/>
  </r>
  <r>
    <x v="13"/>
    <x v="0"/>
    <x v="5"/>
    <x v="4"/>
    <x v="9"/>
    <x v="3"/>
    <x v="2"/>
    <n v="11.5"/>
    <n v="11"/>
    <n v="11.5"/>
    <x v="28"/>
    <n v="514.82849610702738"/>
    <n v="2.7116625773922745"/>
  </r>
  <r>
    <x v="13"/>
    <x v="4"/>
    <x v="5"/>
    <x v="4"/>
    <x v="9"/>
    <x v="3"/>
    <x v="2"/>
    <n v="7.5"/>
    <n v="4.5"/>
    <n v="4"/>
    <x v="0"/>
    <n v="76.772670472100572"/>
    <n v="1.8852066474340758"/>
  </r>
  <r>
    <x v="13"/>
    <x v="4"/>
    <x v="5"/>
    <x v="4"/>
    <x v="9"/>
    <x v="3"/>
    <x v="2"/>
    <n v="2.5"/>
    <n v="2"/>
    <n v="2.5"/>
    <x v="0"/>
    <n v="23.561944901923447"/>
    <n v="1.3722111360858338"/>
  </r>
  <r>
    <x v="13"/>
    <x v="4"/>
    <x v="5"/>
    <x v="4"/>
    <x v="9"/>
    <x v="3"/>
    <x v="2"/>
    <n v="2"/>
    <n v="2"/>
    <n v="1.5"/>
    <x v="0"/>
    <n v="10.210176124166829"/>
    <n v="1.0090332336730083"/>
  </r>
  <r>
    <x v="13"/>
    <x v="4"/>
    <x v="5"/>
    <x v="4"/>
    <x v="9"/>
    <x v="3"/>
    <x v="2"/>
    <n v="3"/>
    <n v="2"/>
    <n v="2"/>
    <x v="0"/>
    <n v="17.27875959474386"/>
    <n v="1.2375125621883776"/>
  </r>
  <r>
    <x v="13"/>
    <x v="4"/>
    <x v="5"/>
    <x v="4"/>
    <x v="9"/>
    <x v="3"/>
    <x v="2"/>
    <n v="12"/>
    <n v="10"/>
    <n v="9"/>
    <x v="13"/>
    <n v="348.71678454846705"/>
    <n v="2.5424728514807913"/>
  </r>
  <r>
    <x v="13"/>
    <x v="4"/>
    <x v="5"/>
    <x v="4"/>
    <x v="9"/>
    <x v="3"/>
    <x v="2"/>
    <n v="20"/>
    <n v="16"/>
    <n v="12.5"/>
    <x v="4"/>
    <n v="742.20126441058858"/>
    <n v="2.8705216898754342"/>
  </r>
  <r>
    <x v="13"/>
    <x v="0"/>
    <x v="5"/>
    <x v="5"/>
    <x v="9"/>
    <x v="3"/>
    <x v="2"/>
    <n v="2.2000000000000002"/>
    <n v="1.5"/>
    <n v="0.8"/>
    <x v="0"/>
    <n v="4.6024332375090475"/>
    <n v="0.6629874973842621"/>
  </r>
  <r>
    <x v="13"/>
    <x v="0"/>
    <x v="5"/>
    <x v="5"/>
    <x v="9"/>
    <x v="3"/>
    <x v="2"/>
    <n v="14"/>
    <n v="12"/>
    <n v="11.5"/>
    <x v="3"/>
    <n v="547.4225198880215"/>
    <n v="2.7383226594641807"/>
  </r>
  <r>
    <x v="13"/>
    <x v="0"/>
    <x v="5"/>
    <x v="5"/>
    <x v="9"/>
    <x v="3"/>
    <x v="2"/>
    <n v="14.5"/>
    <n v="11.5"/>
    <n v="8.5"/>
    <x v="14"/>
    <n v="357.94521296838707"/>
    <n v="2.5538165586931854"/>
  </r>
  <r>
    <x v="13"/>
    <x v="0"/>
    <x v="5"/>
    <x v="5"/>
    <x v="9"/>
    <x v="3"/>
    <x v="2"/>
    <n v="17.5"/>
    <n v="16"/>
    <n v="9"/>
    <x v="17"/>
    <n v="474.38049069205874"/>
    <n v="2.6761268199873034"/>
  </r>
  <r>
    <x v="13"/>
    <x v="0"/>
    <x v="5"/>
    <x v="5"/>
    <x v="9"/>
    <x v="3"/>
    <x v="2"/>
    <n v="8.5"/>
    <n v="6.5"/>
    <n v="5.5"/>
    <x v="18"/>
    <n v="138.42642629880027"/>
    <n v="2.141219007029608"/>
  </r>
  <r>
    <x v="13"/>
    <x v="4"/>
    <x v="5"/>
    <x v="5"/>
    <x v="9"/>
    <x v="3"/>
    <x v="2"/>
    <n v="6.5"/>
    <n v="8"/>
    <n v="4"/>
    <x v="0"/>
    <n v="91.106186954104004"/>
    <n v="1.95954787059309"/>
  </r>
  <r>
    <x v="13"/>
    <x v="4"/>
    <x v="5"/>
    <x v="5"/>
    <x v="9"/>
    <x v="3"/>
    <x v="2"/>
    <n v="11"/>
    <n v="14"/>
    <n v="12"/>
    <x v="12"/>
    <n v="573.34065928013729"/>
    <n v="2.7584127414866275"/>
  </r>
  <r>
    <x v="13"/>
    <x v="4"/>
    <x v="5"/>
    <x v="5"/>
    <x v="9"/>
    <x v="3"/>
    <x v="2"/>
    <n v="18"/>
    <n v="12"/>
    <n v="12.5"/>
    <x v="0"/>
    <n v="660.51985541725401"/>
    <n v="2.8198858771640838"/>
  </r>
  <r>
    <x v="13"/>
    <x v="4"/>
    <x v="5"/>
    <x v="5"/>
    <x v="9"/>
    <x v="3"/>
    <x v="2"/>
    <n v="25"/>
    <n v="26"/>
    <n v="17"/>
    <x v="1"/>
    <n v="1418.4290830957916"/>
    <n v="3.1518076273436586"/>
  </r>
  <r>
    <x v="13"/>
    <x v="4"/>
    <x v="5"/>
    <x v="5"/>
    <x v="9"/>
    <x v="3"/>
    <x v="2"/>
    <n v="7"/>
    <n v="5"/>
    <n v="4"/>
    <x v="0"/>
    <n v="77.754418176347386"/>
    <n v="1.8907250759637213"/>
  </r>
  <r>
    <x v="13"/>
    <x v="4"/>
    <x v="5"/>
    <x v="5"/>
    <x v="9"/>
    <x v="3"/>
    <x v="2"/>
    <n v="3"/>
    <n v="2.5"/>
    <n v="1.5"/>
    <x v="2"/>
    <n v="12.959069696057897"/>
    <n v="1.1125738255800777"/>
  </r>
  <r>
    <x v="13"/>
    <x v="4"/>
    <x v="5"/>
    <x v="5"/>
    <x v="9"/>
    <x v="3"/>
    <x v="2"/>
    <n v="3"/>
    <n v="2.5"/>
    <n v="2"/>
    <x v="2"/>
    <n v="18.456856839840036"/>
    <n v="1.2661577436379077"/>
  </r>
  <r>
    <x v="13"/>
    <x v="0"/>
    <x v="5"/>
    <x v="2"/>
    <x v="9"/>
    <x v="3"/>
    <x v="2"/>
    <n v="12"/>
    <n v="11.5"/>
    <n v="8"/>
    <x v="17"/>
    <n v="309.4468763785946"/>
    <n v="2.4905861031917453"/>
  </r>
  <r>
    <x v="13"/>
    <x v="0"/>
    <x v="5"/>
    <x v="2"/>
    <x v="9"/>
    <x v="3"/>
    <x v="2"/>
    <n v="19"/>
    <n v="16.5"/>
    <n v="14"/>
    <x v="16"/>
    <n v="861.97448432869953"/>
    <n v="2.9354944102803304"/>
  </r>
  <r>
    <x v="13"/>
    <x v="0"/>
    <x v="5"/>
    <x v="2"/>
    <x v="9"/>
    <x v="3"/>
    <x v="2"/>
    <n v="4.5"/>
    <n v="4"/>
    <n v="4"/>
    <x v="0"/>
    <n v="64.402649398590754"/>
    <n v="1.8089037337498881"/>
  </r>
  <r>
    <x v="13"/>
    <x v="0"/>
    <x v="5"/>
    <x v="2"/>
    <x v="9"/>
    <x v="3"/>
    <x v="2"/>
    <n v="12.5"/>
    <n v="10.5"/>
    <n v="7"/>
    <x v="0"/>
    <n v="257.02154897181492"/>
    <n v="2.4099695365889646"/>
  </r>
  <r>
    <x v="13"/>
    <x v="4"/>
    <x v="5"/>
    <x v="2"/>
    <x v="9"/>
    <x v="3"/>
    <x v="2"/>
    <n v="16"/>
    <n v="14"/>
    <n v="9"/>
    <x v="0"/>
    <n v="430.39819354180167"/>
    <n v="2.6338704398505408"/>
  </r>
  <r>
    <x v="13"/>
    <x v="4"/>
    <x v="5"/>
    <x v="2"/>
    <x v="9"/>
    <x v="3"/>
    <x v="2"/>
    <n v="26"/>
    <n v="22"/>
    <n v="19"/>
    <x v="17"/>
    <n v="1583.3626974092558"/>
    <n v="3.1995804091396591"/>
  </r>
  <r>
    <x v="13"/>
    <x v="4"/>
    <x v="5"/>
    <x v="2"/>
    <x v="9"/>
    <x v="3"/>
    <x v="2"/>
    <n v="2"/>
    <n v="2"/>
    <n v="1"/>
    <x v="0"/>
    <n v="6.2831853071795862"/>
    <n v="0.79817986835811505"/>
  </r>
  <r>
    <x v="13"/>
    <x v="4"/>
    <x v="5"/>
    <x v="2"/>
    <x v="9"/>
    <x v="3"/>
    <x v="2"/>
    <n v="17"/>
    <n v="14.5"/>
    <n v="12"/>
    <x v="3"/>
    <n v="645.98998939440116"/>
    <n v="2.8102257879881831"/>
  </r>
  <r>
    <x v="13"/>
    <x v="4"/>
    <x v="5"/>
    <x v="2"/>
    <x v="9"/>
    <x v="3"/>
    <x v="2"/>
    <n v="8"/>
    <n v="6"/>
    <n v="6"/>
    <x v="18"/>
    <n v="150.79644737231007"/>
    <n v="2.1783911100697209"/>
  </r>
  <r>
    <x v="13"/>
    <x v="4"/>
    <x v="5"/>
    <x v="2"/>
    <x v="9"/>
    <x v="3"/>
    <x v="2"/>
    <n v="22"/>
    <n v="15"/>
    <n v="17"/>
    <x v="12"/>
    <n v="1167.1016708086081"/>
    <n v="3.0671086907907279"/>
  </r>
  <r>
    <x v="13"/>
    <x v="0"/>
    <x v="5"/>
    <x v="6"/>
    <x v="9"/>
    <x v="3"/>
    <x v="2"/>
    <n v="7.5"/>
    <n v="7.5"/>
    <n v="7"/>
    <x v="7"/>
    <n v="198.11668671700633"/>
    <n v="2.2969210562751194"/>
  </r>
  <r>
    <x v="13"/>
    <x v="0"/>
    <x v="5"/>
    <x v="6"/>
    <x v="9"/>
    <x v="3"/>
    <x v="2"/>
    <n v="4"/>
    <n v="4"/>
    <n v="2.2000000000000002"/>
    <x v="0"/>
    <n v="27.77167905773377"/>
    <n v="1.443602137707207"/>
  </r>
  <r>
    <x v="13"/>
    <x v="0"/>
    <x v="5"/>
    <x v="6"/>
    <x v="9"/>
    <x v="3"/>
    <x v="2"/>
    <n v="12"/>
    <n v="12.5"/>
    <n v="9"/>
    <x v="0"/>
    <n v="372.27872945039047"/>
    <n v="2.5708682230402564"/>
  </r>
  <r>
    <x v="13"/>
    <x v="0"/>
    <x v="5"/>
    <x v="6"/>
    <x v="9"/>
    <x v="3"/>
    <x v="2"/>
    <n v="11.5"/>
    <n v="10.5"/>
    <n v="10.5"/>
    <x v="3"/>
    <n v="441.19741828851659"/>
    <n v="2.6446329624573379"/>
  </r>
  <r>
    <x v="13"/>
    <x v="4"/>
    <x v="5"/>
    <x v="6"/>
    <x v="9"/>
    <x v="3"/>
    <x v="2"/>
    <n v="11"/>
    <n v="10"/>
    <n v="9"/>
    <x v="2"/>
    <n v="340.86280291449253"/>
    <n v="2.532579610878682"/>
  </r>
  <r>
    <x v="13"/>
    <x v="4"/>
    <x v="5"/>
    <x v="6"/>
    <x v="9"/>
    <x v="3"/>
    <x v="2"/>
    <n v="22"/>
    <n v="19"/>
    <n v="19"/>
    <x v="2"/>
    <n v="1462.4113802460488"/>
    <n v="3.1650695580114951"/>
  </r>
  <r>
    <x v="13"/>
    <x v="4"/>
    <x v="5"/>
    <x v="6"/>
    <x v="9"/>
    <x v="3"/>
    <x v="2"/>
    <n v="14"/>
    <n v="9.5"/>
    <n v="8.5"/>
    <x v="1"/>
    <n v="331.43802495372319"/>
    <n v="2.5204023323278455"/>
  </r>
  <r>
    <x v="13"/>
    <x v="4"/>
    <x v="5"/>
    <x v="6"/>
    <x v="9"/>
    <x v="3"/>
    <x v="2"/>
    <n v="3.5"/>
    <n v="2.5"/>
    <n v="2"/>
    <x v="0"/>
    <n v="19.438604544086846"/>
    <n v="1.288665084635759"/>
  </r>
  <r>
    <x v="13"/>
    <x v="0"/>
    <x v="5"/>
    <x v="7"/>
    <x v="9"/>
    <x v="3"/>
    <x v="2"/>
    <n v="1.5"/>
    <n v="1.5"/>
    <n v="1.2"/>
    <x v="0"/>
    <n v="6.2910392888135602"/>
    <n v="0.79872239745040907"/>
  </r>
  <r>
    <x v="13"/>
    <x v="0"/>
    <x v="5"/>
    <x v="7"/>
    <x v="9"/>
    <x v="3"/>
    <x v="2"/>
    <n v="18"/>
    <n v="13"/>
    <n v="15"/>
    <x v="8"/>
    <n v="890.64151729270634"/>
    <n v="2.9497029359230593"/>
  </r>
  <r>
    <x v="13"/>
    <x v="0"/>
    <x v="5"/>
    <x v="7"/>
    <x v="9"/>
    <x v="3"/>
    <x v="2"/>
    <n v="10.5"/>
    <n v="10.5"/>
    <n v="11"/>
    <x v="16"/>
    <n v="466.72285859893361"/>
    <n v="2.6690590717663891"/>
  </r>
  <r>
    <x v="13"/>
    <x v="0"/>
    <x v="5"/>
    <x v="7"/>
    <x v="9"/>
    <x v="3"/>
    <x v="2"/>
    <n v="1"/>
    <n v="0.8"/>
    <n v="0.4"/>
    <x v="0"/>
    <n v="1.1309733552923256"/>
    <n v="5.3452373461421121E-2"/>
  </r>
  <r>
    <x v="13"/>
    <x v="0"/>
    <x v="5"/>
    <x v="7"/>
    <x v="9"/>
    <x v="3"/>
    <x v="2"/>
    <n v="18"/>
    <n v="14"/>
    <n v="15"/>
    <x v="2"/>
    <n v="904.77868423386042"/>
    <n v="2.9565423604533647"/>
  </r>
  <r>
    <x v="13"/>
    <x v="4"/>
    <x v="5"/>
    <x v="7"/>
    <x v="9"/>
    <x v="3"/>
    <x v="2"/>
    <n v="20"/>
    <n v="16.5"/>
    <n v="15"/>
    <x v="1"/>
    <n v="966.03974097886135"/>
    <n v="2.9849949928055692"/>
  </r>
  <r>
    <x v="13"/>
    <x v="4"/>
    <x v="5"/>
    <x v="7"/>
    <x v="9"/>
    <x v="3"/>
    <x v="2"/>
    <n v="4.5"/>
    <n v="3.5"/>
    <n v="5.5"/>
    <x v="0"/>
    <n v="107.40319884460105"/>
    <n v="2.03101721637164"/>
  </r>
  <r>
    <x v="13"/>
    <x v="4"/>
    <x v="5"/>
    <x v="7"/>
    <x v="9"/>
    <x v="3"/>
    <x v="2"/>
    <n v="1"/>
    <n v="1"/>
    <n v="0.5"/>
    <x v="0"/>
    <n v="1.5707963267948966"/>
    <n v="0.19611987703015263"/>
  </r>
  <r>
    <x v="13"/>
    <x v="4"/>
    <x v="5"/>
    <x v="7"/>
    <x v="9"/>
    <x v="3"/>
    <x v="2"/>
    <n v="1.5"/>
    <n v="1.5"/>
    <n v="0.5"/>
    <x v="0"/>
    <n v="2.5525440310417071"/>
    <n v="0.40697324234504584"/>
  </r>
  <r>
    <x v="13"/>
    <x v="4"/>
    <x v="5"/>
    <x v="7"/>
    <x v="9"/>
    <x v="3"/>
    <x v="2"/>
    <n v="14"/>
    <n v="12.5"/>
    <n v="10.5"/>
    <x v="13"/>
    <n v="483.80526865282815"/>
    <n v="2.6846705935305968"/>
  </r>
  <r>
    <x v="14"/>
    <x v="0"/>
    <x v="5"/>
    <x v="3"/>
    <x v="9"/>
    <x v="3"/>
    <x v="2"/>
    <n v="19"/>
    <n v="17.5"/>
    <n v="14.5"/>
    <x v="1"/>
    <n v="921.66474474690551"/>
    <n v="2.9645729753007828"/>
  </r>
  <r>
    <x v="14"/>
    <x v="0"/>
    <x v="5"/>
    <x v="3"/>
    <x v="9"/>
    <x v="3"/>
    <x v="2"/>
    <n v="2.5"/>
    <n v="2"/>
    <n v="2.2000000000000002"/>
    <x v="1"/>
    <n v="19.132299260361844"/>
    <n v="1.2817671653270093"/>
  </r>
  <r>
    <x v="14"/>
    <x v="3"/>
    <x v="5"/>
    <x v="3"/>
    <x v="9"/>
    <x v="3"/>
    <x v="2"/>
    <n v="5"/>
    <n v="3"/>
    <n v="5"/>
    <x v="0"/>
    <n v="90.320788790706558"/>
    <n v="1.9557877217197832"/>
  </r>
  <r>
    <x v="14"/>
    <x v="3"/>
    <x v="5"/>
    <x v="3"/>
    <x v="9"/>
    <x v="3"/>
    <x v="2"/>
    <n v="20"/>
    <n v="24"/>
    <n v="15"/>
    <x v="10"/>
    <n v="1083.8494654884787"/>
    <n v="3.0349689677674081"/>
  </r>
  <r>
    <x v="14"/>
    <x v="3"/>
    <x v="5"/>
    <x v="3"/>
    <x v="9"/>
    <x v="3"/>
    <x v="2"/>
    <n v="6"/>
    <n v="6"/>
    <n v="4"/>
    <x v="0"/>
    <n v="78.539816339744831"/>
    <n v="1.8950898813661714"/>
  </r>
  <r>
    <x v="13"/>
    <x v="0"/>
    <x v="5"/>
    <x v="8"/>
    <x v="9"/>
    <x v="3"/>
    <x v="2"/>
    <n v="15"/>
    <n v="15"/>
    <n v="14.5"/>
    <x v="0"/>
    <n v="837.23444218167981"/>
    <n v="2.9228470860567248"/>
  </r>
  <r>
    <x v="13"/>
    <x v="0"/>
    <x v="5"/>
    <x v="8"/>
    <x v="9"/>
    <x v="3"/>
    <x v="2"/>
    <n v="2.5"/>
    <n v="1.2"/>
    <n v="1"/>
    <x v="1"/>
    <n v="5.497787143782138"/>
    <n v="0.74018792138042833"/>
  </r>
  <r>
    <x v="13"/>
    <x v="0"/>
    <x v="5"/>
    <x v="8"/>
    <x v="9"/>
    <x v="3"/>
    <x v="2"/>
    <n v="1.8"/>
    <n v="1.8"/>
    <n v="1"/>
    <x v="0"/>
    <n v="5.6862827029975254"/>
    <n v="0.75482844756331835"/>
  </r>
  <r>
    <x v="13"/>
    <x v="0"/>
    <x v="5"/>
    <x v="8"/>
    <x v="9"/>
    <x v="3"/>
    <x v="2"/>
    <n v="0.8"/>
    <n v="0.6"/>
    <n v="0.4"/>
    <x v="0"/>
    <n v="0.87964594300514221"/>
    <n v="-5.5692095963646875E-2"/>
  </r>
  <r>
    <x v="13"/>
    <x v="4"/>
    <x v="5"/>
    <x v="8"/>
    <x v="9"/>
    <x v="3"/>
    <x v="2"/>
    <n v="16"/>
    <n v="13"/>
    <n v="11"/>
    <x v="16"/>
    <n v="543.49552907103418"/>
    <n v="2.7351959758229292"/>
  </r>
  <r>
    <x v="13"/>
    <x v="4"/>
    <x v="5"/>
    <x v="8"/>
    <x v="9"/>
    <x v="3"/>
    <x v="2"/>
    <n v="16"/>
    <n v="11.5"/>
    <n v="12.5"/>
    <x v="3"/>
    <n v="635.38711418853563"/>
    <n v="2.8030384029784439"/>
  </r>
  <r>
    <x v="13"/>
    <x v="4"/>
    <x v="5"/>
    <x v="8"/>
    <x v="9"/>
    <x v="3"/>
    <x v="2"/>
    <n v="12.5"/>
    <n v="9.5"/>
    <n v="10"/>
    <x v="2"/>
    <n v="407.42529726242628"/>
    <n v="2.6100479910863204"/>
  </r>
  <r>
    <x v="13"/>
    <x v="4"/>
    <x v="5"/>
    <x v="8"/>
    <x v="9"/>
    <x v="3"/>
    <x v="2"/>
    <n v="4.5"/>
    <n v="4"/>
    <n v="3"/>
    <x v="10"/>
    <n v="42.411500823462205"/>
    <n v="1.62748364118914"/>
  </r>
  <r>
    <x v="13"/>
    <x v="4"/>
    <x v="5"/>
    <x v="8"/>
    <x v="9"/>
    <x v="3"/>
    <x v="2"/>
    <n v="15"/>
    <n v="16"/>
    <n v="13"/>
    <x v="17"/>
    <n v="719.42471767206257"/>
    <n v="2.8569853550340216"/>
  </r>
  <r>
    <x v="13"/>
    <x v="4"/>
    <x v="5"/>
    <x v="8"/>
    <x v="9"/>
    <x v="3"/>
    <x v="2"/>
    <n v="12"/>
    <n v="10"/>
    <n v="8.5"/>
    <x v="10"/>
    <n v="321.22784882955636"/>
    <n v="2.5068131893735135"/>
  </r>
  <r>
    <x v="13"/>
    <x v="4"/>
    <x v="5"/>
    <x v="8"/>
    <x v="9"/>
    <x v="3"/>
    <x v="2"/>
    <n v="32.5"/>
    <n v="26"/>
    <n v="18"/>
    <x v="18"/>
    <n v="1681.5374678339367"/>
    <n v="3.2257065486606096"/>
  </r>
  <r>
    <x v="14"/>
    <x v="0"/>
    <x v="5"/>
    <x v="9"/>
    <x v="9"/>
    <x v="3"/>
    <x v="2"/>
    <n v="7"/>
    <n v="6.5"/>
    <n v="4.5"/>
    <x v="0"/>
    <n v="99.352867669777211"/>
    <n v="1.9971804068780081"/>
  </r>
  <r>
    <x v="14"/>
    <x v="0"/>
    <x v="5"/>
    <x v="9"/>
    <x v="9"/>
    <x v="3"/>
    <x v="2"/>
    <n v="1.2"/>
    <n v="1"/>
    <n v="0.3"/>
    <x v="0"/>
    <n v="1.2252211349000193"/>
    <n v="8.8214479720633024E-2"/>
  </r>
  <r>
    <x v="14"/>
    <x v="0"/>
    <x v="5"/>
    <x v="9"/>
    <x v="9"/>
    <x v="3"/>
    <x v="2"/>
    <n v="3.5"/>
    <n v="2.5"/>
    <n v="2.5"/>
    <x v="0"/>
    <n v="26.507188014663878"/>
    <n v="1.4233636585332152"/>
  </r>
  <r>
    <x v="14"/>
    <x v="0"/>
    <x v="5"/>
    <x v="9"/>
    <x v="9"/>
    <x v="3"/>
    <x v="2"/>
    <n v="4"/>
    <n v="3.5"/>
    <n v="4.5"/>
    <x v="2"/>
    <n v="74.612825522757589"/>
    <n v="1.8728134866550192"/>
  </r>
  <r>
    <x v="14"/>
    <x v="3"/>
    <x v="5"/>
    <x v="9"/>
    <x v="9"/>
    <x v="3"/>
    <x v="2"/>
    <n v="13"/>
    <n v="14"/>
    <n v="11"/>
    <x v="17"/>
    <n v="523.07517682270054"/>
    <n v="2.7185641105364726"/>
  </r>
  <r>
    <x v="14"/>
    <x v="3"/>
    <x v="5"/>
    <x v="9"/>
    <x v="9"/>
    <x v="3"/>
    <x v="2"/>
    <n v="12"/>
    <n v="11"/>
    <n v="10"/>
    <x v="0"/>
    <n v="417.83182292744249"/>
    <n v="2.6210015136612195"/>
  </r>
  <r>
    <x v="13"/>
    <x v="4"/>
    <x v="5"/>
    <x v="5"/>
    <x v="11"/>
    <x v="0"/>
    <x v="0"/>
    <n v="3"/>
    <n v="3"/>
    <n v="0"/>
    <x v="7"/>
    <n v="7.0685834705770345"/>
    <n v="0.84933239080549627"/>
  </r>
  <r>
    <x v="13"/>
    <x v="4"/>
    <x v="5"/>
    <x v="5"/>
    <x v="11"/>
    <x v="0"/>
    <x v="0"/>
    <n v="4"/>
    <n v="2.5"/>
    <n v="0"/>
    <x v="5"/>
    <n v="7.8539816339744828"/>
    <n v="0.895089881366171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036">
  <r>
    <x v="0"/>
    <x v="0"/>
    <x v="0"/>
    <x v="0"/>
    <n v="4.1233403578366037"/>
    <n v="0.61524918477212831"/>
    <n v="1.416663601333042"/>
    <x v="0"/>
  </r>
  <r>
    <x v="0"/>
    <x v="0"/>
    <x v="0"/>
    <x v="0"/>
    <n v="2.3561944901923448"/>
    <n v="0.37221113608583389"/>
    <n v="0.85704781339761926"/>
    <x v="1"/>
  </r>
  <r>
    <x v="0"/>
    <x v="1"/>
    <x v="0"/>
    <x v="0"/>
    <n v="2.3561944901923448"/>
    <n v="0.37221113608583389"/>
    <n v="0.85704781339761926"/>
    <x v="1"/>
  </r>
  <r>
    <x v="0"/>
    <x v="2"/>
    <x v="0"/>
    <x v="0"/>
    <n v="3.9269908169872414"/>
    <n v="0.59405988570219026"/>
    <n v="1.3678734371636099"/>
    <x v="0"/>
  </r>
  <r>
    <x v="0"/>
    <x v="3"/>
    <x v="0"/>
    <x v="1"/>
    <n v="5.8904862254808616"/>
    <n v="0.7701511447578715"/>
    <n v="1.7733385452717743"/>
    <x v="0"/>
  </r>
  <r>
    <x v="0"/>
    <x v="0"/>
    <x v="1"/>
    <x v="0"/>
    <n v="199.09843442125313"/>
    <n v="2.2990678450355264"/>
    <n v="5.2937993477607472"/>
    <x v="2"/>
  </r>
  <r>
    <x v="0"/>
    <x v="0"/>
    <x v="1"/>
    <x v="0"/>
    <n v="84.823001646924411"/>
    <n v="1.928513636853121"/>
    <n v="4.4405667518537291"/>
    <x v="3"/>
  </r>
  <r>
    <x v="0"/>
    <x v="0"/>
    <x v="1"/>
    <x v="0"/>
    <n v="1.9634954084936207"/>
    <n v="0.29302989003820906"/>
    <n v="0.67472625660366459"/>
    <x v="1"/>
  </r>
  <r>
    <x v="0"/>
    <x v="0"/>
    <x v="1"/>
    <x v="2"/>
    <n v="117.80972450961724"/>
    <n v="2.0711811404218525"/>
    <n v="4.7690708188257656"/>
    <x v="3"/>
  </r>
  <r>
    <x v="0"/>
    <x v="0"/>
    <x v="1"/>
    <x v="3"/>
    <n v="153.54534094420114"/>
    <n v="2.1862366430980571"/>
    <n v="5.0339959041549296"/>
    <x v="2"/>
  </r>
  <r>
    <x v="0"/>
    <x v="0"/>
    <x v="1"/>
    <x v="4"/>
    <n v="630.87107474900029"/>
    <n v="2.7999406155897271"/>
    <n v="6.4471015227254771"/>
    <x v="4"/>
  </r>
  <r>
    <x v="0"/>
    <x v="0"/>
    <x v="1"/>
    <x v="5"/>
    <n v="23.758294442772812"/>
    <n v="1.3758152603546592"/>
    <n v="3.1679317092063601"/>
    <x v="5"/>
  </r>
  <r>
    <x v="0"/>
    <x v="0"/>
    <x v="1"/>
    <x v="6"/>
    <n v="40.644354955817946"/>
    <n v="1.6090002354951267"/>
    <n v="3.704859956874988"/>
    <x v="5"/>
  </r>
  <r>
    <x v="0"/>
    <x v="1"/>
    <x v="1"/>
    <x v="0"/>
    <n v="6.8722339297276722"/>
    <n v="0.83709793438848468"/>
    <n v="1.9274892250990325"/>
    <x v="0"/>
  </r>
  <r>
    <x v="0"/>
    <x v="1"/>
    <x v="1"/>
    <x v="0"/>
    <n v="17.671458676442587"/>
    <n v="1.2472723994775339"/>
    <n v="2.8719508339398838"/>
    <x v="6"/>
  </r>
  <r>
    <x v="0"/>
    <x v="1"/>
    <x v="1"/>
    <x v="2"/>
    <n v="16.493361431346415"/>
    <n v="1.2173091761000907"/>
    <n v="2.8029579624529326"/>
    <x v="6"/>
  </r>
  <r>
    <x v="0"/>
    <x v="1"/>
    <x v="1"/>
    <x v="1"/>
    <n v="58.708512713959259"/>
    <n v="1.7687010783626387"/>
    <n v="4.0725847370003052"/>
    <x v="3"/>
  </r>
  <r>
    <x v="0"/>
    <x v="1"/>
    <x v="1"/>
    <x v="0"/>
    <n v="3.9269908169872414"/>
    <n v="0.59405988570219026"/>
    <n v="1.3678734371636099"/>
    <x v="0"/>
  </r>
  <r>
    <x v="0"/>
    <x v="1"/>
    <x v="1"/>
    <x v="2"/>
    <n v="43.982297150257104"/>
    <n v="1.6432779083723719"/>
    <n v="3.7837872154646588"/>
    <x v="5"/>
  </r>
  <r>
    <x v="0"/>
    <x v="4"/>
    <x v="1"/>
    <x v="7"/>
    <n v="761.05082033212739"/>
    <n v="2.8814136584169368"/>
    <n v="6.6347001366202756"/>
    <x v="4"/>
  </r>
  <r>
    <x v="0"/>
    <x v="4"/>
    <x v="1"/>
    <x v="8"/>
    <n v="259.18139392115791"/>
    <n v="2.4136038212440587"/>
    <n v="5.5575281791900357"/>
    <x v="2"/>
  </r>
  <r>
    <x v="0"/>
    <x v="4"/>
    <x v="1"/>
    <x v="1"/>
    <n v="15.550883635269473"/>
    <n v="1.1917550716277026"/>
    <n v="2.7441174624299989"/>
    <x v="6"/>
  </r>
  <r>
    <x v="0"/>
    <x v="4"/>
    <x v="1"/>
    <x v="9"/>
    <n v="57.726765009712452"/>
    <n v="1.7613772204503664"/>
    <n v="4.0557209309483007"/>
    <x v="3"/>
  </r>
  <r>
    <x v="0"/>
    <x v="4"/>
    <x v="1"/>
    <x v="8"/>
    <n v="174.35839227423352"/>
    <n v="2.24144285581681"/>
    <n v="5.1611129066017893"/>
    <x v="2"/>
  </r>
  <r>
    <x v="0"/>
    <x v="4"/>
    <x v="1"/>
    <x v="9"/>
    <n v="1385.4423602330987"/>
    <n v="3.1415884621619723"/>
    <n v="7.233774761296246"/>
    <x v="7"/>
  </r>
  <r>
    <x v="0"/>
    <x v="4"/>
    <x v="1"/>
    <x v="10"/>
    <n v="282.74333882308139"/>
    <n v="2.4513923821334589"/>
    <n v="5.644539556179665"/>
    <x v="2"/>
  </r>
  <r>
    <x v="0"/>
    <x v="5"/>
    <x v="1"/>
    <x v="9"/>
    <n v="20.616701789183018"/>
    <n v="1.3142191891081472"/>
    <n v="3.0261015137671423"/>
    <x v="5"/>
  </r>
  <r>
    <x v="0"/>
    <x v="5"/>
    <x v="1"/>
    <x v="9"/>
    <n v="35.342917352885173"/>
    <n v="1.5483023951415151"/>
    <n v="3.5650980144998292"/>
    <x v="5"/>
  </r>
  <r>
    <x v="0"/>
    <x v="5"/>
    <x v="1"/>
    <x v="3"/>
    <n v="247.40042147019622"/>
    <n v="2.3934004351557721"/>
    <n v="5.5110081635551422"/>
    <x v="2"/>
  </r>
  <r>
    <x v="0"/>
    <x v="5"/>
    <x v="1"/>
    <x v="0"/>
    <n v="86.59014751456867"/>
    <n v="1.9374684795060475"/>
    <n v="4.4611860390564653"/>
    <x v="3"/>
  </r>
  <r>
    <x v="0"/>
    <x v="5"/>
    <x v="1"/>
    <x v="0"/>
    <n v="9.4247779607693793"/>
    <n v="0.97427112741379629"/>
    <n v="2.2433421745175099"/>
    <x v="6"/>
  </r>
  <r>
    <x v="0"/>
    <x v="5"/>
    <x v="1"/>
    <x v="0"/>
    <n v="3.1415926535897931"/>
    <n v="0.49714987269413385"/>
    <n v="1.1447298858494002"/>
    <x v="0"/>
  </r>
  <r>
    <x v="0"/>
    <x v="5"/>
    <x v="1"/>
    <x v="11"/>
    <n v="83.448554860978874"/>
    <n v="1.9214188200885205"/>
    <n v="4.4242303325340355"/>
    <x v="3"/>
  </r>
  <r>
    <x v="0"/>
    <x v="5"/>
    <x v="1"/>
    <x v="5"/>
    <n v="169.64600329384882"/>
    <n v="2.2295436325171023"/>
    <n v="5.1337139324136745"/>
    <x v="2"/>
  </r>
  <r>
    <x v="0"/>
    <x v="5"/>
    <x v="1"/>
    <x v="9"/>
    <n v="270.56966729042091"/>
    <n v="2.432279107609816"/>
    <n v="5.6005296151832225"/>
    <x v="2"/>
  </r>
  <r>
    <x v="0"/>
    <x v="5"/>
    <x v="1"/>
    <x v="1"/>
    <n v="805.81851564578199"/>
    <n v="2.9062372421419691"/>
    <n v="6.6918585504602248"/>
    <x v="4"/>
  </r>
  <r>
    <x v="0"/>
    <x v="5"/>
    <x v="1"/>
    <x v="2"/>
    <n v="103.67255756846318"/>
    <n v="2.0156638125720212"/>
    <n v="4.6412374473158806"/>
    <x v="3"/>
  </r>
  <r>
    <x v="0"/>
    <x v="5"/>
    <x v="1"/>
    <x v="7"/>
    <n v="13.744467859455344"/>
    <n v="1.1381279300524658"/>
    <n v="2.6206364056589777"/>
    <x v="6"/>
  </r>
  <r>
    <x v="0"/>
    <x v="2"/>
    <x v="1"/>
    <x v="2"/>
    <n v="6.2831853071795862"/>
    <n v="0.79817986835811505"/>
    <n v="1.8378770664093453"/>
    <x v="0"/>
  </r>
  <r>
    <x v="0"/>
    <x v="2"/>
    <x v="1"/>
    <x v="0"/>
    <n v="16.493361431346415"/>
    <n v="1.2173091761000907"/>
    <n v="2.8029579624529326"/>
    <x v="6"/>
  </r>
  <r>
    <x v="0"/>
    <x v="2"/>
    <x v="1"/>
    <x v="12"/>
    <n v="137.44467859455344"/>
    <n v="2.138127930052466"/>
    <n v="4.9232214986530236"/>
    <x v="3"/>
  </r>
  <r>
    <x v="0"/>
    <x v="2"/>
    <x v="1"/>
    <x v="1"/>
    <n v="19.242255003237482"/>
    <n v="1.2842559657307038"/>
    <n v="2.9571086422801907"/>
    <x v="6"/>
  </r>
  <r>
    <x v="0"/>
    <x v="6"/>
    <x v="1"/>
    <x v="2"/>
    <n v="33.575771485240914"/>
    <n v="1.526026000430363"/>
    <n v="3.5138047201122786"/>
    <x v="5"/>
  </r>
  <r>
    <x v="0"/>
    <x v="6"/>
    <x v="1"/>
    <x v="0"/>
    <n v="5.8904862254808616"/>
    <n v="0.7701511447578715"/>
    <n v="1.7733385452717743"/>
    <x v="0"/>
  </r>
  <r>
    <x v="0"/>
    <x v="6"/>
    <x v="1"/>
    <x v="1"/>
    <n v="12.762720155208534"/>
    <n v="1.1059432466810646"/>
    <n v="2.546528433505256"/>
    <x v="6"/>
  </r>
  <r>
    <x v="0"/>
    <x v="6"/>
    <x v="1"/>
    <x v="0"/>
    <n v="5.497787143782138"/>
    <n v="0.74018792138042833"/>
    <n v="1.7043456737848228"/>
    <x v="0"/>
  </r>
  <r>
    <x v="0"/>
    <x v="6"/>
    <x v="1"/>
    <x v="2"/>
    <n v="41.233403578366037"/>
    <n v="1.6152491847721284"/>
    <n v="3.7192486943270877"/>
    <x v="5"/>
  </r>
  <r>
    <x v="0"/>
    <x v="6"/>
    <x v="1"/>
    <x v="2"/>
    <n v="49.480084294039244"/>
    <n v="1.6944304308197531"/>
    <n v="3.9015702511210422"/>
    <x v="5"/>
  </r>
  <r>
    <x v="0"/>
    <x v="6"/>
    <x v="1"/>
    <x v="2"/>
    <n v="47.516588885545623"/>
    <n v="1.6768452560186404"/>
    <n v="3.8610788897663055"/>
    <x v="5"/>
  </r>
  <r>
    <x v="0"/>
    <x v="6"/>
    <x v="1"/>
    <x v="0"/>
    <n v="9.4247779607693793"/>
    <n v="0.97427112741379629"/>
    <n v="2.2433421745175099"/>
    <x v="6"/>
  </r>
  <r>
    <x v="0"/>
    <x v="6"/>
    <x v="1"/>
    <x v="3"/>
    <n v="51.050880620834135"/>
    <n v="1.7080032380090271"/>
    <n v="3.9328227946251464"/>
    <x v="5"/>
  </r>
  <r>
    <x v="0"/>
    <x v="6"/>
    <x v="1"/>
    <x v="0"/>
    <n v="8.2466807156732074"/>
    <n v="0.91627918043610956"/>
    <n v="2.1098107818929872"/>
    <x v="6"/>
  </r>
  <r>
    <x v="0"/>
    <x v="6"/>
    <x v="1"/>
    <x v="9"/>
    <n v="171.60949870234245"/>
    <n v="2.2345413226726123"/>
    <n v="5.1452215392651546"/>
    <x v="2"/>
  </r>
  <r>
    <x v="0"/>
    <x v="6"/>
    <x v="1"/>
    <x v="13"/>
    <n v="200.86558028889741"/>
    <n v="2.3029055237503693"/>
    <n v="5.3026359295612453"/>
    <x v="2"/>
  </r>
  <r>
    <x v="0"/>
    <x v="6"/>
    <x v="1"/>
    <x v="7"/>
    <n v="7.8539816339744828"/>
    <n v="0.8950898813661714"/>
    <n v="2.061020617723555"/>
    <x v="6"/>
  </r>
  <r>
    <x v="0"/>
    <x v="6"/>
    <x v="1"/>
    <x v="7"/>
    <n v="24.740042147019622"/>
    <n v="1.3934004351557721"/>
    <n v="3.2084230705610968"/>
    <x v="5"/>
  </r>
  <r>
    <x v="0"/>
    <x v="7"/>
    <x v="1"/>
    <x v="1"/>
    <n v="212.64655273985912"/>
    <n v="2.3276583466635294"/>
    <n v="5.3596314106106098"/>
    <x v="2"/>
  </r>
  <r>
    <x v="0"/>
    <x v="7"/>
    <x v="1"/>
    <x v="0"/>
    <n v="0.39269908169872414"/>
    <n v="-0.40594011429780974"/>
    <n v="-0.93471165583043581"/>
    <x v="8"/>
  </r>
  <r>
    <x v="0"/>
    <x v="7"/>
    <x v="1"/>
    <x v="0"/>
    <n v="51.050880620834135"/>
    <n v="1.7080032380090271"/>
    <n v="3.9328227946251464"/>
    <x v="5"/>
  </r>
  <r>
    <x v="0"/>
    <x v="7"/>
    <x v="1"/>
    <x v="0"/>
    <n v="11.780972450961723"/>
    <n v="1.0711811404218528"/>
    <n v="2.4664857258317197"/>
    <x v="6"/>
  </r>
  <r>
    <x v="0"/>
    <x v="7"/>
    <x v="1"/>
    <x v="0"/>
    <n v="18.849555921538759"/>
    <n v="1.2753011230777775"/>
    <n v="2.9364893550774553"/>
    <x v="6"/>
  </r>
  <r>
    <x v="0"/>
    <x v="7"/>
    <x v="1"/>
    <x v="0"/>
    <n v="42.411500823462205"/>
    <n v="1.62748364118914"/>
    <n v="3.7474195712937837"/>
    <x v="5"/>
  </r>
  <r>
    <x v="0"/>
    <x v="7"/>
    <x v="1"/>
    <x v="1"/>
    <n v="53.407075111026487"/>
    <n v="1.7275987940724078"/>
    <n v="3.9779432299056161"/>
    <x v="5"/>
  </r>
  <r>
    <x v="0"/>
    <x v="7"/>
    <x v="1"/>
    <x v="0"/>
    <n v="5.8904862254808616"/>
    <n v="0.7701511447578715"/>
    <n v="1.7733385452717743"/>
    <x v="0"/>
  </r>
  <r>
    <x v="0"/>
    <x v="7"/>
    <x v="1"/>
    <x v="1"/>
    <n v="106.02875205865551"/>
    <n v="2.0254236498611777"/>
    <n v="4.6637103031679388"/>
    <x v="3"/>
  </r>
  <r>
    <x v="0"/>
    <x v="7"/>
    <x v="1"/>
    <x v="0"/>
    <n v="50.26548245743669"/>
    <n v="1.7012698553500587"/>
    <n v="3.9173186080891815"/>
    <x v="5"/>
  </r>
  <r>
    <x v="0"/>
    <x v="7"/>
    <x v="1"/>
    <x v="0"/>
    <n v="17.27875959474386"/>
    <n v="1.2375125621883776"/>
    <n v="2.8494779780878252"/>
    <x v="6"/>
  </r>
  <r>
    <x v="0"/>
    <x v="7"/>
    <x v="1"/>
    <x v="1"/>
    <n v="91.302536494953358"/>
    <n v="1.9604828429281629"/>
    <n v="4.5141785691969751"/>
    <x v="3"/>
  </r>
  <r>
    <x v="0"/>
    <x v="7"/>
    <x v="1"/>
    <x v="7"/>
    <n v="2224.6402978232722"/>
    <n v="3.3472597999016065"/>
    <n v="7.7073505176316708"/>
    <x v="7"/>
  </r>
  <r>
    <x v="0"/>
    <x v="7"/>
    <x v="1"/>
    <x v="1"/>
    <n v="109.95574287564276"/>
    <n v="2.0412179170444094"/>
    <n v="4.7000779473388139"/>
    <x v="3"/>
  </r>
  <r>
    <x v="0"/>
    <x v="3"/>
    <x v="1"/>
    <x v="2"/>
    <n v="21.598449493429829"/>
    <n v="1.334422575196434"/>
    <n v="3.0726215294020354"/>
    <x v="5"/>
  </r>
  <r>
    <x v="0"/>
    <x v="3"/>
    <x v="1"/>
    <x v="1"/>
    <n v="81.288709911635891"/>
    <n v="1.910030231159108"/>
    <n v="4.3980071374349334"/>
    <x v="3"/>
  </r>
  <r>
    <x v="0"/>
    <x v="3"/>
    <x v="1"/>
    <x v="0"/>
    <n v="12.370021073509811"/>
    <n v="1.0923704394917908"/>
    <n v="2.5152758900011518"/>
    <x v="6"/>
  </r>
  <r>
    <x v="0"/>
    <x v="3"/>
    <x v="1"/>
    <x v="3"/>
    <n v="42.411500823462205"/>
    <n v="1.62748364118914"/>
    <n v="3.7474195712937837"/>
    <x v="5"/>
  </r>
  <r>
    <x v="0"/>
    <x v="3"/>
    <x v="1"/>
    <x v="0"/>
    <n v="19.634954084936208"/>
    <n v="1.2930298900382091"/>
    <n v="2.9773113495977102"/>
    <x v="6"/>
  </r>
  <r>
    <x v="0"/>
    <x v="3"/>
    <x v="1"/>
    <x v="1"/>
    <n v="38.877209088173693"/>
    <n v="1.5896950802997403"/>
    <n v="3.6604081943041544"/>
    <x v="5"/>
  </r>
  <r>
    <x v="0"/>
    <x v="3"/>
    <x v="1"/>
    <x v="3"/>
    <n v="57.726765009712452"/>
    <n v="1.7613772204503664"/>
    <n v="4.0557209309483007"/>
    <x v="3"/>
  </r>
  <r>
    <x v="0"/>
    <x v="3"/>
    <x v="1"/>
    <x v="0"/>
    <n v="1.1780972450961724"/>
    <n v="7.1181140421852696E-2"/>
    <n v="0.16390063283767389"/>
    <x v="1"/>
  </r>
  <r>
    <x v="0"/>
    <x v="3"/>
    <x v="1"/>
    <x v="0"/>
    <n v="70.096786083222256"/>
    <n v="1.8456981061504023"/>
    <n v="4.249876945389258"/>
    <x v="3"/>
  </r>
  <r>
    <x v="0"/>
    <x v="3"/>
    <x v="1"/>
    <x v="2"/>
    <n v="61.850105367549055"/>
    <n v="1.7913404438278095"/>
    <n v="4.1247138024352523"/>
    <x v="3"/>
  </r>
  <r>
    <x v="0"/>
    <x v="3"/>
    <x v="1"/>
    <x v="1"/>
    <n v="123.11116211255002"/>
    <n v="2.0902974308689255"/>
    <n v="4.8130877042425393"/>
    <x v="3"/>
  </r>
  <r>
    <x v="0"/>
    <x v="3"/>
    <x v="1"/>
    <x v="0"/>
    <n v="10.602875205865551"/>
    <n v="1.0254236498611775"/>
    <n v="2.3611252101738933"/>
    <x v="6"/>
  </r>
  <r>
    <x v="0"/>
    <x v="3"/>
    <x v="1"/>
    <x v="9"/>
    <n v="77.754418176347386"/>
    <n v="1.8907250759637213"/>
    <n v="4.3535553748640998"/>
    <x v="3"/>
  </r>
  <r>
    <x v="0"/>
    <x v="3"/>
    <x v="1"/>
    <x v="0"/>
    <n v="8.8357293382212934"/>
    <n v="0.94624240381355273"/>
    <n v="2.1788036533799389"/>
    <x v="6"/>
  </r>
  <r>
    <x v="0"/>
    <x v="3"/>
    <x v="1"/>
    <x v="0"/>
    <n v="4.7123889803846897"/>
    <n v="0.67324113174981504"/>
    <n v="1.5501949939575645"/>
    <x v="0"/>
  </r>
  <r>
    <x v="0"/>
    <x v="8"/>
    <x v="1"/>
    <x v="12"/>
    <n v="117.80972450961724"/>
    <n v="2.0711811404218525"/>
    <n v="4.7690708188257656"/>
    <x v="3"/>
  </r>
  <r>
    <x v="0"/>
    <x v="8"/>
    <x v="1"/>
    <x v="0"/>
    <n v="2.9452431127404308"/>
    <n v="0.46912114909389024"/>
    <n v="1.0801913647118289"/>
    <x v="1"/>
  </r>
  <r>
    <x v="0"/>
    <x v="8"/>
    <x v="1"/>
    <x v="13"/>
    <n v="70.882184246619701"/>
    <n v="1.8505370919438668"/>
    <n v="4.2610191219424998"/>
    <x v="3"/>
  </r>
  <r>
    <x v="0"/>
    <x v="8"/>
    <x v="1"/>
    <x v="3"/>
    <n v="11.780972450961723"/>
    <n v="1.0711811404218528"/>
    <n v="2.4664857258317197"/>
    <x v="6"/>
  </r>
  <r>
    <x v="0"/>
    <x v="8"/>
    <x v="1"/>
    <x v="1"/>
    <n v="25.918139392115794"/>
    <n v="1.4136038212440589"/>
    <n v="3.2549430861959898"/>
    <x v="5"/>
  </r>
  <r>
    <x v="0"/>
    <x v="8"/>
    <x v="1"/>
    <x v="8"/>
    <n v="146.08405839192537"/>
    <n v="2.1646028255840877"/>
    <n v="4.9841821984427108"/>
    <x v="3"/>
  </r>
  <r>
    <x v="0"/>
    <x v="8"/>
    <x v="1"/>
    <x v="0"/>
    <n v="4.7123889803846897"/>
    <n v="0.67324113174981504"/>
    <n v="1.5501949939575645"/>
    <x v="0"/>
  </r>
  <r>
    <x v="0"/>
    <x v="9"/>
    <x v="1"/>
    <x v="0"/>
    <n v="0.78539816339744828"/>
    <n v="-0.10491011863382856"/>
    <n v="-0.24156447527049049"/>
    <x v="8"/>
  </r>
  <r>
    <x v="0"/>
    <x v="9"/>
    <x v="1"/>
    <x v="1"/>
    <n v="15.707963267948966"/>
    <n v="1.1961198770301527"/>
    <n v="2.7541677982835004"/>
    <x v="6"/>
  </r>
  <r>
    <x v="0"/>
    <x v="9"/>
    <x v="1"/>
    <x v="9"/>
    <n v="28.077984341458777"/>
    <n v="1.448365927503271"/>
    <n v="3.3349857938695262"/>
    <x v="5"/>
  </r>
  <r>
    <x v="0"/>
    <x v="9"/>
    <x v="1"/>
    <x v="0"/>
    <n v="1.7671458676442586"/>
    <n v="0.24727239947753393"/>
    <n v="0.56936574094583825"/>
    <x v="1"/>
  </r>
  <r>
    <x v="0"/>
    <x v="9"/>
    <x v="1"/>
    <x v="12"/>
    <n v="7.0685834705770345"/>
    <n v="0.84933239080549627"/>
    <n v="1.9556601020657289"/>
    <x v="6"/>
  </r>
  <r>
    <x v="0"/>
    <x v="9"/>
    <x v="1"/>
    <x v="12"/>
    <n v="71.274883328318438"/>
    <n v="1.8529365150743216"/>
    <n v="4.2665439978744697"/>
    <x v="3"/>
  </r>
  <r>
    <x v="0"/>
    <x v="0"/>
    <x v="2"/>
    <x v="8"/>
    <n v="182.60507298990672"/>
    <n v="2.2615128385921444"/>
    <n v="5.2073257497569205"/>
    <x v="2"/>
  </r>
  <r>
    <x v="0"/>
    <x v="0"/>
    <x v="2"/>
    <x v="12"/>
    <n v="4.7123889803846897"/>
    <n v="0.67324113174981504"/>
    <n v="1.5501949939575645"/>
    <x v="0"/>
  </r>
  <r>
    <x v="0"/>
    <x v="0"/>
    <x v="2"/>
    <x v="0"/>
    <n v="1.7671458676442586"/>
    <n v="0.24727239947753393"/>
    <n v="0.56936574094583825"/>
    <x v="1"/>
  </r>
  <r>
    <x v="0"/>
    <x v="0"/>
    <x v="2"/>
    <x v="0"/>
    <n v="6.2831853071795862"/>
    <n v="0.79817986835811505"/>
    <n v="1.8378770664093453"/>
    <x v="0"/>
  </r>
  <r>
    <x v="0"/>
    <x v="0"/>
    <x v="2"/>
    <x v="2"/>
    <n v="35.342917352885173"/>
    <n v="1.5483023951415151"/>
    <n v="3.5650980144998292"/>
    <x v="5"/>
  </r>
  <r>
    <x v="0"/>
    <x v="0"/>
    <x v="2"/>
    <x v="12"/>
    <n v="65.973445725385659"/>
    <n v="1.8193691674280532"/>
    <n v="4.1892523235728234"/>
    <x v="3"/>
  </r>
  <r>
    <x v="0"/>
    <x v="1"/>
    <x v="2"/>
    <x v="0"/>
    <n v="4.7123889803846897"/>
    <n v="0.67324113174981504"/>
    <n v="1.5501949939575645"/>
    <x v="0"/>
  </r>
  <r>
    <x v="0"/>
    <x v="1"/>
    <x v="2"/>
    <x v="9"/>
    <n v="53.603424651875848"/>
    <n v="1.7291925370789651"/>
    <n v="3.9816129587945785"/>
    <x v="5"/>
  </r>
  <r>
    <x v="0"/>
    <x v="1"/>
    <x v="2"/>
    <x v="3"/>
    <n v="15.707963267948966"/>
    <n v="1.1961198770301527"/>
    <n v="2.7541677982835004"/>
    <x v="6"/>
  </r>
  <r>
    <x v="0"/>
    <x v="1"/>
    <x v="2"/>
    <x v="0"/>
    <n v="7.8539816339744828"/>
    <n v="0.8950898813661714"/>
    <n v="2.061020617723555"/>
    <x v="6"/>
  </r>
  <r>
    <x v="0"/>
    <x v="1"/>
    <x v="2"/>
    <x v="5"/>
    <n v="4.7123889803846897"/>
    <n v="0.67324113174981504"/>
    <n v="1.5501949939575645"/>
    <x v="0"/>
  </r>
  <r>
    <x v="0"/>
    <x v="1"/>
    <x v="2"/>
    <x v="1"/>
    <n v="15.904312808798327"/>
    <n v="1.2015149089168589"/>
    <n v="2.7665903182820575"/>
    <x v="6"/>
  </r>
  <r>
    <x v="0"/>
    <x v="1"/>
    <x v="2"/>
    <x v="13"/>
    <n v="64.795348480289476"/>
    <n v="1.8115438299160964"/>
    <n v="4.1712338180701449"/>
    <x v="3"/>
  </r>
  <r>
    <x v="0"/>
    <x v="1"/>
    <x v="2"/>
    <x v="1"/>
    <n v="33.379421944391552"/>
    <n v="1.523478811416483"/>
    <n v="3.5079396006598809"/>
    <x v="5"/>
  </r>
  <r>
    <x v="0"/>
    <x v="1"/>
    <x v="2"/>
    <x v="0"/>
    <n v="2042.0352248333654"/>
    <n v="3.3100632293369894"/>
    <n v="7.6217022487390826"/>
    <x v="7"/>
  </r>
  <r>
    <x v="0"/>
    <x v="1"/>
    <x v="2"/>
    <x v="0"/>
    <n v="28.274333882308138"/>
    <n v="1.4513923821334587"/>
    <n v="3.3419544631856195"/>
    <x v="5"/>
  </r>
  <r>
    <x v="0"/>
    <x v="1"/>
    <x v="2"/>
    <x v="14"/>
    <n v="32.986722862692829"/>
    <n v="1.518339171764072"/>
    <n v="3.496105143012878"/>
    <x v="5"/>
  </r>
  <r>
    <x v="0"/>
    <x v="4"/>
    <x v="2"/>
    <x v="5"/>
    <n v="2438.6612973490769"/>
    <n v="3.3871514858787704"/>
    <n v="7.7992045190970885"/>
    <x v="7"/>
  </r>
  <r>
    <x v="0"/>
    <x v="4"/>
    <x v="2"/>
    <x v="9"/>
    <n v="1473.4069545336129"/>
    <n v="3.1683227154092171"/>
    <n v="7.2953326542956791"/>
    <x v="7"/>
  </r>
  <r>
    <x v="0"/>
    <x v="5"/>
    <x v="2"/>
    <x v="0"/>
    <n v="5.8904862254808616"/>
    <n v="0.7701511447578715"/>
    <n v="1.7733385452717743"/>
    <x v="0"/>
  </r>
  <r>
    <x v="0"/>
    <x v="5"/>
    <x v="2"/>
    <x v="11"/>
    <n v="41.037054037516675"/>
    <n v="1.6131761761492631"/>
    <n v="3.7144754155744302"/>
    <x v="5"/>
  </r>
  <r>
    <x v="0"/>
    <x v="5"/>
    <x v="2"/>
    <x v="0"/>
    <n v="2.3561944901923448"/>
    <n v="0.37221113608583389"/>
    <n v="0.85704781339761926"/>
    <x v="1"/>
  </r>
  <r>
    <x v="0"/>
    <x v="5"/>
    <x v="2"/>
    <x v="9"/>
    <n v="59.690260418206066"/>
    <n v="1.7759034736469628"/>
    <n v="4.0891688650158402"/>
    <x v="3"/>
  </r>
  <r>
    <x v="0"/>
    <x v="5"/>
    <x v="2"/>
    <x v="6"/>
    <n v="204.98892064673399"/>
    <n v="2.3117303887044525"/>
    <n v="5.3229559320522029"/>
    <x v="2"/>
  </r>
  <r>
    <x v="0"/>
    <x v="5"/>
    <x v="2"/>
    <x v="8"/>
    <n v="47.123889803846893"/>
    <n v="1.673241131749815"/>
    <n v="3.85278008695161"/>
    <x v="5"/>
  </r>
  <r>
    <x v="0"/>
    <x v="5"/>
    <x v="2"/>
    <x v="0"/>
    <n v="17.27875959474386"/>
    <n v="1.2375125621883776"/>
    <n v="2.8494779780878252"/>
    <x v="6"/>
  </r>
  <r>
    <x v="0"/>
    <x v="5"/>
    <x v="2"/>
    <x v="7"/>
    <n v="169.64600329384882"/>
    <n v="2.2295436325171023"/>
    <n v="5.1337139324136745"/>
    <x v="2"/>
  </r>
  <r>
    <x v="0"/>
    <x v="2"/>
    <x v="2"/>
    <x v="0"/>
    <n v="373.06412761378795"/>
    <n v="2.571783490991038"/>
    <n v="5.9217503287641504"/>
    <x v="2"/>
  </r>
  <r>
    <x v="0"/>
    <x v="6"/>
    <x v="2"/>
    <x v="12"/>
    <n v="500.6913291658733"/>
    <n v="2.6995700704721641"/>
    <n v="6.2159898017620909"/>
    <x v="4"/>
  </r>
  <r>
    <x v="0"/>
    <x v="7"/>
    <x v="2"/>
    <x v="12"/>
    <n v="206.16701789183017"/>
    <n v="2.3142191891081469"/>
    <n v="5.3286866067611882"/>
    <x v="2"/>
  </r>
  <r>
    <x v="0"/>
    <x v="7"/>
    <x v="2"/>
    <x v="0"/>
    <n v="21.205750411731103"/>
    <n v="1.3264536455251588"/>
    <n v="3.0542723907338387"/>
    <x v="5"/>
  </r>
  <r>
    <x v="0"/>
    <x v="3"/>
    <x v="2"/>
    <x v="0"/>
    <n v="4.7123889803846897"/>
    <n v="0.67324113174981504"/>
    <n v="1.5501949939575645"/>
    <x v="0"/>
  </r>
  <r>
    <x v="0"/>
    <x v="8"/>
    <x v="2"/>
    <x v="1"/>
    <n v="2.3561944901923448"/>
    <n v="0.37221113608583389"/>
    <n v="0.85704781339761926"/>
    <x v="1"/>
  </r>
  <r>
    <x v="0"/>
    <x v="8"/>
    <x v="2"/>
    <x v="2"/>
    <n v="9.4247779607693793"/>
    <n v="0.97427112741379629"/>
    <n v="2.2433421745175099"/>
    <x v="6"/>
  </r>
  <r>
    <x v="0"/>
    <x v="8"/>
    <x v="2"/>
    <x v="0"/>
    <n v="6.8722339297276722"/>
    <n v="0.83709793438848468"/>
    <n v="1.9274892250990325"/>
    <x v="0"/>
  </r>
  <r>
    <x v="0"/>
    <x v="8"/>
    <x v="2"/>
    <x v="0"/>
    <n v="12.370021073509811"/>
    <n v="1.0923704394917908"/>
    <n v="2.5152758900011518"/>
    <x v="6"/>
  </r>
  <r>
    <x v="0"/>
    <x v="8"/>
    <x v="2"/>
    <x v="0"/>
    <n v="8.2466807156732074"/>
    <n v="0.91627918043610956"/>
    <n v="2.1098107818929872"/>
    <x v="6"/>
  </r>
  <r>
    <x v="0"/>
    <x v="8"/>
    <x v="2"/>
    <x v="0"/>
    <n v="6.2831853071795862"/>
    <n v="0.79817986835811505"/>
    <n v="1.8378770664093453"/>
    <x v="0"/>
  </r>
  <r>
    <x v="0"/>
    <x v="8"/>
    <x v="2"/>
    <x v="12"/>
    <n v="47.123889803846893"/>
    <n v="1.673241131749815"/>
    <n v="3.85278008695161"/>
    <x v="5"/>
  </r>
  <r>
    <x v="0"/>
    <x v="8"/>
    <x v="2"/>
    <x v="1"/>
    <n v="37.306412761378795"/>
    <n v="1.571783490991038"/>
    <n v="3.619165235770105"/>
    <x v="5"/>
  </r>
  <r>
    <x v="0"/>
    <x v="8"/>
    <x v="2"/>
    <x v="9"/>
    <n v="86.786497055418039"/>
    <n v="1.938452159387301"/>
    <n v="4.4634510456873171"/>
    <x v="3"/>
  </r>
  <r>
    <x v="0"/>
    <x v="9"/>
    <x v="2"/>
    <x v="7"/>
    <n v="544.2809272344316"/>
    <n v="2.7358231159779782"/>
    <n v="6.2994655239194124"/>
    <x v="4"/>
  </r>
  <r>
    <x v="0"/>
    <x v="9"/>
    <x v="2"/>
    <x v="0"/>
    <n v="4.7123889803846897"/>
    <n v="0.67324113174981504"/>
    <n v="1.5501949939575645"/>
    <x v="0"/>
  </r>
  <r>
    <x v="0"/>
    <x v="9"/>
    <x v="2"/>
    <x v="5"/>
    <n v="12.959069696057897"/>
    <n v="1.1125738255800777"/>
    <n v="2.5617959056360444"/>
    <x v="6"/>
  </r>
  <r>
    <x v="0"/>
    <x v="9"/>
    <x v="2"/>
    <x v="3"/>
    <n v="6.8722339297276722"/>
    <n v="0.83709793438848468"/>
    <n v="1.9274892250990325"/>
    <x v="0"/>
  </r>
  <r>
    <x v="0"/>
    <x v="9"/>
    <x v="2"/>
    <x v="1"/>
    <n v="5.8904862254808616"/>
    <n v="0.7701511447578715"/>
    <n v="1.7733385452717743"/>
    <x v="0"/>
  </r>
  <r>
    <x v="0"/>
    <x v="9"/>
    <x v="2"/>
    <x v="0"/>
    <n v="2.9452431127404308"/>
    <n v="0.46912114909389024"/>
    <n v="1.0801913647118289"/>
    <x v="1"/>
  </r>
  <r>
    <x v="0"/>
    <x v="9"/>
    <x v="2"/>
    <x v="1"/>
    <n v="15.707963267948966"/>
    <n v="1.1961198770301527"/>
    <n v="2.7541677982835004"/>
    <x v="6"/>
  </r>
  <r>
    <x v="0"/>
    <x v="9"/>
    <x v="2"/>
    <x v="11"/>
    <n v="100.72731445572275"/>
    <n v="2.0031472551500253"/>
    <n v="4.6124170087803886"/>
    <x v="3"/>
  </r>
  <r>
    <x v="0"/>
    <x v="9"/>
    <x v="2"/>
    <x v="7"/>
    <n v="127.62720155208534"/>
    <n v="2.1059432466810648"/>
    <n v="4.8491135264993019"/>
    <x v="3"/>
  </r>
  <r>
    <x v="0"/>
    <x v="9"/>
    <x v="2"/>
    <x v="13"/>
    <n v="296.88050576423547"/>
    <n v="2.4725816812033967"/>
    <n v="5.6933297203490971"/>
    <x v="2"/>
  </r>
  <r>
    <x v="0"/>
    <x v="9"/>
    <x v="2"/>
    <x v="1"/>
    <n v="18.849555921538759"/>
    <n v="1.2753011230777775"/>
    <n v="2.9364893550774553"/>
    <x v="6"/>
  </r>
  <r>
    <x v="0"/>
    <x v="0"/>
    <x v="3"/>
    <x v="12"/>
    <n v="42.411500823462205"/>
    <n v="1.62748364118914"/>
    <n v="3.7474195712937837"/>
    <x v="5"/>
  </r>
  <r>
    <x v="0"/>
    <x v="0"/>
    <x v="3"/>
    <x v="0"/>
    <n v="11.780972450961723"/>
    <n v="1.0711811404218528"/>
    <n v="2.4664857258317197"/>
    <x v="6"/>
  </r>
  <r>
    <x v="0"/>
    <x v="1"/>
    <x v="3"/>
    <x v="12"/>
    <n v="1558.2299561805373"/>
    <n v="3.1926315491843313"/>
    <n v="7.3513058125743278"/>
    <x v="7"/>
  </r>
  <r>
    <x v="0"/>
    <x v="1"/>
    <x v="3"/>
    <x v="9"/>
    <n v="141.37166941154069"/>
    <n v="2.1503623864694776"/>
    <n v="4.9513923756197196"/>
    <x v="3"/>
  </r>
  <r>
    <x v="0"/>
    <x v="1"/>
    <x v="3"/>
    <x v="9"/>
    <n v="14.726215563702155"/>
    <n v="1.168091153429909"/>
    <n v="2.6896292771459294"/>
    <x v="6"/>
  </r>
  <r>
    <x v="0"/>
    <x v="1"/>
    <x v="3"/>
    <x v="0"/>
    <n v="3.9269908169872414"/>
    <n v="0.59405988570219026"/>
    <n v="1.3678734371636099"/>
    <x v="0"/>
  </r>
  <r>
    <x v="0"/>
    <x v="1"/>
    <x v="3"/>
    <x v="3"/>
    <n v="1.8849555921538759"/>
    <n v="0.27530112307777749"/>
    <n v="0.63390426208340944"/>
    <x v="1"/>
  </r>
  <r>
    <x v="0"/>
    <x v="1"/>
    <x v="3"/>
    <x v="2"/>
    <n v="18.849555921538759"/>
    <n v="1.2753011230777775"/>
    <n v="2.9364893550774553"/>
    <x v="6"/>
  </r>
  <r>
    <x v="0"/>
    <x v="1"/>
    <x v="3"/>
    <x v="0"/>
    <n v="8.2466807156732074"/>
    <n v="0.91627918043610956"/>
    <n v="2.1098107818929872"/>
    <x v="6"/>
  </r>
  <r>
    <x v="0"/>
    <x v="4"/>
    <x v="3"/>
    <x v="0"/>
    <n v="21.598449493429829"/>
    <n v="1.334422575196434"/>
    <n v="3.0726215294020354"/>
    <x v="5"/>
  </r>
  <r>
    <x v="0"/>
    <x v="4"/>
    <x v="3"/>
    <x v="12"/>
    <n v="4146.9023027385265"/>
    <n v="3.6177238038999837"/>
    <n v="8.3301169014298164"/>
    <x v="9"/>
  </r>
  <r>
    <x v="0"/>
    <x v="4"/>
    <x v="3"/>
    <x v="2"/>
    <n v="182.60507298990672"/>
    <n v="2.2615128385921444"/>
    <n v="5.2073257497569205"/>
    <x v="2"/>
  </r>
  <r>
    <x v="0"/>
    <x v="2"/>
    <x v="3"/>
    <x v="0"/>
    <n v="14.137166941154069"/>
    <n v="1.1503623864694774"/>
    <n v="2.6488072826256741"/>
    <x v="6"/>
  </r>
  <r>
    <x v="0"/>
    <x v="2"/>
    <x v="3"/>
    <x v="0"/>
    <n v="32.986722862692829"/>
    <n v="1.518339171764072"/>
    <n v="3.496105143012878"/>
    <x v="5"/>
  </r>
  <r>
    <x v="0"/>
    <x v="2"/>
    <x v="3"/>
    <x v="0"/>
    <n v="35.342917352885173"/>
    <n v="1.5483023951415151"/>
    <n v="3.5650980144998292"/>
    <x v="5"/>
  </r>
  <r>
    <x v="0"/>
    <x v="2"/>
    <x v="3"/>
    <x v="5"/>
    <n v="125.66370614359172"/>
    <n v="2.0992098640220962"/>
    <n v="4.8336093399633366"/>
    <x v="3"/>
  </r>
  <r>
    <x v="0"/>
    <x v="2"/>
    <x v="3"/>
    <x v="3"/>
    <n v="49.480084294039244"/>
    <n v="1.6944304308197531"/>
    <n v="3.9015702511210422"/>
    <x v="5"/>
  </r>
  <r>
    <x v="0"/>
    <x v="2"/>
    <x v="3"/>
    <x v="11"/>
    <n v="15.315264186250241"/>
    <n v="1.1851244927286895"/>
    <n v="2.7288499902992105"/>
    <x v="6"/>
  </r>
  <r>
    <x v="0"/>
    <x v="2"/>
    <x v="3"/>
    <x v="3"/>
    <n v="68.722339297276719"/>
    <n v="1.8370979343884846"/>
    <n v="4.2300743180930782"/>
    <x v="3"/>
  </r>
  <r>
    <x v="0"/>
    <x v="6"/>
    <x v="3"/>
    <x v="0"/>
    <n v="3.1415926535897931"/>
    <n v="0.49714987269413385"/>
    <n v="1.1447298858494002"/>
    <x v="0"/>
  </r>
  <r>
    <x v="0"/>
    <x v="6"/>
    <x v="3"/>
    <x v="0"/>
    <n v="0.94247779607693793"/>
    <n v="-2.5728872586203724E-2"/>
    <n v="-5.9242918476535858E-2"/>
    <x v="8"/>
  </r>
  <r>
    <x v="0"/>
    <x v="6"/>
    <x v="3"/>
    <x v="0"/>
    <n v="4.1233403578366037"/>
    <n v="0.61524918477212831"/>
    <n v="1.416663601333042"/>
    <x v="0"/>
  </r>
  <r>
    <x v="0"/>
    <x v="6"/>
    <x v="3"/>
    <x v="13"/>
    <n v="133.51768777756621"/>
    <n v="2.1255388027444453"/>
    <n v="4.8942339617797712"/>
    <x v="3"/>
  </r>
  <r>
    <x v="0"/>
    <x v="6"/>
    <x v="3"/>
    <x v="1"/>
    <n v="12.370021073509811"/>
    <n v="1.0923704394917908"/>
    <n v="2.5152758900011518"/>
    <x v="6"/>
  </r>
  <r>
    <x v="0"/>
    <x v="6"/>
    <x v="3"/>
    <x v="0"/>
    <n v="5.497787143782138"/>
    <n v="0.74018792138042833"/>
    <n v="1.7043456737848228"/>
    <x v="0"/>
  </r>
  <r>
    <x v="0"/>
    <x v="6"/>
    <x v="3"/>
    <x v="5"/>
    <n v="2.9452431127404308"/>
    <n v="0.46912114909389024"/>
    <n v="1.0801913647118289"/>
    <x v="1"/>
  </r>
  <r>
    <x v="0"/>
    <x v="6"/>
    <x v="3"/>
    <x v="0"/>
    <n v="14.137166941154069"/>
    <n v="1.1503623864694774"/>
    <n v="2.6488072826256741"/>
    <x v="6"/>
  </r>
  <r>
    <x v="0"/>
    <x v="7"/>
    <x v="3"/>
    <x v="2"/>
    <n v="19.242255003237482"/>
    <n v="1.2842559657307038"/>
    <n v="2.9571086422801907"/>
    <x v="6"/>
  </r>
  <r>
    <x v="0"/>
    <x v="7"/>
    <x v="3"/>
    <x v="1"/>
    <n v="63.585835308657408"/>
    <n v="1.8033603808618952"/>
    <n v="4.1523907302686647"/>
    <x v="3"/>
  </r>
  <r>
    <x v="0"/>
    <x v="7"/>
    <x v="3"/>
    <x v="13"/>
    <n v="317.04953060028186"/>
    <n v="2.501127114539671"/>
    <n v="5.7590580096222572"/>
    <x v="2"/>
  </r>
  <r>
    <x v="0"/>
    <x v="7"/>
    <x v="3"/>
    <x v="3"/>
    <n v="30.237829290801759"/>
    <n v="1.4805506108746722"/>
    <n v="3.4090937660232479"/>
    <x v="5"/>
  </r>
  <r>
    <x v="0"/>
    <x v="7"/>
    <x v="3"/>
    <x v="1"/>
    <n v="35.342917352885173"/>
    <n v="1.5483023951415151"/>
    <n v="3.5650980144998292"/>
    <x v="5"/>
  </r>
  <r>
    <x v="0"/>
    <x v="7"/>
    <x v="3"/>
    <x v="0"/>
    <n v="1.8849555921538759"/>
    <n v="0.27530112307777749"/>
    <n v="0.63390426208340944"/>
    <x v="1"/>
  </r>
  <r>
    <x v="0"/>
    <x v="7"/>
    <x v="3"/>
    <x v="0"/>
    <n v="3.3379421944391554"/>
    <n v="0.523478811416483"/>
    <n v="1.205354507665835"/>
    <x v="0"/>
  </r>
  <r>
    <x v="0"/>
    <x v="3"/>
    <x v="3"/>
    <x v="9"/>
    <n v="276.06745443420306"/>
    <n v="2.4410152107220142"/>
    <n v="5.6206452359802288"/>
    <x v="2"/>
  </r>
  <r>
    <x v="0"/>
    <x v="3"/>
    <x v="3"/>
    <x v="0"/>
    <n v="30.630528372500482"/>
    <n v="1.4861544883926707"/>
    <n v="3.4219971708591559"/>
    <x v="5"/>
  </r>
  <r>
    <x v="0"/>
    <x v="3"/>
    <x v="3"/>
    <x v="0"/>
    <n v="9.6211275016187408"/>
    <n v="0.98322597006672274"/>
    <n v="2.2639614617202453"/>
    <x v="6"/>
  </r>
  <r>
    <x v="0"/>
    <x v="3"/>
    <x v="3"/>
    <x v="0"/>
    <n v="10.602875205865551"/>
    <n v="1.0254236498611775"/>
    <n v="2.3611252101738933"/>
    <x v="6"/>
  </r>
  <r>
    <x v="0"/>
    <x v="3"/>
    <x v="3"/>
    <x v="2"/>
    <n v="70.685834705770347"/>
    <n v="1.8493323908054964"/>
    <n v="4.2582451950597742"/>
    <x v="3"/>
  </r>
  <r>
    <x v="0"/>
    <x v="3"/>
    <x v="3"/>
    <x v="2"/>
    <n v="53.603424651875848"/>
    <n v="1.7291925370789651"/>
    <n v="3.9816129587945785"/>
    <x v="5"/>
  </r>
  <r>
    <x v="0"/>
    <x v="3"/>
    <x v="3"/>
    <x v="0"/>
    <n v="10.602875205865551"/>
    <n v="1.0254236498611775"/>
    <n v="2.3611252101738933"/>
    <x v="6"/>
  </r>
  <r>
    <x v="0"/>
    <x v="3"/>
    <x v="3"/>
    <x v="2"/>
    <n v="21.205750411731103"/>
    <n v="1.3264536455251588"/>
    <n v="3.0542723907338387"/>
    <x v="5"/>
  </r>
  <r>
    <x v="0"/>
    <x v="3"/>
    <x v="3"/>
    <x v="2"/>
    <n v="75.398223686155035"/>
    <n v="1.8773611144057398"/>
    <n v="4.3227837161973461"/>
    <x v="3"/>
  </r>
  <r>
    <x v="0"/>
    <x v="3"/>
    <x v="3"/>
    <x v="1"/>
    <n v="12.370021073509811"/>
    <n v="1.0923704394917908"/>
    <n v="2.5152758900011518"/>
    <x v="6"/>
  </r>
  <r>
    <x v="0"/>
    <x v="8"/>
    <x v="3"/>
    <x v="0"/>
    <n v="3.9269908169872414"/>
    <n v="0.59405988570219026"/>
    <n v="1.3678734371636099"/>
    <x v="0"/>
  </r>
  <r>
    <x v="0"/>
    <x v="8"/>
    <x v="3"/>
    <x v="0"/>
    <n v="37.699111843077517"/>
    <n v="1.5763311187417586"/>
    <n v="3.6296365356374003"/>
    <x v="5"/>
  </r>
  <r>
    <x v="0"/>
    <x v="8"/>
    <x v="3"/>
    <x v="0"/>
    <n v="15.11891464540088"/>
    <n v="1.179520615210691"/>
    <n v="2.7159465854633029"/>
    <x v="6"/>
  </r>
  <r>
    <x v="0"/>
    <x v="8"/>
    <x v="3"/>
    <x v="9"/>
    <n v="38.484510006474963"/>
    <n v="1.585285961394685"/>
    <n v="3.6502558228401361"/>
    <x v="5"/>
  </r>
  <r>
    <x v="0"/>
    <x v="8"/>
    <x v="3"/>
    <x v="0"/>
    <n v="9.4247779607693793"/>
    <n v="0.97427112741379629"/>
    <n v="2.2433421745175099"/>
    <x v="6"/>
  </r>
  <r>
    <x v="0"/>
    <x v="8"/>
    <x v="3"/>
    <x v="12"/>
    <n v="45.945792558750725"/>
    <n v="1.6622457474483519"/>
    <n v="3.8274622789673205"/>
    <x v="5"/>
  </r>
  <r>
    <x v="0"/>
    <x v="8"/>
    <x v="3"/>
    <x v="14"/>
    <n v="3.4557519189487729"/>
    <n v="0.53854255785235894"/>
    <n v="1.2400400656537252"/>
    <x v="0"/>
  </r>
  <r>
    <x v="0"/>
    <x v="8"/>
    <x v="3"/>
    <x v="0"/>
    <n v="23.561944901923447"/>
    <n v="1.3722111360858338"/>
    <n v="3.1596329063916646"/>
    <x v="5"/>
  </r>
  <r>
    <x v="0"/>
    <x v="9"/>
    <x v="3"/>
    <x v="12"/>
    <n v="142.94246573833559"/>
    <n v="2.1551612693512463"/>
    <n v="4.9624422118063052"/>
    <x v="3"/>
  </r>
  <r>
    <x v="0"/>
    <x v="9"/>
    <x v="3"/>
    <x v="3"/>
    <n v="51.836278784231588"/>
    <n v="1.7146338169080402"/>
    <n v="3.9480902667559352"/>
    <x v="5"/>
  </r>
  <r>
    <x v="0"/>
    <x v="9"/>
    <x v="3"/>
    <x v="2"/>
    <n v="113.09733552923255"/>
    <n v="2.053452373461421"/>
    <n v="4.7282488243055099"/>
    <x v="3"/>
  </r>
  <r>
    <x v="0"/>
    <x v="9"/>
    <x v="3"/>
    <x v="5"/>
    <n v="62.831853071795862"/>
    <n v="1.7981798683581149"/>
    <n v="4.1404621594033912"/>
    <x v="3"/>
  </r>
  <r>
    <x v="0"/>
    <x v="9"/>
    <x v="3"/>
    <x v="2"/>
    <n v="2.3561944901923448"/>
    <n v="0.37221113608583389"/>
    <n v="0.85704781339761926"/>
    <x v="1"/>
  </r>
  <r>
    <x v="0"/>
    <x v="9"/>
    <x v="3"/>
    <x v="7"/>
    <n v="19.242255003237482"/>
    <n v="1.2842559657307038"/>
    <n v="2.9571086422801907"/>
    <x v="6"/>
  </r>
  <r>
    <x v="0"/>
    <x v="9"/>
    <x v="3"/>
    <x v="5"/>
    <n v="17.27875959474386"/>
    <n v="1.2375125621883776"/>
    <n v="2.8494779780878252"/>
    <x v="6"/>
  </r>
  <r>
    <x v="0"/>
    <x v="9"/>
    <x v="3"/>
    <x v="2"/>
    <n v="13.744467859455344"/>
    <n v="1.1381279300524658"/>
    <n v="2.6206364056589777"/>
    <x v="6"/>
  </r>
  <r>
    <x v="0"/>
    <x v="9"/>
    <x v="3"/>
    <x v="0"/>
    <n v="12.959069696057897"/>
    <n v="1.1125738255800777"/>
    <n v="2.5617959056360444"/>
    <x v="6"/>
  </r>
  <r>
    <x v="0"/>
    <x v="9"/>
    <x v="3"/>
    <x v="5"/>
    <n v="35.342917352885173"/>
    <n v="1.5483023951415151"/>
    <n v="3.5650980144998292"/>
    <x v="5"/>
  </r>
  <r>
    <x v="0"/>
    <x v="9"/>
    <x v="3"/>
    <x v="0"/>
    <n v="54.977871437821378"/>
    <n v="1.7401879213804283"/>
    <n v="4.0069307667788685"/>
    <x v="5"/>
  </r>
  <r>
    <x v="0"/>
    <x v="1"/>
    <x v="4"/>
    <x v="0"/>
    <n v="12.370021073509811"/>
    <n v="1.0923704394917908"/>
    <n v="2.5152758900011518"/>
    <x v="6"/>
  </r>
  <r>
    <x v="0"/>
    <x v="1"/>
    <x v="4"/>
    <x v="12"/>
    <n v="3.9269908169872414"/>
    <n v="0.59405988570219026"/>
    <n v="1.3678734371636099"/>
    <x v="0"/>
  </r>
  <r>
    <x v="0"/>
    <x v="1"/>
    <x v="4"/>
    <x v="0"/>
    <n v="0.62831853071795862"/>
    <n v="-0.20182013164188498"/>
    <n v="-0.46470802658470023"/>
    <x v="8"/>
  </r>
  <r>
    <x v="0"/>
    <x v="1"/>
    <x v="4"/>
    <x v="0"/>
    <n v="2.3561944901923448"/>
    <n v="0.37221113608583389"/>
    <n v="0.85704781339761926"/>
    <x v="1"/>
  </r>
  <r>
    <x v="0"/>
    <x v="6"/>
    <x v="4"/>
    <x v="15"/>
    <n v="21.598449493429829"/>
    <n v="1.334422575196434"/>
    <n v="3.0726215294020354"/>
    <x v="5"/>
  </r>
  <r>
    <x v="0"/>
    <x v="6"/>
    <x v="4"/>
    <x v="9"/>
    <n v="32.397674240144738"/>
    <n v="1.5105138342521154"/>
    <n v="3.4780866375101995"/>
    <x v="5"/>
  </r>
  <r>
    <x v="0"/>
    <x v="8"/>
    <x v="4"/>
    <x v="0"/>
    <n v="6.2831853071795862"/>
    <n v="0.79817986835811505"/>
    <n v="1.8378770664093453"/>
    <x v="0"/>
  </r>
  <r>
    <x v="0"/>
    <x v="8"/>
    <x v="4"/>
    <x v="0"/>
    <n v="4.7123889803846897"/>
    <n v="0.67324113174981504"/>
    <n v="1.5501949939575645"/>
    <x v="0"/>
  </r>
  <r>
    <x v="0"/>
    <x v="8"/>
    <x v="4"/>
    <x v="2"/>
    <n v="15.904312808798327"/>
    <n v="1.2015149089168589"/>
    <n v="2.7665903182820575"/>
    <x v="6"/>
  </r>
  <r>
    <x v="0"/>
    <x v="0"/>
    <x v="5"/>
    <x v="16"/>
    <n v="9570.0766209979065"/>
    <n v="3.9809154148869146"/>
    <n v="9.1663964907888165"/>
    <x v="10"/>
  </r>
  <r>
    <x v="0"/>
    <x v="0"/>
    <x v="5"/>
    <x v="2"/>
    <n v="310.62497362369078"/>
    <n v="2.4922363691998668"/>
    <n v="5.738586311937218"/>
    <x v="2"/>
  </r>
  <r>
    <x v="0"/>
    <x v="0"/>
    <x v="5"/>
    <x v="4"/>
    <n v="5130.2208033121324"/>
    <n v="3.7101360574308022"/>
    <n v="8.5429039788198651"/>
    <x v="9"/>
  </r>
  <r>
    <x v="0"/>
    <x v="1"/>
    <x v="5"/>
    <x v="1"/>
    <n v="71.471232869167793"/>
    <n v="1.854131273687265"/>
    <n v="4.2692950312463598"/>
    <x v="3"/>
  </r>
  <r>
    <x v="0"/>
    <x v="4"/>
    <x v="5"/>
    <x v="17"/>
    <n v="596.90260418206071"/>
    <n v="2.775903473646963"/>
    <n v="6.3917539580098861"/>
    <x v="4"/>
  </r>
  <r>
    <x v="0"/>
    <x v="4"/>
    <x v="5"/>
    <x v="0"/>
    <n v="119.5768703772615"/>
    <n v="2.0776471826710843"/>
    <n v="4.7839594313195155"/>
    <x v="3"/>
  </r>
  <r>
    <x v="0"/>
    <x v="4"/>
    <x v="5"/>
    <x v="18"/>
    <n v="1457.3062921839653"/>
    <n v="3.1635508400509735"/>
    <n v="7.2843450052301622"/>
    <x v="7"/>
  </r>
  <r>
    <x v="0"/>
    <x v="4"/>
    <x v="5"/>
    <x v="0"/>
    <n v="117.80972450961724"/>
    <n v="2.0711811404218525"/>
    <n v="4.7690708188257656"/>
    <x v="3"/>
  </r>
  <r>
    <x v="0"/>
    <x v="4"/>
    <x v="5"/>
    <x v="5"/>
    <n v="508.93800988154646"/>
    <n v="2.7066648872367649"/>
    <n v="6.2323262210817845"/>
    <x v="4"/>
  </r>
  <r>
    <x v="0"/>
    <x v="4"/>
    <x v="5"/>
    <x v="16"/>
    <n v="221.67863161892978"/>
    <n v="2.345723831963177"/>
    <n v="5.401228727759281"/>
    <x v="2"/>
  </r>
  <r>
    <x v="0"/>
    <x v="4"/>
    <x v="5"/>
    <x v="18"/>
    <n v="70.489485164920978"/>
    <n v="1.8481243386165283"/>
    <n v="4.2554635520978978"/>
    <x v="3"/>
  </r>
  <r>
    <x v="0"/>
    <x v="4"/>
    <x v="5"/>
    <x v="9"/>
    <n v="106.81415022205297"/>
    <n v="2.028628789736389"/>
    <n v="4.6710904104655615"/>
    <x v="3"/>
  </r>
  <r>
    <x v="0"/>
    <x v="5"/>
    <x v="5"/>
    <x v="7"/>
    <n v="357.74886342753769"/>
    <n v="2.5535782626751886"/>
    <n v="5.8798312414295228"/>
    <x v="2"/>
  </r>
  <r>
    <x v="0"/>
    <x v="2"/>
    <x v="5"/>
    <x v="1"/>
    <n v="176.32188768272715"/>
    <n v="2.2463062267055136"/>
    <n v="5.1723112319118183"/>
    <x v="2"/>
  </r>
  <r>
    <x v="0"/>
    <x v="2"/>
    <x v="5"/>
    <x v="12"/>
    <n v="291.77541770215203"/>
    <n v="2.4650486994627654"/>
    <n v="5.6759843888873229"/>
    <x v="2"/>
  </r>
  <r>
    <x v="0"/>
    <x v="2"/>
    <x v="5"/>
    <x v="0"/>
    <n v="87.964594300514207"/>
    <n v="1.9443079040363531"/>
    <n v="4.4769343960246042"/>
    <x v="3"/>
  </r>
  <r>
    <x v="0"/>
    <x v="2"/>
    <x v="5"/>
    <x v="3"/>
    <n v="111.52653920243766"/>
    <n v="2.0473782257492279"/>
    <n v="4.71426258233077"/>
    <x v="3"/>
  </r>
  <r>
    <x v="0"/>
    <x v="2"/>
    <x v="5"/>
    <x v="2"/>
    <n v="52.228977865930311"/>
    <n v="1.7179115266692762"/>
    <n v="3.9556374723913179"/>
    <x v="5"/>
  </r>
  <r>
    <x v="0"/>
    <x v="2"/>
    <x v="5"/>
    <x v="0"/>
    <n v="83.252205320129519"/>
    <n v="1.9203957466309416"/>
    <n v="4.421874618841577"/>
    <x v="3"/>
  </r>
  <r>
    <x v="0"/>
    <x v="2"/>
    <x v="5"/>
    <x v="10"/>
    <n v="4874.1810020445637"/>
    <n v="3.6879016526143182"/>
    <n v="8.4917073697378349"/>
    <x v="9"/>
  </r>
  <r>
    <x v="0"/>
    <x v="6"/>
    <x v="5"/>
    <x v="0"/>
    <n v="2.3561944901923448"/>
    <n v="0.37221113608583389"/>
    <n v="0.85704781339761926"/>
    <x v="1"/>
  </r>
  <r>
    <x v="0"/>
    <x v="6"/>
    <x v="5"/>
    <x v="7"/>
    <n v="86.393797973719316"/>
    <n v="1.9364825665243965"/>
    <n v="4.4589158905219257"/>
    <x v="3"/>
  </r>
  <r>
    <x v="0"/>
    <x v="6"/>
    <x v="5"/>
    <x v="12"/>
    <n v="650.30967929308713"/>
    <n v="2.8131202181510515"/>
    <n v="6.4774486791147687"/>
    <x v="4"/>
  </r>
  <r>
    <x v="0"/>
    <x v="7"/>
    <x v="5"/>
    <x v="12"/>
    <n v="375.42032210398025"/>
    <n v="2.5745177779782904"/>
    <n v="5.9280462572209656"/>
    <x v="2"/>
  </r>
  <r>
    <x v="0"/>
    <x v="7"/>
    <x v="5"/>
    <x v="3"/>
    <n v="554.52251928513442"/>
    <n v="2.7439191876406044"/>
    <n v="6.3181074178415875"/>
    <x v="4"/>
  </r>
  <r>
    <x v="0"/>
    <x v="7"/>
    <x v="5"/>
    <x v="10"/>
    <n v="671.4525978517463"/>
    <n v="2.8270153584521411"/>
    <n v="6.5094434220371191"/>
    <x v="4"/>
  </r>
  <r>
    <x v="0"/>
    <x v="3"/>
    <x v="5"/>
    <x v="3"/>
    <n v="565.48667764616278"/>
    <n v="2.7524223777974397"/>
    <n v="6.3376867367396104"/>
    <x v="4"/>
  </r>
  <r>
    <x v="0"/>
    <x v="1"/>
    <x v="6"/>
    <x v="19"/>
    <n v="352.6437753654543"/>
    <n v="2.5473362223694949"/>
    <n v="5.8654584124717637"/>
    <x v="2"/>
  </r>
  <r>
    <x v="0"/>
    <x v="4"/>
    <x v="6"/>
    <x v="3"/>
    <n v="356.5707661824415"/>
    <n v="2.5521457342232754"/>
    <n v="5.8765327227708575"/>
    <x v="2"/>
  </r>
  <r>
    <x v="0"/>
    <x v="4"/>
    <x v="6"/>
    <x v="9"/>
    <n v="301.59289474462014"/>
    <n v="2.4794211057337021"/>
    <n v="5.709078077317236"/>
    <x v="2"/>
  </r>
  <r>
    <x v="0"/>
    <x v="6"/>
    <x v="6"/>
    <x v="8"/>
    <n v="2748.8935718910689"/>
    <n v="3.4391579257164469"/>
    <n v="7.9189537722070149"/>
    <x v="7"/>
  </r>
  <r>
    <x v="0"/>
    <x v="8"/>
    <x v="6"/>
    <x v="13"/>
    <n v="166.1117115585603"/>
    <n v="2.2204002530772327"/>
    <n v="5.1126605232158422"/>
    <x v="2"/>
  </r>
  <r>
    <x v="0"/>
    <x v="9"/>
    <x v="6"/>
    <x v="4"/>
    <n v="3973.3293086276908"/>
    <n v="3.5991545607747386"/>
    <n v="8.2873596390214459"/>
    <x v="9"/>
  </r>
  <r>
    <x v="0"/>
    <x v="9"/>
    <x v="6"/>
    <x v="10"/>
    <n v="184.56856839840034"/>
    <n v="2.2661577436379079"/>
    <n v="5.2180210388736681"/>
    <x v="2"/>
  </r>
  <r>
    <x v="0"/>
    <x v="9"/>
    <x v="6"/>
    <x v="4"/>
    <n v="4152.4000898823087"/>
    <n v="3.6182991917712828"/>
    <n v="8.3314417809649601"/>
    <x v="9"/>
  </r>
  <r>
    <x v="0"/>
    <x v="9"/>
    <x v="6"/>
    <x v="16"/>
    <n v="1355.204530942297"/>
    <n v="3.132004844993677"/>
    <n v="7.211707667267568"/>
    <x v="7"/>
  </r>
  <r>
    <x v="0"/>
    <x v="0"/>
    <x v="7"/>
    <x v="0"/>
    <n v="2.3561944901923448"/>
    <n v="0.37221113608583389"/>
    <n v="0.85704781339761926"/>
    <x v="1"/>
  </r>
  <r>
    <x v="0"/>
    <x v="1"/>
    <x v="7"/>
    <x v="0"/>
    <n v="2.3561944901923448"/>
    <n v="0.37221113608583389"/>
    <n v="0.85704781339761926"/>
    <x v="1"/>
  </r>
  <r>
    <x v="0"/>
    <x v="1"/>
    <x v="7"/>
    <x v="0"/>
    <n v="0.62831853071795862"/>
    <n v="-0.20182013164188498"/>
    <n v="-0.46470802658470023"/>
    <x v="8"/>
  </r>
  <r>
    <x v="0"/>
    <x v="1"/>
    <x v="7"/>
    <x v="0"/>
    <n v="4.7123889803846897"/>
    <n v="0.67324113174981504"/>
    <n v="1.5501949939575645"/>
    <x v="0"/>
  </r>
  <r>
    <x v="0"/>
    <x v="1"/>
    <x v="7"/>
    <x v="2"/>
    <n v="3.3929200658769769"/>
    <n v="0.53057362818108356"/>
    <n v="1.2216909269855285"/>
    <x v="0"/>
  </r>
  <r>
    <x v="0"/>
    <x v="4"/>
    <x v="7"/>
    <x v="0"/>
    <n v="1.5707963267948966"/>
    <n v="0.19611987703015263"/>
    <n v="0.45158270528945482"/>
    <x v="1"/>
  </r>
  <r>
    <x v="0"/>
    <x v="5"/>
    <x v="7"/>
    <x v="0"/>
    <n v="3.5342917352885173"/>
    <n v="0.54830239514151513"/>
    <n v="1.2625129215057835"/>
    <x v="0"/>
  </r>
  <r>
    <x v="0"/>
    <x v="5"/>
    <x v="7"/>
    <x v="0"/>
    <n v="2.3561944901923448"/>
    <n v="0.37221113608583389"/>
    <n v="0.85704781339761926"/>
    <x v="1"/>
  </r>
  <r>
    <x v="0"/>
    <x v="5"/>
    <x v="7"/>
    <x v="0"/>
    <n v="0.18849555921538758"/>
    <n v="-0.72469887692222257"/>
    <n v="-1.6686808309106362"/>
    <x v="11"/>
  </r>
  <r>
    <x v="0"/>
    <x v="5"/>
    <x v="7"/>
    <x v="2"/>
    <n v="3.5342917352885173"/>
    <n v="0.54830239514151513"/>
    <n v="1.2625129215057835"/>
    <x v="0"/>
  </r>
  <r>
    <x v="0"/>
    <x v="5"/>
    <x v="7"/>
    <x v="2"/>
    <n v="2.3561944901923448"/>
    <n v="0.37221113608583389"/>
    <n v="0.85704781339761926"/>
    <x v="1"/>
  </r>
  <r>
    <x v="0"/>
    <x v="5"/>
    <x v="7"/>
    <x v="2"/>
    <n v="3.1415926535897931"/>
    <n v="0.49714987269413385"/>
    <n v="1.1447298858494002"/>
    <x v="0"/>
  </r>
  <r>
    <x v="0"/>
    <x v="2"/>
    <x v="7"/>
    <x v="0"/>
    <n v="0.58904862254808621"/>
    <n v="-0.2298488552421285"/>
    <n v="-0.52924654772227142"/>
    <x v="8"/>
  </r>
  <r>
    <x v="0"/>
    <x v="2"/>
    <x v="7"/>
    <x v="0"/>
    <n v="14.137166941154069"/>
    <n v="1.1503623864694774"/>
    <n v="2.6488072826256741"/>
    <x v="6"/>
  </r>
  <r>
    <x v="0"/>
    <x v="6"/>
    <x v="7"/>
    <x v="0"/>
    <n v="3.9269908169872414"/>
    <n v="0.59405988570219026"/>
    <n v="1.3678734371636099"/>
    <x v="0"/>
  </r>
  <r>
    <x v="0"/>
    <x v="6"/>
    <x v="7"/>
    <x v="2"/>
    <n v="2.3561944901923448"/>
    <n v="0.37221113608583389"/>
    <n v="0.85704781339761926"/>
    <x v="1"/>
  </r>
  <r>
    <x v="0"/>
    <x v="6"/>
    <x v="7"/>
    <x v="5"/>
    <n v="5.8904862254808616"/>
    <n v="0.7701511447578715"/>
    <n v="1.7733385452717743"/>
    <x v="0"/>
  </r>
  <r>
    <x v="0"/>
    <x v="6"/>
    <x v="7"/>
    <x v="2"/>
    <n v="0.58904862254808621"/>
    <n v="-0.2298488552421285"/>
    <n v="-0.52924654772227142"/>
    <x v="8"/>
  </r>
  <r>
    <x v="0"/>
    <x v="6"/>
    <x v="7"/>
    <x v="0"/>
    <n v="2.0734511513692637"/>
    <n v="0.31669380823600257"/>
    <n v="0.72921444188773443"/>
    <x v="1"/>
  </r>
  <r>
    <x v="0"/>
    <x v="7"/>
    <x v="7"/>
    <x v="0"/>
    <n v="10.602875205865551"/>
    <n v="1.0254236498611775"/>
    <n v="2.3611252101738933"/>
    <x v="6"/>
  </r>
  <r>
    <x v="0"/>
    <x v="7"/>
    <x v="7"/>
    <x v="0"/>
    <n v="0.94247779607693793"/>
    <n v="-2.5728872586203724E-2"/>
    <n v="-5.9242918476535858E-2"/>
    <x v="8"/>
  </r>
  <r>
    <x v="0"/>
    <x v="3"/>
    <x v="7"/>
    <x v="0"/>
    <n v="1.1780972450961724"/>
    <n v="7.1181140421852696E-2"/>
    <n v="0.16390063283767389"/>
    <x v="1"/>
  </r>
  <r>
    <x v="0"/>
    <x v="3"/>
    <x v="7"/>
    <x v="9"/>
    <n v="0.58904862254808621"/>
    <n v="-0.2298488552421285"/>
    <n v="-0.52924654772227142"/>
    <x v="8"/>
  </r>
  <r>
    <x v="0"/>
    <x v="3"/>
    <x v="7"/>
    <x v="0"/>
    <n v="2.9452431127404308"/>
    <n v="0.46912114909389024"/>
    <n v="1.0801913647118289"/>
    <x v="1"/>
  </r>
  <r>
    <x v="0"/>
    <x v="3"/>
    <x v="7"/>
    <x v="0"/>
    <n v="2.3561944901923448"/>
    <n v="0.37221113608583389"/>
    <n v="0.85704781339761926"/>
    <x v="1"/>
  </r>
  <r>
    <x v="0"/>
    <x v="8"/>
    <x v="7"/>
    <x v="0"/>
    <n v="9.8174770424681039"/>
    <n v="0.99199989437422786"/>
    <n v="2.2841641690377652"/>
    <x v="6"/>
  </r>
  <r>
    <x v="0"/>
    <x v="8"/>
    <x v="7"/>
    <x v="0"/>
    <n v="1.1780972450961724"/>
    <n v="7.1181140421852696E-2"/>
    <n v="0.16390063283767389"/>
    <x v="1"/>
  </r>
  <r>
    <x v="0"/>
    <x v="8"/>
    <x v="7"/>
    <x v="0"/>
    <n v="1.1780972450961724"/>
    <n v="7.1181140421852696E-2"/>
    <n v="0.16390063283767389"/>
    <x v="1"/>
  </r>
  <r>
    <x v="0"/>
    <x v="9"/>
    <x v="7"/>
    <x v="0"/>
    <n v="0.87964594300514198"/>
    <n v="-5.5692095963646986E-2"/>
    <n v="-0.12823578996348742"/>
    <x v="8"/>
  </r>
  <r>
    <x v="0"/>
    <x v="9"/>
    <x v="7"/>
    <x v="0"/>
    <n v="0.47123889803846897"/>
    <n v="-0.32675886825018491"/>
    <n v="-0.75239009903648113"/>
    <x v="8"/>
  </r>
  <r>
    <x v="0"/>
    <x v="9"/>
    <x v="7"/>
    <x v="0"/>
    <n v="0.65973445725385649"/>
    <n v="-0.18063083257194693"/>
    <n v="-0.41591786241526835"/>
    <x v="8"/>
  </r>
  <r>
    <x v="0"/>
    <x v="9"/>
    <x v="7"/>
    <x v="12"/>
    <n v="1.8849555921538759"/>
    <n v="0.27530112307777749"/>
    <n v="0.63390426208340944"/>
    <x v="1"/>
  </r>
  <r>
    <x v="0"/>
    <x v="0"/>
    <x v="8"/>
    <x v="8"/>
    <n v="40419.731081086276"/>
    <n v="4.6065934197584832"/>
    <n v="10.607073337820346"/>
    <x v="12"/>
  </r>
  <r>
    <x v="0"/>
    <x v="0"/>
    <x v="8"/>
    <x v="7"/>
    <n v="164.1482161500667"/>
    <n v="2.2152361674772254"/>
    <n v="5.100769776694321"/>
    <x v="2"/>
  </r>
  <r>
    <x v="0"/>
    <x v="0"/>
    <x v="8"/>
    <x v="12"/>
    <n v="146.08405839192537"/>
    <n v="2.1646028255840877"/>
    <n v="4.9841821984427108"/>
    <x v="3"/>
  </r>
  <r>
    <x v="0"/>
    <x v="0"/>
    <x v="8"/>
    <x v="0"/>
    <n v="7.8539816339744828"/>
    <n v="0.8950898813661714"/>
    <n v="2.061020617723555"/>
    <x v="6"/>
  </r>
  <r>
    <x v="0"/>
    <x v="0"/>
    <x v="8"/>
    <x v="2"/>
    <n v="5.497787143782138"/>
    <n v="0.74018792138042833"/>
    <n v="1.7043456737848228"/>
    <x v="0"/>
  </r>
  <r>
    <x v="0"/>
    <x v="0"/>
    <x v="8"/>
    <x v="0"/>
    <n v="15.707963267948966"/>
    <n v="1.1961198770301527"/>
    <n v="2.7541677982835004"/>
    <x v="6"/>
  </r>
  <r>
    <x v="0"/>
    <x v="0"/>
    <x v="8"/>
    <x v="0"/>
    <n v="42.018801741763482"/>
    <n v="1.6234436633873999"/>
    <n v="3.7381171786314704"/>
    <x v="5"/>
  </r>
  <r>
    <x v="0"/>
    <x v="1"/>
    <x v="8"/>
    <x v="4"/>
    <n v="3462.0351042559519"/>
    <n v="3.5393314672098999"/>
    <n v="8.1496118755622593"/>
    <x v="9"/>
  </r>
  <r>
    <x v="0"/>
    <x v="1"/>
    <x v="8"/>
    <x v="8"/>
    <n v="2048.318410140545"/>
    <n v="3.3113974684260539"/>
    <n v="7.6247744477760531"/>
    <x v="7"/>
  </r>
  <r>
    <x v="0"/>
    <x v="1"/>
    <x v="8"/>
    <x v="18"/>
    <n v="33300.88212805181"/>
    <n v="4.5224557379589045"/>
    <n v="10.413339165949559"/>
    <x v="12"/>
  </r>
  <r>
    <x v="0"/>
    <x v="1"/>
    <x v="8"/>
    <x v="19"/>
    <n v="28372.901351814518"/>
    <n v="4.4529037480854665"/>
    <n v="10.25318979087891"/>
    <x v="12"/>
  </r>
  <r>
    <x v="0"/>
    <x v="4"/>
    <x v="8"/>
    <x v="5"/>
    <n v="718.2466204269665"/>
    <n v="2.8562735911786072"/>
    <n v="6.5768129925604297"/>
    <x v="4"/>
  </r>
  <r>
    <x v="0"/>
    <x v="4"/>
    <x v="8"/>
    <x v="0"/>
    <n v="151.97454461740625"/>
    <n v="2.1817708507211018"/>
    <n v="5.0237130371993457"/>
    <x v="2"/>
  </r>
  <r>
    <x v="0"/>
    <x v="4"/>
    <x v="8"/>
    <x v="0"/>
    <n v="40.840704496667314"/>
    <n v="1.6110932250009706"/>
    <n v="3.7096792433109371"/>
    <x v="5"/>
  </r>
  <r>
    <x v="0"/>
    <x v="4"/>
    <x v="8"/>
    <x v="18"/>
    <n v="3682.5356386297858"/>
    <n v="3.5661469585249508"/>
    <n v="8.2113568261256074"/>
    <x v="9"/>
  </r>
  <r>
    <x v="0"/>
    <x v="5"/>
    <x v="8"/>
    <x v="19"/>
    <n v="483.21622003028006"/>
    <n v="2.6841415037410115"/>
    <n v="6.1804642140006747"/>
    <x v="4"/>
  </r>
  <r>
    <x v="0"/>
    <x v="5"/>
    <x v="8"/>
    <x v="19"/>
    <n v="984.49659781870139"/>
    <n v="2.9932142196604068"/>
    <n v="6.8921304423278578"/>
    <x v="4"/>
  </r>
  <r>
    <x v="0"/>
    <x v="5"/>
    <x v="8"/>
    <x v="10"/>
    <n v="873.36275769796248"/>
    <n v="2.9411946686122099"/>
    <n v="6.7723509995400368"/>
    <x v="4"/>
  </r>
  <r>
    <x v="0"/>
    <x v="5"/>
    <x v="8"/>
    <x v="2"/>
    <n v="11.780972450961723"/>
    <n v="1.0711811404218528"/>
    <n v="2.4664857258317197"/>
    <x v="6"/>
  </r>
  <r>
    <x v="0"/>
    <x v="5"/>
    <x v="8"/>
    <x v="2"/>
    <n v="119.38052083641213"/>
    <n v="2.0769334693109438"/>
    <n v="4.7823160455757856"/>
    <x v="3"/>
  </r>
  <r>
    <x v="0"/>
    <x v="5"/>
    <x v="8"/>
    <x v="5"/>
    <n v="138.23007675795088"/>
    <n v="2.1406025491803211"/>
    <n v="4.9289195197676614"/>
    <x v="3"/>
  </r>
  <r>
    <x v="0"/>
    <x v="5"/>
    <x v="8"/>
    <x v="0"/>
    <n v="1.1780972450961724"/>
    <n v="7.1181140421852696E-2"/>
    <n v="0.16390063283767389"/>
    <x v="1"/>
  </r>
  <r>
    <x v="0"/>
    <x v="5"/>
    <x v="8"/>
    <x v="9"/>
    <n v="116.23892818282235"/>
    <n v="2.0653515967611287"/>
    <n v="4.7556477984936247"/>
    <x v="3"/>
  </r>
  <r>
    <x v="0"/>
    <x v="5"/>
    <x v="8"/>
    <x v="0"/>
    <n v="98.960168588078488"/>
    <n v="1.9954604264837343"/>
    <n v="4.594717431680988"/>
    <x v="3"/>
  </r>
  <r>
    <x v="0"/>
    <x v="5"/>
    <x v="8"/>
    <x v="0"/>
    <n v="71.471232869167793"/>
    <n v="1.854131273687265"/>
    <n v="4.2692950312463598"/>
    <x v="3"/>
  </r>
  <r>
    <x v="0"/>
    <x v="5"/>
    <x v="8"/>
    <x v="4"/>
    <n v="10891.901729995812"/>
    <n v="4.0371037143505308"/>
    <n v="9.2957748315344233"/>
    <x v="10"/>
  </r>
  <r>
    <x v="0"/>
    <x v="2"/>
    <x v="8"/>
    <x v="8"/>
    <n v="72724.728337950117"/>
    <n v="4.8616821076220935"/>
    <n v="11.194436747886506"/>
    <x v="13"/>
  </r>
  <r>
    <x v="0"/>
    <x v="2"/>
    <x v="8"/>
    <x v="0"/>
    <n v="5.3014376029327757"/>
    <n v="0.72439365419719637"/>
    <n v="1.6679780296139479"/>
    <x v="0"/>
  </r>
  <r>
    <x v="0"/>
    <x v="2"/>
    <x v="8"/>
    <x v="1"/>
    <n v="28.274333882308138"/>
    <n v="1.4513923821334587"/>
    <n v="3.3419544631856195"/>
    <x v="5"/>
  </r>
  <r>
    <x v="0"/>
    <x v="2"/>
    <x v="8"/>
    <x v="19"/>
    <n v="3106.2497362369081"/>
    <n v="3.4922363691998668"/>
    <n v="8.0411714049312639"/>
    <x v="9"/>
  </r>
  <r>
    <x v="0"/>
    <x v="2"/>
    <x v="8"/>
    <x v="8"/>
    <n v="52901.278693798529"/>
    <n v="4.7234661696334683"/>
    <n v="10.87618278945971"/>
    <x v="12"/>
  </r>
  <r>
    <x v="0"/>
    <x v="6"/>
    <x v="8"/>
    <x v="0"/>
    <n v="2.3561944901923448"/>
    <n v="0.37221113608583389"/>
    <n v="0.85704781339761926"/>
    <x v="1"/>
  </r>
  <r>
    <x v="0"/>
    <x v="6"/>
    <x v="8"/>
    <x v="16"/>
    <n v="9966.7026935136182"/>
    <n v="3.9985515034608761"/>
    <n v="9.2070050854379435"/>
    <x v="10"/>
  </r>
  <r>
    <x v="0"/>
    <x v="6"/>
    <x v="8"/>
    <x v="20"/>
    <n v="36034.06773667493"/>
    <n v="4.5567132905954013"/>
    <n v="10.492220095972817"/>
    <x v="12"/>
  </r>
  <r>
    <x v="0"/>
    <x v="7"/>
    <x v="8"/>
    <x v="8"/>
    <n v="19643.593464733578"/>
    <n v="4.293220937582868"/>
    <n v="9.8855065318082325"/>
    <x v="10"/>
  </r>
  <r>
    <x v="0"/>
    <x v="7"/>
    <x v="8"/>
    <x v="7"/>
    <n v="1703.5286164090653"/>
    <n v="3.2313494333803647"/>
    <n v="7.4404570355563839"/>
    <x v="7"/>
  </r>
  <r>
    <x v="0"/>
    <x v="7"/>
    <x v="8"/>
    <x v="10"/>
    <n v="24224.820951830894"/>
    <n v="4.3842605758190176"/>
    <n v="10.095133045682362"/>
    <x v="12"/>
  </r>
  <r>
    <x v="0"/>
    <x v="7"/>
    <x v="8"/>
    <x v="1"/>
    <n v="15.079644737231007"/>
    <n v="1.1783911100697211"/>
    <n v="2.7133458037632452"/>
    <x v="6"/>
  </r>
  <r>
    <x v="0"/>
    <x v="7"/>
    <x v="8"/>
    <x v="2"/>
    <n v="229.02210444669595"/>
    <n v="2.3598774010121084"/>
    <n v="5.4338185248640123"/>
    <x v="2"/>
  </r>
  <r>
    <x v="0"/>
    <x v="7"/>
    <x v="8"/>
    <x v="2"/>
    <n v="173.57299411083608"/>
    <n v="2.2394821550512822"/>
    <n v="5.1565982262472625"/>
    <x v="2"/>
  </r>
  <r>
    <x v="0"/>
    <x v="7"/>
    <x v="8"/>
    <x v="0"/>
    <n v="126.85751135195585"/>
    <n v="2.1033161873017545"/>
    <n v="4.8430644987340914"/>
    <x v="3"/>
  </r>
  <r>
    <x v="0"/>
    <x v="7"/>
    <x v="8"/>
    <x v="9"/>
    <n v="303.16369107141503"/>
    <n v="2.4816771860379263"/>
    <n v="5.7142728941943401"/>
    <x v="2"/>
  </r>
  <r>
    <x v="0"/>
    <x v="7"/>
    <x v="8"/>
    <x v="10"/>
    <n v="77166.154951962686"/>
    <n v="4.8874268606912112"/>
    <n v="11.253716232526269"/>
    <x v="13"/>
  </r>
  <r>
    <x v="0"/>
    <x v="3"/>
    <x v="8"/>
    <x v="12"/>
    <n v="808.96010829937177"/>
    <n v="2.9079271060713436"/>
    <n v="6.6957496059531909"/>
    <x v="4"/>
  </r>
  <r>
    <x v="0"/>
    <x v="3"/>
    <x v="8"/>
    <x v="9"/>
    <n v="168.07520696705393"/>
    <n v="2.2255036547153622"/>
    <n v="5.1244115397513612"/>
    <x v="2"/>
  </r>
  <r>
    <x v="0"/>
    <x v="8"/>
    <x v="8"/>
    <x v="12"/>
    <n v="361.28315516282623"/>
    <n v="2.5578477130477455"/>
    <n v="5.8896620142126501"/>
    <x v="2"/>
  </r>
  <r>
    <x v="0"/>
    <x v="8"/>
    <x v="8"/>
    <x v="1"/>
    <n v="44.767695313654549"/>
    <n v="1.6509647370386629"/>
    <n v="3.8014867925640594"/>
    <x v="5"/>
  </r>
  <r>
    <x v="0"/>
    <x v="8"/>
    <x v="8"/>
    <x v="5"/>
    <n v="238.76104167282426"/>
    <n v="2.3779634649749251"/>
    <n v="5.475463226135731"/>
    <x v="2"/>
  </r>
  <r>
    <x v="0"/>
    <x v="8"/>
    <x v="8"/>
    <x v="7"/>
    <n v="1193.0198102007239"/>
    <n v="3.0766476552289577"/>
    <n v="7.0842430273252823"/>
    <x v="7"/>
  </r>
  <r>
    <x v="0"/>
    <x v="8"/>
    <x v="8"/>
    <x v="13"/>
    <n v="338.89930750599893"/>
    <n v="2.5300706814173997"/>
    <n v="5.8257030352529924"/>
    <x v="2"/>
  </r>
  <r>
    <x v="0"/>
    <x v="8"/>
    <x v="8"/>
    <x v="18"/>
    <n v="216.76989309769573"/>
    <n v="2.3359989634313894"/>
    <n v="5.3788363904466596"/>
    <x v="2"/>
  </r>
  <r>
    <x v="0"/>
    <x v="8"/>
    <x v="8"/>
    <x v="4"/>
    <n v="477.91478242734729"/>
    <n v="2.6793504639322552"/>
    <n v="6.1694324371570914"/>
    <x v="4"/>
  </r>
  <r>
    <x v="0"/>
    <x v="8"/>
    <x v="8"/>
    <x v="8"/>
    <n v="373.84952577718536"/>
    <n v="2.5726968340866647"/>
    <n v="5.9238533789609296"/>
    <x v="2"/>
  </r>
  <r>
    <x v="0"/>
    <x v="8"/>
    <x v="8"/>
    <x v="8"/>
    <n v="573.34065928013729"/>
    <n v="2.7584127414866275"/>
    <n v="6.351480058871946"/>
    <x v="4"/>
  </r>
  <r>
    <x v="0"/>
    <x v="8"/>
    <x v="8"/>
    <x v="4"/>
    <n v="1443.5618243245099"/>
    <n v="3.1594353884162638"/>
    <n v="7.2748688276451414"/>
    <x v="7"/>
  </r>
  <r>
    <x v="0"/>
    <x v="8"/>
    <x v="8"/>
    <x v="7"/>
    <n v="768.31575334355375"/>
    <n v="2.8855397379388892"/>
    <n v="6.6442007858200309"/>
    <x v="4"/>
  </r>
  <r>
    <x v="0"/>
    <x v="8"/>
    <x v="8"/>
    <x v="3"/>
    <n v="1245.8378366892023"/>
    <n v="3.0954615164689328"/>
    <n v="7.1275635437581073"/>
    <x v="7"/>
  </r>
  <r>
    <x v="0"/>
    <x v="8"/>
    <x v="8"/>
    <x v="0"/>
    <n v="1.3744467859455345"/>
    <n v="0.13812793005246587"/>
    <n v="0.3180513126649322"/>
    <x v="1"/>
  </r>
  <r>
    <x v="0"/>
    <x v="8"/>
    <x v="8"/>
    <x v="0"/>
    <n v="29.845130209103033"/>
    <n v="1.4748734779829815"/>
    <n v="3.3960216844558953"/>
    <x v="5"/>
  </r>
  <r>
    <x v="0"/>
    <x v="9"/>
    <x v="8"/>
    <x v="9"/>
    <n v="27.488935718910689"/>
    <n v="1.4391579257164471"/>
    <n v="3.3137835862189231"/>
    <x v="5"/>
  </r>
  <r>
    <x v="0"/>
    <x v="9"/>
    <x v="8"/>
    <x v="1"/>
    <n v="29.45243112740431"/>
    <n v="1.4691211490938902"/>
    <n v="3.3827764577058748"/>
    <x v="5"/>
  </r>
  <r>
    <x v="0"/>
    <x v="9"/>
    <x v="8"/>
    <x v="0"/>
    <n v="4.7123889803846897"/>
    <n v="0.67324113174981504"/>
    <n v="1.5501949939575645"/>
    <x v="0"/>
  </r>
  <r>
    <x v="0"/>
    <x v="9"/>
    <x v="8"/>
    <x v="18"/>
    <n v="11309.733552923255"/>
    <n v="4.053452373461421"/>
    <n v="9.3334190102936017"/>
    <x v="10"/>
  </r>
  <r>
    <x v="0"/>
    <x v="9"/>
    <x v="8"/>
    <x v="0"/>
    <n v="2.387610416728243"/>
    <n v="0.37796346497492522"/>
    <n v="0.87029304014763997"/>
    <x v="1"/>
  </r>
  <r>
    <x v="0"/>
    <x v="9"/>
    <x v="8"/>
    <x v="9"/>
    <n v="1276.075665980004"/>
    <n v="3.1058764270052803"/>
    <n v="7.1515447615039678"/>
    <x v="7"/>
  </r>
  <r>
    <x v="0"/>
    <x v="9"/>
    <x v="8"/>
    <x v="10"/>
    <n v="6148.0968230752251"/>
    <n v="3.788740698352135"/>
    <n v="8.723897853245477"/>
    <x v="9"/>
  </r>
  <r>
    <x v="0"/>
    <x v="9"/>
    <x v="8"/>
    <x v="18"/>
    <n v="16663.007434640262"/>
    <n v="4.2217533880908507"/>
    <n v="9.7209464177150977"/>
    <x v="10"/>
  </r>
  <r>
    <x v="0"/>
    <x v="9"/>
    <x v="8"/>
    <x v="0"/>
    <n v="6.2831853071795862"/>
    <n v="0.79817986835811505"/>
    <n v="1.8378770664093453"/>
    <x v="0"/>
  </r>
  <r>
    <x v="0"/>
    <x v="9"/>
    <x v="8"/>
    <x v="18"/>
    <n v="629.10392888135607"/>
    <n v="2.7987223974504092"/>
    <n v="6.4442964717978688"/>
    <x v="4"/>
  </r>
  <r>
    <x v="0"/>
    <x v="9"/>
    <x v="8"/>
    <x v="3"/>
    <n v="171.21679962064371"/>
    <n v="2.2335463749707762"/>
    <n v="5.1429305875185989"/>
    <x v="2"/>
  </r>
  <r>
    <x v="0"/>
    <x v="9"/>
    <x v="8"/>
    <x v="21"/>
    <n v="581.19464091411169"/>
    <n v="2.7643216010971474"/>
    <n v="6.3650857109277252"/>
    <x v="4"/>
  </r>
  <r>
    <x v="0"/>
    <x v="0"/>
    <x v="9"/>
    <x v="9"/>
    <n v="3145.5196444067806"/>
    <n v="3.4976924017864279"/>
    <n v="8.0537343842319693"/>
    <x v="9"/>
  </r>
  <r>
    <x v="0"/>
    <x v="1"/>
    <x v="9"/>
    <x v="2"/>
    <n v="1091.7034471224531"/>
    <n v="3.0381046816202666"/>
    <n v="6.9954945508542465"/>
    <x v="4"/>
  </r>
  <r>
    <x v="0"/>
    <x v="1"/>
    <x v="9"/>
    <x v="2"/>
    <n v="160.22122533307945"/>
    <n v="2.2047200487920704"/>
    <n v="5.0765555185737261"/>
    <x v="2"/>
  </r>
  <r>
    <x v="0"/>
    <x v="1"/>
    <x v="9"/>
    <x v="0"/>
    <n v="593.76101152847093"/>
    <n v="2.773611676867378"/>
    <n v="6.3864769009090425"/>
    <x v="4"/>
  </r>
  <r>
    <x v="0"/>
    <x v="1"/>
    <x v="9"/>
    <x v="14"/>
    <n v="435.89598068558382"/>
    <n v="2.6393828644888475"/>
    <n v="6.0774036384759444"/>
    <x v="4"/>
  </r>
  <r>
    <x v="0"/>
    <x v="1"/>
    <x v="9"/>
    <x v="0"/>
    <n v="26.703537555513243"/>
    <n v="1.4265687984084265"/>
    <n v="3.2847960493456712"/>
    <x v="5"/>
  </r>
  <r>
    <x v="0"/>
    <x v="4"/>
    <x v="9"/>
    <x v="0"/>
    <n v="30.237829290801759"/>
    <n v="1.4805506108746722"/>
    <n v="3.4090937660232479"/>
    <x v="5"/>
  </r>
  <r>
    <x v="0"/>
    <x v="4"/>
    <x v="9"/>
    <x v="0"/>
    <n v="61.261056745000964"/>
    <n v="1.7871844840566518"/>
    <n v="4.1151443514191008"/>
    <x v="3"/>
  </r>
  <r>
    <x v="0"/>
    <x v="5"/>
    <x v="9"/>
    <x v="18"/>
    <n v="3795.4366246181689"/>
    <n v="3.5792617440667622"/>
    <n v="8.2415547358119952"/>
    <x v="9"/>
  </r>
  <r>
    <x v="0"/>
    <x v="5"/>
    <x v="9"/>
    <x v="12"/>
    <n v="1990.9843442125314"/>
    <n v="3.2990678450355264"/>
    <n v="7.5963844407547931"/>
    <x v="7"/>
  </r>
  <r>
    <x v="0"/>
    <x v="6"/>
    <x v="9"/>
    <x v="0"/>
    <n v="56.352318223766915"/>
    <n v="1.7509117867722015"/>
    <n v="4.0316233793692398"/>
    <x v="3"/>
  </r>
  <r>
    <x v="0"/>
    <x v="6"/>
    <x v="9"/>
    <x v="2"/>
    <n v="107.01049976290233"/>
    <n v="2.0294263923148517"/>
    <n v="4.6729269582728632"/>
    <x v="3"/>
  </r>
  <r>
    <x v="0"/>
    <x v="6"/>
    <x v="9"/>
    <x v="7"/>
    <n v="4572.1954082182456"/>
    <n v="3.6601247831618675"/>
    <n v="8.42774876420658"/>
    <x v="9"/>
  </r>
  <r>
    <x v="0"/>
    <x v="7"/>
    <x v="9"/>
    <x v="0"/>
    <n v="150.79644737231007"/>
    <n v="2.1783911100697209"/>
    <n v="5.0159308967572906"/>
    <x v="2"/>
  </r>
  <r>
    <x v="0"/>
    <x v="7"/>
    <x v="9"/>
    <x v="1"/>
    <n v="219.12608758788807"/>
    <n v="2.340694084639769"/>
    <n v="5.3896473065508754"/>
    <x v="2"/>
  </r>
  <r>
    <x v="0"/>
    <x v="7"/>
    <x v="9"/>
    <x v="0"/>
    <n v="408.40704496667308"/>
    <n v="2.6110932250009706"/>
    <n v="6.0122643363049821"/>
    <x v="4"/>
  </r>
  <r>
    <x v="0"/>
    <x v="3"/>
    <x v="9"/>
    <x v="0"/>
    <n v="26.703537555513243"/>
    <n v="1.4265687984084265"/>
    <n v="3.2847960493456712"/>
    <x v="5"/>
  </r>
  <r>
    <x v="0"/>
    <x v="3"/>
    <x v="9"/>
    <x v="15"/>
    <n v="1587.6823873079418"/>
    <n v="3.2007636270358644"/>
    <n v="7.3700306138103349"/>
    <x v="7"/>
  </r>
  <r>
    <x v="0"/>
    <x v="8"/>
    <x v="9"/>
    <x v="2"/>
    <n v="1368.5562997200536"/>
    <n v="3.1362626681362187"/>
    <n v="7.2215116673641884"/>
    <x v="7"/>
  </r>
  <r>
    <x v="0"/>
    <x v="9"/>
    <x v="9"/>
    <x v="0"/>
    <n v="102.10176124166827"/>
    <n v="2.0090332336730081"/>
    <n v="4.6259699751850922"/>
    <x v="3"/>
  </r>
  <r>
    <x v="0"/>
    <x v="4"/>
    <x v="10"/>
    <x v="1"/>
    <n v="11.780972450961723"/>
    <n v="1.0711811404218528"/>
    <n v="2.4664857258317197"/>
    <x v="6"/>
  </r>
  <r>
    <x v="0"/>
    <x v="4"/>
    <x v="10"/>
    <x v="7"/>
    <n v="879.64594300514204"/>
    <n v="2.9443079040363531"/>
    <n v="6.7795194890186501"/>
    <x v="4"/>
  </r>
  <r>
    <x v="0"/>
    <x v="0"/>
    <x v="11"/>
    <x v="0"/>
    <n v="20.616701789183018"/>
    <n v="1.3142191891081472"/>
    <n v="3.0261015137671423"/>
    <x v="5"/>
  </r>
  <r>
    <x v="0"/>
    <x v="0"/>
    <x v="11"/>
    <x v="0"/>
    <n v="28.274333882308138"/>
    <n v="1.4513923821334587"/>
    <n v="3.3419544631856195"/>
    <x v="5"/>
  </r>
  <r>
    <x v="0"/>
    <x v="0"/>
    <x v="11"/>
    <x v="2"/>
    <n v="42.411500823462205"/>
    <n v="1.62748364118914"/>
    <n v="3.7474195712937837"/>
    <x v="5"/>
  </r>
  <r>
    <x v="0"/>
    <x v="0"/>
    <x v="11"/>
    <x v="2"/>
    <n v="67.151542970481827"/>
    <n v="1.827055996094344"/>
    <n v="4.206951900672224"/>
    <x v="3"/>
  </r>
  <r>
    <x v="0"/>
    <x v="0"/>
    <x v="11"/>
    <x v="0"/>
    <n v="9.4247779607693793"/>
    <n v="0.97427112741379629"/>
    <n v="2.2433421745175099"/>
    <x v="6"/>
  </r>
  <r>
    <x v="0"/>
    <x v="0"/>
    <x v="11"/>
    <x v="0"/>
    <n v="3.1415926535897931"/>
    <n v="0.49714987269413385"/>
    <n v="1.1447298858494002"/>
    <x v="0"/>
  </r>
  <r>
    <x v="0"/>
    <x v="0"/>
    <x v="11"/>
    <x v="0"/>
    <n v="21.991148575128552"/>
    <n v="1.3422479127083906"/>
    <n v="3.0906400349047134"/>
    <x v="5"/>
  </r>
  <r>
    <x v="0"/>
    <x v="0"/>
    <x v="11"/>
    <x v="2"/>
    <n v="32.986722862692829"/>
    <n v="1.518339171764072"/>
    <n v="3.496105143012878"/>
    <x v="5"/>
  </r>
  <r>
    <x v="0"/>
    <x v="0"/>
    <x v="11"/>
    <x v="1"/>
    <n v="49.480084294039244"/>
    <n v="1.6944304308197531"/>
    <n v="3.9015702511210422"/>
    <x v="5"/>
  </r>
  <r>
    <x v="0"/>
    <x v="0"/>
    <x v="11"/>
    <x v="3"/>
    <n v="87.964594300514207"/>
    <n v="1.9443079040363531"/>
    <n v="4.4769343960246042"/>
    <x v="3"/>
  </r>
  <r>
    <x v="0"/>
    <x v="1"/>
    <x v="11"/>
    <x v="1"/>
    <n v="11.780972450961723"/>
    <n v="1.0711811404218528"/>
    <n v="2.4664857258317197"/>
    <x v="6"/>
  </r>
  <r>
    <x v="0"/>
    <x v="1"/>
    <x v="11"/>
    <x v="0"/>
    <n v="4.7123889803846897"/>
    <n v="0.67324113174981504"/>
    <n v="1.5501949939575645"/>
    <x v="0"/>
  </r>
  <r>
    <x v="0"/>
    <x v="1"/>
    <x v="11"/>
    <x v="1"/>
    <n v="5.8904862254808616"/>
    <n v="0.7701511447578715"/>
    <n v="1.7733385452717743"/>
    <x v="0"/>
  </r>
  <r>
    <x v="0"/>
    <x v="1"/>
    <x v="11"/>
    <x v="1"/>
    <n v="33.379421944391552"/>
    <n v="1.523478811416483"/>
    <n v="3.5079396006598809"/>
    <x v="5"/>
  </r>
  <r>
    <x v="0"/>
    <x v="4"/>
    <x v="11"/>
    <x v="0"/>
    <n v="17.27875959474386"/>
    <n v="1.2375125621883776"/>
    <n v="2.8494779780878252"/>
    <x v="6"/>
  </r>
  <r>
    <x v="0"/>
    <x v="4"/>
    <x v="11"/>
    <x v="14"/>
    <n v="18.849555921538759"/>
    <n v="1.2753011230777775"/>
    <n v="2.9364893550774553"/>
    <x v="6"/>
  </r>
  <r>
    <x v="0"/>
    <x v="4"/>
    <x v="11"/>
    <x v="0"/>
    <n v="27.488935718910689"/>
    <n v="1.4391579257164471"/>
    <n v="3.3137835862189231"/>
    <x v="5"/>
  </r>
  <r>
    <x v="0"/>
    <x v="4"/>
    <x v="11"/>
    <x v="8"/>
    <n v="49.480084294039244"/>
    <n v="1.6944304308197531"/>
    <n v="3.9015702511210422"/>
    <x v="5"/>
  </r>
  <r>
    <x v="0"/>
    <x v="4"/>
    <x v="11"/>
    <x v="0"/>
    <n v="0.39269908169872414"/>
    <n v="-0.40594011429780974"/>
    <n v="-0.93471165583043581"/>
    <x v="8"/>
  </r>
  <r>
    <x v="0"/>
    <x v="4"/>
    <x v="11"/>
    <x v="0"/>
    <n v="11.780972450961723"/>
    <n v="1.0711811404218528"/>
    <n v="2.4664857258317197"/>
    <x v="6"/>
  </r>
  <r>
    <x v="0"/>
    <x v="4"/>
    <x v="11"/>
    <x v="3"/>
    <n v="17.671458676442587"/>
    <n v="1.2472723994775339"/>
    <n v="2.8719508339398838"/>
    <x v="6"/>
  </r>
  <r>
    <x v="0"/>
    <x v="4"/>
    <x v="11"/>
    <x v="9"/>
    <n v="26.507188014663878"/>
    <n v="1.4233636585332152"/>
    <n v="3.2774159420480484"/>
    <x v="5"/>
  </r>
  <r>
    <x v="0"/>
    <x v="4"/>
    <x v="11"/>
    <x v="5"/>
    <n v="107.2068493037517"/>
    <n v="2.0302225327429464"/>
    <n v="4.6747601393545244"/>
    <x v="3"/>
  </r>
  <r>
    <x v="0"/>
    <x v="5"/>
    <x v="11"/>
    <x v="0"/>
    <n v="9.4247779607693793"/>
    <n v="0.97427112741379629"/>
    <n v="2.2433421745175099"/>
    <x v="6"/>
  </r>
  <r>
    <x v="0"/>
    <x v="5"/>
    <x v="11"/>
    <x v="0"/>
    <n v="76.969020012949926"/>
    <n v="1.8863159570586663"/>
    <n v="4.3434030034000815"/>
    <x v="3"/>
  </r>
  <r>
    <x v="0"/>
    <x v="5"/>
    <x v="11"/>
    <x v="2"/>
    <n v="38.877209088173693"/>
    <n v="1.5896950802997403"/>
    <n v="3.6604081943041544"/>
    <x v="5"/>
  </r>
  <r>
    <x v="0"/>
    <x v="5"/>
    <x v="11"/>
    <x v="1"/>
    <n v="43.196898986859658"/>
    <n v="1.6354525708604153"/>
    <n v="3.7657687099619803"/>
    <x v="5"/>
  </r>
  <r>
    <x v="0"/>
    <x v="5"/>
    <x v="11"/>
    <x v="2"/>
    <n v="12.566370614359172"/>
    <n v="1.0992098640220962"/>
    <n v="2.5310242469692907"/>
    <x v="6"/>
  </r>
  <r>
    <x v="0"/>
    <x v="5"/>
    <x v="11"/>
    <x v="2"/>
    <n v="14.137166941154069"/>
    <n v="1.1503623864694774"/>
    <n v="2.6488072826256741"/>
    <x v="6"/>
  </r>
  <r>
    <x v="0"/>
    <x v="2"/>
    <x v="11"/>
    <x v="0"/>
    <n v="3.9269908169872414"/>
    <n v="0.59405988570219026"/>
    <n v="1.3678734371636099"/>
    <x v="0"/>
  </r>
  <r>
    <x v="0"/>
    <x v="2"/>
    <x v="11"/>
    <x v="0"/>
    <n v="7.8539816339744828"/>
    <n v="0.8950898813661714"/>
    <n v="2.061020617723555"/>
    <x v="6"/>
  </r>
  <r>
    <x v="0"/>
    <x v="2"/>
    <x v="11"/>
    <x v="0"/>
    <n v="2.9452431127404308"/>
    <n v="0.46912114909389024"/>
    <n v="1.0801913647118289"/>
    <x v="1"/>
  </r>
  <r>
    <x v="0"/>
    <x v="2"/>
    <x v="11"/>
    <x v="0"/>
    <n v="2.9452431127404308"/>
    <n v="0.46912114909389024"/>
    <n v="1.0801913647118289"/>
    <x v="1"/>
  </r>
  <r>
    <x v="0"/>
    <x v="2"/>
    <x v="11"/>
    <x v="3"/>
    <n v="56.155968682917553"/>
    <n v="1.749395923167252"/>
    <n v="4.0281329744294716"/>
    <x v="3"/>
  </r>
  <r>
    <x v="0"/>
    <x v="2"/>
    <x v="11"/>
    <x v="0"/>
    <n v="20.420352248333657"/>
    <n v="1.3100632293369894"/>
    <n v="3.0165320627509917"/>
    <x v="5"/>
  </r>
  <r>
    <x v="0"/>
    <x v="2"/>
    <x v="11"/>
    <x v="12"/>
    <n v="40.055306333269861"/>
    <n v="1.6026600574641079"/>
    <n v="3.6902611574538353"/>
    <x v="5"/>
  </r>
  <r>
    <x v="0"/>
    <x v="2"/>
    <x v="11"/>
    <x v="0"/>
    <n v="2.9452431127404308"/>
    <n v="0.46912114909389024"/>
    <n v="1.0801913647118289"/>
    <x v="1"/>
  </r>
  <r>
    <x v="0"/>
    <x v="2"/>
    <x v="11"/>
    <x v="3"/>
    <n v="81.681408993334628"/>
    <n v="1.9121232206649519"/>
    <n v="4.4028264238708825"/>
    <x v="3"/>
  </r>
  <r>
    <x v="0"/>
    <x v="2"/>
    <x v="11"/>
    <x v="0"/>
    <n v="16.493361431346415"/>
    <n v="1.2173091761000907"/>
    <n v="2.8029579624529326"/>
    <x v="6"/>
  </r>
  <r>
    <x v="0"/>
    <x v="2"/>
    <x v="11"/>
    <x v="0"/>
    <n v="7.0685834705770345"/>
    <n v="0.84933239080549627"/>
    <n v="1.9556601020657289"/>
    <x v="6"/>
  </r>
  <r>
    <x v="0"/>
    <x v="2"/>
    <x v="11"/>
    <x v="0"/>
    <n v="4.7123889803846897"/>
    <n v="0.67324113174981504"/>
    <n v="1.5501949939575645"/>
    <x v="0"/>
  </r>
  <r>
    <x v="0"/>
    <x v="2"/>
    <x v="11"/>
    <x v="1"/>
    <n v="33.575771485240914"/>
    <n v="1.526026000430363"/>
    <n v="3.5138047201122786"/>
    <x v="5"/>
  </r>
  <r>
    <x v="0"/>
    <x v="2"/>
    <x v="11"/>
    <x v="12"/>
    <n v="8.2466807156732074"/>
    <n v="0.91627918043610956"/>
    <n v="2.1098107818929872"/>
    <x v="6"/>
  </r>
  <r>
    <x v="0"/>
    <x v="2"/>
    <x v="11"/>
    <x v="1"/>
    <n v="90.713487872405281"/>
    <n v="1.9576718655943346"/>
    <n v="4.5077060546913579"/>
    <x v="3"/>
  </r>
  <r>
    <x v="0"/>
    <x v="2"/>
    <x v="11"/>
    <x v="12"/>
    <n v="11.780972450961723"/>
    <n v="1.0711811404218528"/>
    <n v="2.4664857258317197"/>
    <x v="6"/>
  </r>
  <r>
    <x v="0"/>
    <x v="2"/>
    <x v="11"/>
    <x v="0"/>
    <n v="15.707963267948966"/>
    <n v="1.1961198770301527"/>
    <n v="2.7541677982835004"/>
    <x v="6"/>
  </r>
  <r>
    <x v="0"/>
    <x v="2"/>
    <x v="11"/>
    <x v="0"/>
    <n v="32.986722862692829"/>
    <n v="1.518339171764072"/>
    <n v="3.496105143012878"/>
    <x v="5"/>
  </r>
  <r>
    <x v="0"/>
    <x v="6"/>
    <x v="11"/>
    <x v="0"/>
    <n v="33.575771485240914"/>
    <n v="1.526026000430363"/>
    <n v="3.5138047201122786"/>
    <x v="5"/>
  </r>
  <r>
    <x v="0"/>
    <x v="6"/>
    <x v="11"/>
    <x v="0"/>
    <n v="3.1415926535897931"/>
    <n v="0.49714987269413385"/>
    <n v="1.1447298858494002"/>
    <x v="0"/>
  </r>
  <r>
    <x v="0"/>
    <x v="6"/>
    <x v="11"/>
    <x v="9"/>
    <n v="3.5342917352885173"/>
    <n v="0.54830239514151513"/>
    <n v="1.2625129215057835"/>
    <x v="0"/>
  </r>
  <r>
    <x v="0"/>
    <x v="6"/>
    <x v="11"/>
    <x v="3"/>
    <n v="17.27875959474386"/>
    <n v="1.2375125621883776"/>
    <n v="2.8494779780878252"/>
    <x v="6"/>
  </r>
  <r>
    <x v="0"/>
    <x v="6"/>
    <x v="11"/>
    <x v="1"/>
    <n v="31.415926535897931"/>
    <n v="1.4971498726941339"/>
    <n v="3.4473149788434458"/>
    <x v="5"/>
  </r>
  <r>
    <x v="0"/>
    <x v="6"/>
    <x v="11"/>
    <x v="18"/>
    <n v="43.196898986859658"/>
    <n v="1.6354525708604153"/>
    <n v="3.7657687099619803"/>
    <x v="5"/>
  </r>
  <r>
    <x v="0"/>
    <x v="6"/>
    <x v="11"/>
    <x v="12"/>
    <n v="62.831853071795862"/>
    <n v="1.7981798683581149"/>
    <n v="4.1404621594033912"/>
    <x v="3"/>
  </r>
  <r>
    <x v="0"/>
    <x v="6"/>
    <x v="11"/>
    <x v="0"/>
    <n v="18.849555921538759"/>
    <n v="1.2753011230777775"/>
    <n v="2.9364893550774553"/>
    <x v="6"/>
  </r>
  <r>
    <x v="0"/>
    <x v="6"/>
    <x v="11"/>
    <x v="0"/>
    <n v="6.2831853071795862"/>
    <n v="0.79817986835811505"/>
    <n v="1.8378770664093453"/>
    <x v="0"/>
  </r>
  <r>
    <x v="0"/>
    <x v="7"/>
    <x v="11"/>
    <x v="0"/>
    <n v="8.2466807156732074"/>
    <n v="0.91627918043610956"/>
    <n v="2.1098107818929872"/>
    <x v="6"/>
  </r>
  <r>
    <x v="0"/>
    <x v="7"/>
    <x v="11"/>
    <x v="2"/>
    <n v="21.598449493429829"/>
    <n v="1.334422575196434"/>
    <n v="3.0726215294020354"/>
    <x v="5"/>
  </r>
  <r>
    <x v="0"/>
    <x v="7"/>
    <x v="11"/>
    <x v="0"/>
    <n v="14.137166941154069"/>
    <n v="1.1503623864694774"/>
    <n v="2.6488072826256741"/>
    <x v="6"/>
  </r>
  <r>
    <x v="0"/>
    <x v="7"/>
    <x v="11"/>
    <x v="0"/>
    <n v="4.908738521234052"/>
    <n v="0.69096989871024672"/>
    <n v="1.5910169884778196"/>
    <x v="0"/>
  </r>
  <r>
    <x v="0"/>
    <x v="7"/>
    <x v="11"/>
    <x v="0"/>
    <n v="23.561944901923447"/>
    <n v="1.3722111360858338"/>
    <n v="3.1596329063916646"/>
    <x v="5"/>
  </r>
  <r>
    <x v="0"/>
    <x v="7"/>
    <x v="11"/>
    <x v="0"/>
    <n v="2.9452431127404308"/>
    <n v="0.46912114909389024"/>
    <n v="1.0801913647118289"/>
    <x v="1"/>
  </r>
  <r>
    <x v="0"/>
    <x v="7"/>
    <x v="11"/>
    <x v="0"/>
    <n v="19.438604544086846"/>
    <n v="1.288665084635759"/>
    <n v="2.967261013744209"/>
    <x v="6"/>
  </r>
  <r>
    <x v="0"/>
    <x v="7"/>
    <x v="11"/>
    <x v="1"/>
    <n v="40.840704496667314"/>
    <n v="1.6110932250009706"/>
    <n v="3.7096792433109371"/>
    <x v="5"/>
  </r>
  <r>
    <x v="0"/>
    <x v="7"/>
    <x v="11"/>
    <x v="18"/>
    <n v="410.90461112627696"/>
    <n v="2.613741014894047"/>
    <n v="6.0183610978421607"/>
    <x v="4"/>
  </r>
  <r>
    <x v="0"/>
    <x v="7"/>
    <x v="11"/>
    <x v="1"/>
    <n v="30.536280592892791"/>
    <n v="1.4848161376204085"/>
    <n v="3.4189155043217481"/>
    <x v="5"/>
  </r>
  <r>
    <x v="0"/>
    <x v="3"/>
    <x v="11"/>
    <x v="13"/>
    <n v="10.602875205865551"/>
    <n v="1.0254236498611775"/>
    <n v="2.3611252101738933"/>
    <x v="6"/>
  </r>
  <r>
    <x v="0"/>
    <x v="3"/>
    <x v="11"/>
    <x v="1"/>
    <n v="3.9269908169872414"/>
    <n v="0.59405988570219026"/>
    <n v="1.3678734371636099"/>
    <x v="0"/>
  </r>
  <r>
    <x v="0"/>
    <x v="3"/>
    <x v="11"/>
    <x v="13"/>
    <n v="27.488935718910689"/>
    <n v="1.4391579257164471"/>
    <n v="3.3137835862189231"/>
    <x v="5"/>
  </r>
  <r>
    <x v="0"/>
    <x v="3"/>
    <x v="11"/>
    <x v="0"/>
    <n v="2.3561944901923448"/>
    <n v="0.37221113608583389"/>
    <n v="0.85704781339761926"/>
    <x v="1"/>
  </r>
  <r>
    <x v="0"/>
    <x v="3"/>
    <x v="11"/>
    <x v="2"/>
    <n v="78.932515421443554"/>
    <n v="1.8972559431226792"/>
    <n v="4.3685932522286404"/>
    <x v="3"/>
  </r>
  <r>
    <x v="0"/>
    <x v="3"/>
    <x v="11"/>
    <x v="7"/>
    <n v="127.23450247038662"/>
    <n v="2.1046048959088024"/>
    <n v="4.8460318599618937"/>
    <x v="3"/>
  </r>
  <r>
    <x v="0"/>
    <x v="3"/>
    <x v="11"/>
    <x v="18"/>
    <n v="90.320788790706558"/>
    <n v="1.9557877217197832"/>
    <n v="4.5033676530927593"/>
    <x v="3"/>
  </r>
  <r>
    <x v="0"/>
    <x v="3"/>
    <x v="11"/>
    <x v="12"/>
    <n v="15.707963267948966"/>
    <n v="1.1961198770301527"/>
    <n v="2.7541677982835004"/>
    <x v="6"/>
  </r>
  <r>
    <x v="0"/>
    <x v="3"/>
    <x v="11"/>
    <x v="8"/>
    <n v="163.36281798666926"/>
    <n v="2.2131532163289331"/>
    <n v="5.0959736044308279"/>
    <x v="2"/>
  </r>
  <r>
    <x v="0"/>
    <x v="3"/>
    <x v="11"/>
    <x v="0"/>
    <n v="24.740042147019622"/>
    <n v="1.3934004351557721"/>
    <n v="3.2084230705610968"/>
    <x v="5"/>
  </r>
  <r>
    <x v="0"/>
    <x v="3"/>
    <x v="11"/>
    <x v="2"/>
    <n v="3.1415926535897931"/>
    <n v="0.49714987269413385"/>
    <n v="1.1447298858494002"/>
    <x v="0"/>
  </r>
  <r>
    <x v="0"/>
    <x v="3"/>
    <x v="11"/>
    <x v="1"/>
    <n v="5.8904862254808616"/>
    <n v="0.7701511447578715"/>
    <n v="1.7733385452717743"/>
    <x v="0"/>
  </r>
  <r>
    <x v="0"/>
    <x v="8"/>
    <x v="11"/>
    <x v="8"/>
    <n v="25.918139392115794"/>
    <n v="1.4136038212440589"/>
    <n v="3.2549430861959898"/>
    <x v="5"/>
  </r>
  <r>
    <x v="0"/>
    <x v="8"/>
    <x v="11"/>
    <x v="12"/>
    <n v="11.780972450961723"/>
    <n v="1.0711811404218528"/>
    <n v="2.4664857258317197"/>
    <x v="6"/>
  </r>
  <r>
    <x v="0"/>
    <x v="8"/>
    <x v="11"/>
    <x v="12"/>
    <n v="15.315264186250241"/>
    <n v="1.1851244927286895"/>
    <n v="2.7288499902992105"/>
    <x v="6"/>
  </r>
  <r>
    <x v="0"/>
    <x v="8"/>
    <x v="11"/>
    <x v="2"/>
    <n v="3.1415926535897931"/>
    <n v="0.49714987269413385"/>
    <n v="1.1447298858494002"/>
    <x v="0"/>
  </r>
  <r>
    <x v="0"/>
    <x v="9"/>
    <x v="11"/>
    <x v="12"/>
    <n v="9.8174770424681039"/>
    <n v="0.99199989437422786"/>
    <n v="2.2841641690377652"/>
    <x v="6"/>
  </r>
  <r>
    <x v="0"/>
    <x v="9"/>
    <x v="11"/>
    <x v="3"/>
    <n v="25.918139392115794"/>
    <n v="1.4136038212440589"/>
    <n v="3.2549430861959898"/>
    <x v="5"/>
  </r>
  <r>
    <x v="0"/>
    <x v="9"/>
    <x v="11"/>
    <x v="7"/>
    <n v="14.137166941154069"/>
    <n v="1.1503623864694774"/>
    <n v="2.6488072826256741"/>
    <x v="6"/>
  </r>
  <r>
    <x v="0"/>
    <x v="9"/>
    <x v="11"/>
    <x v="0"/>
    <n v="3.9269908169872414"/>
    <n v="0.59405988570219026"/>
    <n v="1.3678734371636099"/>
    <x v="0"/>
  </r>
  <r>
    <x v="0"/>
    <x v="9"/>
    <x v="11"/>
    <x v="1"/>
    <n v="3.9269908169872414"/>
    <n v="0.59405988570219026"/>
    <n v="1.3678734371636099"/>
    <x v="0"/>
  </r>
  <r>
    <x v="0"/>
    <x v="9"/>
    <x v="11"/>
    <x v="9"/>
    <n v="53.407075111026487"/>
    <n v="1.7275987940724078"/>
    <n v="3.9779432299056161"/>
    <x v="5"/>
  </r>
  <r>
    <x v="0"/>
    <x v="9"/>
    <x v="11"/>
    <x v="12"/>
    <n v="5.497787143782138"/>
    <n v="0.74018792138042833"/>
    <n v="1.7043456737848228"/>
    <x v="0"/>
  </r>
  <r>
    <x v="1"/>
    <x v="4"/>
    <x v="0"/>
    <x v="0"/>
    <n v="0.39269908169872414"/>
    <n v="-0.40594011429780974"/>
    <n v="-0.93471165583043581"/>
    <x v="8"/>
  </r>
  <r>
    <x v="1"/>
    <x v="7"/>
    <x v="0"/>
    <x v="2"/>
    <n v="2.3561944901923448"/>
    <n v="0.37221113608583389"/>
    <n v="0.85704781339761926"/>
    <x v="1"/>
  </r>
  <r>
    <x v="1"/>
    <x v="8"/>
    <x v="0"/>
    <x v="3"/>
    <n v="11.780972450961723"/>
    <n v="1.0711811404218528"/>
    <n v="2.4664857258317197"/>
    <x v="6"/>
  </r>
  <r>
    <x v="1"/>
    <x v="8"/>
    <x v="0"/>
    <x v="1"/>
    <n v="8.8357293382212934"/>
    <n v="0.94624240381355273"/>
    <n v="2.1788036533799389"/>
    <x v="6"/>
  </r>
  <r>
    <x v="1"/>
    <x v="8"/>
    <x v="0"/>
    <x v="1"/>
    <n v="1.5707963267948966"/>
    <n v="0.19611987703015263"/>
    <n v="0.45158270528945482"/>
    <x v="1"/>
  </r>
  <r>
    <x v="1"/>
    <x v="8"/>
    <x v="0"/>
    <x v="0"/>
    <n v="2.3561944901923448"/>
    <n v="0.37221113608583389"/>
    <n v="0.85704781339761926"/>
    <x v="1"/>
  </r>
  <r>
    <x v="1"/>
    <x v="1"/>
    <x v="12"/>
    <x v="0"/>
    <n v="15.315264186250241"/>
    <n v="1.1851244927286895"/>
    <n v="2.7288499902992105"/>
    <x v="6"/>
  </r>
  <r>
    <x v="1"/>
    <x v="1"/>
    <x v="12"/>
    <x v="2"/>
    <n v="28.077984341458777"/>
    <n v="1.448365927503271"/>
    <n v="3.3349857938695262"/>
    <x v="5"/>
  </r>
  <r>
    <x v="1"/>
    <x v="0"/>
    <x v="1"/>
    <x v="1"/>
    <n v="17.27875959474386"/>
    <n v="1.2375125621883776"/>
    <n v="2.8494779780878252"/>
    <x v="6"/>
  </r>
  <r>
    <x v="1"/>
    <x v="0"/>
    <x v="1"/>
    <x v="12"/>
    <n v="14.137166941154069"/>
    <n v="1.1503623864694774"/>
    <n v="2.6488072826256741"/>
    <x v="6"/>
  </r>
  <r>
    <x v="1"/>
    <x v="0"/>
    <x v="1"/>
    <x v="13"/>
    <n v="146.08405839192537"/>
    <n v="2.1646028255840877"/>
    <n v="4.9841821984427108"/>
    <x v="3"/>
  </r>
  <r>
    <x v="1"/>
    <x v="0"/>
    <x v="1"/>
    <x v="2"/>
    <n v="173.57299411083608"/>
    <n v="2.2394821550512822"/>
    <n v="5.1565982262472625"/>
    <x v="2"/>
  </r>
  <r>
    <x v="1"/>
    <x v="0"/>
    <x v="1"/>
    <x v="0"/>
    <n v="6.2831853071795862"/>
    <n v="0.79817986835811505"/>
    <n v="1.8378770664093453"/>
    <x v="0"/>
  </r>
  <r>
    <x v="1"/>
    <x v="0"/>
    <x v="1"/>
    <x v="2"/>
    <n v="153.15264186250241"/>
    <n v="2.1851244927286895"/>
    <n v="5.0314350832932559"/>
    <x v="2"/>
  </r>
  <r>
    <x v="1"/>
    <x v="0"/>
    <x v="1"/>
    <x v="0"/>
    <n v="3.5342917352885173"/>
    <n v="0.54830239514151513"/>
    <n v="1.2625129215057835"/>
    <x v="0"/>
  </r>
  <r>
    <x v="1"/>
    <x v="0"/>
    <x v="1"/>
    <x v="2"/>
    <n v="7.8539816339744828"/>
    <n v="0.8950898813661714"/>
    <n v="2.061020617723555"/>
    <x v="6"/>
  </r>
  <r>
    <x v="1"/>
    <x v="0"/>
    <x v="1"/>
    <x v="8"/>
    <n v="1.7671458676442586"/>
    <n v="0.24727239947753393"/>
    <n v="0.56936574094583825"/>
    <x v="1"/>
  </r>
  <r>
    <x v="1"/>
    <x v="0"/>
    <x v="1"/>
    <x v="0"/>
    <n v="2.3561944901923448"/>
    <n v="0.37221113608583389"/>
    <n v="0.85704781339761926"/>
    <x v="1"/>
  </r>
  <r>
    <x v="1"/>
    <x v="0"/>
    <x v="1"/>
    <x v="0"/>
    <n v="1.1780972450961724"/>
    <n v="7.1181140421852696E-2"/>
    <n v="0.16390063283767389"/>
    <x v="1"/>
  </r>
  <r>
    <x v="1"/>
    <x v="0"/>
    <x v="1"/>
    <x v="2"/>
    <n v="17.27875959474386"/>
    <n v="1.2375125621883776"/>
    <n v="2.8494779780878252"/>
    <x v="6"/>
  </r>
  <r>
    <x v="1"/>
    <x v="0"/>
    <x v="1"/>
    <x v="1"/>
    <n v="11.780972450961723"/>
    <n v="1.0711811404218528"/>
    <n v="2.4664857258317197"/>
    <x v="6"/>
  </r>
  <r>
    <x v="1"/>
    <x v="0"/>
    <x v="1"/>
    <x v="0"/>
    <n v="3.5342917352885173"/>
    <n v="0.54830239514151513"/>
    <n v="1.2625129215057835"/>
    <x v="0"/>
  </r>
  <r>
    <x v="1"/>
    <x v="0"/>
    <x v="1"/>
    <x v="0"/>
    <n v="2.3561944901923448"/>
    <n v="0.37221113608583389"/>
    <n v="0.85704781339761926"/>
    <x v="1"/>
  </r>
  <r>
    <x v="1"/>
    <x v="0"/>
    <x v="1"/>
    <x v="0"/>
    <n v="2.3561944901923448"/>
    <n v="0.37221113608583389"/>
    <n v="0.85704781339761926"/>
    <x v="1"/>
  </r>
  <r>
    <x v="1"/>
    <x v="0"/>
    <x v="1"/>
    <x v="3"/>
    <n v="682.90370307408125"/>
    <n v="2.8343594677049029"/>
    <n v="6.526353858523847"/>
    <x v="4"/>
  </r>
  <r>
    <x v="1"/>
    <x v="0"/>
    <x v="1"/>
    <x v="1"/>
    <n v="569.41366846314997"/>
    <n v="2.7554278879371652"/>
    <n v="6.3446071795841839"/>
    <x v="4"/>
  </r>
  <r>
    <x v="1"/>
    <x v="0"/>
    <x v="1"/>
    <x v="7"/>
    <n v="2057.7431881013144"/>
    <n v="3.3133911726859169"/>
    <n v="7.6293651214846516"/>
    <x v="7"/>
  </r>
  <r>
    <x v="1"/>
    <x v="0"/>
    <x v="1"/>
    <x v="1"/>
    <n v="32.397674240144738"/>
    <n v="1.5105138342521154"/>
    <n v="3.4780866375101995"/>
    <x v="5"/>
  </r>
  <r>
    <x v="1"/>
    <x v="1"/>
    <x v="1"/>
    <x v="5"/>
    <n v="129.59069696057895"/>
    <n v="2.1125738255800779"/>
    <n v="4.8643809986300903"/>
    <x v="3"/>
  </r>
  <r>
    <x v="1"/>
    <x v="1"/>
    <x v="1"/>
    <x v="12"/>
    <n v="21.598449493429829"/>
    <n v="1.334422575196434"/>
    <n v="3.0726215294020354"/>
    <x v="5"/>
  </r>
  <r>
    <x v="1"/>
    <x v="1"/>
    <x v="1"/>
    <x v="0"/>
    <n v="8.2466807156732074"/>
    <n v="0.91627918043610956"/>
    <n v="2.1098107818929872"/>
    <x v="6"/>
  </r>
  <r>
    <x v="1"/>
    <x v="1"/>
    <x v="1"/>
    <x v="0"/>
    <n v="3.1415926535897931"/>
    <n v="0.49714987269413385"/>
    <n v="1.1447298858494002"/>
    <x v="0"/>
  </r>
  <r>
    <x v="1"/>
    <x v="1"/>
    <x v="1"/>
    <x v="12"/>
    <n v="29.45243112740431"/>
    <n v="1.4691211490938902"/>
    <n v="3.3827764577058748"/>
    <x v="5"/>
  </r>
  <r>
    <x v="1"/>
    <x v="1"/>
    <x v="1"/>
    <x v="7"/>
    <n v="423.32961007122464"/>
    <n v="2.6266786465529099"/>
    <n v="6.0481510956385067"/>
    <x v="4"/>
  </r>
  <r>
    <x v="1"/>
    <x v="1"/>
    <x v="1"/>
    <x v="0"/>
    <n v="0.78539816339744828"/>
    <n v="-0.10491011863382856"/>
    <n v="-0.24156447527049049"/>
    <x v="8"/>
  </r>
  <r>
    <x v="1"/>
    <x v="1"/>
    <x v="1"/>
    <x v="12"/>
    <n v="6.8722339297276722"/>
    <n v="0.83709793438848468"/>
    <n v="1.9274892250990325"/>
    <x v="0"/>
  </r>
  <r>
    <x v="1"/>
    <x v="1"/>
    <x v="1"/>
    <x v="0"/>
    <n v="3.9269908169872414"/>
    <n v="0.59405988570219026"/>
    <n v="1.3678734371636099"/>
    <x v="0"/>
  </r>
  <r>
    <x v="1"/>
    <x v="1"/>
    <x v="1"/>
    <x v="20"/>
    <n v="281.76159111883459"/>
    <n v="2.4498817911082202"/>
    <n v="5.6410612918033403"/>
    <x v="2"/>
  </r>
  <r>
    <x v="1"/>
    <x v="5"/>
    <x v="1"/>
    <x v="18"/>
    <n v="571.76986295334234"/>
    <n v="2.7572212606792088"/>
    <n v="6.3487365729261951"/>
    <x v="4"/>
  </r>
  <r>
    <x v="1"/>
    <x v="5"/>
    <x v="1"/>
    <x v="0"/>
    <n v="7.0685834705770345"/>
    <n v="0.84933239080549627"/>
    <n v="1.9556601020657289"/>
    <x v="6"/>
  </r>
  <r>
    <x v="1"/>
    <x v="5"/>
    <x v="1"/>
    <x v="0"/>
    <n v="8.2466807156732074"/>
    <n v="0.91627918043610956"/>
    <n v="2.1098107818929872"/>
    <x v="6"/>
  </r>
  <r>
    <x v="1"/>
    <x v="5"/>
    <x v="1"/>
    <x v="9"/>
    <n v="245.43692606170259"/>
    <n v="2.3899399030462654"/>
    <n v="5.5030399939059658"/>
    <x v="2"/>
  </r>
  <r>
    <x v="1"/>
    <x v="5"/>
    <x v="1"/>
    <x v="9"/>
    <n v="106.02875205865551"/>
    <n v="2.0254236498611777"/>
    <n v="4.6637103031679388"/>
    <x v="3"/>
  </r>
  <r>
    <x v="1"/>
    <x v="5"/>
    <x v="1"/>
    <x v="2"/>
    <n v="174.35839227423352"/>
    <n v="2.24144285581681"/>
    <n v="5.1611129066017893"/>
    <x v="2"/>
  </r>
  <r>
    <x v="1"/>
    <x v="5"/>
    <x v="1"/>
    <x v="1"/>
    <n v="791.68134870462791"/>
    <n v="2.8985504134756779"/>
    <n v="6.6741589733608233"/>
    <x v="4"/>
  </r>
  <r>
    <x v="1"/>
    <x v="5"/>
    <x v="1"/>
    <x v="2"/>
    <n v="89.535390627309098"/>
    <n v="1.9519947327026441"/>
    <n v="4.4946339731240048"/>
    <x v="3"/>
  </r>
  <r>
    <x v="1"/>
    <x v="5"/>
    <x v="1"/>
    <x v="0"/>
    <n v="27.488935718910689"/>
    <n v="1.4391579257164471"/>
    <n v="3.3137835862189231"/>
    <x v="5"/>
  </r>
  <r>
    <x v="1"/>
    <x v="2"/>
    <x v="1"/>
    <x v="20"/>
    <n v="557.23999693048961"/>
    <n v="2.7460422811596641"/>
    <n v="6.3229960213296073"/>
    <x v="4"/>
  </r>
  <r>
    <x v="1"/>
    <x v="2"/>
    <x v="1"/>
    <x v="0"/>
    <n v="797.96453401180747"/>
    <n v="2.9019835893140717"/>
    <n v="6.6820641528679365"/>
    <x v="4"/>
  </r>
  <r>
    <x v="1"/>
    <x v="2"/>
    <x v="1"/>
    <x v="1"/>
    <n v="860.79638708360335"/>
    <n v="2.9349004355145216"/>
    <n v="6.7578579922374704"/>
    <x v="4"/>
  </r>
  <r>
    <x v="1"/>
    <x v="2"/>
    <x v="1"/>
    <x v="3"/>
    <n v="785.39816339744823"/>
    <n v="2.8950898813661716"/>
    <n v="6.6661908037116469"/>
    <x v="4"/>
  </r>
  <r>
    <x v="1"/>
    <x v="6"/>
    <x v="1"/>
    <x v="0"/>
    <n v="250.542014123786"/>
    <n v="2.3988805644233526"/>
    <n v="5.5236266275143544"/>
    <x v="2"/>
  </r>
  <r>
    <x v="1"/>
    <x v="6"/>
    <x v="1"/>
    <x v="9"/>
    <n v="791.09230008207976"/>
    <n v="2.8982271574265868"/>
    <n v="6.673414648800966"/>
    <x v="4"/>
  </r>
  <r>
    <x v="1"/>
    <x v="6"/>
    <x v="1"/>
    <x v="7"/>
    <n v="53.603424651875848"/>
    <n v="1.7291925370789651"/>
    <n v="3.9816129587945785"/>
    <x v="5"/>
  </r>
  <r>
    <x v="1"/>
    <x v="6"/>
    <x v="1"/>
    <x v="2"/>
    <n v="4.7123889803846897"/>
    <n v="0.67324113174981504"/>
    <n v="1.5501949939575645"/>
    <x v="0"/>
  </r>
  <r>
    <x v="1"/>
    <x v="6"/>
    <x v="1"/>
    <x v="0"/>
    <n v="2.9452431127404308"/>
    <n v="0.46912114909389024"/>
    <n v="1.0801913647118289"/>
    <x v="1"/>
  </r>
  <r>
    <x v="1"/>
    <x v="6"/>
    <x v="1"/>
    <x v="3"/>
    <n v="43.982297150257104"/>
    <n v="1.6432779083723719"/>
    <n v="3.7837872154646588"/>
    <x v="5"/>
  </r>
  <r>
    <x v="1"/>
    <x v="6"/>
    <x v="1"/>
    <x v="12"/>
    <n v="5.8904862254808616"/>
    <n v="0.7701511447578715"/>
    <n v="1.7733385452717743"/>
    <x v="0"/>
  </r>
  <r>
    <x v="1"/>
    <x v="6"/>
    <x v="1"/>
    <x v="3"/>
    <n v="1184.380430403352"/>
    <n v="3.0734912228999267"/>
    <n v="7.0769750732974108"/>
    <x v="7"/>
  </r>
  <r>
    <x v="1"/>
    <x v="6"/>
    <x v="1"/>
    <x v="9"/>
    <n v="6.2831853071795862"/>
    <n v="0.79817986835811505"/>
    <n v="1.8378770664093453"/>
    <x v="0"/>
  </r>
  <r>
    <x v="1"/>
    <x v="6"/>
    <x v="1"/>
    <x v="0"/>
    <n v="3.5342917352885173"/>
    <n v="0.54830239514151513"/>
    <n v="1.2625129215057835"/>
    <x v="0"/>
  </r>
  <r>
    <x v="1"/>
    <x v="3"/>
    <x v="1"/>
    <x v="0"/>
    <n v="54.977871437821378"/>
    <n v="1.7401879213804283"/>
    <n v="4.0069307667788685"/>
    <x v="5"/>
  </r>
  <r>
    <x v="1"/>
    <x v="3"/>
    <x v="1"/>
    <x v="0"/>
    <n v="94.247779607693786"/>
    <n v="1.9742711274137963"/>
    <n v="4.5459272675115558"/>
    <x v="3"/>
  </r>
  <r>
    <x v="1"/>
    <x v="9"/>
    <x v="1"/>
    <x v="12"/>
    <n v="16.493361431346415"/>
    <n v="1.2173091761000907"/>
    <n v="2.8029579624529326"/>
    <x v="6"/>
  </r>
  <r>
    <x v="1"/>
    <x v="9"/>
    <x v="1"/>
    <x v="0"/>
    <n v="22.776546738526001"/>
    <n v="1.3574878792651275"/>
    <n v="3.1257313547159837"/>
    <x v="5"/>
  </r>
  <r>
    <x v="1"/>
    <x v="9"/>
    <x v="1"/>
    <x v="2"/>
    <n v="63.420901694343947"/>
    <n v="1.8022324123693119"/>
    <n v="4.1497934868322757"/>
    <x v="3"/>
  </r>
  <r>
    <x v="1"/>
    <x v="0"/>
    <x v="2"/>
    <x v="1"/>
    <n v="23.561944901923447"/>
    <n v="1.3722111360858338"/>
    <n v="3.1596329063916646"/>
    <x v="5"/>
  </r>
  <r>
    <x v="1"/>
    <x v="0"/>
    <x v="2"/>
    <x v="1"/>
    <n v="131.94689145077132"/>
    <n v="2.1203991630920345"/>
    <n v="4.8823995041327688"/>
    <x v="3"/>
  </r>
  <r>
    <x v="1"/>
    <x v="0"/>
    <x v="2"/>
    <x v="0"/>
    <n v="24.740042147019622"/>
    <n v="1.3934004351557721"/>
    <n v="3.2084230705610968"/>
    <x v="5"/>
  </r>
  <r>
    <x v="1"/>
    <x v="0"/>
    <x v="2"/>
    <x v="9"/>
    <n v="267.03537555513242"/>
    <n v="2.4265687984084265"/>
    <n v="5.5873811423397166"/>
    <x v="2"/>
  </r>
  <r>
    <x v="1"/>
    <x v="0"/>
    <x v="2"/>
    <x v="3"/>
    <n v="30.237829290801759"/>
    <n v="1.4805506108746722"/>
    <n v="3.4090937660232479"/>
    <x v="5"/>
  </r>
  <r>
    <x v="1"/>
    <x v="1"/>
    <x v="2"/>
    <x v="1"/>
    <n v="17.671458676442587"/>
    <n v="1.2472723994775339"/>
    <n v="2.8719508339398838"/>
    <x v="6"/>
  </r>
  <r>
    <x v="1"/>
    <x v="1"/>
    <x v="2"/>
    <x v="12"/>
    <n v="298.45130209103036"/>
    <n v="2.4748734779829817"/>
    <n v="5.6986067774499407"/>
    <x v="2"/>
  </r>
  <r>
    <x v="1"/>
    <x v="1"/>
    <x v="2"/>
    <x v="0"/>
    <n v="13.744467859455344"/>
    <n v="1.1381279300524658"/>
    <n v="2.6206364056589777"/>
    <x v="6"/>
  </r>
  <r>
    <x v="1"/>
    <x v="1"/>
    <x v="2"/>
    <x v="1"/>
    <n v="85.804749351171225"/>
    <n v="1.9335113270086308"/>
    <n v="4.4520743587052092"/>
    <x v="3"/>
  </r>
  <r>
    <x v="1"/>
    <x v="1"/>
    <x v="2"/>
    <x v="12"/>
    <n v="76.969020012949926"/>
    <n v="1.8863159570586663"/>
    <n v="4.3434030034000815"/>
    <x v="3"/>
  </r>
  <r>
    <x v="1"/>
    <x v="1"/>
    <x v="2"/>
    <x v="0"/>
    <n v="4.7123889803846897"/>
    <n v="0.67324113174981504"/>
    <n v="1.5501949939575645"/>
    <x v="0"/>
  </r>
  <r>
    <x v="1"/>
    <x v="1"/>
    <x v="2"/>
    <x v="3"/>
    <n v="17.867808217291948"/>
    <n v="1.2520712823593028"/>
    <n v="2.883000670126469"/>
    <x v="6"/>
  </r>
  <r>
    <x v="1"/>
    <x v="1"/>
    <x v="2"/>
    <x v="13"/>
    <n v="1531.5264186250242"/>
    <n v="3.1851244927286895"/>
    <n v="7.3340201762873019"/>
    <x v="7"/>
  </r>
  <r>
    <x v="1"/>
    <x v="1"/>
    <x v="2"/>
    <x v="0"/>
    <n v="2.2619467105846511"/>
    <n v="0.35448236912540232"/>
    <n v="0.81622581887736412"/>
    <x v="1"/>
  </r>
  <r>
    <x v="1"/>
    <x v="1"/>
    <x v="2"/>
    <x v="9"/>
    <n v="274.88935718910687"/>
    <n v="2.4391579257164469"/>
    <n v="5.616368679212969"/>
    <x v="2"/>
  </r>
  <r>
    <x v="1"/>
    <x v="1"/>
    <x v="2"/>
    <x v="5"/>
    <n v="275.67475535250435"/>
    <n v="2.4403969978319955"/>
    <n v="5.6192217481953755"/>
    <x v="2"/>
  </r>
  <r>
    <x v="1"/>
    <x v="1"/>
    <x v="2"/>
    <x v="5"/>
    <n v="1088.954553550562"/>
    <n v="3.0370097552800517"/>
    <n v="6.9929733897853419"/>
    <x v="4"/>
  </r>
  <r>
    <x v="1"/>
    <x v="1"/>
    <x v="2"/>
    <x v="3"/>
    <n v="214.41369860750339"/>
    <n v="2.3312525284069276"/>
    <n v="5.3679073199144689"/>
    <x v="2"/>
  </r>
  <r>
    <x v="1"/>
    <x v="1"/>
    <x v="2"/>
    <x v="2"/>
    <n v="53.014376029327757"/>
    <n v="1.7243936541971963"/>
    <n v="3.9705631226079938"/>
    <x v="5"/>
  </r>
  <r>
    <x v="1"/>
    <x v="1"/>
    <x v="2"/>
    <x v="3"/>
    <n v="63.420901694343947"/>
    <n v="1.8022324123693119"/>
    <n v="4.1497934868322757"/>
    <x v="3"/>
  </r>
  <r>
    <x v="1"/>
    <x v="4"/>
    <x v="2"/>
    <x v="20"/>
    <n v="17.867808217291948"/>
    <n v="1.2520712823593028"/>
    <n v="2.883000670126469"/>
    <x v="6"/>
  </r>
  <r>
    <x v="1"/>
    <x v="4"/>
    <x v="2"/>
    <x v="12"/>
    <n v="608.68357663302243"/>
    <n v="2.7843915838724818"/>
    <n v="6.4112985540828564"/>
    <x v="4"/>
  </r>
  <r>
    <x v="1"/>
    <x v="4"/>
    <x v="2"/>
    <x v="1"/>
    <n v="38.484510006474963"/>
    <n v="1.585285961394685"/>
    <n v="3.6502558228401361"/>
    <x v="5"/>
  </r>
  <r>
    <x v="1"/>
    <x v="4"/>
    <x v="2"/>
    <x v="7"/>
    <n v="1639.9113651738719"/>
    <n v="3.2148203756963958"/>
    <n v="7.402397473732039"/>
    <x v="7"/>
  </r>
  <r>
    <x v="1"/>
    <x v="4"/>
    <x v="2"/>
    <x v="1"/>
    <n v="7.0685834705770345"/>
    <n v="0.84933239080549627"/>
    <n v="1.9556601020657289"/>
    <x v="6"/>
  </r>
  <r>
    <x v="1"/>
    <x v="4"/>
    <x v="2"/>
    <x v="0"/>
    <n v="3455.7519189487725"/>
    <n v="3.538542557852359"/>
    <n v="8.1477953446358615"/>
    <x v="9"/>
  </r>
  <r>
    <x v="1"/>
    <x v="4"/>
    <x v="2"/>
    <x v="7"/>
    <n v="373.06412761378795"/>
    <n v="2.571783490991038"/>
    <n v="5.9217503287641504"/>
    <x v="2"/>
  </r>
  <r>
    <x v="1"/>
    <x v="4"/>
    <x v="2"/>
    <x v="20"/>
    <n v="191.44080232812803"/>
    <n v="2.2820345057367457"/>
    <n v="5.2545786346074665"/>
    <x v="2"/>
  </r>
  <r>
    <x v="1"/>
    <x v="5"/>
    <x v="2"/>
    <x v="12"/>
    <n v="127.62720155208534"/>
    <n v="2.1059432466810648"/>
    <n v="4.8491135264993019"/>
    <x v="3"/>
  </r>
  <r>
    <x v="1"/>
    <x v="5"/>
    <x v="2"/>
    <x v="6"/>
    <n v="3104.4825903692636"/>
    <n v="3.4919892287084116"/>
    <n v="8.0406023429197635"/>
    <x v="9"/>
  </r>
  <r>
    <x v="1"/>
    <x v="5"/>
    <x v="2"/>
    <x v="13"/>
    <n v="240.33183799961918"/>
    <n v="2.3808113078477513"/>
    <n v="5.4820206266818907"/>
    <x v="2"/>
  </r>
  <r>
    <x v="1"/>
    <x v="5"/>
    <x v="2"/>
    <x v="1"/>
    <n v="129.59069696057895"/>
    <n v="2.1125738255800779"/>
    <n v="4.8643809986300903"/>
    <x v="3"/>
  </r>
  <r>
    <x v="1"/>
    <x v="5"/>
    <x v="2"/>
    <x v="2"/>
    <n v="157.07963267948966"/>
    <n v="2.1961198770301529"/>
    <n v="5.0567528912775463"/>
    <x v="2"/>
  </r>
  <r>
    <x v="1"/>
    <x v="5"/>
    <x v="2"/>
    <x v="0"/>
    <n v="47.123889803846893"/>
    <n v="1.673241131749815"/>
    <n v="3.85278008695161"/>
    <x v="5"/>
  </r>
  <r>
    <x v="1"/>
    <x v="5"/>
    <x v="2"/>
    <x v="9"/>
    <n v="9.4247779607693793"/>
    <n v="0.97427112741379629"/>
    <n v="2.2433421745175099"/>
    <x v="6"/>
  </r>
  <r>
    <x v="1"/>
    <x v="5"/>
    <x v="2"/>
    <x v="11"/>
    <n v="3240.9455212595703"/>
    <n v="3.5106717308115361"/>
    <n v="8.0836203937622493"/>
    <x v="9"/>
  </r>
  <r>
    <x v="1"/>
    <x v="2"/>
    <x v="2"/>
    <x v="10"/>
    <n v="873.75545677966124"/>
    <n v="2.9413899010191407"/>
    <n v="6.7728005387699044"/>
    <x v="4"/>
  </r>
  <r>
    <x v="1"/>
    <x v="2"/>
    <x v="2"/>
    <x v="9"/>
    <n v="77.754418176347386"/>
    <n v="1.8907250759637213"/>
    <n v="4.3535553748640998"/>
    <x v="3"/>
  </r>
  <r>
    <x v="1"/>
    <x v="2"/>
    <x v="2"/>
    <x v="7"/>
    <n v="3460.0716088474583"/>
    <n v="3.5390850869446528"/>
    <n v="8.1490445640362932"/>
    <x v="9"/>
  </r>
  <r>
    <x v="1"/>
    <x v="2"/>
    <x v="2"/>
    <x v="1"/>
    <n v="329.86722862692829"/>
    <n v="2.518339171764072"/>
    <n v="5.7986902360069239"/>
    <x v="2"/>
  </r>
  <r>
    <x v="1"/>
    <x v="2"/>
    <x v="2"/>
    <x v="9"/>
    <n v="2573.7497814534381"/>
    <n v="3.4105663227485472"/>
    <n v="7.8531191734283246"/>
    <x v="7"/>
  </r>
  <r>
    <x v="1"/>
    <x v="2"/>
    <x v="2"/>
    <x v="0"/>
    <n v="5.497787143782138"/>
    <n v="0.74018792138042833"/>
    <n v="1.7043456737848228"/>
    <x v="0"/>
  </r>
  <r>
    <x v="1"/>
    <x v="2"/>
    <x v="2"/>
    <x v="3"/>
    <n v="136.65928043115599"/>
    <n v="2.1356391296487711"/>
    <n v="4.9174908239440382"/>
    <x v="3"/>
  </r>
  <r>
    <x v="1"/>
    <x v="2"/>
    <x v="2"/>
    <x v="2"/>
    <n v="567.45017305465637"/>
    <n v="2.7539277327947569"/>
    <n v="6.3411529447160966"/>
    <x v="4"/>
  </r>
  <r>
    <x v="1"/>
    <x v="2"/>
    <x v="2"/>
    <x v="1"/>
    <n v="115.4535300194249"/>
    <n v="2.0624072161143476"/>
    <n v="4.7488681115082461"/>
    <x v="3"/>
  </r>
  <r>
    <x v="1"/>
    <x v="2"/>
    <x v="2"/>
    <x v="9"/>
    <n v="164.34456569091606"/>
    <n v="2.2157553480314691"/>
    <n v="5.1019652340990946"/>
    <x v="2"/>
  </r>
  <r>
    <x v="1"/>
    <x v="2"/>
    <x v="2"/>
    <x v="3"/>
    <n v="1001.3826583317466"/>
    <n v="3.0006000661361454"/>
    <n v="6.9091369823220363"/>
    <x v="4"/>
  </r>
  <r>
    <x v="1"/>
    <x v="2"/>
    <x v="2"/>
    <x v="2"/>
    <n v="68.722339297276719"/>
    <n v="1.8370979343884846"/>
    <n v="4.2300743180930782"/>
    <x v="3"/>
  </r>
  <r>
    <x v="1"/>
    <x v="2"/>
    <x v="2"/>
    <x v="9"/>
    <n v="5.8904862254808616"/>
    <n v="0.7701511447578715"/>
    <n v="1.7733385452717743"/>
    <x v="0"/>
  </r>
  <r>
    <x v="1"/>
    <x v="2"/>
    <x v="2"/>
    <x v="4"/>
    <n v="1123.1193736583512"/>
    <n v="3.0504259188312335"/>
    <n v="7.0238652479834629"/>
    <x v="7"/>
  </r>
  <r>
    <x v="1"/>
    <x v="2"/>
    <x v="2"/>
    <x v="0"/>
    <n v="4.7123889803846897"/>
    <n v="0.67324113174981504"/>
    <n v="1.5501949939575645"/>
    <x v="0"/>
  </r>
  <r>
    <x v="1"/>
    <x v="2"/>
    <x v="2"/>
    <x v="12"/>
    <n v="193.99334635916972"/>
    <n v="2.287786834625837"/>
    <n v="5.2678238613574866"/>
    <x v="2"/>
  </r>
  <r>
    <x v="1"/>
    <x v="2"/>
    <x v="2"/>
    <x v="3"/>
    <n v="23.365595361074085"/>
    <n v="1.3685768514307397"/>
    <n v="3.1512646567211484"/>
    <x v="5"/>
  </r>
  <r>
    <x v="1"/>
    <x v="2"/>
    <x v="2"/>
    <x v="12"/>
    <n v="2225.8183950683683"/>
    <n v="3.3474897272776132"/>
    <n v="7.7078799449801352"/>
    <x v="7"/>
  </r>
  <r>
    <x v="1"/>
    <x v="6"/>
    <x v="2"/>
    <x v="3"/>
    <n v="333.79421944391549"/>
    <n v="2.5234788114164828"/>
    <n v="5.8105246936539263"/>
    <x v="2"/>
  </r>
  <r>
    <x v="1"/>
    <x v="6"/>
    <x v="2"/>
    <x v="9"/>
    <n v="307.09068188840229"/>
    <n v="2.4872666387620384"/>
    <n v="5.727143084714875"/>
    <x v="2"/>
  </r>
  <r>
    <x v="1"/>
    <x v="6"/>
    <x v="2"/>
    <x v="0"/>
    <n v="1.5707963267948966"/>
    <n v="0.19611987703015263"/>
    <n v="0.45158270528945482"/>
    <x v="1"/>
  </r>
  <r>
    <x v="1"/>
    <x v="6"/>
    <x v="2"/>
    <x v="2"/>
    <n v="1.5707963267948966"/>
    <n v="0.19611987703015263"/>
    <n v="0.45158270528945482"/>
    <x v="1"/>
  </r>
  <r>
    <x v="1"/>
    <x v="6"/>
    <x v="2"/>
    <x v="0"/>
    <n v="7.8539816339744828"/>
    <n v="0.8950898813661714"/>
    <n v="2.061020617723555"/>
    <x v="6"/>
  </r>
  <r>
    <x v="1"/>
    <x v="6"/>
    <x v="2"/>
    <x v="3"/>
    <n v="2638.9378290154264"/>
    <n v="3.4214291587560157"/>
    <n v="7.8781317776867592"/>
    <x v="7"/>
  </r>
  <r>
    <x v="1"/>
    <x v="6"/>
    <x v="2"/>
    <x v="2"/>
    <n v="245.04422698000386"/>
    <n v="2.389244475384614"/>
    <n v="5.5014387125389916"/>
    <x v="2"/>
  </r>
  <r>
    <x v="1"/>
    <x v="6"/>
    <x v="2"/>
    <x v="0"/>
    <n v="23.561944901923447"/>
    <n v="1.3722111360858338"/>
    <n v="3.1596329063916646"/>
    <x v="5"/>
  </r>
  <r>
    <x v="1"/>
    <x v="6"/>
    <x v="2"/>
    <x v="5"/>
    <n v="291.5790681613027"/>
    <n v="2.4647563436914401"/>
    <n v="5.6753112148464187"/>
    <x v="2"/>
  </r>
  <r>
    <x v="1"/>
    <x v="6"/>
    <x v="2"/>
    <x v="13"/>
    <n v="1724.7343668207964"/>
    <n v="3.2367222171442256"/>
    <n v="7.4528283273589304"/>
    <x v="7"/>
  </r>
  <r>
    <x v="1"/>
    <x v="6"/>
    <x v="2"/>
    <x v="6"/>
    <n v="1857.859355516664"/>
    <n v="3.2690128337507556"/>
    <n v="7.5271802198007123"/>
    <x v="7"/>
  </r>
  <r>
    <x v="1"/>
    <x v="6"/>
    <x v="2"/>
    <x v="0"/>
    <n v="54.977871437821378"/>
    <n v="1.7401879213804283"/>
    <n v="4.0069307667788685"/>
    <x v="5"/>
  </r>
  <r>
    <x v="1"/>
    <x v="6"/>
    <x v="2"/>
    <x v="3"/>
    <n v="1958.783019513236"/>
    <n v="3.2919863305086952"/>
    <n v="7.5800786509694911"/>
    <x v="7"/>
  </r>
  <r>
    <x v="1"/>
    <x v="7"/>
    <x v="2"/>
    <x v="3"/>
    <n v="397.41147067910885"/>
    <n v="2.5992403982059704"/>
    <n v="5.9849721940169749"/>
    <x v="2"/>
  </r>
  <r>
    <x v="1"/>
    <x v="7"/>
    <x v="2"/>
    <x v="1"/>
    <n v="85.804749351171225"/>
    <n v="1.9335113270086308"/>
    <n v="4.4520743587052092"/>
    <x v="3"/>
  </r>
  <r>
    <x v="1"/>
    <x v="7"/>
    <x v="2"/>
    <x v="9"/>
    <n v="78.539816339744831"/>
    <n v="1.8950898813661714"/>
    <n v="4.3636057107176009"/>
    <x v="3"/>
  </r>
  <r>
    <x v="1"/>
    <x v="7"/>
    <x v="2"/>
    <x v="12"/>
    <n v="94.836828230241878"/>
    <n v="1.9769770207897213"/>
    <n v="4.5521578172621915"/>
    <x v="3"/>
  </r>
  <r>
    <x v="1"/>
    <x v="7"/>
    <x v="2"/>
    <x v="7"/>
    <n v="2493.6391687868982"/>
    <n v="3.3968336109941659"/>
    <n v="7.8214984360563014"/>
    <x v="7"/>
  </r>
  <r>
    <x v="1"/>
    <x v="7"/>
    <x v="2"/>
    <x v="5"/>
    <n v="42.411500823462205"/>
    <n v="1.62748364118914"/>
    <n v="3.7474195712937837"/>
    <x v="5"/>
  </r>
  <r>
    <x v="1"/>
    <x v="3"/>
    <x v="2"/>
    <x v="1"/>
    <n v="346.36059005827468"/>
    <n v="2.5395284708340098"/>
    <n v="5.8474804001763552"/>
    <x v="2"/>
  </r>
  <r>
    <x v="1"/>
    <x v="3"/>
    <x v="2"/>
    <x v="0"/>
    <n v="63.617251235193308"/>
    <n v="1.8035749002448211"/>
    <n v="4.1528846794019483"/>
    <x v="3"/>
  </r>
  <r>
    <x v="1"/>
    <x v="3"/>
    <x v="2"/>
    <x v="1"/>
    <n v="19.438604544086846"/>
    <n v="1.288665084635759"/>
    <n v="2.967261013744209"/>
    <x v="6"/>
  </r>
  <r>
    <x v="1"/>
    <x v="3"/>
    <x v="2"/>
    <x v="13"/>
    <n v="1168.2797680537044"/>
    <n v="3.0675468557667585"/>
    <n v="7.0632876621492944"/>
    <x v="7"/>
  </r>
  <r>
    <x v="1"/>
    <x v="3"/>
    <x v="2"/>
    <x v="9"/>
    <n v="4319.6898986859651"/>
    <n v="3.6354525708604153"/>
    <n v="8.3709388959500721"/>
    <x v="9"/>
  </r>
  <r>
    <x v="1"/>
    <x v="3"/>
    <x v="2"/>
    <x v="13"/>
    <n v="52.228977865930311"/>
    <n v="1.7179115266692762"/>
    <n v="3.9556374723913179"/>
    <x v="5"/>
  </r>
  <r>
    <x v="1"/>
    <x v="3"/>
    <x v="2"/>
    <x v="0"/>
    <n v="2.3561944901923448"/>
    <n v="0.37221113608583389"/>
    <n v="0.85704781339761926"/>
    <x v="1"/>
  </r>
  <r>
    <x v="1"/>
    <x v="3"/>
    <x v="2"/>
    <x v="11"/>
    <n v="111.91923828413638"/>
    <n v="2.0489047457107006"/>
    <n v="4.7177775244382145"/>
    <x v="3"/>
  </r>
  <r>
    <x v="1"/>
    <x v="3"/>
    <x v="2"/>
    <x v="7"/>
    <n v="190.85175370557994"/>
    <n v="2.2806961549644837"/>
    <n v="5.2514969680700583"/>
    <x v="2"/>
  </r>
  <r>
    <x v="1"/>
    <x v="3"/>
    <x v="2"/>
    <x v="9"/>
    <n v="46.73119072214817"/>
    <n v="1.669606847094721"/>
    <n v="3.8444118372810934"/>
    <x v="5"/>
  </r>
  <r>
    <x v="1"/>
    <x v="3"/>
    <x v="2"/>
    <x v="3"/>
    <n v="18.849555921538759"/>
    <n v="1.2753011230777775"/>
    <n v="2.9364893550774553"/>
    <x v="6"/>
  </r>
  <r>
    <x v="1"/>
    <x v="3"/>
    <x v="2"/>
    <x v="10"/>
    <n v="4772.0792408028956"/>
    <n v="3.6787076465569202"/>
    <n v="8.4705373884451731"/>
    <x v="9"/>
  </r>
  <r>
    <x v="1"/>
    <x v="3"/>
    <x v="2"/>
    <x v="0"/>
    <n v="117.80972450961724"/>
    <n v="2.0711811404218525"/>
    <n v="4.7690708188257656"/>
    <x v="3"/>
  </r>
  <r>
    <x v="1"/>
    <x v="8"/>
    <x v="2"/>
    <x v="2"/>
    <n v="53.407075111026487"/>
    <n v="1.7275987940724078"/>
    <n v="3.9779432299056161"/>
    <x v="5"/>
  </r>
  <r>
    <x v="1"/>
    <x v="8"/>
    <x v="2"/>
    <x v="11"/>
    <n v="1604.1757487392881"/>
    <n v="3.2052519465706246"/>
    <n v="7.3803653514636673"/>
    <x v="7"/>
  </r>
  <r>
    <x v="1"/>
    <x v="8"/>
    <x v="2"/>
    <x v="3"/>
    <n v="176.71458676442586"/>
    <n v="2.2472723994775339"/>
    <n v="5.1745359269339293"/>
    <x v="2"/>
  </r>
  <r>
    <x v="1"/>
    <x v="8"/>
    <x v="2"/>
    <x v="6"/>
    <n v="7820.7985615709404"/>
    <n v="3.8932511000134458"/>
    <n v="8.9645419461736306"/>
    <x v="9"/>
  </r>
  <r>
    <x v="1"/>
    <x v="8"/>
    <x v="2"/>
    <x v="7"/>
    <n v="587.0851271395926"/>
    <n v="2.7687010783626387"/>
    <n v="6.3751698299943511"/>
    <x v="4"/>
  </r>
  <r>
    <x v="1"/>
    <x v="8"/>
    <x v="2"/>
    <x v="2"/>
    <n v="74.220126441058866"/>
    <n v="1.8705216898754344"/>
    <n v="4.3070353592292063"/>
    <x v="3"/>
  </r>
  <r>
    <x v="1"/>
    <x v="9"/>
    <x v="2"/>
    <x v="20"/>
    <n v="1178.0972450961724"/>
    <n v="3.0711811404218525"/>
    <n v="7.0716559118198106"/>
    <x v="7"/>
  </r>
  <r>
    <x v="1"/>
    <x v="9"/>
    <x v="2"/>
    <x v="19"/>
    <n v="1457.8953408065133"/>
    <n v="3.1637263480274589"/>
    <n v="7.2847491272805192"/>
    <x v="7"/>
  </r>
  <r>
    <x v="1"/>
    <x v="9"/>
    <x v="2"/>
    <x v="5"/>
    <n v="15.315264186250241"/>
    <n v="1.1851244927286895"/>
    <n v="2.7288499902992105"/>
    <x v="6"/>
  </r>
  <r>
    <x v="1"/>
    <x v="9"/>
    <x v="2"/>
    <x v="12"/>
    <n v="267.82077371852984"/>
    <n v="2.4278442603586692"/>
    <n v="5.5903180020130261"/>
    <x v="2"/>
  </r>
  <r>
    <x v="1"/>
    <x v="9"/>
    <x v="2"/>
    <x v="2"/>
    <n v="125.66370614359172"/>
    <n v="2.0992098640220962"/>
    <n v="4.8336093399633366"/>
    <x v="3"/>
  </r>
  <r>
    <x v="1"/>
    <x v="9"/>
    <x v="2"/>
    <x v="12"/>
    <n v="552.13490886840611"/>
    <n v="2.7420452063859955"/>
    <n v="6.3137924165401742"/>
    <x v="4"/>
  </r>
  <r>
    <x v="1"/>
    <x v="9"/>
    <x v="2"/>
    <x v="1"/>
    <n v="21.598449493429829"/>
    <n v="1.334422575196434"/>
    <n v="3.0726215294020354"/>
    <x v="5"/>
  </r>
  <r>
    <x v="1"/>
    <x v="9"/>
    <x v="2"/>
    <x v="2"/>
    <n v="200.27653166634931"/>
    <n v="2.3016300618001266"/>
    <n v="5.2996990698879358"/>
    <x v="2"/>
  </r>
  <r>
    <x v="1"/>
    <x v="9"/>
    <x v="2"/>
    <x v="12"/>
    <n v="470.06080079337278"/>
    <n v="2.6721540361086009"/>
    <n v="6.1528620497275375"/>
    <x v="4"/>
  </r>
  <r>
    <x v="1"/>
    <x v="9"/>
    <x v="2"/>
    <x v="2"/>
    <n v="25.918139392115794"/>
    <n v="1.4136038212440589"/>
    <n v="3.2549430861959898"/>
    <x v="5"/>
  </r>
  <r>
    <x v="1"/>
    <x v="9"/>
    <x v="2"/>
    <x v="2"/>
    <n v="194.38604544086846"/>
    <n v="2.2886650846357588"/>
    <n v="5.2698461067382549"/>
    <x v="2"/>
  </r>
  <r>
    <x v="1"/>
    <x v="9"/>
    <x v="2"/>
    <x v="2"/>
    <n v="26.507188014663878"/>
    <n v="1.4233636585332152"/>
    <n v="3.2774159420480484"/>
    <x v="5"/>
  </r>
  <r>
    <x v="1"/>
    <x v="9"/>
    <x v="2"/>
    <x v="7"/>
    <n v="219.91148575128551"/>
    <n v="2.3422479127083906"/>
    <n v="5.3932251278987593"/>
    <x v="2"/>
  </r>
  <r>
    <x v="1"/>
    <x v="9"/>
    <x v="2"/>
    <x v="1"/>
    <n v="2.3561944901923448"/>
    <n v="0.37221113608583389"/>
    <n v="0.85704781339761926"/>
    <x v="1"/>
  </r>
  <r>
    <x v="1"/>
    <x v="9"/>
    <x v="2"/>
    <x v="2"/>
    <n v="117.80972450961724"/>
    <n v="2.0711811404218525"/>
    <n v="4.7690708188257656"/>
    <x v="3"/>
  </r>
  <r>
    <x v="1"/>
    <x v="9"/>
    <x v="2"/>
    <x v="0"/>
    <n v="824.66807156732068"/>
    <n v="2.9162791804361095"/>
    <n v="6.7149809678810781"/>
    <x v="4"/>
  </r>
  <r>
    <x v="1"/>
    <x v="9"/>
    <x v="2"/>
    <x v="9"/>
    <n v="141.37166941154069"/>
    <n v="2.1503623864694776"/>
    <n v="4.9513923756197196"/>
    <x v="3"/>
  </r>
  <r>
    <x v="1"/>
    <x v="9"/>
    <x v="2"/>
    <x v="1"/>
    <n v="574.91145560693212"/>
    <n v="2.7596009624245634"/>
    <n v="6.3542160386908213"/>
    <x v="4"/>
  </r>
  <r>
    <x v="1"/>
    <x v="9"/>
    <x v="2"/>
    <x v="5"/>
    <n v="751.62604237135804"/>
    <n v="2.8760018191430152"/>
    <n v="6.6222389161824635"/>
    <x v="4"/>
  </r>
  <r>
    <x v="1"/>
    <x v="0"/>
    <x v="3"/>
    <x v="2"/>
    <n v="95.425876852789969"/>
    <n v="1.9796661593005025"/>
    <n v="4.5583497875101129"/>
    <x v="3"/>
  </r>
  <r>
    <x v="1"/>
    <x v="0"/>
    <x v="3"/>
    <x v="12"/>
    <n v="43.982297150257104"/>
    <n v="1.6432779083723719"/>
    <n v="3.7837872154646588"/>
    <x v="5"/>
  </r>
  <r>
    <x v="1"/>
    <x v="0"/>
    <x v="3"/>
    <x v="12"/>
    <n v="25.132741228718345"/>
    <n v="1.4002398596860774"/>
    <n v="3.2241714275292361"/>
    <x v="5"/>
  </r>
  <r>
    <x v="1"/>
    <x v="0"/>
    <x v="3"/>
    <x v="2"/>
    <n v="35.342917352885173"/>
    <n v="1.5483023951415151"/>
    <n v="3.5650980144998292"/>
    <x v="5"/>
  </r>
  <r>
    <x v="1"/>
    <x v="0"/>
    <x v="3"/>
    <x v="0"/>
    <n v="5.497787143782138"/>
    <n v="0.74018792138042833"/>
    <n v="1.7043456737848228"/>
    <x v="0"/>
  </r>
  <r>
    <x v="1"/>
    <x v="0"/>
    <x v="3"/>
    <x v="0"/>
    <n v="54.977871437821378"/>
    <n v="1.7401879213804283"/>
    <n v="4.0069307667788685"/>
    <x v="5"/>
  </r>
  <r>
    <x v="1"/>
    <x v="0"/>
    <x v="3"/>
    <x v="13"/>
    <n v="8.6393797973719302"/>
    <n v="0.93648256652439643"/>
    <n v="2.1563307975278798"/>
    <x v="6"/>
  </r>
  <r>
    <x v="1"/>
    <x v="1"/>
    <x v="3"/>
    <x v="2"/>
    <n v="133.91038685926492"/>
    <n v="2.1268142646946879"/>
    <n v="4.8971708214530807"/>
    <x v="3"/>
  </r>
  <r>
    <x v="1"/>
    <x v="1"/>
    <x v="3"/>
    <x v="2"/>
    <n v="43.393248527709019"/>
    <n v="1.6374221637233197"/>
    <n v="3.7703038651273717"/>
    <x v="5"/>
  </r>
  <r>
    <x v="1"/>
    <x v="1"/>
    <x v="3"/>
    <x v="1"/>
    <n v="984.88929690040015"/>
    <n v="2.9933874178608693"/>
    <n v="6.8925292459223755"/>
    <x v="4"/>
  </r>
  <r>
    <x v="1"/>
    <x v="1"/>
    <x v="3"/>
    <x v="0"/>
    <n v="3.9269908169872414"/>
    <n v="0.59405988570219026"/>
    <n v="1.3678734371636099"/>
    <x v="0"/>
  </r>
  <r>
    <x v="1"/>
    <x v="1"/>
    <x v="3"/>
    <x v="1"/>
    <n v="3.9269908169872414"/>
    <n v="0.59405988570219026"/>
    <n v="1.3678734371636099"/>
    <x v="0"/>
  </r>
  <r>
    <x v="1"/>
    <x v="1"/>
    <x v="3"/>
    <x v="2"/>
    <n v="13.744467859455344"/>
    <n v="1.1381279300524658"/>
    <n v="2.6206364056589777"/>
    <x v="6"/>
  </r>
  <r>
    <x v="1"/>
    <x v="1"/>
    <x v="3"/>
    <x v="3"/>
    <n v="7.8539816339744828"/>
    <n v="0.8950898813661714"/>
    <n v="2.061020617723555"/>
    <x v="6"/>
  </r>
  <r>
    <x v="1"/>
    <x v="1"/>
    <x v="3"/>
    <x v="1"/>
    <n v="274.88935718910687"/>
    <n v="2.4391579257164469"/>
    <n v="5.616368679212969"/>
    <x v="2"/>
  </r>
  <r>
    <x v="1"/>
    <x v="1"/>
    <x v="3"/>
    <x v="1"/>
    <n v="86.393797973719316"/>
    <n v="1.9364825665243965"/>
    <n v="4.4589158905219257"/>
    <x v="3"/>
  </r>
  <r>
    <x v="1"/>
    <x v="1"/>
    <x v="3"/>
    <x v="2"/>
    <n v="102.10176124166827"/>
    <n v="2.0090332336730081"/>
    <n v="4.6259699751850922"/>
    <x v="3"/>
  </r>
  <r>
    <x v="1"/>
    <x v="1"/>
    <x v="3"/>
    <x v="2"/>
    <n v="163.36281798666926"/>
    <n v="2.2131532163289331"/>
    <n v="5.0959736044308279"/>
    <x v="2"/>
  </r>
  <r>
    <x v="1"/>
    <x v="1"/>
    <x v="3"/>
    <x v="5"/>
    <n v="12.762720155208534"/>
    <n v="1.1059432466810646"/>
    <n v="2.546528433505256"/>
    <x v="6"/>
  </r>
  <r>
    <x v="1"/>
    <x v="1"/>
    <x v="3"/>
    <x v="12"/>
    <n v="471.23889803846896"/>
    <n v="2.673241131749815"/>
    <n v="6.1553651799456555"/>
    <x v="4"/>
  </r>
  <r>
    <x v="1"/>
    <x v="1"/>
    <x v="3"/>
    <x v="0"/>
    <n v="11.780972450961723"/>
    <n v="1.0711811404218528"/>
    <n v="2.4664857258317197"/>
    <x v="6"/>
  </r>
  <r>
    <x v="1"/>
    <x v="1"/>
    <x v="3"/>
    <x v="0"/>
    <n v="15.707963267948966"/>
    <n v="1.1961198770301527"/>
    <n v="2.7541677982835004"/>
    <x v="6"/>
  </r>
  <r>
    <x v="1"/>
    <x v="4"/>
    <x v="3"/>
    <x v="2"/>
    <n v="207.34511513692635"/>
    <n v="2.3166938082360025"/>
    <n v="5.334384627875826"/>
    <x v="2"/>
  </r>
  <r>
    <x v="1"/>
    <x v="4"/>
    <x v="3"/>
    <x v="18"/>
    <n v="11491.945926831464"/>
    <n v="4.0603935738345323"/>
    <n v="9.3494017148002104"/>
    <x v="10"/>
  </r>
  <r>
    <x v="1"/>
    <x v="4"/>
    <x v="3"/>
    <x v="12"/>
    <n v="36.71736413883071"/>
    <n v="1.5648714965747081"/>
    <n v="3.6032497804642056"/>
    <x v="5"/>
  </r>
  <r>
    <x v="1"/>
    <x v="5"/>
    <x v="3"/>
    <x v="11"/>
    <n v="634.99441510683698"/>
    <n v="2.8027699056085913"/>
    <n v="6.4536162037466713"/>
    <x v="4"/>
  </r>
  <r>
    <x v="1"/>
    <x v="5"/>
    <x v="3"/>
    <x v="18"/>
    <n v="1108.0004590129502"/>
    <n v="3.0445399403082503"/>
    <n v="7.0103122815787593"/>
    <x v="7"/>
  </r>
  <r>
    <x v="1"/>
    <x v="5"/>
    <x v="3"/>
    <x v="6"/>
    <n v="351.85837720205683"/>
    <n v="2.5463678953643156"/>
    <n v="5.863228757144495"/>
    <x v="2"/>
  </r>
  <r>
    <x v="1"/>
    <x v="5"/>
    <x v="3"/>
    <x v="0"/>
    <n v="6.2831853071795862"/>
    <n v="0.79817986835811505"/>
    <n v="1.8378770664093453"/>
    <x v="0"/>
  </r>
  <r>
    <x v="1"/>
    <x v="5"/>
    <x v="3"/>
    <x v="1"/>
    <n v="3110.1767270538953"/>
    <n v="3.4927850672916838"/>
    <n v="8.0424348289780365"/>
    <x v="9"/>
  </r>
  <r>
    <x v="1"/>
    <x v="5"/>
    <x v="3"/>
    <x v="2"/>
    <n v="149.22565104551518"/>
    <n v="2.1738434823190005"/>
    <n v="5.0054595968899953"/>
    <x v="2"/>
  </r>
  <r>
    <x v="1"/>
    <x v="5"/>
    <x v="3"/>
    <x v="12"/>
    <n v="69.115038378975441"/>
    <n v="1.8395725535163401"/>
    <n v="4.235772339207716"/>
    <x v="3"/>
  </r>
  <r>
    <x v="1"/>
    <x v="5"/>
    <x v="3"/>
    <x v="0"/>
    <n v="15.707963267948966"/>
    <n v="1.1961198770301527"/>
    <n v="2.7541677982835004"/>
    <x v="6"/>
  </r>
  <r>
    <x v="1"/>
    <x v="5"/>
    <x v="3"/>
    <x v="0"/>
    <n v="64.795348480289476"/>
    <n v="1.8115438299160964"/>
    <n v="4.1712338180701449"/>
    <x v="3"/>
  </r>
  <r>
    <x v="1"/>
    <x v="5"/>
    <x v="3"/>
    <x v="0"/>
    <n v="5.497787143782138"/>
    <n v="0.74018792138042833"/>
    <n v="1.7043456737848228"/>
    <x v="0"/>
  </r>
  <r>
    <x v="1"/>
    <x v="5"/>
    <x v="3"/>
    <x v="0"/>
    <n v="3.9269908169872414"/>
    <n v="0.59405988570219026"/>
    <n v="1.3678734371636099"/>
    <x v="0"/>
  </r>
  <r>
    <x v="1"/>
    <x v="2"/>
    <x v="3"/>
    <x v="2"/>
    <n v="83.448554860978874"/>
    <n v="1.9214188200885205"/>
    <n v="4.4242303325340355"/>
    <x v="3"/>
  </r>
  <r>
    <x v="1"/>
    <x v="2"/>
    <x v="3"/>
    <x v="20"/>
    <n v="227.76546738526"/>
    <n v="2.3574878792651277"/>
    <n v="5.4283164477100296"/>
    <x v="2"/>
  </r>
  <r>
    <x v="1"/>
    <x v="2"/>
    <x v="3"/>
    <x v="20"/>
    <n v="1283.3405989914304"/>
    <n v="3.1083419335625679"/>
    <n v="7.1572218001494576"/>
    <x v="7"/>
  </r>
  <r>
    <x v="1"/>
    <x v="2"/>
    <x v="3"/>
    <x v="12"/>
    <n v="93.462381444296341"/>
    <n v="1.9706368427587022"/>
    <n v="4.5375590178410388"/>
    <x v="3"/>
  </r>
  <r>
    <x v="1"/>
    <x v="2"/>
    <x v="3"/>
    <x v="5"/>
    <n v="148.047553800419"/>
    <n v="2.170401235907983"/>
    <n v="4.9975335316175746"/>
    <x v="2"/>
  </r>
  <r>
    <x v="1"/>
    <x v="2"/>
    <x v="3"/>
    <x v="1"/>
    <n v="47.516588885545623"/>
    <n v="1.6768452560186404"/>
    <n v="3.8610788897663055"/>
    <x v="5"/>
  </r>
  <r>
    <x v="1"/>
    <x v="2"/>
    <x v="3"/>
    <x v="2"/>
    <n v="312.39211949133505"/>
    <n v="2.4947000696847907"/>
    <n v="5.744259191947406"/>
    <x v="2"/>
  </r>
  <r>
    <x v="1"/>
    <x v="2"/>
    <x v="3"/>
    <x v="2"/>
    <n v="91.106186954104004"/>
    <n v="1.95954787059309"/>
    <n v="4.5120257158358745"/>
    <x v="3"/>
  </r>
  <r>
    <x v="1"/>
    <x v="2"/>
    <x v="3"/>
    <x v="0"/>
    <n v="1.5707963267948966"/>
    <n v="0.19611987703015263"/>
    <n v="0.45158270528945482"/>
    <x v="1"/>
  </r>
  <r>
    <x v="1"/>
    <x v="2"/>
    <x v="3"/>
    <x v="2"/>
    <n v="1.9634954084936207"/>
    <n v="0.29302989003820906"/>
    <n v="0.67472625660366459"/>
    <x v="1"/>
  </r>
  <r>
    <x v="1"/>
    <x v="2"/>
    <x v="3"/>
    <x v="2"/>
    <n v="51.836278784231588"/>
    <n v="1.7146338169080402"/>
    <n v="3.9480902667559352"/>
    <x v="5"/>
  </r>
  <r>
    <x v="1"/>
    <x v="2"/>
    <x v="3"/>
    <x v="2"/>
    <n v="107.99224746714914"/>
    <n v="2.0333925795324528"/>
    <n v="4.6820594418361354"/>
    <x v="3"/>
  </r>
  <r>
    <x v="1"/>
    <x v="2"/>
    <x v="3"/>
    <x v="2"/>
    <n v="45.356743936202641"/>
    <n v="1.6566418699303533"/>
    <n v="3.8145588741314125"/>
    <x v="5"/>
  </r>
  <r>
    <x v="1"/>
    <x v="2"/>
    <x v="3"/>
    <x v="2"/>
    <n v="120.16591899980959"/>
    <n v="2.07978131218377"/>
    <n v="4.7888734461219453"/>
    <x v="3"/>
  </r>
  <r>
    <x v="1"/>
    <x v="2"/>
    <x v="3"/>
    <x v="2"/>
    <n v="175.92918860102841"/>
    <n v="2.2453378997003344"/>
    <n v="5.1700815765845496"/>
    <x v="2"/>
  </r>
  <r>
    <x v="1"/>
    <x v="2"/>
    <x v="3"/>
    <x v="2"/>
    <n v="84.823001646924411"/>
    <n v="1.928513636853121"/>
    <n v="4.4405667518537291"/>
    <x v="3"/>
  </r>
  <r>
    <x v="1"/>
    <x v="2"/>
    <x v="3"/>
    <x v="0"/>
    <n v="14.137166941154069"/>
    <n v="1.1503623864694774"/>
    <n v="2.6488072826256741"/>
    <x v="6"/>
  </r>
  <r>
    <x v="1"/>
    <x v="6"/>
    <x v="3"/>
    <x v="1"/>
    <n v="11.780972450961723"/>
    <n v="1.0711811404218528"/>
    <n v="2.4664857258317197"/>
    <x v="6"/>
  </r>
  <r>
    <x v="1"/>
    <x v="6"/>
    <x v="3"/>
    <x v="0"/>
    <n v="0.37699111843077515"/>
    <n v="-0.42366888125824137"/>
    <n v="-0.97553365035069095"/>
    <x v="8"/>
  </r>
  <r>
    <x v="1"/>
    <x v="6"/>
    <x v="3"/>
    <x v="1"/>
    <n v="96.211275016187415"/>
    <n v="1.9832259700667227"/>
    <n v="4.5665465547142912"/>
    <x v="3"/>
  </r>
  <r>
    <x v="1"/>
    <x v="6"/>
    <x v="3"/>
    <x v="0"/>
    <n v="8.2466807156732074"/>
    <n v="0.91627918043610956"/>
    <n v="2.1098107818929872"/>
    <x v="6"/>
  </r>
  <r>
    <x v="1"/>
    <x v="6"/>
    <x v="3"/>
    <x v="0"/>
    <n v="38.288160465625602"/>
    <n v="1.583064501400727"/>
    <n v="3.6451407221733656"/>
    <x v="5"/>
  </r>
  <r>
    <x v="1"/>
    <x v="6"/>
    <x v="3"/>
    <x v="9"/>
    <n v="250.14931504208727"/>
    <n v="2.3981993180375407"/>
    <n v="5.5220579997417278"/>
    <x v="2"/>
  </r>
  <r>
    <x v="1"/>
    <x v="6"/>
    <x v="3"/>
    <x v="12"/>
    <n v="246.22232422510004"/>
    <n v="2.3913274265329068"/>
    <n v="5.5062348848024847"/>
    <x v="2"/>
  </r>
  <r>
    <x v="1"/>
    <x v="6"/>
    <x v="3"/>
    <x v="12"/>
    <n v="471.23889803846896"/>
    <n v="2.673241131749815"/>
    <n v="6.1553651799456555"/>
    <x v="4"/>
  </r>
  <r>
    <x v="1"/>
    <x v="6"/>
    <x v="3"/>
    <x v="9"/>
    <n v="270.1769682087222"/>
    <n v="2.4316483239377016"/>
    <n v="5.5990771821029082"/>
    <x v="2"/>
  </r>
  <r>
    <x v="1"/>
    <x v="6"/>
    <x v="3"/>
    <x v="0"/>
    <n v="15.707963267948966"/>
    <n v="1.1961198770301527"/>
    <n v="2.7541677982835004"/>
    <x v="6"/>
  </r>
  <r>
    <x v="1"/>
    <x v="6"/>
    <x v="3"/>
    <x v="1"/>
    <n v="492.44464845020008"/>
    <n v="2.692357422196888"/>
    <n v="6.1993820653624301"/>
    <x v="4"/>
  </r>
  <r>
    <x v="1"/>
    <x v="6"/>
    <x v="3"/>
    <x v="0"/>
    <n v="15.11891464540088"/>
    <n v="1.179520615210691"/>
    <n v="2.7159465854633029"/>
    <x v="6"/>
  </r>
  <r>
    <x v="1"/>
    <x v="7"/>
    <x v="3"/>
    <x v="7"/>
    <n v="206.95241605522762"/>
    <n v="2.3158705009147367"/>
    <n v="5.3324888927109262"/>
    <x v="2"/>
  </r>
  <r>
    <x v="1"/>
    <x v="7"/>
    <x v="3"/>
    <x v="0"/>
    <n v="12.370021073509811"/>
    <n v="1.0923704394917908"/>
    <n v="2.5152758900011518"/>
    <x v="6"/>
  </r>
  <r>
    <x v="1"/>
    <x v="7"/>
    <x v="3"/>
    <x v="3"/>
    <n v="17.671458676442587"/>
    <n v="1.2472723994775339"/>
    <n v="2.8719508339398838"/>
    <x v="6"/>
  </r>
  <r>
    <x v="1"/>
    <x v="3"/>
    <x v="3"/>
    <x v="0"/>
    <n v="8.8357293382212934"/>
    <n v="0.94624240381355273"/>
    <n v="2.1788036533799389"/>
    <x v="6"/>
  </r>
  <r>
    <x v="1"/>
    <x v="3"/>
    <x v="3"/>
    <x v="0"/>
    <n v="10.602875205865551"/>
    <n v="1.0254236498611775"/>
    <n v="2.3611252101738933"/>
    <x v="6"/>
  </r>
  <r>
    <x v="1"/>
    <x v="3"/>
    <x v="3"/>
    <x v="3"/>
    <n v="9.8174770424681039"/>
    <n v="0.99199989437422786"/>
    <n v="2.2841641690377652"/>
    <x v="6"/>
  </r>
  <r>
    <x v="1"/>
    <x v="3"/>
    <x v="3"/>
    <x v="0"/>
    <n v="2.3561944901923448"/>
    <n v="0.37221113608583389"/>
    <n v="0.85704781339761926"/>
    <x v="1"/>
  </r>
  <r>
    <x v="1"/>
    <x v="3"/>
    <x v="3"/>
    <x v="0"/>
    <n v="1.7671458676442586"/>
    <n v="0.24727239947753393"/>
    <n v="0.56936574094583825"/>
    <x v="1"/>
  </r>
  <r>
    <x v="1"/>
    <x v="3"/>
    <x v="3"/>
    <x v="1"/>
    <n v="74.023776900209498"/>
    <n v="1.8693712402440019"/>
    <n v="4.3043863510576292"/>
    <x v="3"/>
  </r>
  <r>
    <x v="1"/>
    <x v="3"/>
    <x v="3"/>
    <x v="0"/>
    <n v="1.1780972450961724"/>
    <n v="7.1181140421852696E-2"/>
    <n v="0.16390063283767389"/>
    <x v="1"/>
  </r>
  <r>
    <x v="1"/>
    <x v="3"/>
    <x v="3"/>
    <x v="0"/>
    <n v="0.56548667764616278"/>
    <n v="-0.24757762220256008"/>
    <n v="-0.57006854224252645"/>
    <x v="8"/>
  </r>
  <r>
    <x v="1"/>
    <x v="3"/>
    <x v="3"/>
    <x v="0"/>
    <n v="1.1780972450961724"/>
    <n v="7.1181140421852696E-2"/>
    <n v="0.16390063283767389"/>
    <x v="1"/>
  </r>
  <r>
    <x v="1"/>
    <x v="3"/>
    <x v="3"/>
    <x v="0"/>
    <n v="10.995574287564276"/>
    <n v="1.0412179170444096"/>
    <n v="2.397492854344768"/>
    <x v="6"/>
  </r>
  <r>
    <x v="1"/>
    <x v="3"/>
    <x v="3"/>
    <x v="1"/>
    <n v="17.867808217291948"/>
    <n v="1.2520712823593028"/>
    <n v="2.883000670126469"/>
    <x v="6"/>
  </r>
  <r>
    <x v="1"/>
    <x v="3"/>
    <x v="3"/>
    <x v="1"/>
    <n v="11.780972450961723"/>
    <n v="1.0711811404218528"/>
    <n v="2.4664857258317197"/>
    <x v="6"/>
  </r>
  <r>
    <x v="1"/>
    <x v="8"/>
    <x v="3"/>
    <x v="2"/>
    <n v="32.986722862692829"/>
    <n v="1.518339171764072"/>
    <n v="3.496105143012878"/>
    <x v="5"/>
  </r>
  <r>
    <x v="1"/>
    <x v="8"/>
    <x v="3"/>
    <x v="2"/>
    <n v="65.973445725385659"/>
    <n v="1.8193691674280532"/>
    <n v="4.1892523235728234"/>
    <x v="3"/>
  </r>
  <r>
    <x v="1"/>
    <x v="8"/>
    <x v="3"/>
    <x v="2"/>
    <n v="19.634954084936208"/>
    <n v="1.2930298900382091"/>
    <n v="2.9773113495977102"/>
    <x v="6"/>
  </r>
  <r>
    <x v="1"/>
    <x v="8"/>
    <x v="3"/>
    <x v="2"/>
    <n v="34.557519189487721"/>
    <n v="1.5385425578523588"/>
    <n v="3.5426251586477706"/>
    <x v="5"/>
  </r>
  <r>
    <x v="1"/>
    <x v="8"/>
    <x v="3"/>
    <x v="2"/>
    <n v="58.90486225480862"/>
    <n v="1.7701511447578715"/>
    <n v="4.0759236382658202"/>
    <x v="3"/>
  </r>
  <r>
    <x v="1"/>
    <x v="8"/>
    <x v="3"/>
    <x v="0"/>
    <n v="104.45795573186062"/>
    <n v="2.0189415223332574"/>
    <n v="4.6487846529512629"/>
    <x v="3"/>
  </r>
  <r>
    <x v="1"/>
    <x v="8"/>
    <x v="3"/>
    <x v="1"/>
    <n v="25.918139392115794"/>
    <n v="1.4136038212440589"/>
    <n v="3.2549430861959898"/>
    <x v="5"/>
  </r>
  <r>
    <x v="1"/>
    <x v="8"/>
    <x v="3"/>
    <x v="2"/>
    <n v="11.780972450961723"/>
    <n v="1.0711811404218528"/>
    <n v="2.4664857258317197"/>
    <x v="6"/>
  </r>
  <r>
    <x v="1"/>
    <x v="8"/>
    <x v="3"/>
    <x v="0"/>
    <n v="0.37699111843077515"/>
    <n v="-0.42366888125824137"/>
    <n v="-0.97553365035069095"/>
    <x v="8"/>
  </r>
  <r>
    <x v="1"/>
    <x v="8"/>
    <x v="3"/>
    <x v="12"/>
    <n v="10.602875205865551"/>
    <n v="1.0254236498611775"/>
    <n v="2.3611252101738933"/>
    <x v="6"/>
  </r>
  <r>
    <x v="1"/>
    <x v="8"/>
    <x v="3"/>
    <x v="5"/>
    <n v="12.959069696057897"/>
    <n v="1.1125738255800777"/>
    <n v="2.5617959056360444"/>
    <x v="6"/>
  </r>
  <r>
    <x v="1"/>
    <x v="8"/>
    <x v="3"/>
    <x v="0"/>
    <n v="25.132741228718345"/>
    <n v="1.4002398596860774"/>
    <n v="3.2241714275292361"/>
    <x v="5"/>
  </r>
  <r>
    <x v="1"/>
    <x v="8"/>
    <x v="3"/>
    <x v="0"/>
    <n v="106.02875205865551"/>
    <n v="2.0254236498611777"/>
    <n v="4.6637103031679388"/>
    <x v="3"/>
  </r>
  <r>
    <x v="1"/>
    <x v="9"/>
    <x v="3"/>
    <x v="0"/>
    <n v="2.3561944901923448"/>
    <n v="0.37221113608583389"/>
    <n v="0.85704781339761926"/>
    <x v="1"/>
  </r>
  <r>
    <x v="1"/>
    <x v="9"/>
    <x v="3"/>
    <x v="0"/>
    <n v="32.986722862692829"/>
    <n v="1.518339171764072"/>
    <n v="3.496105143012878"/>
    <x v="5"/>
  </r>
  <r>
    <x v="1"/>
    <x v="9"/>
    <x v="3"/>
    <x v="1"/>
    <n v="282.74333882308139"/>
    <n v="2.4513923821334589"/>
    <n v="5.644539556179665"/>
    <x v="2"/>
  </r>
  <r>
    <x v="1"/>
    <x v="9"/>
    <x v="3"/>
    <x v="0"/>
    <n v="7.0685834705770345"/>
    <n v="0.84933239080549627"/>
    <n v="1.9556601020657289"/>
    <x v="6"/>
  </r>
  <r>
    <x v="1"/>
    <x v="4"/>
    <x v="5"/>
    <x v="2"/>
    <n v="35.146567812035812"/>
    <n v="1.5458829210181022"/>
    <n v="3.5595269694503737"/>
    <x v="5"/>
  </r>
  <r>
    <x v="1"/>
    <x v="4"/>
    <x v="5"/>
    <x v="2"/>
    <n v="77.754418176347386"/>
    <n v="1.8907250759637213"/>
    <n v="4.3535553748640998"/>
    <x v="3"/>
  </r>
  <r>
    <x v="1"/>
    <x v="4"/>
    <x v="5"/>
    <x v="0"/>
    <n v="109.17034471224531"/>
    <n v="2.0381046816202666"/>
    <n v="4.6929094578602015"/>
    <x v="3"/>
  </r>
  <r>
    <x v="1"/>
    <x v="2"/>
    <x v="5"/>
    <x v="17"/>
    <n v="1109.1785562580462"/>
    <n v="3.0450014647745363"/>
    <n v="7.0113749809348809"/>
    <x v="7"/>
  </r>
  <r>
    <x v="1"/>
    <x v="6"/>
    <x v="5"/>
    <x v="4"/>
    <n v="1012.3782326193108"/>
    <n v="3.0053427987195747"/>
    <n v="6.9200575276686971"/>
    <x v="4"/>
  </r>
  <r>
    <x v="1"/>
    <x v="7"/>
    <x v="5"/>
    <x v="4"/>
    <n v="404.67640369053521"/>
    <n v="2.6071078818174218"/>
    <n v="6.0030877445000783"/>
    <x v="4"/>
  </r>
  <r>
    <x v="1"/>
    <x v="7"/>
    <x v="5"/>
    <x v="2"/>
    <n v="52.621676947629034"/>
    <n v="1.7211646840669979"/>
    <n v="3.9631281441204758"/>
    <x v="5"/>
  </r>
  <r>
    <x v="1"/>
    <x v="7"/>
    <x v="5"/>
    <x v="10"/>
    <n v="1018.6614179264905"/>
    <n v="3.0080298574502518"/>
    <n v="6.9262447090459531"/>
    <x v="4"/>
  </r>
  <r>
    <x v="1"/>
    <x v="7"/>
    <x v="5"/>
    <x v="16"/>
    <n v="907.9202768874502"/>
    <n v="2.9580477154506819"/>
    <n v="6.8111565739618323"/>
    <x v="4"/>
  </r>
  <r>
    <x v="1"/>
    <x v="7"/>
    <x v="5"/>
    <x v="10"/>
    <n v="286.67032964006864"/>
    <n v="2.4573827458226463"/>
    <n v="5.6583328783120015"/>
    <x v="2"/>
  </r>
  <r>
    <x v="1"/>
    <x v="3"/>
    <x v="5"/>
    <x v="1"/>
    <n v="48.105637508093707"/>
    <n v="1.6821959744027415"/>
    <n v="3.8733993741543458"/>
    <x v="5"/>
  </r>
  <r>
    <x v="1"/>
    <x v="8"/>
    <x v="5"/>
    <x v="15"/>
    <n v="1299.0485622593794"/>
    <n v="3.1136253865826995"/>
    <n v="7.1693874003131457"/>
    <x v="7"/>
  </r>
  <r>
    <x v="1"/>
    <x v="9"/>
    <x v="5"/>
    <x v="15"/>
    <n v="483.80526865282815"/>
    <n v="2.6846705935305968"/>
    <n v="6.1816824882630295"/>
    <x v="4"/>
  </r>
  <r>
    <x v="1"/>
    <x v="9"/>
    <x v="5"/>
    <x v="10"/>
    <n v="744.55745890078094"/>
    <n v="2.8718982187042377"/>
    <n v="6.6127900269845314"/>
    <x v="4"/>
  </r>
  <r>
    <x v="1"/>
    <x v="9"/>
    <x v="5"/>
    <x v="10"/>
    <n v="2458.0999018931639"/>
    <n v="3.3905995294695805"/>
    <n v="7.8071439328692813"/>
    <x v="7"/>
  </r>
  <r>
    <x v="1"/>
    <x v="9"/>
    <x v="5"/>
    <x v="12"/>
    <n v="478.307481509046"/>
    <n v="2.6797071739990468"/>
    <n v="6.1702537924394063"/>
    <x v="4"/>
  </r>
  <r>
    <x v="1"/>
    <x v="9"/>
    <x v="5"/>
    <x v="0"/>
    <n v="30.041479749952398"/>
    <n v="1.477721320855808"/>
    <n v="3.4025790850020545"/>
    <x v="5"/>
  </r>
  <r>
    <x v="1"/>
    <x v="7"/>
    <x v="13"/>
    <x v="2"/>
    <n v="20.81305133003238"/>
    <n v="1.3183357553029793"/>
    <n v="3.0355802577216862"/>
    <x v="5"/>
  </r>
  <r>
    <x v="1"/>
    <x v="7"/>
    <x v="13"/>
    <x v="2"/>
    <n v="204.00717294248719"/>
    <n v="2.3096454375953863"/>
    <n v="5.3181551547088466"/>
    <x v="2"/>
  </r>
  <r>
    <x v="1"/>
    <x v="7"/>
    <x v="13"/>
    <x v="2"/>
    <n v="81.288709911635891"/>
    <n v="1.910030231159108"/>
    <n v="4.3980071374349334"/>
    <x v="3"/>
  </r>
  <r>
    <x v="1"/>
    <x v="8"/>
    <x v="13"/>
    <x v="5"/>
    <n v="9.8174770424681039"/>
    <n v="0.99199989437422786"/>
    <n v="2.2841641690377652"/>
    <x v="6"/>
  </r>
  <r>
    <x v="1"/>
    <x v="2"/>
    <x v="6"/>
    <x v="8"/>
    <n v="952.6879722011048"/>
    <n v="2.9789506822327443"/>
    <n v="6.8592874336735594"/>
    <x v="4"/>
  </r>
  <r>
    <x v="1"/>
    <x v="2"/>
    <x v="6"/>
    <x v="13"/>
    <n v="4138.655622022854"/>
    <n v="3.6168592902138781"/>
    <n v="8.3281262851035009"/>
    <x v="9"/>
  </r>
  <r>
    <x v="1"/>
    <x v="9"/>
    <x v="6"/>
    <x v="13"/>
    <n v="1139.6127350896975"/>
    <n v="3.0567572938039071"/>
    <n v="7.038443777613697"/>
    <x v="7"/>
  </r>
  <r>
    <x v="1"/>
    <x v="0"/>
    <x v="7"/>
    <x v="0"/>
    <n v="2.3561944901923448"/>
    <n v="0.37221113608583389"/>
    <n v="0.85704781339761926"/>
    <x v="1"/>
  </r>
  <r>
    <x v="1"/>
    <x v="0"/>
    <x v="7"/>
    <x v="0"/>
    <n v="1.5707963267948966"/>
    <n v="0.19611987703015263"/>
    <n v="0.45158270528945482"/>
    <x v="1"/>
  </r>
  <r>
    <x v="1"/>
    <x v="0"/>
    <x v="7"/>
    <x v="2"/>
    <n v="1.1780972450961724"/>
    <n v="7.1181140421852696E-2"/>
    <n v="0.16390063283767389"/>
    <x v="1"/>
  </r>
  <r>
    <x v="1"/>
    <x v="0"/>
    <x v="7"/>
    <x v="0"/>
    <n v="1.5707963267948966"/>
    <n v="0.19611987703015263"/>
    <n v="0.45158270528945482"/>
    <x v="1"/>
  </r>
  <r>
    <x v="1"/>
    <x v="0"/>
    <x v="7"/>
    <x v="0"/>
    <n v="0.78539816339744828"/>
    <n v="-0.10491011863382856"/>
    <n v="-0.24156447527049049"/>
    <x v="8"/>
  </r>
  <r>
    <x v="1"/>
    <x v="0"/>
    <x v="7"/>
    <x v="0"/>
    <n v="1.1780972450961724"/>
    <n v="7.1181140421852696E-2"/>
    <n v="0.16390063283767389"/>
    <x v="1"/>
  </r>
  <r>
    <x v="1"/>
    <x v="0"/>
    <x v="7"/>
    <x v="0"/>
    <n v="0.39269908169872414"/>
    <n v="-0.40594011429780974"/>
    <n v="-0.93471165583043581"/>
    <x v="8"/>
  </r>
  <r>
    <x v="1"/>
    <x v="4"/>
    <x v="7"/>
    <x v="0"/>
    <n v="3.9269908169872414"/>
    <n v="0.59405988570219026"/>
    <n v="1.3678734371636099"/>
    <x v="0"/>
  </r>
  <r>
    <x v="1"/>
    <x v="4"/>
    <x v="7"/>
    <x v="0"/>
    <n v="5.8904862254808616"/>
    <n v="0.7701511447578715"/>
    <n v="1.7733385452717743"/>
    <x v="0"/>
  </r>
  <r>
    <x v="1"/>
    <x v="4"/>
    <x v="7"/>
    <x v="1"/>
    <n v="0.58904862254808621"/>
    <n v="-0.2298488552421285"/>
    <n v="-0.52924654772227142"/>
    <x v="8"/>
  </r>
  <r>
    <x v="1"/>
    <x v="4"/>
    <x v="7"/>
    <x v="0"/>
    <n v="0.37699111843077515"/>
    <n v="-0.42366888125824137"/>
    <n v="-0.97553365035069095"/>
    <x v="8"/>
  </r>
  <r>
    <x v="1"/>
    <x v="4"/>
    <x v="7"/>
    <x v="1"/>
    <n v="1.2566370614359172"/>
    <n v="9.9209864022096222E-2"/>
    <n v="0.22843915397524506"/>
    <x v="1"/>
  </r>
  <r>
    <x v="1"/>
    <x v="4"/>
    <x v="7"/>
    <x v="0"/>
    <n v="1.1780972450961724"/>
    <n v="7.1181140421852696E-2"/>
    <n v="0.16390063283767389"/>
    <x v="1"/>
  </r>
  <r>
    <x v="1"/>
    <x v="4"/>
    <x v="7"/>
    <x v="0"/>
    <n v="0.28274333882308139"/>
    <n v="-0.54860761786654122"/>
    <n v="-1.2632157228024719"/>
    <x v="11"/>
  </r>
  <r>
    <x v="1"/>
    <x v="4"/>
    <x v="7"/>
    <x v="0"/>
    <n v="0.7539822368615503"/>
    <n v="-0.12263888559426017"/>
    <n v="-0.28238646979074566"/>
    <x v="8"/>
  </r>
  <r>
    <x v="1"/>
    <x v="4"/>
    <x v="7"/>
    <x v="1"/>
    <n v="2.3561944901923448"/>
    <n v="0.37221113608583389"/>
    <n v="0.85704781339761926"/>
    <x v="1"/>
  </r>
  <r>
    <x v="1"/>
    <x v="4"/>
    <x v="7"/>
    <x v="13"/>
    <n v="2.3561944901923448"/>
    <n v="0.37221113608583389"/>
    <n v="0.85704781339761926"/>
    <x v="1"/>
  </r>
  <r>
    <x v="1"/>
    <x v="4"/>
    <x v="7"/>
    <x v="1"/>
    <n v="1.5707963267948966"/>
    <n v="0.19611987703015263"/>
    <n v="0.45158270528945482"/>
    <x v="1"/>
  </r>
  <r>
    <x v="1"/>
    <x v="4"/>
    <x v="7"/>
    <x v="9"/>
    <n v="12.959069696057897"/>
    <n v="1.1125738255800777"/>
    <n v="2.5617959056360444"/>
    <x v="6"/>
  </r>
  <r>
    <x v="1"/>
    <x v="4"/>
    <x v="7"/>
    <x v="1"/>
    <n v="3.5342917352885173"/>
    <n v="0.54830239514151513"/>
    <n v="1.2625129215057835"/>
    <x v="0"/>
  </r>
  <r>
    <x v="1"/>
    <x v="4"/>
    <x v="7"/>
    <x v="0"/>
    <n v="1.0995574287564276"/>
    <n v="4.1217917044409476E-2"/>
    <n v="9.4907761350722444E-2"/>
    <x v="1"/>
  </r>
  <r>
    <x v="1"/>
    <x v="4"/>
    <x v="7"/>
    <x v="1"/>
    <n v="1.7278759594743864"/>
    <n v="0.23751256218837774"/>
    <n v="0.54689288509377987"/>
    <x v="1"/>
  </r>
  <r>
    <x v="1"/>
    <x v="5"/>
    <x v="7"/>
    <x v="0"/>
    <n v="1.5707963267948966"/>
    <n v="0.19611987703015263"/>
    <n v="0.45158270528945482"/>
    <x v="1"/>
  </r>
  <r>
    <x v="1"/>
    <x v="5"/>
    <x v="7"/>
    <x v="0"/>
    <n v="0.56548667764616278"/>
    <n v="-0.24757762220256008"/>
    <n v="-0.57006854224252645"/>
    <x v="8"/>
  </r>
  <r>
    <x v="1"/>
    <x v="5"/>
    <x v="7"/>
    <x v="0"/>
    <n v="6.8722339297276722"/>
    <n v="0.83709793438848468"/>
    <n v="1.9274892250990325"/>
    <x v="0"/>
  </r>
  <r>
    <x v="1"/>
    <x v="2"/>
    <x v="7"/>
    <x v="3"/>
    <n v="7.8539816339744828"/>
    <n v="0.8950898813661714"/>
    <n v="2.061020617723555"/>
    <x v="6"/>
  </r>
  <r>
    <x v="1"/>
    <x v="2"/>
    <x v="7"/>
    <x v="0"/>
    <n v="0.7539822368615503"/>
    <n v="-0.12263888559426017"/>
    <n v="-0.28238646979074566"/>
    <x v="8"/>
  </r>
  <r>
    <x v="1"/>
    <x v="2"/>
    <x v="7"/>
    <x v="2"/>
    <n v="1.7671458676442586"/>
    <n v="0.24727239947753393"/>
    <n v="0.56936574094583825"/>
    <x v="1"/>
  </r>
  <r>
    <x v="1"/>
    <x v="2"/>
    <x v="7"/>
    <x v="0"/>
    <n v="4.7123889803846897"/>
    <n v="0.67324113174981504"/>
    <n v="1.5501949939575645"/>
    <x v="0"/>
  </r>
  <r>
    <x v="1"/>
    <x v="2"/>
    <x v="7"/>
    <x v="0"/>
    <n v="6.2831853071795862"/>
    <n v="0.79817986835811505"/>
    <n v="1.8378770664093453"/>
    <x v="0"/>
  </r>
  <r>
    <x v="1"/>
    <x v="2"/>
    <x v="7"/>
    <x v="0"/>
    <n v="1.1780972450961724"/>
    <n v="7.1181140421852696E-2"/>
    <n v="0.16390063283767389"/>
    <x v="1"/>
  </r>
  <r>
    <x v="1"/>
    <x v="2"/>
    <x v="7"/>
    <x v="0"/>
    <n v="0.39269908169872414"/>
    <n v="-0.40594011429780974"/>
    <n v="-0.93471165583043581"/>
    <x v="8"/>
  </r>
  <r>
    <x v="1"/>
    <x v="6"/>
    <x v="7"/>
    <x v="0"/>
    <n v="1.5707963267948966"/>
    <n v="0.19611987703015263"/>
    <n v="0.45158270528945482"/>
    <x v="1"/>
  </r>
  <r>
    <x v="1"/>
    <x v="6"/>
    <x v="7"/>
    <x v="1"/>
    <n v="4.7123889803846897"/>
    <n v="0.67324113174981504"/>
    <n v="1.5501949939575645"/>
    <x v="0"/>
  </r>
  <r>
    <x v="1"/>
    <x v="7"/>
    <x v="7"/>
    <x v="0"/>
    <n v="2.1991148575128552"/>
    <n v="0.34224791270839067"/>
    <n v="0.78805494191066772"/>
    <x v="1"/>
  </r>
  <r>
    <x v="1"/>
    <x v="7"/>
    <x v="7"/>
    <x v="2"/>
    <n v="5.497787143782138"/>
    <n v="0.74018792138042833"/>
    <n v="1.7043456737848228"/>
    <x v="0"/>
  </r>
  <r>
    <x v="1"/>
    <x v="7"/>
    <x v="7"/>
    <x v="12"/>
    <n v="0.62831853071795862"/>
    <n v="-0.20182013164188498"/>
    <n v="-0.46470802658470023"/>
    <x v="8"/>
  </r>
  <r>
    <x v="1"/>
    <x v="7"/>
    <x v="7"/>
    <x v="0"/>
    <n v="0.94247779607693805"/>
    <n v="-2.5728872586203676E-2"/>
    <n v="-5.924291847653574E-2"/>
    <x v="8"/>
  </r>
  <r>
    <x v="1"/>
    <x v="7"/>
    <x v="7"/>
    <x v="7"/>
    <n v="8.2466807156732074"/>
    <n v="0.91627918043610956"/>
    <n v="2.1098107818929872"/>
    <x v="6"/>
  </r>
  <r>
    <x v="1"/>
    <x v="7"/>
    <x v="7"/>
    <x v="0"/>
    <n v="12.370021073509811"/>
    <n v="1.0923704394917908"/>
    <n v="2.5152758900011518"/>
    <x v="6"/>
  </r>
  <r>
    <x v="1"/>
    <x v="7"/>
    <x v="7"/>
    <x v="2"/>
    <n v="2.3561944901923448"/>
    <n v="0.37221113608583389"/>
    <n v="0.85704781339761926"/>
    <x v="1"/>
  </r>
  <r>
    <x v="1"/>
    <x v="7"/>
    <x v="7"/>
    <x v="0"/>
    <n v="0.78539816339744828"/>
    <n v="-0.10491011863382856"/>
    <n v="-0.24156447527049049"/>
    <x v="8"/>
  </r>
  <r>
    <x v="1"/>
    <x v="7"/>
    <x v="7"/>
    <x v="0"/>
    <n v="1.1780972450961724"/>
    <n v="7.1181140421852696E-2"/>
    <n v="0.16390063283767389"/>
    <x v="1"/>
  </r>
  <r>
    <x v="1"/>
    <x v="7"/>
    <x v="7"/>
    <x v="1"/>
    <n v="2.3561944901923448"/>
    <n v="0.37221113608583389"/>
    <n v="0.85704781339761926"/>
    <x v="1"/>
  </r>
  <r>
    <x v="1"/>
    <x v="7"/>
    <x v="7"/>
    <x v="2"/>
    <n v="8.8357293382212934"/>
    <n v="0.94624240381355273"/>
    <n v="2.1788036533799389"/>
    <x v="6"/>
  </r>
  <r>
    <x v="1"/>
    <x v="3"/>
    <x v="7"/>
    <x v="2"/>
    <n v="10.995574287564276"/>
    <n v="1.0412179170444096"/>
    <n v="2.397492854344768"/>
    <x v="6"/>
  </r>
  <r>
    <x v="1"/>
    <x v="3"/>
    <x v="7"/>
    <x v="0"/>
    <n v="2.4190263432641408"/>
    <n v="0.38364059786661575"/>
    <n v="0.88336512171499271"/>
    <x v="1"/>
  </r>
  <r>
    <x v="1"/>
    <x v="8"/>
    <x v="7"/>
    <x v="1"/>
    <n v="2.3561944901923448"/>
    <n v="0.37221113608583389"/>
    <n v="0.85704781339761926"/>
    <x v="1"/>
  </r>
  <r>
    <x v="1"/>
    <x v="8"/>
    <x v="7"/>
    <x v="0"/>
    <n v="4.7123889803846897"/>
    <n v="0.67324113174981504"/>
    <n v="1.5501949939575645"/>
    <x v="0"/>
  </r>
  <r>
    <x v="1"/>
    <x v="8"/>
    <x v="7"/>
    <x v="0"/>
    <n v="1.7671458676442586"/>
    <n v="0.24727239947753393"/>
    <n v="0.56936574094583825"/>
    <x v="1"/>
  </r>
  <r>
    <x v="1"/>
    <x v="9"/>
    <x v="7"/>
    <x v="12"/>
    <n v="5.8904862254808616"/>
    <n v="0.7701511447578715"/>
    <n v="1.7733385452717743"/>
    <x v="0"/>
  </r>
  <r>
    <x v="1"/>
    <x v="9"/>
    <x v="7"/>
    <x v="1"/>
    <n v="4.1233403578366037"/>
    <n v="0.61524918477212831"/>
    <n v="1.416663601333042"/>
    <x v="0"/>
  </r>
  <r>
    <x v="1"/>
    <x v="9"/>
    <x v="7"/>
    <x v="2"/>
    <n v="1.5707963267948966"/>
    <n v="0.19611987703015263"/>
    <n v="0.45158270528945482"/>
    <x v="1"/>
  </r>
  <r>
    <x v="1"/>
    <x v="9"/>
    <x v="7"/>
    <x v="3"/>
    <n v="1.5707963267948966"/>
    <n v="0.19611987703015263"/>
    <n v="0.45158270528945482"/>
    <x v="1"/>
  </r>
  <r>
    <x v="1"/>
    <x v="9"/>
    <x v="7"/>
    <x v="2"/>
    <n v="0.47123889803846897"/>
    <n v="-0.32675886825018491"/>
    <n v="-0.75239009903648113"/>
    <x v="8"/>
  </r>
  <r>
    <x v="1"/>
    <x v="0"/>
    <x v="8"/>
    <x v="2"/>
    <n v="159.04312808798326"/>
    <n v="2.2015149089168586"/>
    <n v="5.0691754112761034"/>
    <x v="2"/>
  </r>
  <r>
    <x v="1"/>
    <x v="0"/>
    <x v="8"/>
    <x v="0"/>
    <n v="2.3561944901923448"/>
    <n v="0.37221113608583389"/>
    <n v="0.85704781339761926"/>
    <x v="1"/>
  </r>
  <r>
    <x v="1"/>
    <x v="0"/>
    <x v="8"/>
    <x v="2"/>
    <n v="48.49833658979243"/>
    <n v="1.6857268432978747"/>
    <n v="3.8815295002375962"/>
    <x v="5"/>
  </r>
  <r>
    <x v="1"/>
    <x v="0"/>
    <x v="8"/>
    <x v="1"/>
    <n v="10.210176124166829"/>
    <n v="1.0090332336730083"/>
    <n v="2.3233848821910463"/>
    <x v="6"/>
  </r>
  <r>
    <x v="1"/>
    <x v="0"/>
    <x v="8"/>
    <x v="8"/>
    <n v="276.46015351590177"/>
    <n v="2.4416325448443024"/>
    <n v="5.6220667003276068"/>
    <x v="2"/>
  </r>
  <r>
    <x v="1"/>
    <x v="0"/>
    <x v="8"/>
    <x v="8"/>
    <n v="95.033177771091246"/>
    <n v="1.9778752516826215"/>
    <n v="4.5542260703262505"/>
    <x v="3"/>
  </r>
  <r>
    <x v="1"/>
    <x v="1"/>
    <x v="8"/>
    <x v="0"/>
    <n v="2.9452431127404308"/>
    <n v="0.46912114909389024"/>
    <n v="1.0801913647118289"/>
    <x v="1"/>
  </r>
  <r>
    <x v="1"/>
    <x v="1"/>
    <x v="8"/>
    <x v="0"/>
    <n v="1049.291946298991"/>
    <n v="3.0208963395056982"/>
    <n v="6.9558708788261008"/>
    <x v="4"/>
  </r>
  <r>
    <x v="1"/>
    <x v="1"/>
    <x v="8"/>
    <x v="6"/>
    <n v="1606.1392441477817"/>
    <n v="3.2057831937095322"/>
    <n v="7.3815885932064118"/>
    <x v="7"/>
  </r>
  <r>
    <x v="1"/>
    <x v="1"/>
    <x v="8"/>
    <x v="8"/>
    <n v="3737.7098596084566"/>
    <n v="3.5726055861649288"/>
    <n v="8.2262283658506199"/>
    <x v="9"/>
  </r>
  <r>
    <x v="1"/>
    <x v="4"/>
    <x v="8"/>
    <x v="5"/>
    <n v="4144.1534091666363"/>
    <n v="3.6174358238417526"/>
    <n v="8.3294538028406553"/>
    <x v="9"/>
  </r>
  <r>
    <x v="1"/>
    <x v="4"/>
    <x v="8"/>
    <x v="10"/>
    <n v="4382.3254022169122"/>
    <n v="3.64170462222978"/>
    <n v="8.3853347762338046"/>
    <x v="9"/>
  </r>
  <r>
    <x v="1"/>
    <x v="4"/>
    <x v="8"/>
    <x v="10"/>
    <n v="2307.1071049800044"/>
    <n v="3.3630677566459641"/>
    <n v="7.7437496831819237"/>
    <x v="7"/>
  </r>
  <r>
    <x v="1"/>
    <x v="4"/>
    <x v="8"/>
    <x v="7"/>
    <n v="2017.6878817680447"/>
    <n v="3.3048539856325174"/>
    <n v="7.6097075218393933"/>
    <x v="7"/>
  </r>
  <r>
    <x v="1"/>
    <x v="4"/>
    <x v="8"/>
    <x v="6"/>
    <n v="1840.9732950036187"/>
    <n v="3.2650474887122245"/>
    <n v="7.518049675426413"/>
    <x v="7"/>
  </r>
  <r>
    <x v="1"/>
    <x v="4"/>
    <x v="8"/>
    <x v="13"/>
    <n v="3169.8669874721013"/>
    <n v="3.5010410389310445"/>
    <n v="8.0614449062030094"/>
    <x v="9"/>
  </r>
  <r>
    <x v="1"/>
    <x v="4"/>
    <x v="8"/>
    <x v="0"/>
    <n v="245.8296251434013"/>
    <n v="2.39063421891262"/>
    <n v="5.504638715269663"/>
    <x v="2"/>
  </r>
  <r>
    <x v="1"/>
    <x v="5"/>
    <x v="8"/>
    <x v="19"/>
    <n v="6886.3710966688268"/>
    <n v="3.8379904225064654"/>
    <n v="8.8372995339173066"/>
    <x v="9"/>
  </r>
  <r>
    <x v="1"/>
    <x v="2"/>
    <x v="8"/>
    <x v="0"/>
    <n v="78.343466798895463"/>
    <n v="1.8940027857249573"/>
    <n v="4.3611025804994821"/>
    <x v="3"/>
  </r>
  <r>
    <x v="1"/>
    <x v="2"/>
    <x v="8"/>
    <x v="2"/>
    <n v="103.67255756846318"/>
    <n v="2.0156638125720212"/>
    <n v="4.6412374473158806"/>
    <x v="3"/>
  </r>
  <r>
    <x v="1"/>
    <x v="2"/>
    <x v="8"/>
    <x v="2"/>
    <n v="111.91923828413638"/>
    <n v="2.0489047457107006"/>
    <n v="4.7177775244382145"/>
    <x v="3"/>
  </r>
  <r>
    <x v="1"/>
    <x v="2"/>
    <x v="8"/>
    <x v="15"/>
    <n v="4775.2208334564857"/>
    <n v="3.6789934606389063"/>
    <n v="8.4711954996897223"/>
    <x v="9"/>
  </r>
  <r>
    <x v="1"/>
    <x v="6"/>
    <x v="8"/>
    <x v="1"/>
    <n v="158.06138038373646"/>
    <n v="2.1988257704060774"/>
    <n v="5.062983441028182"/>
    <x v="2"/>
  </r>
  <r>
    <x v="1"/>
    <x v="6"/>
    <x v="8"/>
    <x v="1"/>
    <n v="530.14376029327764"/>
    <n v="2.7243936541971965"/>
    <n v="6.2731482156020393"/>
    <x v="4"/>
  </r>
  <r>
    <x v="1"/>
    <x v="6"/>
    <x v="8"/>
    <x v="3"/>
    <n v="193.99334635916972"/>
    <n v="2.287786834625837"/>
    <n v="5.2678238613574866"/>
    <x v="2"/>
  </r>
  <r>
    <x v="1"/>
    <x v="6"/>
    <x v="8"/>
    <x v="1"/>
    <n v="726.1006020609409"/>
    <n v="2.8609967968613632"/>
    <n v="6.5876885755566894"/>
    <x v="4"/>
  </r>
  <r>
    <x v="1"/>
    <x v="6"/>
    <x v="8"/>
    <x v="16"/>
    <n v="44.374996231955826"/>
    <n v="1.6471383291856099"/>
    <n v="3.7926761628819046"/>
    <x v="5"/>
  </r>
  <r>
    <x v="1"/>
    <x v="6"/>
    <x v="8"/>
    <x v="20"/>
    <n v="11058.406140636072"/>
    <n v="4.0436925361722649"/>
    <n v="9.3109461544415435"/>
    <x v="10"/>
  </r>
  <r>
    <x v="1"/>
    <x v="6"/>
    <x v="8"/>
    <x v="12"/>
    <n v="15629.42345160922"/>
    <n v="4.193942957775878"/>
    <n v="9.6569105354420941"/>
    <x v="10"/>
  </r>
  <r>
    <x v="1"/>
    <x v="6"/>
    <x v="8"/>
    <x v="0"/>
    <n v="1220.5087459196345"/>
    <n v="3.0865408958310669"/>
    <n v="7.1070230556571019"/>
    <x v="7"/>
  </r>
  <r>
    <x v="1"/>
    <x v="7"/>
    <x v="8"/>
    <x v="8"/>
    <n v="2350.6967030485625"/>
    <n v="3.371196598206363"/>
    <n v="7.762467032582208"/>
    <x v="7"/>
  </r>
  <r>
    <x v="1"/>
    <x v="7"/>
    <x v="8"/>
    <x v="18"/>
    <n v="391.9136835353267"/>
    <n v="2.5931904269895614"/>
    <n v="5.9710416204810279"/>
    <x v="2"/>
  </r>
  <r>
    <x v="1"/>
    <x v="7"/>
    <x v="8"/>
    <x v="1"/>
    <n v="4660.552701600458"/>
    <n v="3.6684374233469943"/>
    <n v="8.4468893255802762"/>
    <x v="9"/>
  </r>
  <r>
    <x v="1"/>
    <x v="7"/>
    <x v="8"/>
    <x v="1"/>
    <n v="1492.2565104551518"/>
    <n v="3.1738434823190005"/>
    <n v="7.3080446898840412"/>
    <x v="7"/>
  </r>
  <r>
    <x v="1"/>
    <x v="7"/>
    <x v="8"/>
    <x v="12"/>
    <n v="3378.7828989358227"/>
    <n v="3.5287602874176152"/>
    <n v="8.1252708345571847"/>
    <x v="9"/>
  </r>
  <r>
    <x v="1"/>
    <x v="7"/>
    <x v="8"/>
    <x v="9"/>
    <n v="172.78759594743863"/>
    <n v="2.2375125621883778"/>
    <n v="5.1520630710818711"/>
    <x v="2"/>
  </r>
  <r>
    <x v="1"/>
    <x v="3"/>
    <x v="8"/>
    <x v="9"/>
    <n v="305.12718647990863"/>
    <n v="2.4844809045031044"/>
    <n v="5.720728694537212"/>
    <x v="2"/>
  </r>
  <r>
    <x v="1"/>
    <x v="3"/>
    <x v="8"/>
    <x v="0"/>
    <n v="18.849555921538759"/>
    <n v="1.2753011230777775"/>
    <n v="2.9364893550774553"/>
    <x v="6"/>
  </r>
  <r>
    <x v="1"/>
    <x v="3"/>
    <x v="8"/>
    <x v="1"/>
    <n v="9.4247779607693793"/>
    <n v="0.97427112741379629"/>
    <n v="2.2433421745175099"/>
    <x v="6"/>
  </r>
  <r>
    <x v="1"/>
    <x v="3"/>
    <x v="8"/>
    <x v="19"/>
    <n v="3715.718711033328"/>
    <n v="3.5700428294147368"/>
    <n v="8.2203274003606577"/>
    <x v="9"/>
  </r>
  <r>
    <x v="1"/>
    <x v="3"/>
    <x v="8"/>
    <x v="16"/>
    <n v="255.25440310417068"/>
    <n v="2.4069732423450456"/>
    <n v="5.5422607070592473"/>
    <x v="2"/>
  </r>
  <r>
    <x v="1"/>
    <x v="3"/>
    <x v="8"/>
    <x v="18"/>
    <n v="490.08845396000771"/>
    <n v="2.6902744710485953"/>
    <n v="6.194585893098937"/>
    <x v="4"/>
  </r>
  <r>
    <x v="1"/>
    <x v="3"/>
    <x v="8"/>
    <x v="19"/>
    <n v="1195.768703772615"/>
    <n v="3.0776471826710843"/>
    <n v="7.0865445243135614"/>
    <x v="7"/>
  </r>
  <r>
    <x v="1"/>
    <x v="3"/>
    <x v="8"/>
    <x v="9"/>
    <n v="63.617251235193308"/>
    <n v="1.8035749002448211"/>
    <n v="4.1528846794019483"/>
    <x v="3"/>
  </r>
  <r>
    <x v="1"/>
    <x v="3"/>
    <x v="8"/>
    <x v="3"/>
    <n v="47.909287967244346"/>
    <n v="1.6804197163769385"/>
    <n v="3.8693093889028209"/>
    <x v="5"/>
  </r>
  <r>
    <x v="1"/>
    <x v="3"/>
    <x v="8"/>
    <x v="9"/>
    <n v="7217.8091216225494"/>
    <n v="3.8584053927522826"/>
    <n v="8.8843067400792428"/>
    <x v="9"/>
  </r>
  <r>
    <x v="1"/>
    <x v="8"/>
    <x v="8"/>
    <x v="18"/>
    <n v="1656.0120275235197"/>
    <n v="3.2190634867170536"/>
    <n v="7.4121675979161239"/>
    <x v="7"/>
  </r>
  <r>
    <x v="1"/>
    <x v="8"/>
    <x v="8"/>
    <x v="10"/>
    <n v="1597.4998643504098"/>
    <n v="3.2034408299528971"/>
    <n v="7.3761951013380145"/>
    <x v="7"/>
  </r>
  <r>
    <x v="1"/>
    <x v="8"/>
    <x v="8"/>
    <x v="0"/>
    <n v="69.115038378975441"/>
    <n v="1.8395725535163401"/>
    <n v="4.235772339207716"/>
    <x v="3"/>
  </r>
  <r>
    <x v="1"/>
    <x v="8"/>
    <x v="8"/>
    <x v="0"/>
    <n v="11.780972450961723"/>
    <n v="1.0711811404218528"/>
    <n v="2.4664857258317197"/>
    <x v="6"/>
  </r>
  <r>
    <x v="1"/>
    <x v="8"/>
    <x v="8"/>
    <x v="13"/>
    <n v="2243.8825528265097"/>
    <n v="3.3510001217489145"/>
    <n v="7.715962926960283"/>
    <x v="7"/>
  </r>
  <r>
    <x v="1"/>
    <x v="8"/>
    <x v="8"/>
    <x v="6"/>
    <n v="3209.1368956419738"/>
    <n v="3.5063882436626002"/>
    <n v="8.0737573001070775"/>
    <x v="9"/>
  </r>
  <r>
    <x v="1"/>
    <x v="0"/>
    <x v="9"/>
    <x v="0"/>
    <n v="40.840704496667314"/>
    <n v="1.6110932250009706"/>
    <n v="3.7096792433109371"/>
    <x v="5"/>
  </r>
  <r>
    <x v="1"/>
    <x v="0"/>
    <x v="9"/>
    <x v="10"/>
    <n v="1485.9733251479722"/>
    <n v="3.1720110134319452"/>
    <n v="7.3038252743413334"/>
    <x v="7"/>
  </r>
  <r>
    <x v="1"/>
    <x v="0"/>
    <x v="9"/>
    <x v="0"/>
    <n v="128.01990063378406"/>
    <n v="2.1072774857701293"/>
    <n v="4.8521857255362715"/>
    <x v="3"/>
  </r>
  <r>
    <x v="1"/>
    <x v="0"/>
    <x v="9"/>
    <x v="18"/>
    <n v="2102.1181843332702"/>
    <n v="3.3226571290856217"/>
    <n v="7.6507007745629458"/>
    <x v="7"/>
  </r>
  <r>
    <x v="1"/>
    <x v="4"/>
    <x v="9"/>
    <x v="1"/>
    <n v="96.211275016187415"/>
    <n v="1.9832259700667227"/>
    <n v="4.5665465547142912"/>
    <x v="3"/>
  </r>
  <r>
    <x v="1"/>
    <x v="4"/>
    <x v="9"/>
    <x v="0"/>
    <n v="493.23004661359749"/>
    <n v="2.6930495251033677"/>
    <n v="6.2009756911977085"/>
    <x v="4"/>
  </r>
  <r>
    <x v="1"/>
    <x v="4"/>
    <x v="9"/>
    <x v="2"/>
    <n v="188.49555921538757"/>
    <n v="2.2753011230777775"/>
    <n v="5.2390744480715004"/>
    <x v="2"/>
  </r>
  <r>
    <x v="1"/>
    <x v="4"/>
    <x v="9"/>
    <x v="1"/>
    <n v="9.0320788790706548"/>
    <n v="0.9557877217197831"/>
    <n v="2.2007825600987139"/>
    <x v="6"/>
  </r>
  <r>
    <x v="1"/>
    <x v="4"/>
    <x v="9"/>
    <x v="3"/>
    <n v="36.521014597981342"/>
    <n v="1.5625428342561254"/>
    <n v="3.59788783732282"/>
    <x v="5"/>
  </r>
  <r>
    <x v="1"/>
    <x v="5"/>
    <x v="9"/>
    <x v="5"/>
    <n v="2087.1956192287189"/>
    <n v="3.3195631545615059"/>
    <n v="7.6435766349456129"/>
    <x v="7"/>
  </r>
  <r>
    <x v="1"/>
    <x v="2"/>
    <x v="9"/>
    <x v="12"/>
    <n v="1685.4644586509239"/>
    <n v="3.2267195989961035"/>
    <n v="7.429796447920153"/>
    <x v="7"/>
  </r>
  <r>
    <x v="1"/>
    <x v="2"/>
    <x v="9"/>
    <x v="3"/>
    <n v="2159.8449493429825"/>
    <n v="3.334422575196434"/>
    <n v="7.6777917153901267"/>
    <x v="7"/>
  </r>
  <r>
    <x v="1"/>
    <x v="2"/>
    <x v="9"/>
    <x v="12"/>
    <n v="1157.6768928478389"/>
    <n v="3.0635873648892042"/>
    <n v="7.0541705974787918"/>
    <x v="7"/>
  </r>
  <r>
    <x v="1"/>
    <x v="2"/>
    <x v="9"/>
    <x v="2"/>
    <n v="1913.229926036184"/>
    <n v="3.2817671653270093"/>
    <n v="7.5565481535592971"/>
    <x v="7"/>
  </r>
  <r>
    <x v="1"/>
    <x v="2"/>
    <x v="9"/>
    <x v="0"/>
    <n v="151.58184553570752"/>
    <n v="2.1806471903739451"/>
    <n v="5.0211257136343947"/>
    <x v="2"/>
  </r>
  <r>
    <x v="1"/>
    <x v="2"/>
    <x v="9"/>
    <x v="14"/>
    <n v="639.31410500552295"/>
    <n v="2.8057142862553728"/>
    <n v="6.46039589073205"/>
    <x v="4"/>
  </r>
  <r>
    <x v="1"/>
    <x v="6"/>
    <x v="9"/>
    <x v="2"/>
    <n v="479.09287967244347"/>
    <n v="2.6804197163769383"/>
    <n v="6.1718944818968664"/>
    <x v="4"/>
  </r>
  <r>
    <x v="1"/>
    <x v="6"/>
    <x v="9"/>
    <x v="2"/>
    <n v="151.38549599485816"/>
    <n v="2.1800842680891659"/>
    <n v="5.0198295371729484"/>
    <x v="2"/>
  </r>
  <r>
    <x v="1"/>
    <x v="6"/>
    <x v="9"/>
    <x v="0"/>
    <n v="11.388273369263"/>
    <n v="1.0564578836011465"/>
    <n v="2.4325841741560383"/>
    <x v="6"/>
  </r>
  <r>
    <x v="1"/>
    <x v="6"/>
    <x v="9"/>
    <x v="2"/>
    <n v="1623.8107028242243"/>
    <n v="3.2105353995907557"/>
    <n v="7.3925309516273563"/>
    <x v="7"/>
  </r>
  <r>
    <x v="1"/>
    <x v="6"/>
    <x v="9"/>
    <x v="0"/>
    <n v="228.55086554865744"/>
    <n v="2.3589828703520785"/>
    <n v="5.431758791901002"/>
    <x v="2"/>
  </r>
  <r>
    <x v="1"/>
    <x v="6"/>
    <x v="9"/>
    <x v="12"/>
    <n v="87.964594300514207"/>
    <n v="1.9443079040363531"/>
    <n v="4.4769343960246042"/>
    <x v="3"/>
  </r>
  <r>
    <x v="1"/>
    <x v="6"/>
    <x v="9"/>
    <x v="14"/>
    <n v="585.121631731099"/>
    <n v="2.7672461541144644"/>
    <n v="6.3718197431090688"/>
    <x v="4"/>
  </r>
  <r>
    <x v="1"/>
    <x v="7"/>
    <x v="9"/>
    <x v="7"/>
    <n v="3180.4698626779668"/>
    <n v="3.5024912846681966"/>
    <n v="8.064784220418554"/>
    <x v="9"/>
  </r>
  <r>
    <x v="1"/>
    <x v="7"/>
    <x v="9"/>
    <x v="0"/>
    <n v="2.3090706003884978"/>
    <n v="0.36343721177832872"/>
    <n v="0.83684510608009965"/>
    <x v="1"/>
  </r>
  <r>
    <x v="1"/>
    <x v="7"/>
    <x v="9"/>
    <x v="0"/>
    <n v="185.35396656179779"/>
    <n v="2.2680018843362779"/>
    <n v="5.2222673297551196"/>
    <x v="2"/>
  </r>
  <r>
    <x v="1"/>
    <x v="7"/>
    <x v="9"/>
    <x v="0"/>
    <n v="330.65262679032571"/>
    <n v="2.5193719772018399"/>
    <n v="5.8010683584118912"/>
    <x v="2"/>
  </r>
  <r>
    <x v="1"/>
    <x v="7"/>
    <x v="9"/>
    <x v="0"/>
    <n v="91.498886035802727"/>
    <n v="1.9614158067282093"/>
    <n v="4.5163267977352648"/>
    <x v="3"/>
  </r>
  <r>
    <x v="1"/>
    <x v="3"/>
    <x v="9"/>
    <x v="1"/>
    <n v="169.25330421215011"/>
    <n v="2.2285371558629219"/>
    <n v="5.131396434273312"/>
    <x v="2"/>
  </r>
  <r>
    <x v="1"/>
    <x v="3"/>
    <x v="9"/>
    <x v="20"/>
    <n v="2013.7608909510575"/>
    <n v="3.3040079022129514"/>
    <n v="7.6077593427700698"/>
    <x v="7"/>
  </r>
  <r>
    <x v="1"/>
    <x v="8"/>
    <x v="9"/>
    <x v="0"/>
    <n v="114.27543277432872"/>
    <n v="2.0579528746880977"/>
    <n v="4.7386116113410566"/>
    <x v="3"/>
  </r>
  <r>
    <x v="1"/>
    <x v="8"/>
    <x v="9"/>
    <x v="1"/>
    <n v="1672.1126898731675"/>
    <n v="3.2232655428044938"/>
    <n v="7.4218431896229893"/>
    <x v="7"/>
  </r>
  <r>
    <x v="1"/>
    <x v="8"/>
    <x v="9"/>
    <x v="9"/>
    <n v="2013.7608909510575"/>
    <n v="3.3040079022129514"/>
    <n v="7.6077593427700698"/>
    <x v="7"/>
  </r>
  <r>
    <x v="1"/>
    <x v="8"/>
    <x v="9"/>
    <x v="14"/>
    <n v="492.44464845020008"/>
    <n v="2.692357422196888"/>
    <n v="6.1993820653624301"/>
    <x v="4"/>
  </r>
  <r>
    <x v="1"/>
    <x v="9"/>
    <x v="9"/>
    <x v="0"/>
    <n v="14.404202316709201"/>
    <n v="1.1584892127001738"/>
    <n v="2.6675199915578283"/>
    <x v="6"/>
  </r>
  <r>
    <x v="1"/>
    <x v="9"/>
    <x v="9"/>
    <x v="14"/>
    <n v="544.2809272344316"/>
    <n v="2.7358231159779782"/>
    <n v="6.2994655239194124"/>
    <x v="4"/>
  </r>
  <r>
    <x v="1"/>
    <x v="9"/>
    <x v="9"/>
    <x v="13"/>
    <n v="6.0868357663302239"/>
    <n v="0.78439158387248176"/>
    <n v="1.8061283680947651"/>
    <x v="0"/>
  </r>
  <r>
    <x v="1"/>
    <x v="9"/>
    <x v="9"/>
    <x v="0"/>
    <n v="14.137166941154069"/>
    <n v="1.1503623864694774"/>
    <n v="2.6488072826256741"/>
    <x v="6"/>
  </r>
  <r>
    <x v="1"/>
    <x v="9"/>
    <x v="9"/>
    <x v="2"/>
    <n v="2823.5063974138266"/>
    <n v="3.4507887760850728"/>
    <n v="7.9457347948846566"/>
    <x v="7"/>
  </r>
  <r>
    <x v="1"/>
    <x v="9"/>
    <x v="9"/>
    <x v="0"/>
    <n v="264.67918106494005"/>
    <n v="2.4227197822375102"/>
    <n v="5.5785184550818716"/>
    <x v="2"/>
  </r>
  <r>
    <x v="1"/>
    <x v="7"/>
    <x v="10"/>
    <x v="19"/>
    <n v="480.66367599923836"/>
    <n v="2.6818413035117326"/>
    <n v="6.1751678072418352"/>
    <x v="4"/>
  </r>
  <r>
    <x v="1"/>
    <x v="9"/>
    <x v="10"/>
    <x v="0"/>
    <n v="4.7123889803846897"/>
    <n v="0.67324113174981504"/>
    <n v="1.5501949939575645"/>
    <x v="0"/>
  </r>
  <r>
    <x v="1"/>
    <x v="0"/>
    <x v="11"/>
    <x v="3"/>
    <n v="69.115038378975441"/>
    <n v="1.8395725535163401"/>
    <n v="4.235772339207716"/>
    <x v="3"/>
  </r>
  <r>
    <x v="1"/>
    <x v="0"/>
    <x v="11"/>
    <x v="1"/>
    <n v="5.8904862254808616"/>
    <n v="0.7701511447578715"/>
    <n v="1.7733385452717743"/>
    <x v="0"/>
  </r>
  <r>
    <x v="1"/>
    <x v="0"/>
    <x v="11"/>
    <x v="9"/>
    <n v="222.66037932317658"/>
    <n v="2.3476429445950968"/>
    <n v="5.4056476478973163"/>
    <x v="2"/>
  </r>
  <r>
    <x v="1"/>
    <x v="0"/>
    <x v="11"/>
    <x v="7"/>
    <n v="20.027653166634931"/>
    <n v="1.3016300618001266"/>
    <n v="2.9971139768938899"/>
    <x v="5"/>
  </r>
  <r>
    <x v="1"/>
    <x v="0"/>
    <x v="11"/>
    <x v="0"/>
    <n v="1.6493361431346412"/>
    <n v="0.21730917610009065"/>
    <n v="0.5003728694588867"/>
    <x v="1"/>
  </r>
  <r>
    <x v="1"/>
    <x v="1"/>
    <x v="11"/>
    <x v="0"/>
    <n v="9.4247779607693793"/>
    <n v="0.97427112741379629"/>
    <n v="2.2433421745175099"/>
    <x v="6"/>
  </r>
  <r>
    <x v="1"/>
    <x v="4"/>
    <x v="11"/>
    <x v="1"/>
    <n v="1.7671458676442586"/>
    <n v="0.24727239947753393"/>
    <n v="0.56936574094583825"/>
    <x v="1"/>
  </r>
  <r>
    <x v="1"/>
    <x v="4"/>
    <x v="11"/>
    <x v="12"/>
    <n v="5.3014376029327757"/>
    <n v="0.72439365419719637"/>
    <n v="1.6679780296139479"/>
    <x v="0"/>
  </r>
  <r>
    <x v="1"/>
    <x v="4"/>
    <x v="11"/>
    <x v="3"/>
    <n v="7.8539816339744828"/>
    <n v="0.8950898813661714"/>
    <n v="2.061020617723555"/>
    <x v="6"/>
  </r>
  <r>
    <x v="1"/>
    <x v="4"/>
    <x v="11"/>
    <x v="3"/>
    <n v="70.685834705770347"/>
    <n v="1.8493323908054964"/>
    <n v="4.2582451950597742"/>
    <x v="3"/>
  </r>
  <r>
    <x v="1"/>
    <x v="4"/>
    <x v="11"/>
    <x v="7"/>
    <n v="233.26325452904214"/>
    <n v="2.3678463306833839"/>
    <n v="5.4521676635322089"/>
    <x v="2"/>
  </r>
  <r>
    <x v="1"/>
    <x v="4"/>
    <x v="11"/>
    <x v="9"/>
    <n v="71.471232869167793"/>
    <n v="1.854131273687265"/>
    <n v="4.2692950312463598"/>
    <x v="3"/>
  </r>
  <r>
    <x v="1"/>
    <x v="4"/>
    <x v="11"/>
    <x v="5"/>
    <n v="512.47230161683501"/>
    <n v="2.70967039737649"/>
    <n v="6.239246663926358"/>
    <x v="4"/>
  </r>
  <r>
    <x v="1"/>
    <x v="4"/>
    <x v="11"/>
    <x v="1"/>
    <n v="7.0685834705770345"/>
    <n v="0.84933239080549627"/>
    <n v="1.9556601020657289"/>
    <x v="6"/>
  </r>
  <r>
    <x v="1"/>
    <x v="4"/>
    <x v="11"/>
    <x v="0"/>
    <n v="82.466807156732074"/>
    <n v="1.9162791804361095"/>
    <n v="4.4123958748870331"/>
    <x v="3"/>
  </r>
  <r>
    <x v="1"/>
    <x v="4"/>
    <x v="11"/>
    <x v="0"/>
    <n v="4.7123889803846897"/>
    <n v="0.67324113174981504"/>
    <n v="1.5501949939575645"/>
    <x v="0"/>
  </r>
  <r>
    <x v="1"/>
    <x v="4"/>
    <x v="11"/>
    <x v="0"/>
    <n v="6.2831853071795862"/>
    <n v="0.79817986835811505"/>
    <n v="1.8378770664093453"/>
    <x v="0"/>
  </r>
  <r>
    <x v="1"/>
    <x v="5"/>
    <x v="11"/>
    <x v="12"/>
    <n v="51.247230161683497"/>
    <n v="1.70967039737649"/>
    <n v="3.9366615709323121"/>
    <x v="5"/>
  </r>
  <r>
    <x v="1"/>
    <x v="5"/>
    <x v="11"/>
    <x v="1"/>
    <n v="7.8539816339744828"/>
    <n v="0.8950898813661714"/>
    <n v="2.061020617723555"/>
    <x v="6"/>
  </r>
  <r>
    <x v="1"/>
    <x v="5"/>
    <x v="11"/>
    <x v="9"/>
    <n v="56.155968682917553"/>
    <n v="1.749395923167252"/>
    <n v="4.0281329744294716"/>
    <x v="3"/>
  </r>
  <r>
    <x v="1"/>
    <x v="5"/>
    <x v="11"/>
    <x v="7"/>
    <n v="336.93581209750533"/>
    <n v="2.5275471735508956"/>
    <n v="5.8198924436575261"/>
    <x v="2"/>
  </r>
  <r>
    <x v="1"/>
    <x v="5"/>
    <x v="11"/>
    <x v="3"/>
    <n v="314.15926535897933"/>
    <n v="2.4971498726941337"/>
    <n v="5.7499000718374917"/>
    <x v="2"/>
  </r>
  <r>
    <x v="1"/>
    <x v="5"/>
    <x v="11"/>
    <x v="0"/>
    <n v="2.3561944901923448"/>
    <n v="0.37221113608583389"/>
    <n v="0.85704781339761926"/>
    <x v="1"/>
  </r>
  <r>
    <x v="1"/>
    <x v="5"/>
    <x v="11"/>
    <x v="1"/>
    <n v="40.840704496667314"/>
    <n v="1.6110932250009706"/>
    <n v="3.7096792433109371"/>
    <x v="5"/>
  </r>
  <r>
    <x v="1"/>
    <x v="5"/>
    <x v="11"/>
    <x v="12"/>
    <n v="35.342917352885173"/>
    <n v="1.5483023951415151"/>
    <n v="3.5650980144998292"/>
    <x v="5"/>
  </r>
  <r>
    <x v="1"/>
    <x v="5"/>
    <x v="11"/>
    <x v="3"/>
    <n v="166.89710972195775"/>
    <n v="2.222448815752502"/>
    <n v="5.1173775130939809"/>
    <x v="2"/>
  </r>
  <r>
    <x v="1"/>
    <x v="5"/>
    <x v="11"/>
    <x v="0"/>
    <n v="150.79644737231007"/>
    <n v="2.1783911100697209"/>
    <n v="5.0159308967572906"/>
    <x v="2"/>
  </r>
  <r>
    <x v="1"/>
    <x v="5"/>
    <x v="11"/>
    <x v="13"/>
    <n v="14.137166941154069"/>
    <n v="1.1503623864694774"/>
    <n v="2.6488072826256741"/>
    <x v="6"/>
  </r>
  <r>
    <x v="1"/>
    <x v="5"/>
    <x v="11"/>
    <x v="3"/>
    <n v="38.877209088173693"/>
    <n v="1.5896950802997403"/>
    <n v="3.6604081943041544"/>
    <x v="5"/>
  </r>
  <r>
    <x v="1"/>
    <x v="5"/>
    <x v="11"/>
    <x v="1"/>
    <n v="31.415926535897931"/>
    <n v="1.4971498726941339"/>
    <n v="3.4473149788434458"/>
    <x v="5"/>
  </r>
  <r>
    <x v="1"/>
    <x v="5"/>
    <x v="11"/>
    <x v="3"/>
    <n v="4.7123889803846897"/>
    <n v="0.67324113174981504"/>
    <n v="1.5501949939575645"/>
    <x v="0"/>
  </r>
  <r>
    <x v="1"/>
    <x v="5"/>
    <x v="11"/>
    <x v="12"/>
    <n v="4.1233403578366037"/>
    <n v="0.61524918477212831"/>
    <n v="1.416663601333042"/>
    <x v="0"/>
  </r>
  <r>
    <x v="1"/>
    <x v="5"/>
    <x v="11"/>
    <x v="0"/>
    <n v="6.8722339297276722"/>
    <n v="0.83709793438848468"/>
    <n v="1.9274892250990325"/>
    <x v="0"/>
  </r>
  <r>
    <x v="1"/>
    <x v="5"/>
    <x v="11"/>
    <x v="0"/>
    <n v="7.0685834705770345"/>
    <n v="0.84933239080549627"/>
    <n v="1.9556601020657289"/>
    <x v="6"/>
  </r>
  <r>
    <x v="1"/>
    <x v="5"/>
    <x v="11"/>
    <x v="0"/>
    <n v="8.6393797973719302"/>
    <n v="0.93648256652439643"/>
    <n v="2.1563307975278798"/>
    <x v="6"/>
  </r>
  <r>
    <x v="1"/>
    <x v="2"/>
    <x v="11"/>
    <x v="0"/>
    <n v="1.1780972450961724"/>
    <n v="7.1181140421852696E-2"/>
    <n v="0.16390063283767389"/>
    <x v="1"/>
  </r>
  <r>
    <x v="1"/>
    <x v="2"/>
    <x v="11"/>
    <x v="3"/>
    <n v="17.27875959474386"/>
    <n v="1.2375125621883776"/>
    <n v="2.8494779780878252"/>
    <x v="6"/>
  </r>
  <r>
    <x v="1"/>
    <x v="2"/>
    <x v="11"/>
    <x v="3"/>
    <n v="4.7123889803846897"/>
    <n v="0.67324113174981504"/>
    <n v="1.5501949939575645"/>
    <x v="0"/>
  </r>
  <r>
    <x v="1"/>
    <x v="2"/>
    <x v="11"/>
    <x v="0"/>
    <n v="2.9452431127404308"/>
    <n v="0.46912114909389024"/>
    <n v="1.0801913647118289"/>
    <x v="1"/>
  </r>
  <r>
    <x v="1"/>
    <x v="2"/>
    <x v="11"/>
    <x v="2"/>
    <n v="41.037054037516675"/>
    <n v="1.6131761761492631"/>
    <n v="3.7144754155744302"/>
    <x v="5"/>
  </r>
  <r>
    <x v="1"/>
    <x v="2"/>
    <x v="11"/>
    <x v="12"/>
    <n v="86.393797973719316"/>
    <n v="1.9364825665243965"/>
    <n v="4.4589158905219257"/>
    <x v="3"/>
  </r>
  <r>
    <x v="1"/>
    <x v="2"/>
    <x v="11"/>
    <x v="1"/>
    <n v="15.11891464540088"/>
    <n v="1.179520615210691"/>
    <n v="2.7159465854633029"/>
    <x v="6"/>
  </r>
  <r>
    <x v="1"/>
    <x v="2"/>
    <x v="11"/>
    <x v="0"/>
    <n v="11.780972450961723"/>
    <n v="1.0711811404218528"/>
    <n v="2.4664857258317197"/>
    <x v="6"/>
  </r>
  <r>
    <x v="1"/>
    <x v="2"/>
    <x v="11"/>
    <x v="0"/>
    <n v="1.5707963267948966"/>
    <n v="0.19611987703015263"/>
    <n v="0.45158270528945482"/>
    <x v="1"/>
  </r>
  <r>
    <x v="1"/>
    <x v="7"/>
    <x v="11"/>
    <x v="4"/>
    <n v="1072.0684930375169"/>
    <n v="3.0302225327429464"/>
    <n v="6.9773452323485694"/>
    <x v="4"/>
  </r>
  <r>
    <x v="1"/>
    <x v="7"/>
    <x v="11"/>
    <x v="12"/>
    <n v="7.0685834705770345"/>
    <n v="0.84933239080549627"/>
    <n v="1.9556601020657289"/>
    <x v="6"/>
  </r>
  <r>
    <x v="1"/>
    <x v="7"/>
    <x v="11"/>
    <x v="9"/>
    <n v="51.050880620834135"/>
    <n v="1.7080032380090271"/>
    <n v="3.9328227946251464"/>
    <x v="5"/>
  </r>
  <r>
    <x v="1"/>
    <x v="7"/>
    <x v="11"/>
    <x v="0"/>
    <n v="10.995574287564276"/>
    <n v="1.0412179170444096"/>
    <n v="2.397492854344768"/>
    <x v="6"/>
  </r>
  <r>
    <x v="1"/>
    <x v="7"/>
    <x v="11"/>
    <x v="12"/>
    <n v="41.233403578366037"/>
    <n v="1.6152491847721284"/>
    <n v="3.7192486943270877"/>
    <x v="5"/>
  </r>
  <r>
    <x v="1"/>
    <x v="7"/>
    <x v="11"/>
    <x v="1"/>
    <n v="6.8722339297276722"/>
    <n v="0.83709793438848468"/>
    <n v="1.9274892250990325"/>
    <x v="0"/>
  </r>
  <r>
    <x v="1"/>
    <x v="7"/>
    <x v="11"/>
    <x v="0"/>
    <n v="2.3561944901923448"/>
    <n v="0.37221113608583389"/>
    <n v="0.85704781339761926"/>
    <x v="1"/>
  </r>
  <r>
    <x v="1"/>
    <x v="7"/>
    <x v="11"/>
    <x v="0"/>
    <n v="1.1780972450961724"/>
    <n v="7.1181140421852696E-2"/>
    <n v="0.16390063283767389"/>
    <x v="1"/>
  </r>
  <r>
    <x v="1"/>
    <x v="7"/>
    <x v="11"/>
    <x v="8"/>
    <n v="796.39373768501252"/>
    <n v="2.9011278363634885"/>
    <n v="6.680093708880638"/>
    <x v="4"/>
  </r>
  <r>
    <x v="1"/>
    <x v="7"/>
    <x v="11"/>
    <x v="2"/>
    <n v="56.548667764616276"/>
    <n v="1.7524223777974399"/>
    <n v="4.0351016437455645"/>
    <x v="3"/>
  </r>
  <r>
    <x v="1"/>
    <x v="7"/>
    <x v="11"/>
    <x v="9"/>
    <n v="14.137166941154069"/>
    <n v="1.1503623864694774"/>
    <n v="2.6488072826256741"/>
    <x v="6"/>
  </r>
  <r>
    <x v="1"/>
    <x v="7"/>
    <x v="11"/>
    <x v="0"/>
    <n v="4.7123889803846897"/>
    <n v="0.67324113174981504"/>
    <n v="1.5501949939575645"/>
    <x v="0"/>
  </r>
  <r>
    <x v="1"/>
    <x v="7"/>
    <x v="11"/>
    <x v="0"/>
    <n v="1.9634954084936207"/>
    <n v="0.29302989003820906"/>
    <n v="0.67472625660366459"/>
    <x v="1"/>
  </r>
  <r>
    <x v="1"/>
    <x v="7"/>
    <x v="11"/>
    <x v="0"/>
    <n v="0.37699111843077515"/>
    <n v="-0.42366888125824137"/>
    <n v="-0.97553365035069095"/>
    <x v="8"/>
  </r>
  <r>
    <x v="1"/>
    <x v="7"/>
    <x v="11"/>
    <x v="9"/>
    <n v="2.9452431127404308"/>
    <n v="0.46912114909389024"/>
    <n v="1.0801913647118289"/>
    <x v="1"/>
  </r>
  <r>
    <x v="1"/>
    <x v="7"/>
    <x v="11"/>
    <x v="0"/>
    <n v="3.1415926535897931"/>
    <n v="0.49714987269413385"/>
    <n v="1.1447298858494002"/>
    <x v="0"/>
  </r>
  <r>
    <x v="1"/>
    <x v="3"/>
    <x v="11"/>
    <x v="12"/>
    <n v="182.60507298990672"/>
    <n v="2.2615128385921444"/>
    <n v="5.2073257497569205"/>
    <x v="2"/>
  </r>
  <r>
    <x v="1"/>
    <x v="3"/>
    <x v="11"/>
    <x v="9"/>
    <n v="13.744467859455344"/>
    <n v="1.1381279300524658"/>
    <n v="2.6206364056589777"/>
    <x v="6"/>
  </r>
  <r>
    <x v="1"/>
    <x v="3"/>
    <x v="11"/>
    <x v="1"/>
    <n v="16.493361431346415"/>
    <n v="1.2173091761000907"/>
    <n v="2.8029579624529326"/>
    <x v="6"/>
  </r>
  <r>
    <x v="1"/>
    <x v="3"/>
    <x v="11"/>
    <x v="12"/>
    <n v="9.4247779607693793"/>
    <n v="0.97427112741379629"/>
    <n v="2.2433421745175099"/>
    <x v="6"/>
  </r>
  <r>
    <x v="1"/>
    <x v="3"/>
    <x v="11"/>
    <x v="0"/>
    <n v="183.7831702350029"/>
    <n v="2.2643057387763141"/>
    <n v="5.2137566400872108"/>
    <x v="2"/>
  </r>
  <r>
    <x v="1"/>
    <x v="3"/>
    <x v="11"/>
    <x v="1"/>
    <n v="21.991148575128552"/>
    <n v="1.3422479127083906"/>
    <n v="3.0906400349047134"/>
    <x v="5"/>
  </r>
  <r>
    <x v="1"/>
    <x v="3"/>
    <x v="11"/>
    <x v="5"/>
    <n v="9.4247779607693793"/>
    <n v="0.97427112741379629"/>
    <n v="2.2433421745175099"/>
    <x v="6"/>
  </r>
  <r>
    <x v="1"/>
    <x v="3"/>
    <x v="11"/>
    <x v="12"/>
    <n v="67.347892511331196"/>
    <n v="1.8283240100809797"/>
    <n v="4.2098716107755587"/>
    <x v="3"/>
  </r>
  <r>
    <x v="1"/>
    <x v="3"/>
    <x v="11"/>
    <x v="9"/>
    <n v="14.137166941154069"/>
    <n v="1.1503623864694774"/>
    <n v="2.6488072826256741"/>
    <x v="6"/>
  </r>
  <r>
    <x v="1"/>
    <x v="3"/>
    <x v="11"/>
    <x v="0"/>
    <n v="1.7671458676442586"/>
    <n v="0.24727239947753393"/>
    <n v="0.56936574094583825"/>
    <x v="1"/>
  </r>
  <r>
    <x v="1"/>
    <x v="3"/>
    <x v="11"/>
    <x v="9"/>
    <n v="518.36278784231581"/>
    <n v="2.71463381690804"/>
    <n v="6.2506753597499802"/>
    <x v="4"/>
  </r>
  <r>
    <x v="1"/>
    <x v="8"/>
    <x v="11"/>
    <x v="3"/>
    <n v="65.973445725385659"/>
    <n v="1.8193691674280532"/>
    <n v="4.1892523235728234"/>
    <x v="3"/>
  </r>
  <r>
    <x v="1"/>
    <x v="8"/>
    <x v="11"/>
    <x v="12"/>
    <n v="25.525440310417068"/>
    <n v="1.4069732423450458"/>
    <n v="3.2396756140652014"/>
    <x v="5"/>
  </r>
  <r>
    <x v="1"/>
    <x v="8"/>
    <x v="11"/>
    <x v="5"/>
    <n v="28.274333882308138"/>
    <n v="1.4513923821334587"/>
    <n v="3.3419544631856195"/>
    <x v="5"/>
  </r>
  <r>
    <x v="1"/>
    <x v="8"/>
    <x v="11"/>
    <x v="8"/>
    <n v="3.9269908169872414"/>
    <n v="0.59405988570219026"/>
    <n v="1.3678734371636099"/>
    <x v="0"/>
  </r>
  <r>
    <x v="1"/>
    <x v="8"/>
    <x v="11"/>
    <x v="1"/>
    <n v="21.205750411731103"/>
    <n v="1.3264536455251588"/>
    <n v="3.0542723907338387"/>
    <x v="5"/>
  </r>
  <r>
    <x v="1"/>
    <x v="8"/>
    <x v="11"/>
    <x v="0"/>
    <n v="0.39269908169872414"/>
    <n v="-0.40594011429780974"/>
    <n v="-0.93471165583043581"/>
    <x v="8"/>
  </r>
  <r>
    <x v="1"/>
    <x v="8"/>
    <x v="11"/>
    <x v="2"/>
    <n v="2.9452431127404308"/>
    <n v="0.46912114909389024"/>
    <n v="1.0801913647118289"/>
    <x v="1"/>
  </r>
  <r>
    <x v="1"/>
    <x v="8"/>
    <x v="11"/>
    <x v="3"/>
    <n v="7.8539816339744828"/>
    <n v="0.8950898813661714"/>
    <n v="2.061020617723555"/>
    <x v="6"/>
  </r>
  <r>
    <x v="1"/>
    <x v="8"/>
    <x v="11"/>
    <x v="12"/>
    <n v="37.110063220529433"/>
    <n v="1.5694916942114532"/>
    <n v="3.6138881786692614"/>
    <x v="5"/>
  </r>
  <r>
    <x v="1"/>
    <x v="8"/>
    <x v="11"/>
    <x v="1"/>
    <n v="33.575771485240914"/>
    <n v="1.526026000430363"/>
    <n v="3.5138047201122786"/>
    <x v="5"/>
  </r>
  <r>
    <x v="1"/>
    <x v="8"/>
    <x v="11"/>
    <x v="0"/>
    <n v="3.9269908169872414"/>
    <n v="0.59405988570219026"/>
    <n v="1.3678734371636099"/>
    <x v="0"/>
  </r>
  <r>
    <x v="1"/>
    <x v="8"/>
    <x v="11"/>
    <x v="12"/>
    <n v="471.23889803846896"/>
    <n v="2.673241131749815"/>
    <n v="6.1553651799456555"/>
    <x v="4"/>
  </r>
  <r>
    <x v="1"/>
    <x v="8"/>
    <x v="11"/>
    <x v="0"/>
    <n v="100.53096491487338"/>
    <n v="2.00229985101404"/>
    <n v="4.6104657886491269"/>
    <x v="3"/>
  </r>
  <r>
    <x v="1"/>
    <x v="9"/>
    <x v="11"/>
    <x v="0"/>
    <n v="2.1205750411731104"/>
    <n v="0.32645364552515876"/>
    <n v="0.75168729773979293"/>
    <x v="1"/>
  </r>
  <r>
    <x v="1"/>
    <x v="9"/>
    <x v="11"/>
    <x v="1"/>
    <n v="0.78539816339744828"/>
    <n v="-0.10491011863382856"/>
    <n v="-0.24156447527049049"/>
    <x v="8"/>
  </r>
  <r>
    <x v="1"/>
    <x v="9"/>
    <x v="11"/>
    <x v="0"/>
    <n v="6.8722339297276722"/>
    <n v="0.83709793438848468"/>
    <n v="1.9274892250990325"/>
    <x v="0"/>
  </r>
  <r>
    <x v="1"/>
    <x v="9"/>
    <x v="11"/>
    <x v="13"/>
    <n v="82.466807156732074"/>
    <n v="1.9162791804361095"/>
    <n v="4.4123958748870331"/>
    <x v="3"/>
  </r>
  <r>
    <x v="1"/>
    <x v="9"/>
    <x v="11"/>
    <x v="1"/>
    <n v="2.3561944901923448"/>
    <n v="0.37221113608583389"/>
    <n v="0.85704781339761926"/>
    <x v="1"/>
  </r>
  <r>
    <x v="1"/>
    <x v="9"/>
    <x v="11"/>
    <x v="9"/>
    <n v="65.973445725385659"/>
    <n v="1.8193691674280532"/>
    <n v="4.1892523235728234"/>
    <x v="3"/>
  </r>
  <r>
    <x v="2"/>
    <x v="0"/>
    <x v="0"/>
    <x v="0"/>
    <n v="4.7123889803846897"/>
    <n v="0.67324113174981504"/>
    <n v="1.5501949939575645"/>
    <x v="0"/>
  </r>
  <r>
    <x v="2"/>
    <x v="1"/>
    <x v="0"/>
    <x v="0"/>
    <n v="2.5132741228718345"/>
    <n v="0.40023985968607745"/>
    <n v="0.92158633453519034"/>
    <x v="1"/>
  </r>
  <r>
    <x v="2"/>
    <x v="1"/>
    <x v="0"/>
    <x v="0"/>
    <n v="0.7539822368615503"/>
    <n v="-0.12263888559426017"/>
    <n v="-0.28238646979074566"/>
    <x v="8"/>
  </r>
  <r>
    <x v="2"/>
    <x v="4"/>
    <x v="0"/>
    <x v="3"/>
    <n v="4.7123889803846897"/>
    <n v="0.67324113174981504"/>
    <n v="1.5501949939575645"/>
    <x v="0"/>
  </r>
  <r>
    <x v="2"/>
    <x v="4"/>
    <x v="0"/>
    <x v="2"/>
    <n v="14.137166941154069"/>
    <n v="1.1503623864694774"/>
    <n v="2.6488072826256741"/>
    <x v="6"/>
  </r>
  <r>
    <x v="2"/>
    <x v="4"/>
    <x v="0"/>
    <x v="0"/>
    <n v="0.23561944901923448"/>
    <n v="-0.62778886391416611"/>
    <n v="-1.4455372795964265"/>
    <x v="11"/>
  </r>
  <r>
    <x v="2"/>
    <x v="4"/>
    <x v="0"/>
    <x v="0"/>
    <n v="0.15707963267948966"/>
    <n v="-0.80388012296984734"/>
    <n v="-1.8510023877045909"/>
    <x v="11"/>
  </r>
  <r>
    <x v="2"/>
    <x v="4"/>
    <x v="0"/>
    <x v="2"/>
    <n v="0.50265482457436694"/>
    <n v="-0.29873014464994135"/>
    <n v="-0.68785157789890994"/>
    <x v="8"/>
  </r>
  <r>
    <x v="2"/>
    <x v="4"/>
    <x v="0"/>
    <x v="8"/>
    <n v="6.0475658581603522"/>
    <n v="0.78158060653865336"/>
    <n v="1.7996558535891478"/>
    <x v="0"/>
  </r>
  <r>
    <x v="2"/>
    <x v="4"/>
    <x v="0"/>
    <x v="3"/>
    <n v="5.8904862254808616"/>
    <n v="0.7701511447578715"/>
    <n v="1.7733385452717743"/>
    <x v="0"/>
  </r>
  <r>
    <x v="2"/>
    <x v="4"/>
    <x v="0"/>
    <x v="2"/>
    <n v="2.9452431127404308"/>
    <n v="0.46912114909389024"/>
    <n v="1.0801913647118289"/>
    <x v="1"/>
  </r>
  <r>
    <x v="2"/>
    <x v="4"/>
    <x v="0"/>
    <x v="3"/>
    <n v="12.370021073509811"/>
    <n v="1.0923704394917908"/>
    <n v="2.5152758900011518"/>
    <x v="6"/>
  </r>
  <r>
    <x v="2"/>
    <x v="4"/>
    <x v="0"/>
    <x v="0"/>
    <n v="0.78539816339744828"/>
    <n v="-0.10491011863382856"/>
    <n v="-0.24156447527049049"/>
    <x v="8"/>
  </r>
  <r>
    <x v="2"/>
    <x v="4"/>
    <x v="0"/>
    <x v="0"/>
    <n v="0.78539816339744828"/>
    <n v="-0.10491011863382856"/>
    <n v="-0.24156447527049049"/>
    <x v="8"/>
  </r>
  <r>
    <x v="2"/>
    <x v="4"/>
    <x v="0"/>
    <x v="0"/>
    <n v="3.1415926535897931"/>
    <n v="0.49714987269413385"/>
    <n v="1.1447298858494002"/>
    <x v="0"/>
  </r>
  <r>
    <x v="2"/>
    <x v="5"/>
    <x v="0"/>
    <x v="2"/>
    <n v="4.7123889803846897"/>
    <n v="0.67324113174981504"/>
    <n v="1.5501949939575645"/>
    <x v="0"/>
  </r>
  <r>
    <x v="2"/>
    <x v="5"/>
    <x v="0"/>
    <x v="0"/>
    <n v="1.5707963267948966"/>
    <n v="0.19611987703015263"/>
    <n v="0.45158270528945482"/>
    <x v="1"/>
  </r>
  <r>
    <x v="2"/>
    <x v="2"/>
    <x v="0"/>
    <x v="9"/>
    <n v="12.370021073509811"/>
    <n v="1.0923704394917908"/>
    <n v="2.5152758900011518"/>
    <x v="6"/>
  </r>
  <r>
    <x v="2"/>
    <x v="2"/>
    <x v="0"/>
    <x v="5"/>
    <n v="26.507188014663878"/>
    <n v="1.4233636585332152"/>
    <n v="3.2774159420480484"/>
    <x v="5"/>
  </r>
  <r>
    <x v="2"/>
    <x v="2"/>
    <x v="0"/>
    <x v="1"/>
    <n v="6.0475658581603522"/>
    <n v="0.78158060653865336"/>
    <n v="1.7996558535891478"/>
    <x v="0"/>
  </r>
  <r>
    <x v="2"/>
    <x v="2"/>
    <x v="0"/>
    <x v="2"/>
    <n v="21.991148575128552"/>
    <n v="1.3422479127083906"/>
    <n v="3.0906400349047134"/>
    <x v="5"/>
  </r>
  <r>
    <x v="2"/>
    <x v="2"/>
    <x v="0"/>
    <x v="1"/>
    <n v="5.497787143782138"/>
    <n v="0.74018792138042833"/>
    <n v="1.7043456737848228"/>
    <x v="0"/>
  </r>
  <r>
    <x v="2"/>
    <x v="2"/>
    <x v="0"/>
    <x v="7"/>
    <n v="0.47123889803846897"/>
    <n v="-0.32675886825018491"/>
    <n v="-0.75239009903648113"/>
    <x v="8"/>
  </r>
  <r>
    <x v="2"/>
    <x v="2"/>
    <x v="0"/>
    <x v="0"/>
    <n v="4.7123889803846897"/>
    <n v="0.67324113174981504"/>
    <n v="1.5501949939575645"/>
    <x v="0"/>
  </r>
  <r>
    <x v="2"/>
    <x v="2"/>
    <x v="0"/>
    <x v="0"/>
    <n v="18.849555921538759"/>
    <n v="1.2753011230777775"/>
    <n v="2.9364893550774553"/>
    <x v="6"/>
  </r>
  <r>
    <x v="2"/>
    <x v="2"/>
    <x v="0"/>
    <x v="0"/>
    <n v="0.78539816339744828"/>
    <n v="-0.10491011863382856"/>
    <n v="-0.24156447527049049"/>
    <x v="8"/>
  </r>
  <r>
    <x v="2"/>
    <x v="2"/>
    <x v="0"/>
    <x v="0"/>
    <n v="7.0685834705770345"/>
    <n v="0.84933239080549627"/>
    <n v="1.9556601020657289"/>
    <x v="6"/>
  </r>
  <r>
    <x v="2"/>
    <x v="6"/>
    <x v="0"/>
    <x v="2"/>
    <n v="8.7964594300514207"/>
    <n v="0.94430790403635301"/>
    <n v="2.1743493030305583"/>
    <x v="6"/>
  </r>
  <r>
    <x v="2"/>
    <x v="7"/>
    <x v="0"/>
    <x v="0"/>
    <n v="1.6964600329384885"/>
    <n v="0.22954363251710239"/>
    <n v="0.52854374642558322"/>
    <x v="1"/>
  </r>
  <r>
    <x v="2"/>
    <x v="7"/>
    <x v="0"/>
    <x v="1"/>
    <n v="10.995574287564276"/>
    <n v="1.0412179170444096"/>
    <n v="2.397492854344768"/>
    <x v="6"/>
  </r>
  <r>
    <x v="2"/>
    <x v="3"/>
    <x v="0"/>
    <x v="2"/>
    <n v="1.7278759594743864"/>
    <n v="0.23751256218837774"/>
    <n v="0.54689288509377987"/>
    <x v="1"/>
  </r>
  <r>
    <x v="2"/>
    <x v="3"/>
    <x v="0"/>
    <x v="0"/>
    <n v="1.4137166941154067"/>
    <n v="0.15036238646947744"/>
    <n v="0.34622218963162837"/>
    <x v="1"/>
  </r>
  <r>
    <x v="2"/>
    <x v="3"/>
    <x v="0"/>
    <x v="9"/>
    <n v="4.7123889803846897"/>
    <n v="0.67324113174981504"/>
    <n v="1.5501949939575645"/>
    <x v="0"/>
  </r>
  <r>
    <x v="2"/>
    <x v="9"/>
    <x v="0"/>
    <x v="0"/>
    <n v="12.566370614359172"/>
    <n v="1.0992098640220962"/>
    <n v="2.5310242469692907"/>
    <x v="6"/>
  </r>
  <r>
    <x v="2"/>
    <x v="1"/>
    <x v="12"/>
    <x v="12"/>
    <n v="74.220126441058866"/>
    <n v="1.8705216898754344"/>
    <n v="4.3070353592292063"/>
    <x v="3"/>
  </r>
  <r>
    <x v="2"/>
    <x v="1"/>
    <x v="12"/>
    <x v="11"/>
    <n v="1017.0906215996955"/>
    <n v="3.0073596497834423"/>
    <n v="6.9247014988631479"/>
    <x v="4"/>
  </r>
  <r>
    <x v="2"/>
    <x v="6"/>
    <x v="12"/>
    <x v="14"/>
    <n v="31.415926535897931"/>
    <n v="1.4971498726941339"/>
    <n v="3.4473149788434458"/>
    <x v="5"/>
  </r>
  <r>
    <x v="2"/>
    <x v="6"/>
    <x v="12"/>
    <x v="7"/>
    <n v="116.63162726452107"/>
    <n v="2.0668163350194027"/>
    <n v="4.7590204829722635"/>
    <x v="3"/>
  </r>
  <r>
    <x v="2"/>
    <x v="3"/>
    <x v="12"/>
    <x v="1"/>
    <n v="3769.9111843077517"/>
    <n v="3.5763311187417588"/>
    <n v="8.2348067216254925"/>
    <x v="9"/>
  </r>
  <r>
    <x v="2"/>
    <x v="9"/>
    <x v="12"/>
    <x v="2"/>
    <n v="7.8539816339744828"/>
    <n v="0.8950898813661714"/>
    <n v="2.061020617723555"/>
    <x v="6"/>
  </r>
  <r>
    <x v="2"/>
    <x v="9"/>
    <x v="12"/>
    <x v="0"/>
    <n v="9.4247779607693788E-2"/>
    <n v="-1.0257288725862037"/>
    <n v="-2.3618280114705814"/>
    <x v="11"/>
  </r>
  <r>
    <x v="2"/>
    <x v="9"/>
    <x v="12"/>
    <x v="0"/>
    <n v="7.0685834705770348E-2"/>
    <n v="-1.1506676091945036"/>
    <n v="-2.6495100839223626"/>
    <x v="11"/>
  </r>
  <r>
    <x v="2"/>
    <x v="9"/>
    <x v="12"/>
    <x v="7"/>
    <n v="53.014376029327757"/>
    <n v="1.7243936541971963"/>
    <n v="3.9705631226079938"/>
    <x v="5"/>
  </r>
  <r>
    <x v="2"/>
    <x v="9"/>
    <x v="12"/>
    <x v="2"/>
    <n v="15.707963267948966"/>
    <n v="1.1961198770301527"/>
    <n v="2.7541677982835004"/>
    <x v="6"/>
  </r>
  <r>
    <x v="2"/>
    <x v="9"/>
    <x v="12"/>
    <x v="2"/>
    <n v="21.598449493429829"/>
    <n v="1.334422575196434"/>
    <n v="3.0726215294020354"/>
    <x v="5"/>
  </r>
  <r>
    <x v="2"/>
    <x v="0"/>
    <x v="1"/>
    <x v="18"/>
    <n v="881.21673933193699"/>
    <n v="2.9450827382863141"/>
    <n v="6.7813036108121514"/>
    <x v="4"/>
  </r>
  <r>
    <x v="2"/>
    <x v="0"/>
    <x v="1"/>
    <x v="0"/>
    <n v="3.7699111843077522"/>
    <n v="0.57633111874175869"/>
    <n v="1.3270514426433548"/>
    <x v="0"/>
  </r>
  <r>
    <x v="2"/>
    <x v="0"/>
    <x v="1"/>
    <x v="2"/>
    <n v="3.5342917352885173"/>
    <n v="0.54830239514151513"/>
    <n v="1.2625129215057835"/>
    <x v="0"/>
  </r>
  <r>
    <x v="2"/>
    <x v="0"/>
    <x v="1"/>
    <x v="0"/>
    <n v="0.62831853071795862"/>
    <n v="-0.20182013164188498"/>
    <n v="-0.46470802658470023"/>
    <x v="8"/>
  </r>
  <r>
    <x v="2"/>
    <x v="0"/>
    <x v="1"/>
    <x v="0"/>
    <n v="12.762720155208534"/>
    <n v="1.1059432466810646"/>
    <n v="2.546528433505256"/>
    <x v="6"/>
  </r>
  <r>
    <x v="2"/>
    <x v="0"/>
    <x v="1"/>
    <x v="3"/>
    <n v="2356.1944901923448"/>
    <n v="3.3722111360858338"/>
    <n v="7.764803092379756"/>
    <x v="7"/>
  </r>
  <r>
    <x v="2"/>
    <x v="0"/>
    <x v="1"/>
    <x v="0"/>
    <n v="87.964594300514207"/>
    <n v="1.9443079040363531"/>
    <n v="4.4769343960246042"/>
    <x v="3"/>
  </r>
  <r>
    <x v="2"/>
    <x v="0"/>
    <x v="1"/>
    <x v="0"/>
    <n v="32.986722862692829"/>
    <n v="1.518339171764072"/>
    <n v="3.496105143012878"/>
    <x v="5"/>
  </r>
  <r>
    <x v="2"/>
    <x v="0"/>
    <x v="1"/>
    <x v="0"/>
    <n v="39.269908169872416"/>
    <n v="1.5940598857021904"/>
    <n v="3.6704585301576556"/>
    <x v="5"/>
  </r>
  <r>
    <x v="2"/>
    <x v="1"/>
    <x v="1"/>
    <x v="11"/>
    <n v="1055.1824325244718"/>
    <n v="3.0233275521353589"/>
    <n v="6.9614689527850553"/>
    <x v="4"/>
  </r>
  <r>
    <x v="2"/>
    <x v="1"/>
    <x v="1"/>
    <x v="18"/>
    <n v="351.85837720205683"/>
    <n v="2.5463678953643156"/>
    <n v="5.863228757144495"/>
    <x v="2"/>
  </r>
  <r>
    <x v="2"/>
    <x v="1"/>
    <x v="1"/>
    <x v="13"/>
    <n v="30.630528372500482"/>
    <n v="1.4861544883926707"/>
    <n v="3.4219971708591559"/>
    <x v="5"/>
  </r>
  <r>
    <x v="2"/>
    <x v="1"/>
    <x v="1"/>
    <x v="8"/>
    <n v="706.85834705770344"/>
    <n v="2.8493323908054964"/>
    <n v="6.5608302880538201"/>
    <x v="4"/>
  </r>
  <r>
    <x v="2"/>
    <x v="1"/>
    <x v="1"/>
    <x v="7"/>
    <n v="460.63602283260343"/>
    <n v="2.6633578978177197"/>
    <n v="6.1326081928230396"/>
    <x v="4"/>
  </r>
  <r>
    <x v="2"/>
    <x v="1"/>
    <x v="1"/>
    <x v="12"/>
    <n v="26.703537555513243"/>
    <n v="1.4265687984084265"/>
    <n v="3.2847960493456712"/>
    <x v="5"/>
  </r>
  <r>
    <x v="2"/>
    <x v="1"/>
    <x v="1"/>
    <x v="3"/>
    <n v="53.407075111026487"/>
    <n v="1.7275987940724078"/>
    <n v="3.9779432299056161"/>
    <x v="5"/>
  </r>
  <r>
    <x v="2"/>
    <x v="1"/>
    <x v="1"/>
    <x v="9"/>
    <n v="450.62219624928593"/>
    <n v="2.6538125799114889"/>
    <n v="6.1106292861042641"/>
    <x v="4"/>
  </r>
  <r>
    <x v="2"/>
    <x v="1"/>
    <x v="1"/>
    <x v="8"/>
    <n v="270.96236637211967"/>
    <n v="2.4329089764394456"/>
    <n v="5.6019799417608693"/>
    <x v="2"/>
  </r>
  <r>
    <x v="2"/>
    <x v="1"/>
    <x v="1"/>
    <x v="2"/>
    <n v="13.744467859455344"/>
    <n v="1.1381279300524658"/>
    <n v="2.6206364056589777"/>
    <x v="6"/>
  </r>
  <r>
    <x v="2"/>
    <x v="1"/>
    <x v="1"/>
    <x v="9"/>
    <n v="27.488935718910689"/>
    <n v="1.4391579257164471"/>
    <n v="3.3137835862189231"/>
    <x v="5"/>
  </r>
  <r>
    <x v="2"/>
    <x v="1"/>
    <x v="1"/>
    <x v="0"/>
    <n v="8.2466807156732074"/>
    <n v="0.91627918043610956"/>
    <n v="2.1098107818929872"/>
    <x v="6"/>
  </r>
  <r>
    <x v="2"/>
    <x v="1"/>
    <x v="1"/>
    <x v="0"/>
    <n v="125.66370614359172"/>
    <n v="2.0992098640220962"/>
    <n v="4.8336093399633366"/>
    <x v="3"/>
  </r>
  <r>
    <x v="2"/>
    <x v="1"/>
    <x v="1"/>
    <x v="0"/>
    <n v="39.269908169872416"/>
    <n v="1.5940598857021904"/>
    <n v="3.6704585301576556"/>
    <x v="5"/>
  </r>
  <r>
    <x v="2"/>
    <x v="1"/>
    <x v="1"/>
    <x v="12"/>
    <n v="54.977871437821378"/>
    <n v="1.7401879213804283"/>
    <n v="4.0069307667788685"/>
    <x v="5"/>
  </r>
  <r>
    <x v="2"/>
    <x v="1"/>
    <x v="1"/>
    <x v="1"/>
    <n v="12.566370614359172"/>
    <n v="1.0992098640220962"/>
    <n v="2.5310242469692907"/>
    <x v="6"/>
  </r>
  <r>
    <x v="2"/>
    <x v="1"/>
    <x v="1"/>
    <x v="1"/>
    <n v="400.55306333269863"/>
    <n v="2.6026600574641079"/>
    <n v="5.9928462504478812"/>
    <x v="2"/>
  </r>
  <r>
    <x v="2"/>
    <x v="1"/>
    <x v="1"/>
    <x v="2"/>
    <n v="23.561944901923447"/>
    <n v="1.3722111360858338"/>
    <n v="3.1596329063916646"/>
    <x v="5"/>
  </r>
  <r>
    <x v="2"/>
    <x v="1"/>
    <x v="1"/>
    <x v="2"/>
    <n v="18.849555921538759"/>
    <n v="1.2753011230777775"/>
    <n v="2.9364893550774553"/>
    <x v="6"/>
  </r>
  <r>
    <x v="2"/>
    <x v="1"/>
    <x v="1"/>
    <x v="12"/>
    <n v="129.59069696057895"/>
    <n v="2.1125738255800779"/>
    <n v="4.8643809986300903"/>
    <x v="3"/>
  </r>
  <r>
    <x v="2"/>
    <x v="1"/>
    <x v="1"/>
    <x v="2"/>
    <n v="12.566370614359172"/>
    <n v="1.0992098640220962"/>
    <n v="2.5310242469692907"/>
    <x v="6"/>
  </r>
  <r>
    <x v="2"/>
    <x v="1"/>
    <x v="1"/>
    <x v="0"/>
    <n v="235.61944901923448"/>
    <n v="2.3722111360858338"/>
    <n v="5.462217999385711"/>
    <x v="2"/>
  </r>
  <r>
    <x v="2"/>
    <x v="1"/>
    <x v="1"/>
    <x v="1"/>
    <n v="18.849555921538759"/>
    <n v="1.2753011230777775"/>
    <n v="2.9364893550774553"/>
    <x v="6"/>
  </r>
  <r>
    <x v="2"/>
    <x v="1"/>
    <x v="1"/>
    <x v="1"/>
    <n v="282.74333882308139"/>
    <n v="2.4513923821334589"/>
    <n v="5.644539556179665"/>
    <x v="2"/>
  </r>
  <r>
    <x v="2"/>
    <x v="1"/>
    <x v="1"/>
    <x v="3"/>
    <n v="570.19906662654751"/>
    <n v="2.7560265020662653"/>
    <n v="6.3459855395543059"/>
    <x v="4"/>
  </r>
  <r>
    <x v="2"/>
    <x v="1"/>
    <x v="1"/>
    <x v="12"/>
    <n v="141.37166941154069"/>
    <n v="2.1503623864694776"/>
    <n v="4.9513923756197196"/>
    <x v="3"/>
  </r>
  <r>
    <x v="2"/>
    <x v="1"/>
    <x v="1"/>
    <x v="1"/>
    <n v="518.36278784231581"/>
    <n v="2.71463381690804"/>
    <n v="6.2506753597499802"/>
    <x v="4"/>
  </r>
  <r>
    <x v="2"/>
    <x v="1"/>
    <x v="1"/>
    <x v="12"/>
    <n v="71.471232869167793"/>
    <n v="1.854131273687265"/>
    <n v="4.2692950312463598"/>
    <x v="3"/>
  </r>
  <r>
    <x v="2"/>
    <x v="4"/>
    <x v="1"/>
    <x v="6"/>
    <n v="8774.4682814762928"/>
    <n v="3.943220808395139"/>
    <n v="9.0796014517945771"/>
    <x v="10"/>
  </r>
  <r>
    <x v="2"/>
    <x v="4"/>
    <x v="1"/>
    <x v="1"/>
    <n v="235.61944901923448"/>
    <n v="2.3722111360858338"/>
    <n v="5.462217999385711"/>
    <x v="2"/>
  </r>
  <r>
    <x v="2"/>
    <x v="4"/>
    <x v="1"/>
    <x v="9"/>
    <n v="907.13487872405278"/>
    <n v="2.9576718655943344"/>
    <n v="6.8102911476854038"/>
    <x v="4"/>
  </r>
  <r>
    <x v="2"/>
    <x v="4"/>
    <x v="1"/>
    <x v="9"/>
    <n v="608.68357663302243"/>
    <n v="2.7843915838724818"/>
    <n v="6.4112985540828564"/>
    <x v="4"/>
  </r>
  <r>
    <x v="2"/>
    <x v="4"/>
    <x v="1"/>
    <x v="2"/>
    <n v="7.0685834705770345"/>
    <n v="0.84933239080549627"/>
    <n v="1.9556601020657289"/>
    <x v="6"/>
  </r>
  <r>
    <x v="2"/>
    <x v="4"/>
    <x v="1"/>
    <x v="0"/>
    <n v="7.0685834705770345"/>
    <n v="0.84933239080549627"/>
    <n v="1.9556601020657289"/>
    <x v="6"/>
  </r>
  <r>
    <x v="2"/>
    <x v="4"/>
    <x v="1"/>
    <x v="0"/>
    <n v="3.1415926535897931"/>
    <n v="0.49714987269413385"/>
    <n v="1.1447298858494002"/>
    <x v="0"/>
  </r>
  <r>
    <x v="2"/>
    <x v="4"/>
    <x v="1"/>
    <x v="2"/>
    <n v="42.411500823462205"/>
    <n v="1.62748364118914"/>
    <n v="3.7474195712937837"/>
    <x v="5"/>
  </r>
  <r>
    <x v="2"/>
    <x v="4"/>
    <x v="1"/>
    <x v="2"/>
    <n v="12.566370614359172"/>
    <n v="1.0992098640220962"/>
    <n v="2.5310242469692907"/>
    <x v="6"/>
  </r>
  <r>
    <x v="2"/>
    <x v="4"/>
    <x v="1"/>
    <x v="1"/>
    <n v="43.982297150257104"/>
    <n v="1.6432779083723719"/>
    <n v="3.7837872154646588"/>
    <x v="5"/>
  </r>
  <r>
    <x v="2"/>
    <x v="4"/>
    <x v="1"/>
    <x v="12"/>
    <n v="14.137166941154069"/>
    <n v="1.1503623864694774"/>
    <n v="2.6488072826256741"/>
    <x v="6"/>
  </r>
  <r>
    <x v="2"/>
    <x v="4"/>
    <x v="1"/>
    <x v="0"/>
    <n v="15.707963267948966"/>
    <n v="1.1961198770301527"/>
    <n v="2.7541677982835004"/>
    <x v="6"/>
  </r>
  <r>
    <x v="2"/>
    <x v="4"/>
    <x v="1"/>
    <x v="3"/>
    <n v="18.849555921538759"/>
    <n v="1.2753011230777775"/>
    <n v="2.9364893550774553"/>
    <x v="6"/>
  </r>
  <r>
    <x v="2"/>
    <x v="4"/>
    <x v="1"/>
    <x v="1"/>
    <n v="28.274333882308138"/>
    <n v="1.4513923821334587"/>
    <n v="3.3419544631856195"/>
    <x v="5"/>
  </r>
  <r>
    <x v="2"/>
    <x v="5"/>
    <x v="1"/>
    <x v="4"/>
    <n v="3121.9576995048569"/>
    <n v="3.4944270143586604"/>
    <n v="8.0462155518179426"/>
    <x v="9"/>
  </r>
  <r>
    <x v="2"/>
    <x v="5"/>
    <x v="1"/>
    <x v="6"/>
    <n v="268.01712325937922"/>
    <n v="2.4281625414149839"/>
    <n v="5.5910508712286786"/>
    <x v="2"/>
  </r>
  <r>
    <x v="2"/>
    <x v="5"/>
    <x v="1"/>
    <x v="10"/>
    <n v="4288.2739721500675"/>
    <n v="3.6322825240709085"/>
    <n v="8.3636395934684611"/>
    <x v="9"/>
  </r>
  <r>
    <x v="2"/>
    <x v="5"/>
    <x v="1"/>
    <x v="0"/>
    <n v="212.05750411731103"/>
    <n v="2.3264536455251585"/>
    <n v="5.3568574837278842"/>
    <x v="2"/>
  </r>
  <r>
    <x v="2"/>
    <x v="5"/>
    <x v="1"/>
    <x v="0"/>
    <n v="0.78539816339744828"/>
    <n v="-0.10491011863382856"/>
    <n v="-0.24156447527049049"/>
    <x v="8"/>
  </r>
  <r>
    <x v="2"/>
    <x v="5"/>
    <x v="1"/>
    <x v="0"/>
    <n v="388.77209088173691"/>
    <n v="2.58969508029974"/>
    <n v="5.9629932872981994"/>
    <x v="2"/>
  </r>
  <r>
    <x v="2"/>
    <x v="5"/>
    <x v="1"/>
    <x v="0"/>
    <n v="132.73228961416876"/>
    <n v="2.1229765859798451"/>
    <n v="4.8883342396525826"/>
    <x v="3"/>
  </r>
  <r>
    <x v="2"/>
    <x v="5"/>
    <x v="1"/>
    <x v="0"/>
    <n v="54.977871437821378"/>
    <n v="1.7401879213804283"/>
    <n v="4.0069307667788685"/>
    <x v="5"/>
  </r>
  <r>
    <x v="2"/>
    <x v="5"/>
    <x v="1"/>
    <x v="0"/>
    <n v="56.548667764616276"/>
    <n v="1.7524223777974399"/>
    <n v="4.0351016437455645"/>
    <x v="3"/>
  </r>
  <r>
    <x v="2"/>
    <x v="2"/>
    <x v="1"/>
    <x v="4"/>
    <n v="1830.3704197977531"/>
    <n v="3.262538988634776"/>
    <n v="7.512273640542305"/>
    <x v="7"/>
  </r>
  <r>
    <x v="2"/>
    <x v="2"/>
    <x v="1"/>
    <x v="5"/>
    <n v="490.08845396000771"/>
    <n v="2.6902744710485953"/>
    <n v="6.194585893098937"/>
    <x v="4"/>
  </r>
  <r>
    <x v="2"/>
    <x v="2"/>
    <x v="1"/>
    <x v="2"/>
    <n v="127.23450247038662"/>
    <n v="2.1046048959088024"/>
    <n v="4.8460318599618937"/>
    <x v="3"/>
  </r>
  <r>
    <x v="2"/>
    <x v="2"/>
    <x v="1"/>
    <x v="2"/>
    <n v="31.415926535897931"/>
    <n v="1.4971498726941339"/>
    <n v="3.4473149788434458"/>
    <x v="5"/>
  </r>
  <r>
    <x v="2"/>
    <x v="2"/>
    <x v="1"/>
    <x v="0"/>
    <n v="9.4247779607693793"/>
    <n v="0.97427112741379629"/>
    <n v="2.2433421745175099"/>
    <x v="6"/>
  </r>
  <r>
    <x v="2"/>
    <x v="2"/>
    <x v="1"/>
    <x v="0"/>
    <n v="11.780972450961723"/>
    <n v="1.0711811404218528"/>
    <n v="2.4664857258317197"/>
    <x v="6"/>
  </r>
  <r>
    <x v="2"/>
    <x v="2"/>
    <x v="1"/>
    <x v="1"/>
    <n v="1790.7078125461821"/>
    <n v="3.2530247283666252"/>
    <n v="7.4903662466779961"/>
    <x v="7"/>
  </r>
  <r>
    <x v="2"/>
    <x v="2"/>
    <x v="1"/>
    <x v="0"/>
    <n v="149.22565104551518"/>
    <n v="2.1738434823190005"/>
    <n v="5.0054595968899953"/>
    <x v="2"/>
  </r>
  <r>
    <x v="2"/>
    <x v="2"/>
    <x v="1"/>
    <x v="1"/>
    <n v="353.42917352885172"/>
    <n v="2.5483023951415151"/>
    <n v="5.8676831074938747"/>
    <x v="2"/>
  </r>
  <r>
    <x v="2"/>
    <x v="2"/>
    <x v="1"/>
    <x v="13"/>
    <n v="9173.4505484821966"/>
    <n v="3.9625327241425521"/>
    <n v="9.1240687811117276"/>
    <x v="10"/>
  </r>
  <r>
    <x v="2"/>
    <x v="6"/>
    <x v="1"/>
    <x v="4"/>
    <n v="2280.79626650619"/>
    <n v="3.3580864933942274"/>
    <n v="7.7322799006741967"/>
    <x v="7"/>
  </r>
  <r>
    <x v="2"/>
    <x v="6"/>
    <x v="1"/>
    <x v="12"/>
    <n v="65.973445725385659"/>
    <n v="1.8193691674280532"/>
    <n v="4.1892523235728234"/>
    <x v="3"/>
  </r>
  <r>
    <x v="2"/>
    <x v="6"/>
    <x v="1"/>
    <x v="2"/>
    <n v="159.04312808798326"/>
    <n v="2.2015149089168586"/>
    <n v="5.0691754112761034"/>
    <x v="2"/>
  </r>
  <r>
    <x v="2"/>
    <x v="6"/>
    <x v="1"/>
    <x v="18"/>
    <n v="525.43137131289291"/>
    <n v="2.7205159991339944"/>
    <n v="6.264219584857738"/>
    <x v="4"/>
  </r>
  <r>
    <x v="2"/>
    <x v="6"/>
    <x v="1"/>
    <x v="6"/>
    <n v="4333.8270656271197"/>
    <n v="3.6368715775093383"/>
    <n v="8.3742062795067405"/>
    <x v="9"/>
  </r>
  <r>
    <x v="2"/>
    <x v="6"/>
    <x v="1"/>
    <x v="8"/>
    <n v="9372.9416819851485"/>
    <n v="3.9718759148742508"/>
    <n v="9.1455822728115361"/>
    <x v="10"/>
  </r>
  <r>
    <x v="2"/>
    <x v="6"/>
    <x v="1"/>
    <x v="8"/>
    <n v="1907.9284884332512"/>
    <n v="3.2805620927680486"/>
    <n v="7.5537733714490578"/>
    <x v="7"/>
  </r>
  <r>
    <x v="2"/>
    <x v="6"/>
    <x v="1"/>
    <x v="0"/>
    <n v="23.561944901923447"/>
    <n v="1.3722111360858338"/>
    <n v="3.1596329063916646"/>
    <x v="5"/>
  </r>
  <r>
    <x v="2"/>
    <x v="6"/>
    <x v="1"/>
    <x v="1"/>
    <n v="208.91591146372124"/>
    <n v="2.3199715179972382"/>
    <n v="5.3419318335112083"/>
    <x v="2"/>
  </r>
  <r>
    <x v="2"/>
    <x v="6"/>
    <x v="1"/>
    <x v="0"/>
    <n v="7.0685834705770345"/>
    <n v="0.84933239080549627"/>
    <n v="1.9556601020657289"/>
    <x v="6"/>
  </r>
  <r>
    <x v="2"/>
    <x v="6"/>
    <x v="1"/>
    <x v="0"/>
    <n v="3.1415926535897931"/>
    <n v="0.49714987269413385"/>
    <n v="1.1447298858494002"/>
    <x v="0"/>
  </r>
  <r>
    <x v="2"/>
    <x v="6"/>
    <x v="1"/>
    <x v="0"/>
    <n v="18.849555921538759"/>
    <n v="1.2753011230777775"/>
    <n v="2.9364893550774553"/>
    <x v="6"/>
  </r>
  <r>
    <x v="2"/>
    <x v="6"/>
    <x v="1"/>
    <x v="13"/>
    <n v="1060.2875205865553"/>
    <n v="3.0254236498611777"/>
    <n v="6.9662953961619847"/>
    <x v="4"/>
  </r>
  <r>
    <x v="2"/>
    <x v="7"/>
    <x v="1"/>
    <x v="14"/>
    <n v="149.02930150466582"/>
    <n v="2.1732716659336893"/>
    <n v="5.0041429410052487"/>
    <x v="2"/>
  </r>
  <r>
    <x v="2"/>
    <x v="7"/>
    <x v="1"/>
    <x v="9"/>
    <n v="273.31856086231198"/>
    <n v="2.4366691253127524"/>
    <n v="5.6106380045039836"/>
    <x v="2"/>
  </r>
  <r>
    <x v="2"/>
    <x v="7"/>
    <x v="1"/>
    <x v="15"/>
    <n v="176.71458676442586"/>
    <n v="2.2472723994775339"/>
    <n v="5.1745359269339293"/>
    <x v="2"/>
  </r>
  <r>
    <x v="2"/>
    <x v="7"/>
    <x v="1"/>
    <x v="2"/>
    <n v="15.707963267948966"/>
    <n v="1.1961198770301527"/>
    <n v="2.7541677982835004"/>
    <x v="6"/>
  </r>
  <r>
    <x v="2"/>
    <x v="7"/>
    <x v="1"/>
    <x v="2"/>
    <n v="36.71736413883071"/>
    <n v="1.5648714965747081"/>
    <n v="3.6032497804642056"/>
    <x v="5"/>
  </r>
  <r>
    <x v="2"/>
    <x v="7"/>
    <x v="1"/>
    <x v="8"/>
    <n v="164.34456569091606"/>
    <n v="2.2157553480314691"/>
    <n v="5.1019652340990946"/>
    <x v="2"/>
  </r>
  <r>
    <x v="2"/>
    <x v="7"/>
    <x v="1"/>
    <x v="8"/>
    <n v="172.78759594743863"/>
    <n v="2.2375125621883778"/>
    <n v="5.1520630710818711"/>
    <x v="2"/>
  </r>
  <r>
    <x v="2"/>
    <x v="7"/>
    <x v="1"/>
    <x v="0"/>
    <n v="10.995574287564276"/>
    <n v="1.0412179170444096"/>
    <n v="2.397492854344768"/>
    <x v="6"/>
  </r>
  <r>
    <x v="2"/>
    <x v="7"/>
    <x v="1"/>
    <x v="18"/>
    <n v="208.91591146372124"/>
    <n v="2.3199715179972382"/>
    <n v="5.3419318335112083"/>
    <x v="2"/>
  </r>
  <r>
    <x v="2"/>
    <x v="7"/>
    <x v="1"/>
    <x v="4"/>
    <n v="61.850105367549055"/>
    <n v="1.7913404438278095"/>
    <n v="4.1247138024352523"/>
    <x v="3"/>
  </r>
  <r>
    <x v="2"/>
    <x v="7"/>
    <x v="1"/>
    <x v="6"/>
    <n v="314.15926535897933"/>
    <n v="2.4971498726941337"/>
    <n v="5.7499000718374917"/>
    <x v="2"/>
  </r>
  <r>
    <x v="2"/>
    <x v="7"/>
    <x v="1"/>
    <x v="0"/>
    <n v="3.1415926535897931"/>
    <n v="0.49714987269413385"/>
    <n v="1.1447298858494002"/>
    <x v="0"/>
  </r>
  <r>
    <x v="2"/>
    <x v="7"/>
    <x v="1"/>
    <x v="0"/>
    <n v="1.5707963267948966"/>
    <n v="0.19611987703015263"/>
    <n v="0.45158270528945482"/>
    <x v="1"/>
  </r>
  <r>
    <x v="2"/>
    <x v="7"/>
    <x v="1"/>
    <x v="9"/>
    <n v="18.849555921538759"/>
    <n v="1.2753011230777775"/>
    <n v="2.9364893550774553"/>
    <x v="6"/>
  </r>
  <r>
    <x v="2"/>
    <x v="7"/>
    <x v="1"/>
    <x v="9"/>
    <n v="11.780972450961723"/>
    <n v="1.0711811404218528"/>
    <n v="2.4664857258317197"/>
    <x v="6"/>
  </r>
  <r>
    <x v="2"/>
    <x v="7"/>
    <x v="1"/>
    <x v="13"/>
    <n v="54.977871437821378"/>
    <n v="1.7401879213804283"/>
    <n v="4.0069307667788685"/>
    <x v="5"/>
  </r>
  <r>
    <x v="2"/>
    <x v="7"/>
    <x v="1"/>
    <x v="0"/>
    <n v="6.2831853071795862"/>
    <n v="0.79817986835811505"/>
    <n v="1.8378770664093453"/>
    <x v="0"/>
  </r>
  <r>
    <x v="2"/>
    <x v="7"/>
    <x v="1"/>
    <x v="0"/>
    <n v="6.2831853071795862"/>
    <n v="0.79817986835811505"/>
    <n v="1.8378770664093453"/>
    <x v="0"/>
  </r>
  <r>
    <x v="2"/>
    <x v="7"/>
    <x v="1"/>
    <x v="0"/>
    <n v="6.2831853071795862"/>
    <n v="0.79817986835811505"/>
    <n v="1.8378770664093453"/>
    <x v="0"/>
  </r>
  <r>
    <x v="2"/>
    <x v="7"/>
    <x v="1"/>
    <x v="0"/>
    <n v="0.78539816339744828"/>
    <n v="-0.10491011863382856"/>
    <n v="-0.24156447527049049"/>
    <x v="8"/>
  </r>
  <r>
    <x v="2"/>
    <x v="7"/>
    <x v="1"/>
    <x v="2"/>
    <n v="27.488935718910689"/>
    <n v="1.4391579257164471"/>
    <n v="3.3137835862189231"/>
    <x v="5"/>
  </r>
  <r>
    <x v="2"/>
    <x v="7"/>
    <x v="1"/>
    <x v="12"/>
    <n v="3315.1656477006291"/>
    <n v="3.5205052335205798"/>
    <n v="8.1062628705120083"/>
    <x v="9"/>
  </r>
  <r>
    <x v="2"/>
    <x v="3"/>
    <x v="1"/>
    <x v="15"/>
    <n v="170.23505191639691"/>
    <n v="2.2310489875144195"/>
    <n v="5.1371801403901607"/>
    <x v="2"/>
  </r>
  <r>
    <x v="2"/>
    <x v="3"/>
    <x v="1"/>
    <x v="3"/>
    <n v="96.211275016187415"/>
    <n v="1.9832259700667227"/>
    <n v="4.5665465547142912"/>
    <x v="3"/>
  </r>
  <r>
    <x v="2"/>
    <x v="3"/>
    <x v="1"/>
    <x v="3"/>
    <n v="461.81412007769961"/>
    <n v="2.6644672074423101"/>
    <n v="6.1351624726281369"/>
    <x v="4"/>
  </r>
  <r>
    <x v="2"/>
    <x v="3"/>
    <x v="1"/>
    <x v="15"/>
    <n v="479.09287967244347"/>
    <n v="2.6804197163769383"/>
    <n v="6.1718944818968664"/>
    <x v="4"/>
  </r>
  <r>
    <x v="2"/>
    <x v="3"/>
    <x v="1"/>
    <x v="1"/>
    <n v="112.31193736583511"/>
    <n v="2.0504259188312335"/>
    <n v="4.721280154989417"/>
    <x v="3"/>
  </r>
  <r>
    <x v="2"/>
    <x v="8"/>
    <x v="1"/>
    <x v="1"/>
    <n v="21.205750411731103"/>
    <n v="1.3264536455251588"/>
    <n v="3.0542723907338387"/>
    <x v="5"/>
  </r>
  <r>
    <x v="2"/>
    <x v="8"/>
    <x v="1"/>
    <x v="12"/>
    <n v="390.53923674938113"/>
    <n v="2.5916646731626445"/>
    <n v="5.9675284424635908"/>
    <x v="2"/>
  </r>
  <r>
    <x v="2"/>
    <x v="8"/>
    <x v="1"/>
    <x v="0"/>
    <n v="3.4557519189487729"/>
    <n v="0.53854255785235894"/>
    <n v="1.2400400656537252"/>
    <x v="0"/>
  </r>
  <r>
    <x v="2"/>
    <x v="8"/>
    <x v="1"/>
    <x v="0"/>
    <n v="9.4247779607693793"/>
    <n v="0.97427112741379629"/>
    <n v="2.2433421745175099"/>
    <x v="6"/>
  </r>
  <r>
    <x v="2"/>
    <x v="8"/>
    <x v="1"/>
    <x v="0"/>
    <n v="3.9269908169872414"/>
    <n v="0.59405988570219026"/>
    <n v="1.3678734371636099"/>
    <x v="0"/>
  </r>
  <r>
    <x v="2"/>
    <x v="8"/>
    <x v="1"/>
    <x v="0"/>
    <n v="1.0995574287564276"/>
    <n v="4.1217917044409476E-2"/>
    <n v="9.4907761350722444E-2"/>
    <x v="1"/>
  </r>
  <r>
    <x v="2"/>
    <x v="8"/>
    <x v="1"/>
    <x v="12"/>
    <n v="35.342917352885173"/>
    <n v="1.5483023951415151"/>
    <n v="3.5650980144998292"/>
    <x v="5"/>
  </r>
  <r>
    <x v="2"/>
    <x v="8"/>
    <x v="1"/>
    <x v="1"/>
    <n v="3.2986722862692828"/>
    <n v="0.51833917176407196"/>
    <n v="1.1935200500188321"/>
    <x v="0"/>
  </r>
  <r>
    <x v="2"/>
    <x v="8"/>
    <x v="1"/>
    <x v="10"/>
    <n v="15.11891464540088"/>
    <n v="1.179520615210691"/>
    <n v="2.7159465854633029"/>
    <x v="6"/>
  </r>
  <r>
    <x v="2"/>
    <x v="8"/>
    <x v="1"/>
    <x v="3"/>
    <n v="9.8174770424681039"/>
    <n v="0.99199989437422786"/>
    <n v="2.2841641690377652"/>
    <x v="6"/>
  </r>
  <r>
    <x v="2"/>
    <x v="8"/>
    <x v="1"/>
    <x v="0"/>
    <n v="95.818575934488692"/>
    <n v="1.9814497120409196"/>
    <n v="4.5624565694627659"/>
    <x v="3"/>
  </r>
  <r>
    <x v="2"/>
    <x v="8"/>
    <x v="1"/>
    <x v="3"/>
    <n v="245.04422698000386"/>
    <n v="2.389244475384614"/>
    <n v="5.5014387125389916"/>
    <x v="2"/>
  </r>
  <r>
    <x v="2"/>
    <x v="8"/>
    <x v="1"/>
    <x v="2"/>
    <n v="98.960168588078488"/>
    <n v="1.9954604264837343"/>
    <n v="4.594717431680988"/>
    <x v="3"/>
  </r>
  <r>
    <x v="2"/>
    <x v="8"/>
    <x v="1"/>
    <x v="0"/>
    <n v="71.863931950866515"/>
    <n v="1.8565109754326197"/>
    <n v="4.2747744970109851"/>
    <x v="3"/>
  </r>
  <r>
    <x v="2"/>
    <x v="8"/>
    <x v="1"/>
    <x v="0"/>
    <n v="21.55132560362598"/>
    <n v="1.3334739884008855"/>
    <n v="3.0704373275871939"/>
    <x v="5"/>
  </r>
  <r>
    <x v="2"/>
    <x v="8"/>
    <x v="1"/>
    <x v="4"/>
    <n v="9.4247779607693793"/>
    <n v="0.97427112741379629"/>
    <n v="2.2433421745175099"/>
    <x v="6"/>
  </r>
  <r>
    <x v="2"/>
    <x v="8"/>
    <x v="1"/>
    <x v="8"/>
    <n v="9.4247779607693793"/>
    <n v="0.97427112741379629"/>
    <n v="2.2433421745175099"/>
    <x v="6"/>
  </r>
  <r>
    <x v="2"/>
    <x v="8"/>
    <x v="1"/>
    <x v="1"/>
    <n v="82.466807156732074"/>
    <n v="1.9162791804361095"/>
    <n v="4.4123958748870331"/>
    <x v="3"/>
  </r>
  <r>
    <x v="2"/>
    <x v="8"/>
    <x v="1"/>
    <x v="20"/>
    <n v="706.85834705770344"/>
    <n v="2.8493323908054964"/>
    <n v="6.5608302880538201"/>
    <x v="4"/>
  </r>
  <r>
    <x v="2"/>
    <x v="8"/>
    <x v="1"/>
    <x v="1"/>
    <n v="120.55861808150831"/>
    <n v="2.0811982611793769"/>
    <n v="4.7921360917567615"/>
    <x v="3"/>
  </r>
  <r>
    <x v="2"/>
    <x v="8"/>
    <x v="1"/>
    <x v="15"/>
    <n v="17867.808217291949"/>
    <n v="4.252071282359303"/>
    <n v="9.7907559491086058"/>
    <x v="10"/>
  </r>
  <r>
    <x v="2"/>
    <x v="8"/>
    <x v="1"/>
    <x v="12"/>
    <n v="1166.3162726452108"/>
    <n v="3.0668163350194027"/>
    <n v="7.0616055759663094"/>
    <x v="7"/>
  </r>
  <r>
    <x v="2"/>
    <x v="8"/>
    <x v="1"/>
    <x v="2"/>
    <n v="149.22565104551518"/>
    <n v="2.1738434823190005"/>
    <n v="5.0054595968899953"/>
    <x v="2"/>
  </r>
  <r>
    <x v="2"/>
    <x v="8"/>
    <x v="1"/>
    <x v="7"/>
    <n v="19.634954084936208"/>
    <n v="1.2930298900382091"/>
    <n v="2.9773113495977102"/>
    <x v="6"/>
  </r>
  <r>
    <x v="2"/>
    <x v="8"/>
    <x v="1"/>
    <x v="12"/>
    <n v="94.247779607693786"/>
    <n v="1.9742711274137963"/>
    <n v="4.5459272675115558"/>
    <x v="3"/>
  </r>
  <r>
    <x v="2"/>
    <x v="8"/>
    <x v="1"/>
    <x v="1"/>
    <n v="1021.0176124166827"/>
    <n v="3.0090332336730081"/>
    <n v="6.9285550681791372"/>
    <x v="4"/>
  </r>
  <r>
    <x v="2"/>
    <x v="8"/>
    <x v="1"/>
    <x v="7"/>
    <n v="4753.2296848813567"/>
    <n v="3.6769888007173206"/>
    <n v="8.4665795996377557"/>
    <x v="9"/>
  </r>
  <r>
    <x v="2"/>
    <x v="8"/>
    <x v="1"/>
    <x v="1"/>
    <n v="172.78759594743863"/>
    <n v="2.2375125621883778"/>
    <n v="5.1520630710818711"/>
    <x v="2"/>
  </r>
  <r>
    <x v="2"/>
    <x v="9"/>
    <x v="1"/>
    <x v="15"/>
    <n v="571.76986295334234"/>
    <n v="2.7572212606792088"/>
    <n v="6.3487365729261951"/>
    <x v="4"/>
  </r>
  <r>
    <x v="2"/>
    <x v="9"/>
    <x v="1"/>
    <x v="2"/>
    <n v="942.47779607693792"/>
    <n v="2.9742711274137963"/>
    <n v="6.8485123605056009"/>
    <x v="4"/>
  </r>
  <r>
    <x v="2"/>
    <x v="9"/>
    <x v="1"/>
    <x v="0"/>
    <n v="37.699111843077517"/>
    <n v="1.5763311187417586"/>
    <n v="3.6296365356374003"/>
    <x v="5"/>
  </r>
  <r>
    <x v="2"/>
    <x v="9"/>
    <x v="1"/>
    <x v="0"/>
    <n v="7.0685834705770345"/>
    <n v="0.84933239080549627"/>
    <n v="1.9556601020657289"/>
    <x v="6"/>
  </r>
  <r>
    <x v="2"/>
    <x v="9"/>
    <x v="1"/>
    <x v="0"/>
    <n v="2.3561944901923448"/>
    <n v="0.37221113608583389"/>
    <n v="0.85704781339761926"/>
    <x v="1"/>
  </r>
  <r>
    <x v="2"/>
    <x v="9"/>
    <x v="1"/>
    <x v="3"/>
    <n v="376.99111843077515"/>
    <n v="2.5763311187417588"/>
    <n v="5.9322216286314458"/>
    <x v="2"/>
  </r>
  <r>
    <x v="2"/>
    <x v="9"/>
    <x v="1"/>
    <x v="1"/>
    <n v="259.18139392115791"/>
    <n v="2.4136038212440587"/>
    <n v="5.5575281791900357"/>
    <x v="2"/>
  </r>
  <r>
    <x v="2"/>
    <x v="9"/>
    <x v="1"/>
    <x v="0"/>
    <n v="31.415926535897931"/>
    <n v="1.4971498726941339"/>
    <n v="3.4473149788434458"/>
    <x v="5"/>
  </r>
  <r>
    <x v="2"/>
    <x v="9"/>
    <x v="1"/>
    <x v="3"/>
    <n v="56.548667764616276"/>
    <n v="1.7524223777974399"/>
    <n v="4.0351016437455645"/>
    <x v="3"/>
  </r>
  <r>
    <x v="2"/>
    <x v="9"/>
    <x v="1"/>
    <x v="0"/>
    <n v="15.707963267948966"/>
    <n v="1.1961198770301527"/>
    <n v="2.7541677982835004"/>
    <x v="6"/>
  </r>
  <r>
    <x v="2"/>
    <x v="9"/>
    <x v="1"/>
    <x v="2"/>
    <n v="753.98223686155029"/>
    <n v="2.8773611144057396"/>
    <n v="6.6253688091913912"/>
    <x v="4"/>
  </r>
  <r>
    <x v="2"/>
    <x v="9"/>
    <x v="1"/>
    <x v="0"/>
    <n v="15.707963267948966"/>
    <n v="1.1961198770301527"/>
    <n v="2.7541677982835004"/>
    <x v="6"/>
  </r>
  <r>
    <x v="2"/>
    <x v="9"/>
    <x v="1"/>
    <x v="2"/>
    <n v="16.493361431346415"/>
    <n v="1.2173091761000907"/>
    <n v="2.8029579624529326"/>
    <x v="6"/>
  </r>
  <r>
    <x v="2"/>
    <x v="9"/>
    <x v="1"/>
    <x v="0"/>
    <n v="3.1415926535897931"/>
    <n v="0.49714987269413385"/>
    <n v="1.1447298858494002"/>
    <x v="0"/>
  </r>
  <r>
    <x v="2"/>
    <x v="9"/>
    <x v="1"/>
    <x v="0"/>
    <n v="3.1415926535897931"/>
    <n v="0.49714987269413385"/>
    <n v="1.1447298858494002"/>
    <x v="0"/>
  </r>
  <r>
    <x v="2"/>
    <x v="9"/>
    <x v="1"/>
    <x v="0"/>
    <n v="11.780972450961723"/>
    <n v="1.0711811404218528"/>
    <n v="2.4664857258317197"/>
    <x v="6"/>
  </r>
  <r>
    <x v="2"/>
    <x v="9"/>
    <x v="1"/>
    <x v="2"/>
    <n v="219.91148575128551"/>
    <n v="2.3422479127083906"/>
    <n v="5.3932251278987593"/>
    <x v="2"/>
  </r>
  <r>
    <x v="2"/>
    <x v="9"/>
    <x v="1"/>
    <x v="0"/>
    <n v="23.561944901923447"/>
    <n v="1.3722111360858338"/>
    <n v="3.1596329063916646"/>
    <x v="5"/>
  </r>
  <r>
    <x v="2"/>
    <x v="8"/>
    <x v="2"/>
    <x v="2"/>
    <n v="502.6548245743669"/>
    <n v="2.7012698553500587"/>
    <n v="6.2199037010832274"/>
    <x v="4"/>
  </r>
  <r>
    <x v="2"/>
    <x v="0"/>
    <x v="3"/>
    <x v="13"/>
    <n v="11780.972450961724"/>
    <n v="4.071181140421853"/>
    <n v="9.3742410048138574"/>
    <x v="10"/>
  </r>
  <r>
    <x v="2"/>
    <x v="0"/>
    <x v="3"/>
    <x v="0"/>
    <n v="1.5707963267948966"/>
    <n v="0.19611987703015263"/>
    <n v="0.45158270528945482"/>
    <x v="1"/>
  </r>
  <r>
    <x v="2"/>
    <x v="1"/>
    <x v="3"/>
    <x v="6"/>
    <n v="29083.293990607508"/>
    <n v="4.4636435934156138"/>
    <n v="10.277919198637168"/>
    <x v="12"/>
  </r>
  <r>
    <x v="2"/>
    <x v="4"/>
    <x v="3"/>
    <x v="14"/>
    <n v="43.196898986859658"/>
    <n v="1.6354525708604153"/>
    <n v="3.7657687099619803"/>
    <x v="5"/>
  </r>
  <r>
    <x v="2"/>
    <x v="4"/>
    <x v="3"/>
    <x v="3"/>
    <n v="15.11891464540088"/>
    <n v="1.179520615210691"/>
    <n v="2.7159465854633029"/>
    <x v="6"/>
  </r>
  <r>
    <x v="2"/>
    <x v="4"/>
    <x v="3"/>
    <x v="1"/>
    <n v="187.90651059283951"/>
    <n v="2.2739418278150527"/>
    <n v="5.2359445550625736"/>
    <x v="2"/>
  </r>
  <r>
    <x v="2"/>
    <x v="4"/>
    <x v="3"/>
    <x v="2"/>
    <n v="122.7184630308513"/>
    <n v="2.0889099073822841"/>
    <n v="4.8098928133460204"/>
    <x v="3"/>
  </r>
  <r>
    <x v="2"/>
    <x v="4"/>
    <x v="3"/>
    <x v="2"/>
    <n v="70.685834705770347"/>
    <n v="1.8493323908054964"/>
    <n v="4.2582451950597742"/>
    <x v="3"/>
  </r>
  <r>
    <x v="2"/>
    <x v="2"/>
    <x v="3"/>
    <x v="10"/>
    <n v="245.04422698000386"/>
    <n v="2.389244475384614"/>
    <n v="5.5014387125389916"/>
    <x v="2"/>
  </r>
  <r>
    <x v="2"/>
    <x v="2"/>
    <x v="3"/>
    <x v="12"/>
    <n v="352.25107628375554"/>
    <n v="2.5468523287462825"/>
    <n v="5.8643442062283606"/>
    <x v="2"/>
  </r>
  <r>
    <x v="2"/>
    <x v="2"/>
    <x v="3"/>
    <x v="3"/>
    <n v="186.92476288859268"/>
    <n v="2.2716668384226835"/>
    <n v="5.2307061984009842"/>
    <x v="2"/>
  </r>
  <r>
    <x v="2"/>
    <x v="2"/>
    <x v="3"/>
    <x v="4"/>
    <n v="222.66037932317658"/>
    <n v="2.3476429445950968"/>
    <n v="5.4056476478973163"/>
    <x v="2"/>
  </r>
  <r>
    <x v="2"/>
    <x v="2"/>
    <x v="3"/>
    <x v="12"/>
    <n v="5796.2384458731685"/>
    <n v="3.7631462431892131"/>
    <n v="8.6649644423240275"/>
    <x v="9"/>
  </r>
  <r>
    <x v="2"/>
    <x v="6"/>
    <x v="3"/>
    <x v="2"/>
    <n v="636.17251235193305"/>
    <n v="2.8035749002448211"/>
    <n v="6.4554697723959942"/>
    <x v="4"/>
  </r>
  <r>
    <x v="2"/>
    <x v="7"/>
    <x v="3"/>
    <x v="0"/>
    <n v="54.977871437821378"/>
    <n v="1.7401879213804283"/>
    <n v="4.0069307667788685"/>
    <x v="5"/>
  </r>
  <r>
    <x v="2"/>
    <x v="7"/>
    <x v="3"/>
    <x v="0"/>
    <n v="133.51768777756621"/>
    <n v="2.1255388027444453"/>
    <n v="4.8942339617797712"/>
    <x v="3"/>
  </r>
  <r>
    <x v="2"/>
    <x v="7"/>
    <x v="3"/>
    <x v="2"/>
    <n v="6.2831853071795862"/>
    <n v="0.79817986835811505"/>
    <n v="1.8378770664093453"/>
    <x v="0"/>
  </r>
  <r>
    <x v="2"/>
    <x v="7"/>
    <x v="3"/>
    <x v="0"/>
    <n v="11.780972450961723"/>
    <n v="1.0711811404218528"/>
    <n v="2.4664857258317197"/>
    <x v="6"/>
  </r>
  <r>
    <x v="2"/>
    <x v="7"/>
    <x v="3"/>
    <x v="1"/>
    <n v="113.09733552923255"/>
    <n v="2.053452373461421"/>
    <n v="4.7282488243055099"/>
    <x v="3"/>
  </r>
  <r>
    <x v="2"/>
    <x v="7"/>
    <x v="3"/>
    <x v="2"/>
    <n v="39.269908169872416"/>
    <n v="1.5940598857021904"/>
    <n v="3.6704585301576556"/>
    <x v="5"/>
  </r>
  <r>
    <x v="2"/>
    <x v="7"/>
    <x v="3"/>
    <x v="0"/>
    <n v="21.991148575128552"/>
    <n v="1.3422479127083906"/>
    <n v="3.0906400349047134"/>
    <x v="5"/>
  </r>
  <r>
    <x v="2"/>
    <x v="3"/>
    <x v="3"/>
    <x v="12"/>
    <n v="4980.995152266617"/>
    <n v="3.6973161190572412"/>
    <n v="8.5133849798278014"/>
    <x v="9"/>
  </r>
  <r>
    <x v="2"/>
    <x v="3"/>
    <x v="3"/>
    <x v="0"/>
    <n v="0.7539822368615503"/>
    <n v="-0.12263888559426017"/>
    <n v="-0.28238646979074566"/>
    <x v="8"/>
  </r>
  <r>
    <x v="2"/>
    <x v="3"/>
    <x v="3"/>
    <x v="12"/>
    <n v="481.05637508093707"/>
    <n v="2.6821959744027417"/>
    <n v="6.1759844671483917"/>
    <x v="4"/>
  </r>
  <r>
    <x v="2"/>
    <x v="3"/>
    <x v="3"/>
    <x v="7"/>
    <n v="1449.0596114682921"/>
    <n v="3.1610862518612506"/>
    <n v="7.2786700812041367"/>
    <x v="7"/>
  </r>
  <r>
    <x v="2"/>
    <x v="3"/>
    <x v="3"/>
    <x v="12"/>
    <n v="18.849555921538759"/>
    <n v="1.2753011230777775"/>
    <n v="2.9364893550774553"/>
    <x v="6"/>
  </r>
  <r>
    <x v="2"/>
    <x v="3"/>
    <x v="3"/>
    <x v="9"/>
    <n v="84.233953024376333"/>
    <n v="1.9254871822229334"/>
    <n v="4.4335980825376362"/>
    <x v="3"/>
  </r>
  <r>
    <x v="2"/>
    <x v="3"/>
    <x v="3"/>
    <x v="0"/>
    <n v="0.94247779607693793"/>
    <n v="-2.5728872586203724E-2"/>
    <n v="-5.9242918476535858E-2"/>
    <x v="8"/>
  </r>
  <r>
    <x v="2"/>
    <x v="3"/>
    <x v="3"/>
    <x v="2"/>
    <n v="142.94246573833559"/>
    <n v="2.1551612693512463"/>
    <n v="4.9624422118063052"/>
    <x v="3"/>
  </r>
  <r>
    <x v="2"/>
    <x v="3"/>
    <x v="3"/>
    <x v="2"/>
    <n v="395.84067435231395"/>
    <n v="2.5975204178116966"/>
    <n v="5.9810117928008779"/>
    <x v="2"/>
  </r>
  <r>
    <x v="2"/>
    <x v="3"/>
    <x v="3"/>
    <x v="0"/>
    <n v="9.4247779607693793"/>
    <n v="0.97427112741379629"/>
    <n v="2.2433421745175099"/>
    <x v="6"/>
  </r>
  <r>
    <x v="2"/>
    <x v="3"/>
    <x v="3"/>
    <x v="0"/>
    <n v="9.4247779607693793"/>
    <n v="0.97427112741379629"/>
    <n v="2.2433421745175099"/>
    <x v="6"/>
  </r>
  <r>
    <x v="2"/>
    <x v="3"/>
    <x v="3"/>
    <x v="0"/>
    <n v="2.3561944901923448"/>
    <n v="0.37221113608583389"/>
    <n v="0.85704781339761926"/>
    <x v="1"/>
  </r>
  <r>
    <x v="2"/>
    <x v="3"/>
    <x v="3"/>
    <x v="0"/>
    <n v="0.78539816339744828"/>
    <n v="-0.10491011863382856"/>
    <n v="-0.24156447527049049"/>
    <x v="8"/>
  </r>
  <r>
    <x v="2"/>
    <x v="3"/>
    <x v="3"/>
    <x v="0"/>
    <n v="0.78539816339744828"/>
    <n v="-0.10491011863382856"/>
    <n v="-0.24156447527049049"/>
    <x v="8"/>
  </r>
  <r>
    <x v="2"/>
    <x v="3"/>
    <x v="3"/>
    <x v="5"/>
    <n v="3562.5660691708254"/>
    <n v="3.5517629272510218"/>
    <n v="8.1782363701370979"/>
    <x v="9"/>
  </r>
  <r>
    <x v="2"/>
    <x v="3"/>
    <x v="3"/>
    <x v="0"/>
    <n v="71.471232869167793"/>
    <n v="1.854131273687265"/>
    <n v="4.2692950312463598"/>
    <x v="3"/>
  </r>
  <r>
    <x v="2"/>
    <x v="3"/>
    <x v="3"/>
    <x v="2"/>
    <n v="31.415926535897931"/>
    <n v="1.4971498726941339"/>
    <n v="3.4473149788434458"/>
    <x v="5"/>
  </r>
  <r>
    <x v="2"/>
    <x v="3"/>
    <x v="3"/>
    <x v="1"/>
    <n v="346.36059005827468"/>
    <n v="2.5395284708340098"/>
    <n v="5.8474804001763552"/>
    <x v="2"/>
  </r>
  <r>
    <x v="2"/>
    <x v="3"/>
    <x v="3"/>
    <x v="0"/>
    <n v="6.2831853071795862"/>
    <n v="0.79817986835811505"/>
    <n v="1.8378770664093453"/>
    <x v="0"/>
  </r>
  <r>
    <x v="2"/>
    <x v="3"/>
    <x v="3"/>
    <x v="2"/>
    <n v="155.50883635269477"/>
    <n v="2.1917550716277026"/>
    <n v="5.0467025554240452"/>
    <x v="2"/>
  </r>
  <r>
    <x v="2"/>
    <x v="3"/>
    <x v="3"/>
    <x v="3"/>
    <n v="7775.4418176347381"/>
    <n v="3.8907250759637213"/>
    <n v="8.9587255608521907"/>
    <x v="9"/>
  </r>
  <r>
    <x v="2"/>
    <x v="8"/>
    <x v="3"/>
    <x v="2"/>
    <n v="29.45243112740431"/>
    <n v="1.4691211490938902"/>
    <n v="3.3827764577058748"/>
    <x v="5"/>
  </r>
  <r>
    <x v="2"/>
    <x v="8"/>
    <x v="3"/>
    <x v="2"/>
    <n v="78.539816339744831"/>
    <n v="1.8950898813661714"/>
    <n v="4.3636057107176009"/>
    <x v="3"/>
  </r>
  <r>
    <x v="2"/>
    <x v="8"/>
    <x v="3"/>
    <x v="0"/>
    <n v="392.69908169872411"/>
    <n v="2.5940598857021904"/>
    <n v="5.9730436231517015"/>
    <x v="2"/>
  </r>
  <r>
    <x v="2"/>
    <x v="8"/>
    <x v="3"/>
    <x v="0"/>
    <n v="102.10176124166827"/>
    <n v="2.0090332336730081"/>
    <n v="4.6259699751850922"/>
    <x v="3"/>
  </r>
  <r>
    <x v="2"/>
    <x v="8"/>
    <x v="3"/>
    <x v="13"/>
    <n v="353.42917352885172"/>
    <n v="2.5483023951415151"/>
    <n v="5.8676831074938747"/>
    <x v="2"/>
  </r>
  <r>
    <x v="2"/>
    <x v="8"/>
    <x v="3"/>
    <x v="0"/>
    <n v="27.488935718910689"/>
    <n v="1.4391579257164471"/>
    <n v="3.3137835862189231"/>
    <x v="5"/>
  </r>
  <r>
    <x v="2"/>
    <x v="8"/>
    <x v="3"/>
    <x v="2"/>
    <n v="214.41369860750339"/>
    <n v="2.3312525284069276"/>
    <n v="5.3679073199144689"/>
    <x v="2"/>
  </r>
  <r>
    <x v="2"/>
    <x v="9"/>
    <x v="3"/>
    <x v="2"/>
    <n v="1060.2875205865553"/>
    <n v="3.0254236498611777"/>
    <n v="6.9662953961619847"/>
    <x v="4"/>
  </r>
  <r>
    <x v="2"/>
    <x v="1"/>
    <x v="14"/>
    <x v="0"/>
    <n v="92.676983280898895"/>
    <n v="1.9669718886722969"/>
    <n v="4.5291201491951742"/>
    <x v="3"/>
  </r>
  <r>
    <x v="2"/>
    <x v="1"/>
    <x v="14"/>
    <x v="22"/>
    <n v="318.871654339364"/>
    <n v="2.5036159149433654"/>
    <n v="5.7647886843312426"/>
    <x v="2"/>
  </r>
  <r>
    <x v="2"/>
    <x v="7"/>
    <x v="14"/>
    <x v="0"/>
    <n v="7.0685834705770345"/>
    <n v="0.84933239080549627"/>
    <n v="1.9556601020657289"/>
    <x v="6"/>
  </r>
  <r>
    <x v="2"/>
    <x v="3"/>
    <x v="14"/>
    <x v="3"/>
    <n v="154.33073910759859"/>
    <n v="2.188452436077617"/>
    <n v="5.0390979560388258"/>
    <x v="2"/>
  </r>
  <r>
    <x v="2"/>
    <x v="0"/>
    <x v="5"/>
    <x v="15"/>
    <n v="25942.486735181115"/>
    <n v="4.4140116033442283"/>
    <n v="10.163637318163167"/>
    <x v="12"/>
  </r>
  <r>
    <x v="2"/>
    <x v="0"/>
    <x v="5"/>
    <x v="4"/>
    <n v="353.23282398800234"/>
    <n v="2.5480610533837602"/>
    <n v="5.8671273975601519"/>
    <x v="2"/>
  </r>
  <r>
    <x v="2"/>
    <x v="0"/>
    <x v="5"/>
    <x v="0"/>
    <n v="6.2831853071795862"/>
    <n v="0.79817986835811505"/>
    <n v="1.8378770664093453"/>
    <x v="0"/>
  </r>
  <r>
    <x v="2"/>
    <x v="0"/>
    <x v="5"/>
    <x v="18"/>
    <n v="3826.0671529906695"/>
    <n v="3.5827525882520068"/>
    <n v="8.2495927015949047"/>
    <x v="9"/>
  </r>
  <r>
    <x v="2"/>
    <x v="0"/>
    <x v="5"/>
    <x v="10"/>
    <n v="7772.3002249811479"/>
    <n v="3.8905495679872355"/>
    <n v="8.9583214388018337"/>
    <x v="9"/>
  </r>
  <r>
    <x v="2"/>
    <x v="0"/>
    <x v="5"/>
    <x v="0"/>
    <n v="102.10176124166827"/>
    <n v="2.0090332336730081"/>
    <n v="4.6259699751850922"/>
    <x v="3"/>
  </r>
  <r>
    <x v="2"/>
    <x v="0"/>
    <x v="5"/>
    <x v="0"/>
    <n v="111.52653920243766"/>
    <n v="2.0473782257492279"/>
    <n v="4.71426258233077"/>
    <x v="3"/>
  </r>
  <r>
    <x v="2"/>
    <x v="0"/>
    <x v="5"/>
    <x v="0"/>
    <n v="92.676983280898895"/>
    <n v="1.9669718886722969"/>
    <n v="4.5291201491951742"/>
    <x v="3"/>
  </r>
  <r>
    <x v="2"/>
    <x v="0"/>
    <x v="5"/>
    <x v="0"/>
    <n v="263.89378290154264"/>
    <n v="2.4214291587560157"/>
    <n v="5.5755466846927142"/>
    <x v="2"/>
  </r>
  <r>
    <x v="2"/>
    <x v="0"/>
    <x v="5"/>
    <x v="0"/>
    <n v="373.84952577718536"/>
    <n v="2.5726968340866647"/>
    <n v="5.9238533789609296"/>
    <x v="2"/>
  </r>
  <r>
    <x v="2"/>
    <x v="0"/>
    <x v="5"/>
    <x v="1"/>
    <n v="3141.5926535897929"/>
    <n v="3.4971498726941337"/>
    <n v="8.0524851648315376"/>
    <x v="9"/>
  </r>
  <r>
    <x v="2"/>
    <x v="0"/>
    <x v="5"/>
    <x v="2"/>
    <n v="8953.5390627309098"/>
    <n v="3.9519947327026439"/>
    <n v="9.0998041591120966"/>
    <x v="10"/>
  </r>
  <r>
    <x v="2"/>
    <x v="0"/>
    <x v="5"/>
    <x v="0"/>
    <n v="21.991148575128552"/>
    <n v="1.3422479127083906"/>
    <n v="3.0906400349047134"/>
    <x v="5"/>
  </r>
  <r>
    <x v="2"/>
    <x v="0"/>
    <x v="5"/>
    <x v="1"/>
    <n v="653.45127194667702"/>
    <n v="2.8152132076568956"/>
    <n v="6.4822679655507178"/>
    <x v="4"/>
  </r>
  <r>
    <x v="2"/>
    <x v="0"/>
    <x v="5"/>
    <x v="1"/>
    <n v="629.88932704475349"/>
    <n v="2.799264249650335"/>
    <n v="6.4455441325960239"/>
    <x v="4"/>
  </r>
  <r>
    <x v="2"/>
    <x v="0"/>
    <x v="5"/>
    <x v="2"/>
    <n v="711.57073603808817"/>
    <n v="2.8522180790429847"/>
    <n v="6.5674748307724888"/>
    <x v="4"/>
  </r>
  <r>
    <x v="2"/>
    <x v="4"/>
    <x v="5"/>
    <x v="18"/>
    <n v="28286.900252922496"/>
    <n v="4.4515853590226158"/>
    <n v="10.250154087876023"/>
    <x v="12"/>
  </r>
  <r>
    <x v="2"/>
    <x v="4"/>
    <x v="5"/>
    <x v="9"/>
    <n v="497.94243559398222"/>
    <n v="2.6971791392479041"/>
    <n v="6.2104844791667357"/>
    <x v="4"/>
  </r>
  <r>
    <x v="2"/>
    <x v="4"/>
    <x v="5"/>
    <x v="1"/>
    <n v="32.201324699295377"/>
    <n v="1.5078737380859069"/>
    <n v="3.4720075914338171"/>
    <x v="5"/>
  </r>
  <r>
    <x v="2"/>
    <x v="4"/>
    <x v="5"/>
    <x v="13"/>
    <n v="80.110612666539723"/>
    <n v="1.9036900531280889"/>
    <n v="4.3834083380137807"/>
    <x v="3"/>
  </r>
  <r>
    <x v="2"/>
    <x v="5"/>
    <x v="5"/>
    <x v="4"/>
    <n v="1043.0087609918114"/>
    <n v="3.0182879563981704"/>
    <n v="6.949864854765889"/>
    <x v="4"/>
  </r>
  <r>
    <x v="2"/>
    <x v="2"/>
    <x v="5"/>
    <x v="19"/>
    <n v="13229.246664266619"/>
    <n v="4.1215351141143985"/>
    <n v="9.4901853140113275"/>
    <x v="10"/>
  </r>
  <r>
    <x v="2"/>
    <x v="2"/>
    <x v="5"/>
    <x v="18"/>
    <n v="212.84290228070847"/>
    <n v="2.328059172240577"/>
    <n v="5.3605543456092102"/>
    <x v="2"/>
  </r>
  <r>
    <x v="2"/>
    <x v="2"/>
    <x v="5"/>
    <x v="1"/>
    <n v="16.493361431346415"/>
    <n v="1.2173091761000907"/>
    <n v="2.8029579624529326"/>
    <x v="6"/>
  </r>
  <r>
    <x v="2"/>
    <x v="2"/>
    <x v="5"/>
    <x v="10"/>
    <n v="4398.22971502571"/>
    <n v="3.6432779083723719"/>
    <n v="8.3889574014527497"/>
    <x v="9"/>
  </r>
  <r>
    <x v="2"/>
    <x v="2"/>
    <x v="5"/>
    <x v="12"/>
    <n v="65.973445725385659"/>
    <n v="1.8193691674280532"/>
    <n v="4.1892523235728234"/>
    <x v="3"/>
  </r>
  <r>
    <x v="2"/>
    <x v="2"/>
    <x v="5"/>
    <x v="0"/>
    <n v="353.42917352885172"/>
    <n v="2.5483023951415151"/>
    <n v="5.8676831074938747"/>
    <x v="2"/>
  </r>
  <r>
    <x v="2"/>
    <x v="2"/>
    <x v="5"/>
    <x v="0"/>
    <n v="95.033177771091246"/>
    <n v="1.9778752516826215"/>
    <n v="4.5542260703262505"/>
    <x v="3"/>
  </r>
  <r>
    <x v="2"/>
    <x v="2"/>
    <x v="5"/>
    <x v="18"/>
    <n v="2474.0042147019622"/>
    <n v="3.3934004351557721"/>
    <n v="7.8135932565491881"/>
    <x v="7"/>
  </r>
  <r>
    <x v="2"/>
    <x v="2"/>
    <x v="5"/>
    <x v="10"/>
    <n v="2513.2741228718346"/>
    <n v="3.4002398596860774"/>
    <n v="7.829341613517327"/>
    <x v="7"/>
  </r>
  <r>
    <x v="2"/>
    <x v="6"/>
    <x v="5"/>
    <x v="6"/>
    <n v="1403.5065179912401"/>
    <n v="3.1472144338718158"/>
    <n v="7.2467290398889377"/>
    <x v="7"/>
  </r>
  <r>
    <x v="2"/>
    <x v="6"/>
    <x v="5"/>
    <x v="16"/>
    <n v="739.84506992039633"/>
    <n v="2.8691407841590491"/>
    <n v="6.6064407993058722"/>
    <x v="4"/>
  </r>
  <r>
    <x v="2"/>
    <x v="6"/>
    <x v="5"/>
    <x v="0"/>
    <n v="30.630528372500482"/>
    <n v="1.4861544883926707"/>
    <n v="3.4219971708591559"/>
    <x v="5"/>
  </r>
  <r>
    <x v="2"/>
    <x v="6"/>
    <x v="5"/>
    <x v="0"/>
    <n v="32.986722862692829"/>
    <n v="1.518339171764072"/>
    <n v="3.496105143012878"/>
    <x v="5"/>
  </r>
  <r>
    <x v="2"/>
    <x v="6"/>
    <x v="5"/>
    <x v="17"/>
    <n v="1347.7432483900213"/>
    <n v="3.1296071648788581"/>
    <n v="7.2061868047774169"/>
    <x v="7"/>
  </r>
  <r>
    <x v="2"/>
    <x v="3"/>
    <x v="5"/>
    <x v="14"/>
    <n v="128.80529879718151"/>
    <n v="2.1099337294138691"/>
    <n v="4.8583019525537079"/>
    <x v="3"/>
  </r>
  <r>
    <x v="2"/>
    <x v="3"/>
    <x v="5"/>
    <x v="2"/>
    <n v="5.1522119518872609"/>
    <n v="0.71199372074183176"/>
    <n v="1.6394261276855073"/>
    <x v="0"/>
  </r>
  <r>
    <x v="2"/>
    <x v="8"/>
    <x v="5"/>
    <x v="6"/>
    <n v="17140.136818904211"/>
    <n v="4.234014284300013"/>
    <n v="9.7491781745530623"/>
    <x v="10"/>
  </r>
  <r>
    <x v="2"/>
    <x v="8"/>
    <x v="5"/>
    <x v="10"/>
    <n v="1051.2554417074846"/>
    <n v="3.0217082568891227"/>
    <n v="6.9577403876899169"/>
    <x v="4"/>
  </r>
  <r>
    <x v="2"/>
    <x v="8"/>
    <x v="5"/>
    <x v="8"/>
    <n v="56727.738545870896"/>
    <n v="4.7537954707385861"/>
    <n v="10.94601858606528"/>
    <x v="12"/>
  </r>
  <r>
    <x v="2"/>
    <x v="8"/>
    <x v="5"/>
    <x v="0"/>
    <n v="1178.0972450961724"/>
    <n v="3.0711811404218525"/>
    <n v="7.0716559118198106"/>
    <x v="7"/>
  </r>
  <r>
    <x v="2"/>
    <x v="8"/>
    <x v="5"/>
    <x v="2"/>
    <n v="1158.4622910112362"/>
    <n v="3.0638819016803533"/>
    <n v="7.0548487935034299"/>
    <x v="7"/>
  </r>
  <r>
    <x v="2"/>
    <x v="8"/>
    <x v="5"/>
    <x v="16"/>
    <n v="370.70793312359558"/>
    <n v="2.5690318800002592"/>
    <n v="5.915414510315065"/>
    <x v="2"/>
  </r>
  <r>
    <x v="2"/>
    <x v="8"/>
    <x v="5"/>
    <x v="13"/>
    <n v="722.56631032565247"/>
    <n v="2.8588777087117268"/>
    <n v="6.5828091947725955"/>
    <x v="4"/>
  </r>
  <r>
    <x v="2"/>
    <x v="8"/>
    <x v="5"/>
    <x v="1"/>
    <n v="442.9645641561608"/>
    <n v="2.6463689853495138"/>
    <n v="6.0934897762275684"/>
    <x v="4"/>
  </r>
  <r>
    <x v="2"/>
    <x v="9"/>
    <x v="13"/>
    <x v="20"/>
    <n v="319.65705250276147"/>
    <n v="2.5046842905913915"/>
    <n v="5.7672487101721046"/>
    <x v="2"/>
  </r>
  <r>
    <x v="2"/>
    <x v="0"/>
    <x v="6"/>
    <x v="10"/>
    <n v="1060.2875205865553"/>
    <n v="3.0254236498611777"/>
    <n v="6.9662953961619847"/>
    <x v="4"/>
  </r>
  <r>
    <x v="2"/>
    <x v="0"/>
    <x v="6"/>
    <x v="10"/>
    <n v="3573.5616434583899"/>
    <n v="3.5531012780232838"/>
    <n v="8.1813180366745062"/>
    <x v="9"/>
  </r>
  <r>
    <x v="2"/>
    <x v="1"/>
    <x v="6"/>
    <x v="1"/>
    <n v="314.15926535897933"/>
    <n v="2.4971498726941337"/>
    <n v="5.7499000718374917"/>
    <x v="2"/>
  </r>
  <r>
    <x v="2"/>
    <x v="1"/>
    <x v="6"/>
    <x v="10"/>
    <n v="2827.4333882308138"/>
    <n v="3.4513923821334589"/>
    <n v="7.9471246491737109"/>
    <x v="7"/>
  </r>
  <r>
    <x v="2"/>
    <x v="1"/>
    <x v="6"/>
    <x v="0"/>
    <n v="6.2831853071795862"/>
    <n v="0.79817986835811505"/>
    <n v="1.8378770664093453"/>
    <x v="0"/>
  </r>
  <r>
    <x v="2"/>
    <x v="4"/>
    <x v="6"/>
    <x v="8"/>
    <n v="1214.225560612455"/>
    <n v="3.0842993709484774"/>
    <n v="7.1018617538768769"/>
    <x v="7"/>
  </r>
  <r>
    <x v="2"/>
    <x v="4"/>
    <x v="6"/>
    <x v="0"/>
    <n v="6.2831853071795862"/>
    <n v="0.79817986835811505"/>
    <n v="1.8378770664093453"/>
    <x v="0"/>
  </r>
  <r>
    <x v="2"/>
    <x v="4"/>
    <x v="6"/>
    <x v="8"/>
    <n v="61.261056745000964"/>
    <n v="1.7871844840566518"/>
    <n v="4.1151443514191008"/>
    <x v="3"/>
  </r>
  <r>
    <x v="2"/>
    <x v="4"/>
    <x v="6"/>
    <x v="1"/>
    <n v="141.37166941154069"/>
    <n v="2.1503623864694776"/>
    <n v="4.9513923756197196"/>
    <x v="3"/>
  </r>
  <r>
    <x v="2"/>
    <x v="4"/>
    <x v="6"/>
    <x v="13"/>
    <n v="765.76320931251212"/>
    <n v="2.8840944970647082"/>
    <n v="6.6408729957273565"/>
    <x v="4"/>
  </r>
  <r>
    <x v="2"/>
    <x v="4"/>
    <x v="6"/>
    <x v="10"/>
    <n v="824.66807156732068"/>
    <n v="2.9162791804361095"/>
    <n v="6.7149809678810781"/>
    <x v="4"/>
  </r>
  <r>
    <x v="2"/>
    <x v="5"/>
    <x v="6"/>
    <x v="18"/>
    <n v="3374.070509955438"/>
    <n v="3.5281541540576709"/>
    <n v="8.1238751609182103"/>
    <x v="9"/>
  </r>
  <r>
    <x v="2"/>
    <x v="5"/>
    <x v="6"/>
    <x v="19"/>
    <n v="26218.161490533617"/>
    <n v="4.4186022341690636"/>
    <n v="10.174207636267873"/>
    <x v="12"/>
  </r>
  <r>
    <x v="2"/>
    <x v="5"/>
    <x v="6"/>
    <x v="0"/>
    <n v="12.566370614359172"/>
    <n v="1.0992098640220962"/>
    <n v="2.5310242469692907"/>
    <x v="6"/>
  </r>
  <r>
    <x v="2"/>
    <x v="5"/>
    <x v="6"/>
    <x v="0"/>
    <n v="7.8539816339744828"/>
    <n v="0.8950898813661714"/>
    <n v="2.061020617723555"/>
    <x v="6"/>
  </r>
  <r>
    <x v="2"/>
    <x v="2"/>
    <x v="6"/>
    <x v="9"/>
    <n v="224.62387473167021"/>
    <n v="2.3514559144952143"/>
    <n v="5.4144273355493624"/>
    <x v="2"/>
  </r>
  <r>
    <x v="2"/>
    <x v="6"/>
    <x v="6"/>
    <x v="18"/>
    <n v="9069.7779909137334"/>
    <n v="3.9575966565748542"/>
    <n v="9.1127030655123349"/>
    <x v="10"/>
  </r>
  <r>
    <x v="2"/>
    <x v="6"/>
    <x v="6"/>
    <x v="15"/>
    <n v="3048.9156703088943"/>
    <n v="3.4841454124185156"/>
    <n v="8.0225412884584646"/>
    <x v="9"/>
  </r>
  <r>
    <x v="2"/>
    <x v="6"/>
    <x v="6"/>
    <x v="4"/>
    <n v="354.21457169224919"/>
    <n v="2.549266423244132"/>
    <n v="5.8699028642321878"/>
    <x v="2"/>
  </r>
  <r>
    <x v="2"/>
    <x v="6"/>
    <x v="6"/>
    <x v="18"/>
    <n v="1342.2454612462391"/>
    <n v="3.1278319440869082"/>
    <n v="7.2020992078451007"/>
    <x v="7"/>
  </r>
  <r>
    <x v="2"/>
    <x v="6"/>
    <x v="6"/>
    <x v="0"/>
    <n v="3.1415926535897931"/>
    <n v="0.49714987269413385"/>
    <n v="1.1447298858494002"/>
    <x v="0"/>
  </r>
  <r>
    <x v="2"/>
    <x v="6"/>
    <x v="6"/>
    <x v="0"/>
    <n v="0.78539816339744828"/>
    <n v="-0.10491011863382856"/>
    <n v="-0.24156447527049049"/>
    <x v="8"/>
  </r>
  <r>
    <x v="2"/>
    <x v="6"/>
    <x v="6"/>
    <x v="0"/>
    <n v="0.78539816339744828"/>
    <n v="-0.10491011863382856"/>
    <n v="-0.24156447527049049"/>
    <x v="8"/>
  </r>
  <r>
    <x v="2"/>
    <x v="6"/>
    <x v="6"/>
    <x v="0"/>
    <n v="0.78539816339744828"/>
    <n v="-0.10491011863382856"/>
    <n v="-0.24156447527049049"/>
    <x v="8"/>
  </r>
  <r>
    <x v="2"/>
    <x v="6"/>
    <x v="6"/>
    <x v="0"/>
    <n v="4.7123889803846897"/>
    <n v="0.67324113174981504"/>
    <n v="1.5501949939575645"/>
    <x v="0"/>
  </r>
  <r>
    <x v="2"/>
    <x v="3"/>
    <x v="6"/>
    <x v="4"/>
    <n v="3196.3741754867651"/>
    <n v="3.5046576132068257"/>
    <n v="8.069772376218129"/>
    <x v="9"/>
  </r>
  <r>
    <x v="2"/>
    <x v="3"/>
    <x v="6"/>
    <x v="10"/>
    <n v="245.8296251434013"/>
    <n v="2.39063421891262"/>
    <n v="5.504638715269663"/>
    <x v="2"/>
  </r>
  <r>
    <x v="2"/>
    <x v="8"/>
    <x v="6"/>
    <x v="9"/>
    <n v="333.79421944391549"/>
    <n v="2.5234788114164828"/>
    <n v="5.8105246936539263"/>
    <x v="2"/>
  </r>
  <r>
    <x v="2"/>
    <x v="9"/>
    <x v="6"/>
    <x v="2"/>
    <n v="223.05307840487532"/>
    <n v="2.3484082214132092"/>
    <n v="5.4074097628907154"/>
    <x v="2"/>
  </r>
  <r>
    <x v="2"/>
    <x v="9"/>
    <x v="6"/>
    <x v="0"/>
    <n v="39.269908169872416"/>
    <n v="1.5940598857021904"/>
    <n v="3.6704585301576556"/>
    <x v="5"/>
  </r>
  <r>
    <x v="2"/>
    <x v="9"/>
    <x v="6"/>
    <x v="8"/>
    <n v="348.71678454846705"/>
    <n v="2.5424728514807913"/>
    <n v="5.8542600871617347"/>
    <x v="2"/>
  </r>
  <r>
    <x v="2"/>
    <x v="3"/>
    <x v="15"/>
    <x v="10"/>
    <n v="343.2189974046849"/>
    <n v="2.5355713183365931"/>
    <n v="5.8383687198251"/>
    <x v="2"/>
  </r>
  <r>
    <x v="2"/>
    <x v="0"/>
    <x v="7"/>
    <x v="0"/>
    <n v="1.8849555921538759"/>
    <n v="0.27530112307777749"/>
    <n v="0.63390426208340944"/>
    <x v="1"/>
  </r>
  <r>
    <x v="2"/>
    <x v="0"/>
    <x v="7"/>
    <x v="0"/>
    <n v="0.7539822368615503"/>
    <n v="-0.12263888559426017"/>
    <n v="-0.28238646979074566"/>
    <x v="8"/>
  </r>
  <r>
    <x v="2"/>
    <x v="0"/>
    <x v="7"/>
    <x v="0"/>
    <n v="0.47123889803846897"/>
    <n v="-0.32675886825018491"/>
    <n v="-0.75239009903648113"/>
    <x v="8"/>
  </r>
  <r>
    <x v="2"/>
    <x v="1"/>
    <x v="7"/>
    <x v="2"/>
    <n v="8.2466807156732074"/>
    <n v="0.91627918043610956"/>
    <n v="2.1098107818929872"/>
    <x v="6"/>
  </r>
  <r>
    <x v="2"/>
    <x v="1"/>
    <x v="7"/>
    <x v="0"/>
    <n v="1.4137166941154067"/>
    <n v="0.15036238646947744"/>
    <n v="0.34622218963162837"/>
    <x v="1"/>
  </r>
  <r>
    <x v="2"/>
    <x v="1"/>
    <x v="7"/>
    <x v="0"/>
    <n v="4.3196898986859651"/>
    <n v="0.63545257086041529"/>
    <n v="1.4631836169679346"/>
    <x v="0"/>
  </r>
  <r>
    <x v="2"/>
    <x v="4"/>
    <x v="7"/>
    <x v="14"/>
    <n v="2.5918139392115793"/>
    <n v="0.41360382124405892"/>
    <n v="0.95235799320194403"/>
    <x v="1"/>
  </r>
  <r>
    <x v="2"/>
    <x v="4"/>
    <x v="7"/>
    <x v="0"/>
    <n v="6.8722339297276722"/>
    <n v="0.83709793438848468"/>
    <n v="1.9274892250990325"/>
    <x v="0"/>
  </r>
  <r>
    <x v="2"/>
    <x v="4"/>
    <x v="7"/>
    <x v="0"/>
    <n v="2.9452431127404308"/>
    <n v="0.46912114909389024"/>
    <n v="1.0801913647118289"/>
    <x v="1"/>
  </r>
  <r>
    <x v="2"/>
    <x v="4"/>
    <x v="7"/>
    <x v="0"/>
    <n v="3.1415926535897931"/>
    <n v="0.49714987269413385"/>
    <n v="1.1447298858494002"/>
    <x v="0"/>
  </r>
  <r>
    <x v="2"/>
    <x v="4"/>
    <x v="7"/>
    <x v="12"/>
    <n v="2.9452431127404308"/>
    <n v="0.46912114909389024"/>
    <n v="1.0801913647118289"/>
    <x v="1"/>
  </r>
  <r>
    <x v="2"/>
    <x v="4"/>
    <x v="7"/>
    <x v="0"/>
    <n v="2.1991148575128552"/>
    <n v="0.34224791270839067"/>
    <n v="0.78805494191066772"/>
    <x v="1"/>
  </r>
  <r>
    <x v="2"/>
    <x v="4"/>
    <x v="7"/>
    <x v="2"/>
    <n v="3.5185837720205679"/>
    <n v="0.5463678953643154"/>
    <n v="1.2580585711564032"/>
    <x v="0"/>
  </r>
  <r>
    <x v="2"/>
    <x v="4"/>
    <x v="7"/>
    <x v="0"/>
    <n v="1.4137166941154067"/>
    <n v="0.15036238646947744"/>
    <n v="0.34622218963162837"/>
    <x v="1"/>
  </r>
  <r>
    <x v="2"/>
    <x v="5"/>
    <x v="7"/>
    <x v="2"/>
    <n v="0.7539822368615503"/>
    <n v="-0.12263888559426017"/>
    <n v="-0.28238646979074566"/>
    <x v="8"/>
  </r>
  <r>
    <x v="2"/>
    <x v="5"/>
    <x v="7"/>
    <x v="0"/>
    <n v="3.9269908169872414"/>
    <n v="0.59405988570219026"/>
    <n v="1.3678734371636099"/>
    <x v="0"/>
  </r>
  <r>
    <x v="2"/>
    <x v="5"/>
    <x v="7"/>
    <x v="14"/>
    <n v="3.1415926535897931"/>
    <n v="0.49714987269413385"/>
    <n v="1.1447298858494002"/>
    <x v="0"/>
  </r>
  <r>
    <x v="2"/>
    <x v="5"/>
    <x v="7"/>
    <x v="1"/>
    <n v="8.8357293382212934"/>
    <n v="0.94624240381355273"/>
    <n v="2.1788036533799389"/>
    <x v="6"/>
  </r>
  <r>
    <x v="2"/>
    <x v="5"/>
    <x v="7"/>
    <x v="0"/>
    <n v="2.9452431127404308"/>
    <n v="0.46912114909389024"/>
    <n v="1.0801913647118289"/>
    <x v="1"/>
  </r>
  <r>
    <x v="2"/>
    <x v="2"/>
    <x v="7"/>
    <x v="0"/>
    <n v="0.47123889803846897"/>
    <n v="-0.32675886825018491"/>
    <n v="-0.75239009903648113"/>
    <x v="8"/>
  </r>
  <r>
    <x v="2"/>
    <x v="2"/>
    <x v="7"/>
    <x v="0"/>
    <n v="4.7123889803846897"/>
    <n v="0.67324113174981504"/>
    <n v="1.5501949939575645"/>
    <x v="0"/>
  </r>
  <r>
    <x v="2"/>
    <x v="2"/>
    <x v="7"/>
    <x v="14"/>
    <n v="1.1780972450961724"/>
    <n v="7.1181140421852696E-2"/>
    <n v="0.16390063283767389"/>
    <x v="1"/>
  </r>
  <r>
    <x v="2"/>
    <x v="2"/>
    <x v="7"/>
    <x v="0"/>
    <n v="0.11780972450961724"/>
    <n v="-0.92881885957814736"/>
    <n v="-2.1386844601563717"/>
    <x v="11"/>
  </r>
  <r>
    <x v="2"/>
    <x v="2"/>
    <x v="7"/>
    <x v="0"/>
    <n v="1.0995574287564276"/>
    <n v="4.1217917044409476E-2"/>
    <n v="9.4907761350722444E-2"/>
    <x v="1"/>
  </r>
  <r>
    <x v="2"/>
    <x v="2"/>
    <x v="7"/>
    <x v="2"/>
    <n v="3.5342917352885173"/>
    <n v="0.54830239514151513"/>
    <n v="1.2625129215057835"/>
    <x v="0"/>
  </r>
  <r>
    <x v="2"/>
    <x v="6"/>
    <x v="7"/>
    <x v="12"/>
    <n v="2.9452431127404308"/>
    <n v="0.46912114909389024"/>
    <n v="1.0801913647118289"/>
    <x v="1"/>
  </r>
  <r>
    <x v="2"/>
    <x v="6"/>
    <x v="7"/>
    <x v="2"/>
    <n v="2.5132741228718345"/>
    <n v="0.40023985968607745"/>
    <n v="0.92158633453519034"/>
    <x v="1"/>
  </r>
  <r>
    <x v="2"/>
    <x v="6"/>
    <x v="7"/>
    <x v="0"/>
    <n v="8.2466807156732074"/>
    <n v="0.91627918043610956"/>
    <n v="2.1098107818929872"/>
    <x v="6"/>
  </r>
  <r>
    <x v="2"/>
    <x v="6"/>
    <x v="7"/>
    <x v="1"/>
    <n v="2.1362830044410597"/>
    <n v="0.32965878540037025"/>
    <n v="0.75906740503741565"/>
    <x v="1"/>
  </r>
  <r>
    <x v="2"/>
    <x v="6"/>
    <x v="7"/>
    <x v="0"/>
    <n v="0.15707963267948966"/>
    <n v="-0.80388012296984734"/>
    <n v="-1.8510023877045909"/>
    <x v="11"/>
  </r>
  <r>
    <x v="2"/>
    <x v="6"/>
    <x v="7"/>
    <x v="0"/>
    <n v="17.27875959474386"/>
    <n v="1.2375125621883776"/>
    <n v="2.8494779780878252"/>
    <x v="6"/>
  </r>
  <r>
    <x v="2"/>
    <x v="7"/>
    <x v="7"/>
    <x v="0"/>
    <n v="0.70685834705770334"/>
    <n v="-0.15066760919450375"/>
    <n v="-0.34692499092831697"/>
    <x v="8"/>
  </r>
  <r>
    <x v="2"/>
    <x v="7"/>
    <x v="7"/>
    <x v="0"/>
    <n v="0.62831853071795862"/>
    <n v="-0.20182013164188498"/>
    <n v="-0.46470802658470023"/>
    <x v="8"/>
  </r>
  <r>
    <x v="2"/>
    <x v="7"/>
    <x v="7"/>
    <x v="2"/>
    <n v="6.8722339297276722"/>
    <n v="0.83709793438848468"/>
    <n v="1.9274892250990325"/>
    <x v="0"/>
  </r>
  <r>
    <x v="2"/>
    <x v="7"/>
    <x v="7"/>
    <x v="0"/>
    <n v="0.94247779607693793"/>
    <n v="-2.5728872586203724E-2"/>
    <n v="-5.9242918476535858E-2"/>
    <x v="8"/>
  </r>
  <r>
    <x v="2"/>
    <x v="7"/>
    <x v="7"/>
    <x v="1"/>
    <n v="1.7671458676442586"/>
    <n v="0.24727239947753393"/>
    <n v="0.56936574094583825"/>
    <x v="1"/>
  </r>
  <r>
    <x v="2"/>
    <x v="7"/>
    <x v="7"/>
    <x v="0"/>
    <n v="0.94247779607693805"/>
    <n v="-2.5728872586203676E-2"/>
    <n v="-5.924291847653574E-2"/>
    <x v="8"/>
  </r>
  <r>
    <x v="2"/>
    <x v="7"/>
    <x v="7"/>
    <x v="0"/>
    <n v="0.56548667764616278"/>
    <n v="-0.24757762220256008"/>
    <n v="-0.57006854224252645"/>
    <x v="8"/>
  </r>
  <r>
    <x v="2"/>
    <x v="7"/>
    <x v="7"/>
    <x v="0"/>
    <n v="2.9452431127404308"/>
    <n v="0.46912114909389024"/>
    <n v="1.0801913647118289"/>
    <x v="1"/>
  </r>
  <r>
    <x v="2"/>
    <x v="7"/>
    <x v="7"/>
    <x v="9"/>
    <n v="2.1205750411731104"/>
    <n v="0.32645364552515876"/>
    <n v="0.75168729773979293"/>
    <x v="1"/>
  </r>
  <r>
    <x v="2"/>
    <x v="7"/>
    <x v="7"/>
    <x v="0"/>
    <n v="2.3561944901923448"/>
    <n v="0.37221113608583389"/>
    <n v="0.85704781339761926"/>
    <x v="1"/>
  </r>
  <r>
    <x v="2"/>
    <x v="7"/>
    <x v="7"/>
    <x v="1"/>
    <n v="2.3561944901923448"/>
    <n v="0.37221113608583389"/>
    <n v="0.85704781339761926"/>
    <x v="1"/>
  </r>
  <r>
    <x v="2"/>
    <x v="3"/>
    <x v="7"/>
    <x v="2"/>
    <n v="3.9269908169872414"/>
    <n v="0.59405988570219026"/>
    <n v="1.3678734371636099"/>
    <x v="0"/>
  </r>
  <r>
    <x v="2"/>
    <x v="3"/>
    <x v="7"/>
    <x v="0"/>
    <n v="0.28274333882308139"/>
    <n v="-0.54860761786654122"/>
    <n v="-1.2632157228024719"/>
    <x v="11"/>
  </r>
  <r>
    <x v="2"/>
    <x v="3"/>
    <x v="7"/>
    <x v="0"/>
    <n v="0.37699111843077515"/>
    <n v="-0.42366888125824137"/>
    <n v="-0.97553365035069095"/>
    <x v="8"/>
  </r>
  <r>
    <x v="2"/>
    <x v="9"/>
    <x v="7"/>
    <x v="0"/>
    <n v="1.1309733552923256"/>
    <n v="5.3452373461421121E-2"/>
    <n v="0.1230786383174188"/>
    <x v="1"/>
  </r>
  <r>
    <x v="2"/>
    <x v="1"/>
    <x v="8"/>
    <x v="20"/>
    <n v="11489.58973234127"/>
    <n v="4.0603045212765005"/>
    <n v="9.3491966637075947"/>
    <x v="10"/>
  </r>
  <r>
    <x v="2"/>
    <x v="1"/>
    <x v="8"/>
    <x v="3"/>
    <n v="24564.112958418591"/>
    <n v="4.3903010858239995"/>
    <n v="10.109041833973913"/>
    <x v="12"/>
  </r>
  <r>
    <x v="2"/>
    <x v="1"/>
    <x v="8"/>
    <x v="8"/>
    <n v="13508.84841043611"/>
    <n v="4.1306183282737203"/>
    <n v="9.5111001875310546"/>
    <x v="10"/>
  </r>
  <r>
    <x v="2"/>
    <x v="5"/>
    <x v="8"/>
    <x v="11"/>
    <n v="12552.233447418019"/>
    <n v="4.0987210076966836"/>
    <n v="9.4376538926639171"/>
    <x v="10"/>
  </r>
  <r>
    <x v="2"/>
    <x v="5"/>
    <x v="8"/>
    <x v="18"/>
    <n v="11416.547703145308"/>
    <n v="4.0575347956661494"/>
    <n v="9.3428191348055165"/>
    <x v="10"/>
  </r>
  <r>
    <x v="2"/>
    <x v="5"/>
    <x v="8"/>
    <x v="15"/>
    <n v="3933.2740022944208"/>
    <n v="3.5947542015685445"/>
    <n v="8.2772274375094437"/>
    <x v="9"/>
  </r>
  <r>
    <x v="2"/>
    <x v="5"/>
    <x v="8"/>
    <x v="2"/>
    <n v="1783.639229075605"/>
    <n v="3.2513070155859065"/>
    <n v="7.4864110668350676"/>
    <x v="7"/>
  </r>
  <r>
    <x v="2"/>
    <x v="2"/>
    <x v="8"/>
    <x v="2"/>
    <n v="3348.1523705633222"/>
    <n v="3.5248052140133037"/>
    <n v="8.1161639414947206"/>
    <x v="9"/>
  </r>
  <r>
    <x v="2"/>
    <x v="6"/>
    <x v="8"/>
    <x v="8"/>
    <n v="13901.547492134834"/>
    <n v="4.143063147727978"/>
    <n v="9.5397554432914298"/>
    <x v="10"/>
  </r>
  <r>
    <x v="2"/>
    <x v="7"/>
    <x v="8"/>
    <x v="16"/>
    <n v="31561.617895208157"/>
    <n v="4.4991592576854069"/>
    <n v="10.359697037752573"/>
    <x v="12"/>
  </r>
  <r>
    <x v="2"/>
    <x v="7"/>
    <x v="8"/>
    <x v="9"/>
    <n v="1817.4113501016952"/>
    <n v="3.2594532359819022"/>
    <n v="7.5051684324831314"/>
    <x v="7"/>
  </r>
  <r>
    <x v="2"/>
    <x v="7"/>
    <x v="8"/>
    <x v="2"/>
    <n v="3405.4864364913356"/>
    <n v="3.532179154896502"/>
    <n v="8.1331430678489909"/>
    <x v="9"/>
  </r>
  <r>
    <x v="2"/>
    <x v="7"/>
    <x v="8"/>
    <x v="0"/>
    <n v="141.37166941154069"/>
    <n v="2.1503623864694776"/>
    <n v="4.9513923756197196"/>
    <x v="3"/>
  </r>
  <r>
    <x v="2"/>
    <x v="3"/>
    <x v="8"/>
    <x v="3"/>
    <n v="5414.1422393803095"/>
    <n v="3.73352966129162"/>
    <n v="8.5967697423411931"/>
    <x v="9"/>
  </r>
  <r>
    <x v="2"/>
    <x v="3"/>
    <x v="8"/>
    <x v="1"/>
    <n v="16549.124700947632"/>
    <n v="4.2187750284681602"/>
    <n v="9.7140884912463168"/>
    <x v="10"/>
  </r>
  <r>
    <x v="2"/>
    <x v="3"/>
    <x v="8"/>
    <x v="0"/>
    <n v="94.247779607693786"/>
    <n v="1.9742711274137963"/>
    <n v="4.5459272675115558"/>
    <x v="3"/>
  </r>
  <r>
    <x v="2"/>
    <x v="8"/>
    <x v="8"/>
    <x v="0"/>
    <n v="3.1415926535897931"/>
    <n v="0.49714987269413385"/>
    <n v="1.1447298858494002"/>
    <x v="0"/>
  </r>
  <r>
    <x v="2"/>
    <x v="9"/>
    <x v="8"/>
    <x v="0"/>
    <n v="5.497787143782138"/>
    <n v="0.74018792138042833"/>
    <n v="1.7043456737848228"/>
    <x v="0"/>
  </r>
  <r>
    <x v="2"/>
    <x v="9"/>
    <x v="8"/>
    <x v="6"/>
    <n v="284981.72358876409"/>
    <n v="5.4548170087837322"/>
    <n v="12.560180329435793"/>
    <x v="14"/>
  </r>
  <r>
    <x v="2"/>
    <x v="9"/>
    <x v="8"/>
    <x v="15"/>
    <n v="76654.860747590952"/>
    <n v="4.8845396990328629"/>
    <n v="11.247068297130694"/>
    <x v="13"/>
  </r>
  <r>
    <x v="2"/>
    <x v="9"/>
    <x v="8"/>
    <x v="19"/>
    <n v="10964.158361028378"/>
    <n v="4.0399752996533138"/>
    <n v="9.3023869010458728"/>
    <x v="10"/>
  </r>
  <r>
    <x v="2"/>
    <x v="2"/>
    <x v="16"/>
    <x v="14"/>
    <n v="17.867808217291948"/>
    <n v="1.2520712823593028"/>
    <n v="2.883000670126469"/>
    <x v="6"/>
  </r>
  <r>
    <x v="2"/>
    <x v="2"/>
    <x v="16"/>
    <x v="9"/>
    <n v="40.840704496667314"/>
    <n v="1.6110932250009706"/>
    <n v="3.7096792433109371"/>
    <x v="5"/>
  </r>
  <r>
    <x v="2"/>
    <x v="2"/>
    <x v="16"/>
    <x v="0"/>
    <n v="0.62831853071795862"/>
    <n v="-0.20182013164188498"/>
    <n v="-0.46470802658470023"/>
    <x v="8"/>
  </r>
  <r>
    <x v="2"/>
    <x v="0"/>
    <x v="9"/>
    <x v="0"/>
    <n v="1086.9910581420684"/>
    <n v="3.0362259714869104"/>
    <n v="6.9911686609071246"/>
    <x v="4"/>
  </r>
  <r>
    <x v="2"/>
    <x v="1"/>
    <x v="9"/>
    <x v="8"/>
    <n v="3867.3005565690355"/>
    <n v="3.5874079256254503"/>
    <n v="8.2603120120338538"/>
    <x v="9"/>
  </r>
  <r>
    <x v="2"/>
    <x v="1"/>
    <x v="9"/>
    <x v="0"/>
    <n v="1001.3826583317466"/>
    <n v="3.0006000661361454"/>
    <n v="6.9091369823220363"/>
    <x v="4"/>
  </r>
  <r>
    <x v="2"/>
    <x v="1"/>
    <x v="9"/>
    <x v="20"/>
    <n v="1149.8229112138642"/>
    <n v="3.0606309580885447"/>
    <n v="7.0473632192507667"/>
    <x v="7"/>
  </r>
  <r>
    <x v="2"/>
    <x v="1"/>
    <x v="9"/>
    <x v="0"/>
    <n v="133.51768777756621"/>
    <n v="2.1255388027444453"/>
    <n v="4.8942339617797712"/>
    <x v="3"/>
  </r>
  <r>
    <x v="2"/>
    <x v="4"/>
    <x v="9"/>
    <x v="0"/>
    <n v="0.97389372261283602"/>
    <n v="-1.1488433471593413E-2"/>
    <n v="-2.6453095653544829E-2"/>
    <x v="8"/>
  </r>
  <r>
    <x v="2"/>
    <x v="5"/>
    <x v="9"/>
    <x v="9"/>
    <n v="4182.2452200914122"/>
    <n v="3.6214094934769467"/>
    <n v="8.3386035153071347"/>
    <x v="9"/>
  </r>
  <r>
    <x v="2"/>
    <x v="5"/>
    <x v="9"/>
    <x v="10"/>
    <n v="183.7831702350029"/>
    <n v="2.2643057387763141"/>
    <n v="5.2137566400872108"/>
    <x v="2"/>
  </r>
  <r>
    <x v="2"/>
    <x v="5"/>
    <x v="9"/>
    <x v="8"/>
    <n v="2741.0395902570945"/>
    <n v="3.4379153083253513"/>
    <n v="7.9160925399259821"/>
    <x v="7"/>
  </r>
  <r>
    <x v="2"/>
    <x v="5"/>
    <x v="9"/>
    <x v="0"/>
    <n v="6.2831853071795862"/>
    <n v="0.79817986835811505"/>
    <n v="1.8378770664093453"/>
    <x v="0"/>
  </r>
  <r>
    <x v="2"/>
    <x v="5"/>
    <x v="9"/>
    <x v="0"/>
    <n v="1.5707963267948966"/>
    <n v="0.19611987703015263"/>
    <n v="0.45158270528945482"/>
    <x v="1"/>
  </r>
  <r>
    <x v="2"/>
    <x v="5"/>
    <x v="9"/>
    <x v="0"/>
    <n v="28.274333882308138"/>
    <n v="1.4513923821334587"/>
    <n v="3.3419544631856195"/>
    <x v="5"/>
  </r>
  <r>
    <x v="2"/>
    <x v="5"/>
    <x v="9"/>
    <x v="13"/>
    <n v="408.40704496667308"/>
    <n v="2.6110932250009706"/>
    <n v="6.0122643363049821"/>
    <x v="4"/>
  </r>
  <r>
    <x v="2"/>
    <x v="5"/>
    <x v="9"/>
    <x v="0"/>
    <n v="127.23450247038662"/>
    <n v="2.1046048959088024"/>
    <n v="4.8460318599618937"/>
    <x v="3"/>
  </r>
  <r>
    <x v="2"/>
    <x v="2"/>
    <x v="9"/>
    <x v="0"/>
    <n v="1175.152001983432"/>
    <n v="3.0700940447806384"/>
    <n v="7.0691527816016926"/>
    <x v="7"/>
  </r>
  <r>
    <x v="2"/>
    <x v="2"/>
    <x v="9"/>
    <x v="14"/>
    <n v="63.036056594279195"/>
    <n v="1.7995890367639913"/>
    <n v="4.1437068895682803"/>
    <x v="3"/>
  </r>
  <r>
    <x v="2"/>
    <x v="2"/>
    <x v="9"/>
    <x v="0"/>
    <n v="264.67918106494005"/>
    <n v="2.4227197822375102"/>
    <n v="5.5785184550818716"/>
    <x v="2"/>
  </r>
  <r>
    <x v="2"/>
    <x v="2"/>
    <x v="9"/>
    <x v="0"/>
    <n v="325.94023780994104"/>
    <n v="2.5131379780782641"/>
    <n v="5.7867140449602079"/>
    <x v="2"/>
  </r>
  <r>
    <x v="2"/>
    <x v="2"/>
    <x v="9"/>
    <x v="0"/>
    <n v="1398.7941290108554"/>
    <n v="3.1457538008294148"/>
    <n v="7.2433658080191714"/>
    <x v="7"/>
  </r>
  <r>
    <x v="2"/>
    <x v="6"/>
    <x v="9"/>
    <x v="12"/>
    <n v="1924.2255003237483"/>
    <n v="3.2842559657307038"/>
    <n v="7.5622788282682825"/>
    <x v="7"/>
  </r>
  <r>
    <x v="2"/>
    <x v="6"/>
    <x v="9"/>
    <x v="0"/>
    <n v="65.973445725385659"/>
    <n v="1.8193691674280532"/>
    <n v="4.1892523235728234"/>
    <x v="3"/>
  </r>
  <r>
    <x v="2"/>
    <x v="6"/>
    <x v="9"/>
    <x v="0"/>
    <n v="1194.5906065275187"/>
    <n v="3.0772190954191698"/>
    <n v="7.0855588169888026"/>
    <x v="7"/>
  </r>
  <r>
    <x v="2"/>
    <x v="6"/>
    <x v="9"/>
    <x v="0"/>
    <n v="47.909287967244346"/>
    <n v="1.6804197163769385"/>
    <n v="3.8693093889028209"/>
    <x v="5"/>
  </r>
  <r>
    <x v="2"/>
    <x v="6"/>
    <x v="9"/>
    <x v="12"/>
    <n v="2968.8050576423543"/>
    <n v="3.4725816812033967"/>
    <n v="7.995914813343143"/>
    <x v="7"/>
  </r>
  <r>
    <x v="2"/>
    <x v="7"/>
    <x v="9"/>
    <x v="16"/>
    <n v="212.05750411731103"/>
    <n v="2.3264536455251585"/>
    <n v="5.3568574837278842"/>
    <x v="2"/>
  </r>
  <r>
    <x v="2"/>
    <x v="7"/>
    <x v="9"/>
    <x v="9"/>
    <n v="467.3119072214817"/>
    <n v="2.669606847094721"/>
    <n v="6.1469969302751393"/>
    <x v="4"/>
  </r>
  <r>
    <x v="2"/>
    <x v="7"/>
    <x v="9"/>
    <x v="0"/>
    <n v="1256.6370614359173"/>
    <n v="3.0992098640220962"/>
    <n v="7.1361944329573825"/>
    <x v="7"/>
  </r>
  <r>
    <x v="2"/>
    <x v="3"/>
    <x v="9"/>
    <x v="0"/>
    <n v="2635.0108381984392"/>
    <n v="3.4207824058711824"/>
    <n v="7.8766425741352917"/>
    <x v="7"/>
  </r>
  <r>
    <x v="2"/>
    <x v="3"/>
    <x v="9"/>
    <x v="7"/>
    <n v="221.08958299638169"/>
    <n v="2.3445682805535366"/>
    <n v="5.3985679723092543"/>
    <x v="2"/>
  </r>
  <r>
    <x v="2"/>
    <x v="3"/>
    <x v="9"/>
    <x v="2"/>
    <n v="392.69908169872411"/>
    <n v="2.5940598857021904"/>
    <n v="5.9730436231517015"/>
    <x v="2"/>
  </r>
  <r>
    <x v="2"/>
    <x v="3"/>
    <x v="9"/>
    <x v="1"/>
    <n v="856.08399810321862"/>
    <n v="2.932516379306795"/>
    <n v="6.7523684999526985"/>
    <x v="4"/>
  </r>
  <r>
    <x v="2"/>
    <x v="3"/>
    <x v="9"/>
    <x v="2"/>
    <n v="1674.4688843633596"/>
    <n v="3.2238770817207061"/>
    <n v="7.4232513100152442"/>
    <x v="7"/>
  </r>
  <r>
    <x v="2"/>
    <x v="8"/>
    <x v="9"/>
    <x v="0"/>
    <n v="3.1415926535897931"/>
    <n v="0.49714987269413385"/>
    <n v="1.1447298858494002"/>
    <x v="0"/>
  </r>
  <r>
    <x v="2"/>
    <x v="9"/>
    <x v="9"/>
    <x v="0"/>
    <n v="5.497787143782138"/>
    <n v="0.74018792138042833"/>
    <n v="1.7043456737848228"/>
    <x v="0"/>
  </r>
  <r>
    <x v="2"/>
    <x v="9"/>
    <x v="9"/>
    <x v="0"/>
    <n v="6.0868357663302239"/>
    <n v="0.78439158387248176"/>
    <n v="1.8061283680947651"/>
    <x v="0"/>
  </r>
  <r>
    <x v="2"/>
    <x v="0"/>
    <x v="10"/>
    <x v="2"/>
    <n v="14.726215563702155"/>
    <n v="1.168091153429909"/>
    <n v="2.6896292771459294"/>
    <x v="6"/>
  </r>
  <r>
    <x v="2"/>
    <x v="0"/>
    <x v="10"/>
    <x v="0"/>
    <n v="25.918139392115794"/>
    <n v="1.4136038212440589"/>
    <n v="3.2549430861959898"/>
    <x v="5"/>
  </r>
  <r>
    <x v="2"/>
    <x v="0"/>
    <x v="10"/>
    <x v="0"/>
    <n v="1.8849555921538759"/>
    <n v="0.27530112307777749"/>
    <n v="0.63390426208340944"/>
    <x v="1"/>
  </r>
  <r>
    <x v="2"/>
    <x v="0"/>
    <x v="10"/>
    <x v="1"/>
    <n v="33.575771485240914"/>
    <n v="1.526026000430363"/>
    <n v="3.5138047201122786"/>
    <x v="5"/>
  </r>
  <r>
    <x v="2"/>
    <x v="0"/>
    <x v="10"/>
    <x v="0"/>
    <n v="30.237829290801759"/>
    <n v="1.4805506108746722"/>
    <n v="3.4090937660232479"/>
    <x v="5"/>
  </r>
  <r>
    <x v="2"/>
    <x v="0"/>
    <x v="10"/>
    <x v="0"/>
    <n v="3.1415926535897931"/>
    <n v="0.49714987269413385"/>
    <n v="1.1447298858494002"/>
    <x v="0"/>
  </r>
  <r>
    <x v="2"/>
    <x v="0"/>
    <x v="10"/>
    <x v="12"/>
    <n v="5.026548245743669"/>
    <n v="0.70126985535005859"/>
    <n v="1.6147335150951356"/>
    <x v="0"/>
  </r>
  <r>
    <x v="2"/>
    <x v="0"/>
    <x v="10"/>
    <x v="2"/>
    <n v="17.27875959474386"/>
    <n v="1.2375125621883776"/>
    <n v="2.8494779780878252"/>
    <x v="6"/>
  </r>
  <r>
    <x v="2"/>
    <x v="0"/>
    <x v="10"/>
    <x v="0"/>
    <n v="11.780972450961723"/>
    <n v="1.0711811404218528"/>
    <n v="2.4664857258317197"/>
    <x v="6"/>
  </r>
  <r>
    <x v="2"/>
    <x v="0"/>
    <x v="10"/>
    <x v="0"/>
    <n v="4.7123889803846897"/>
    <n v="0.67324113174981504"/>
    <n v="1.5501949939575645"/>
    <x v="0"/>
  </r>
  <r>
    <x v="2"/>
    <x v="0"/>
    <x v="10"/>
    <x v="0"/>
    <n v="7.0685834705770345"/>
    <n v="0.84933239080549627"/>
    <n v="1.9556601020657289"/>
    <x v="6"/>
  </r>
  <r>
    <x v="2"/>
    <x v="0"/>
    <x v="10"/>
    <x v="3"/>
    <n v="60.475658581603518"/>
    <n v="1.7815806065386532"/>
    <n v="4.1022409465831933"/>
    <x v="3"/>
  </r>
  <r>
    <x v="2"/>
    <x v="0"/>
    <x v="10"/>
    <x v="0"/>
    <n v="1.5707963267948966"/>
    <n v="0.19611987703015263"/>
    <n v="0.45158270528945482"/>
    <x v="1"/>
  </r>
  <r>
    <x v="2"/>
    <x v="0"/>
    <x v="10"/>
    <x v="0"/>
    <n v="1.5707963267948966"/>
    <n v="0.19611987703015263"/>
    <n v="0.45158270528945482"/>
    <x v="1"/>
  </r>
  <r>
    <x v="2"/>
    <x v="1"/>
    <x v="10"/>
    <x v="0"/>
    <n v="3.1415926535897931"/>
    <n v="0.49714987269413385"/>
    <n v="1.1447298858494002"/>
    <x v="0"/>
  </r>
  <r>
    <x v="2"/>
    <x v="5"/>
    <x v="10"/>
    <x v="1"/>
    <n v="119.38052083641213"/>
    <n v="2.0769334693109438"/>
    <n v="4.7823160455757856"/>
    <x v="3"/>
  </r>
  <r>
    <x v="2"/>
    <x v="5"/>
    <x v="10"/>
    <x v="3"/>
    <n v="31.415926535897931"/>
    <n v="1.4971498726941339"/>
    <n v="3.4473149788434458"/>
    <x v="5"/>
  </r>
  <r>
    <x v="2"/>
    <x v="5"/>
    <x v="10"/>
    <x v="14"/>
    <n v="2.1991148575128552"/>
    <n v="0.34224791270839067"/>
    <n v="0.78805494191066772"/>
    <x v="1"/>
  </r>
  <r>
    <x v="2"/>
    <x v="5"/>
    <x v="10"/>
    <x v="3"/>
    <n v="8.8357293382212934"/>
    <n v="0.94624240381355273"/>
    <n v="2.1788036533799389"/>
    <x v="6"/>
  </r>
  <r>
    <x v="2"/>
    <x v="5"/>
    <x v="10"/>
    <x v="0"/>
    <n v="0.25132741228718347"/>
    <n v="-0.59976014031392255"/>
    <n v="-1.3809987584588552"/>
    <x v="11"/>
  </r>
  <r>
    <x v="2"/>
    <x v="9"/>
    <x v="10"/>
    <x v="0"/>
    <n v="37.699111843077517"/>
    <n v="1.5763311187417586"/>
    <n v="3.6296365356374003"/>
    <x v="5"/>
  </r>
  <r>
    <x v="2"/>
    <x v="9"/>
    <x v="10"/>
    <x v="0"/>
    <n v="31.415926535897931"/>
    <n v="1.4971498726941339"/>
    <n v="3.4473149788434458"/>
    <x v="5"/>
  </r>
  <r>
    <x v="2"/>
    <x v="0"/>
    <x v="17"/>
    <x v="3"/>
    <n v="69.704087001523533"/>
    <n v="1.8432582430933031"/>
    <n v="4.2442589530850343"/>
    <x v="3"/>
  </r>
  <r>
    <x v="2"/>
    <x v="6"/>
    <x v="17"/>
    <x v="0"/>
    <n v="5.3092915845667505"/>
    <n v="0.72503657730780735"/>
    <n v="1.6694584147843823"/>
    <x v="0"/>
  </r>
  <r>
    <x v="2"/>
    <x v="6"/>
    <x v="17"/>
    <x v="0"/>
    <n v="0.36128315516282622"/>
    <n v="-0.44215228695225445"/>
    <n v="-1.0180932647694869"/>
    <x v="11"/>
  </r>
  <r>
    <x v="2"/>
    <x v="6"/>
    <x v="17"/>
    <x v="0"/>
    <n v="9.4247779607693788E-2"/>
    <n v="-1.0257288725862037"/>
    <n v="-2.3618280114705814"/>
    <x v="11"/>
  </r>
  <r>
    <x v="2"/>
    <x v="6"/>
    <x v="17"/>
    <x v="1"/>
    <n v="9.4561938873052789"/>
    <n v="0.97571636828797725"/>
    <n v="2.2466699646101849"/>
    <x v="6"/>
  </r>
  <r>
    <x v="2"/>
    <x v="6"/>
    <x v="17"/>
    <x v="2"/>
    <n v="0.56548667764616278"/>
    <n v="-0.24757762220256008"/>
    <n v="-0.57006854224252645"/>
    <x v="8"/>
  </r>
  <r>
    <x v="2"/>
    <x v="0"/>
    <x v="11"/>
    <x v="8"/>
    <n v="565.48667764616278"/>
    <n v="2.7524223777974397"/>
    <n v="6.3376867367396104"/>
    <x v="4"/>
  </r>
  <r>
    <x v="2"/>
    <x v="0"/>
    <x v="11"/>
    <x v="13"/>
    <n v="106.02875205865551"/>
    <n v="2.0254236498611777"/>
    <n v="4.6637103031679388"/>
    <x v="3"/>
  </r>
  <r>
    <x v="2"/>
    <x v="1"/>
    <x v="11"/>
    <x v="0"/>
    <n v="15.707963267948966"/>
    <n v="1.1961198770301527"/>
    <n v="2.7541677982835004"/>
    <x v="6"/>
  </r>
  <r>
    <x v="2"/>
    <x v="5"/>
    <x v="11"/>
    <x v="0"/>
    <n v="15.707963267948966"/>
    <n v="1.1961198770301527"/>
    <n v="2.7541677982835004"/>
    <x v="6"/>
  </r>
  <r>
    <x v="2"/>
    <x v="5"/>
    <x v="11"/>
    <x v="0"/>
    <n v="14.137166941154069"/>
    <n v="1.1503623864694774"/>
    <n v="2.6488072826256741"/>
    <x v="6"/>
  </r>
  <r>
    <x v="2"/>
    <x v="5"/>
    <x v="11"/>
    <x v="0"/>
    <n v="60.475658581603518"/>
    <n v="1.7815806065386532"/>
    <n v="4.1022409465831933"/>
    <x v="3"/>
  </r>
  <r>
    <x v="2"/>
    <x v="5"/>
    <x v="11"/>
    <x v="0"/>
    <n v="4.7123889803846897"/>
    <n v="0.67324113174981504"/>
    <n v="1.5501949939575645"/>
    <x v="0"/>
  </r>
  <r>
    <x v="2"/>
    <x v="5"/>
    <x v="11"/>
    <x v="1"/>
    <n v="15.707963267948966"/>
    <n v="1.1961198770301527"/>
    <n v="2.7541677982835004"/>
    <x v="6"/>
  </r>
  <r>
    <x v="2"/>
    <x v="5"/>
    <x v="11"/>
    <x v="10"/>
    <n v="23.561944901923447"/>
    <n v="1.3722111360858338"/>
    <n v="3.1596329063916646"/>
    <x v="5"/>
  </r>
  <r>
    <x v="2"/>
    <x v="5"/>
    <x v="11"/>
    <x v="0"/>
    <n v="16.493361431346415"/>
    <n v="1.2173091761000907"/>
    <n v="2.8029579624529326"/>
    <x v="6"/>
  </r>
  <r>
    <x v="2"/>
    <x v="5"/>
    <x v="11"/>
    <x v="0"/>
    <n v="32.986722862692829"/>
    <n v="1.518339171764072"/>
    <n v="3.496105143012878"/>
    <x v="5"/>
  </r>
  <r>
    <x v="2"/>
    <x v="6"/>
    <x v="11"/>
    <x v="0"/>
    <n v="42.411500823462205"/>
    <n v="1.62748364118914"/>
    <n v="3.7474195712937837"/>
    <x v="5"/>
  </r>
  <r>
    <x v="2"/>
    <x v="6"/>
    <x v="11"/>
    <x v="0"/>
    <n v="31.415926535897931"/>
    <n v="1.4971498726941339"/>
    <n v="3.4473149788434458"/>
    <x v="5"/>
  </r>
  <r>
    <x v="2"/>
    <x v="3"/>
    <x v="11"/>
    <x v="0"/>
    <n v="56.548667764616276"/>
    <n v="1.7524223777974399"/>
    <n v="4.0351016437455645"/>
    <x v="3"/>
  </r>
  <r>
    <x v="2"/>
    <x v="3"/>
    <x v="11"/>
    <x v="12"/>
    <n v="942.47779607693792"/>
    <n v="2.9742711274137963"/>
    <n v="6.8485123605056009"/>
    <x v="4"/>
  </r>
  <r>
    <x v="2"/>
    <x v="3"/>
    <x v="11"/>
    <x v="0"/>
    <n v="6.2831853071795862"/>
    <n v="0.79817986835811505"/>
    <n v="1.8378770664093453"/>
    <x v="0"/>
  </r>
  <r>
    <x v="2"/>
    <x v="8"/>
    <x v="11"/>
    <x v="0"/>
    <n v="188.49555921538757"/>
    <n v="2.2753011230777775"/>
    <n v="5.2390744480715004"/>
    <x v="2"/>
  </r>
  <r>
    <x v="2"/>
    <x v="8"/>
    <x v="11"/>
    <x v="13"/>
    <n v="51.836278784231588"/>
    <n v="1.7146338169080402"/>
    <n v="3.9480902667559352"/>
    <x v="5"/>
  </r>
  <r>
    <x v="2"/>
    <x v="8"/>
    <x v="11"/>
    <x v="0"/>
    <n v="2.3561944901923448"/>
    <n v="0.37221113608583389"/>
    <n v="0.85704781339761926"/>
    <x v="1"/>
  </r>
  <r>
    <x v="2"/>
    <x v="9"/>
    <x v="11"/>
    <x v="3"/>
    <n v="107.99224746714914"/>
    <n v="2.0333925795324528"/>
    <n v="4.6820594418361354"/>
    <x v="3"/>
  </r>
  <r>
    <x v="2"/>
    <x v="5"/>
    <x v="18"/>
    <x v="2"/>
    <n v="7.0371675440411359"/>
    <n v="0.84739789102829655"/>
    <n v="1.9512057517163486"/>
    <x v="6"/>
  </r>
  <r>
    <x v="2"/>
    <x v="5"/>
    <x v="18"/>
    <x v="14"/>
    <n v="3.9269908169872414"/>
    <n v="0.59405988570219026"/>
    <n v="1.3678734371636099"/>
    <x v="0"/>
  </r>
  <r>
    <x v="2"/>
    <x v="5"/>
    <x v="18"/>
    <x v="12"/>
    <n v="2.9452431127404308"/>
    <n v="0.46912114909389024"/>
    <n v="1.0801913647118289"/>
    <x v="1"/>
  </r>
  <r>
    <x v="2"/>
    <x v="5"/>
    <x v="18"/>
    <x v="2"/>
    <n v="1.2566370614359172"/>
    <n v="9.9209864022096222E-2"/>
    <n v="0.22843915397524506"/>
    <x v="1"/>
  </r>
  <r>
    <x v="2"/>
    <x v="9"/>
    <x v="18"/>
    <x v="0"/>
    <n v="3.1415926535897931"/>
    <n v="0.49714987269413385"/>
    <n v="1.1447298858494002"/>
    <x v="0"/>
  </r>
  <r>
    <x v="2"/>
    <x v="9"/>
    <x v="18"/>
    <x v="0"/>
    <n v="0.70685834705770334"/>
    <n v="-0.15066760919450375"/>
    <n v="-0.34692499092831697"/>
    <x v="8"/>
  </r>
  <r>
    <x v="2"/>
    <x v="9"/>
    <x v="18"/>
    <x v="7"/>
    <n v="2.3561944901923448"/>
    <n v="0.37221113608583389"/>
    <n v="0.85704781339761926"/>
    <x v="1"/>
  </r>
  <r>
    <x v="2"/>
    <x v="9"/>
    <x v="18"/>
    <x v="8"/>
    <n v="7.0685834705770345"/>
    <n v="0.84933239080549627"/>
    <n v="1.9556601020657289"/>
    <x v="6"/>
  </r>
  <r>
    <x v="2"/>
    <x v="9"/>
    <x v="18"/>
    <x v="14"/>
    <n v="19.634954084936208"/>
    <n v="1.2930298900382091"/>
    <n v="2.9773113495977102"/>
    <x v="6"/>
  </r>
  <r>
    <x v="2"/>
    <x v="9"/>
    <x v="18"/>
    <x v="12"/>
    <n v="2.3561944901923448"/>
    <n v="0.37221113608583389"/>
    <n v="0.85704781339761926"/>
    <x v="1"/>
  </r>
  <r>
    <x v="2"/>
    <x v="9"/>
    <x v="18"/>
    <x v="3"/>
    <n v="2.3561944901923448"/>
    <n v="0.37221113608583389"/>
    <n v="0.85704781339761926"/>
    <x v="1"/>
  </r>
  <r>
    <x v="2"/>
    <x v="9"/>
    <x v="18"/>
    <x v="0"/>
    <n v="0.47123889803846897"/>
    <n v="-0.32675886825018491"/>
    <n v="-0.75239009903648113"/>
    <x v="8"/>
  </r>
  <r>
    <x v="2"/>
    <x v="9"/>
    <x v="18"/>
    <x v="8"/>
    <n v="15.707963267948966"/>
    <n v="1.1961198770301527"/>
    <n v="2.7541677982835004"/>
    <x v="6"/>
  </r>
  <r>
    <x v="2"/>
    <x v="9"/>
    <x v="18"/>
    <x v="18"/>
    <n v="29.45243112740431"/>
    <n v="1.4691211490938902"/>
    <n v="3.3827764577058748"/>
    <x v="5"/>
  </r>
  <r>
    <x v="3"/>
    <x v="2"/>
    <x v="0"/>
    <x v="2"/>
    <n v="0.94247779607693793"/>
    <n v="-2.5728872586203724E-2"/>
    <n v="-5.9242918476535858E-2"/>
    <x v="8"/>
  </r>
  <r>
    <x v="3"/>
    <x v="8"/>
    <x v="0"/>
    <x v="0"/>
    <n v="1.0053096491487339"/>
    <n v="2.2998510140398521E-3"/>
    <n v="5.2956026610354026E-3"/>
    <x v="1"/>
  </r>
  <r>
    <x v="3"/>
    <x v="8"/>
    <x v="0"/>
    <x v="0"/>
    <n v="4.3196898986859651"/>
    <n v="0.63545257086041529"/>
    <n v="1.4631836169679346"/>
    <x v="0"/>
  </r>
  <r>
    <x v="3"/>
    <x v="8"/>
    <x v="0"/>
    <x v="0"/>
    <n v="4.908738521234052"/>
    <n v="0.69096989871024672"/>
    <n v="1.5910169884778196"/>
    <x v="0"/>
  </r>
  <r>
    <x v="3"/>
    <x v="8"/>
    <x v="0"/>
    <x v="2"/>
    <n v="10.602875205865551"/>
    <n v="1.0254236498611775"/>
    <n v="2.3611252101738933"/>
    <x v="6"/>
  </r>
  <r>
    <x v="3"/>
    <x v="8"/>
    <x v="0"/>
    <x v="2"/>
    <n v="17.27875959474386"/>
    <n v="1.2375125621883776"/>
    <n v="2.8494779780878252"/>
    <x v="6"/>
  </r>
  <r>
    <x v="3"/>
    <x v="9"/>
    <x v="0"/>
    <x v="0"/>
    <n v="16.493361431346415"/>
    <n v="1.2173091761000907"/>
    <n v="2.8029579624529326"/>
    <x v="6"/>
  </r>
  <r>
    <x v="3"/>
    <x v="2"/>
    <x v="12"/>
    <x v="0"/>
    <n v="32.986722862692829"/>
    <n v="1.518339171764072"/>
    <n v="3.496105143012878"/>
    <x v="5"/>
  </r>
  <r>
    <x v="3"/>
    <x v="0"/>
    <x v="1"/>
    <x v="2"/>
    <n v="43.982297150257104"/>
    <n v="1.6432779083723719"/>
    <n v="3.7837872154646588"/>
    <x v="5"/>
  </r>
  <r>
    <x v="3"/>
    <x v="0"/>
    <x v="1"/>
    <x v="0"/>
    <n v="4.3196898986859651"/>
    <n v="0.63545257086041529"/>
    <n v="1.4631836169679346"/>
    <x v="0"/>
  </r>
  <r>
    <x v="3"/>
    <x v="0"/>
    <x v="1"/>
    <x v="6"/>
    <n v="2021.6148725850319"/>
    <n v="3.3056984239345395"/>
    <n v="7.6116519128855815"/>
    <x v="7"/>
  </r>
  <r>
    <x v="3"/>
    <x v="0"/>
    <x v="1"/>
    <x v="2"/>
    <n v="63.813600776042669"/>
    <n v="1.8049132510170833"/>
    <n v="4.1559663459393565"/>
    <x v="3"/>
  </r>
  <r>
    <x v="3"/>
    <x v="0"/>
    <x v="1"/>
    <x v="17"/>
    <n v="3369.3581209750532"/>
    <n v="3.5275471735508956"/>
    <n v="8.1224775366515729"/>
    <x v="9"/>
  </r>
  <r>
    <x v="3"/>
    <x v="0"/>
    <x v="1"/>
    <x v="0"/>
    <n v="100.13826583317466"/>
    <n v="2.0006000661361454"/>
    <n v="4.6065518893279904"/>
    <x v="3"/>
  </r>
  <r>
    <x v="3"/>
    <x v="0"/>
    <x v="1"/>
    <x v="0"/>
    <n v="47.516588885545623"/>
    <n v="1.6768452560186404"/>
    <n v="3.8610788897663055"/>
    <x v="5"/>
  </r>
  <r>
    <x v="3"/>
    <x v="0"/>
    <x v="1"/>
    <x v="3"/>
    <n v="410.56688991601607"/>
    <n v="2.6133839228558808"/>
    <n v="6.0175388630382525"/>
    <x v="4"/>
  </r>
  <r>
    <x v="3"/>
    <x v="0"/>
    <x v="1"/>
    <x v="7"/>
    <n v="890.64151729270634"/>
    <n v="2.9497029359230593"/>
    <n v="6.7919420090172071"/>
    <x v="4"/>
  </r>
  <r>
    <x v="3"/>
    <x v="0"/>
    <x v="1"/>
    <x v="5"/>
    <n v="307.09068188840229"/>
    <n v="2.4872666387620384"/>
    <n v="5.727143084714875"/>
    <x v="2"/>
  </r>
  <r>
    <x v="3"/>
    <x v="0"/>
    <x v="1"/>
    <x v="4"/>
    <n v="1753.0087007031045"/>
    <n v="3.2437840716317128"/>
    <n v="7.4690888482307107"/>
    <x v="7"/>
  </r>
  <r>
    <x v="3"/>
    <x v="0"/>
    <x v="1"/>
    <x v="0"/>
    <n v="333.79421944391549"/>
    <n v="2.5234788114164828"/>
    <n v="5.8105246936539263"/>
    <x v="2"/>
  </r>
  <r>
    <x v="3"/>
    <x v="0"/>
    <x v="1"/>
    <x v="10"/>
    <n v="5733.4065928013724"/>
    <n v="3.7584127414866275"/>
    <n v="8.6540651518659928"/>
    <x v="9"/>
  </r>
  <r>
    <x v="3"/>
    <x v="0"/>
    <x v="1"/>
    <x v="1"/>
    <n v="541.92473274423935"/>
    <n v="2.7339389721034268"/>
    <n v="6.2951271223208147"/>
    <x v="4"/>
  </r>
  <r>
    <x v="3"/>
    <x v="0"/>
    <x v="1"/>
    <x v="12"/>
    <n v="1143.5397259066847"/>
    <n v="3.0582512563431896"/>
    <n v="7.0418837534861405"/>
    <x v="7"/>
  </r>
  <r>
    <x v="3"/>
    <x v="0"/>
    <x v="1"/>
    <x v="8"/>
    <n v="2042.0352248333654"/>
    <n v="3.3100632293369894"/>
    <n v="7.6217022487390826"/>
    <x v="7"/>
  </r>
  <r>
    <x v="3"/>
    <x v="0"/>
    <x v="1"/>
    <x v="8"/>
    <n v="160.22122533307945"/>
    <n v="2.2047200487920704"/>
    <n v="5.0765555185737261"/>
    <x v="2"/>
  </r>
  <r>
    <x v="3"/>
    <x v="0"/>
    <x v="1"/>
    <x v="9"/>
    <n v="282.74333882308139"/>
    <n v="2.4513923821334589"/>
    <n v="5.644539556179665"/>
    <x v="2"/>
  </r>
  <r>
    <x v="3"/>
    <x v="0"/>
    <x v="1"/>
    <x v="2"/>
    <n v="1168.6724671354029"/>
    <n v="3.0676928125760314"/>
    <n v="7.063623740122547"/>
    <x v="7"/>
  </r>
  <r>
    <x v="3"/>
    <x v="1"/>
    <x v="1"/>
    <x v="15"/>
    <n v="2060.8847807549041"/>
    <n v="3.3140537120697942"/>
    <n v="7.6308906747934895"/>
    <x v="7"/>
  </r>
  <r>
    <x v="3"/>
    <x v="1"/>
    <x v="1"/>
    <x v="20"/>
    <n v="880.43134116853957"/>
    <n v="2.9446954939611447"/>
    <n v="6.7804119478016691"/>
    <x v="4"/>
  </r>
  <r>
    <x v="3"/>
    <x v="1"/>
    <x v="1"/>
    <x v="9"/>
    <n v="774.00989002818528"/>
    <n v="2.8887465099816336"/>
    <n v="6.6515846513222847"/>
    <x v="4"/>
  </r>
  <r>
    <x v="3"/>
    <x v="1"/>
    <x v="1"/>
    <x v="20"/>
    <n v="7790.3643827392898"/>
    <n v="3.8915577716278889"/>
    <n v="8.9606429134755032"/>
    <x v="9"/>
  </r>
  <r>
    <x v="3"/>
    <x v="1"/>
    <x v="1"/>
    <x v="7"/>
    <n v="1104.662516818511"/>
    <n v="3.0432296178673912"/>
    <n v="7.0072951526594212"/>
    <x v="7"/>
  </r>
  <r>
    <x v="3"/>
    <x v="1"/>
    <x v="1"/>
    <x v="9"/>
    <n v="160.22122533307945"/>
    <n v="2.2047200487920704"/>
    <n v="5.0765555185737261"/>
    <x v="2"/>
  </r>
  <r>
    <x v="3"/>
    <x v="1"/>
    <x v="1"/>
    <x v="2"/>
    <n v="206.95241605522762"/>
    <n v="2.3158705009147367"/>
    <n v="5.3324888927109262"/>
    <x v="2"/>
  </r>
  <r>
    <x v="3"/>
    <x v="1"/>
    <x v="1"/>
    <x v="7"/>
    <n v="832.52205320129519"/>
    <n v="2.9203957466309416"/>
    <n v="6.724459711835622"/>
    <x v="4"/>
  </r>
  <r>
    <x v="3"/>
    <x v="1"/>
    <x v="1"/>
    <x v="0"/>
    <n v="84.823001646924411"/>
    <n v="1.928513636853121"/>
    <n v="4.4405667518537291"/>
    <x v="3"/>
  </r>
  <r>
    <x v="3"/>
    <x v="1"/>
    <x v="1"/>
    <x v="0"/>
    <n v="21048.670779051616"/>
    <n v="4.3232246753949601"/>
    <n v="9.9545926912284575"/>
    <x v="10"/>
  </r>
  <r>
    <x v="3"/>
    <x v="1"/>
    <x v="1"/>
    <x v="0"/>
    <n v="849.01541463264164"/>
    <n v="2.9289155753194818"/>
    <n v="6.7440773423687181"/>
    <x v="4"/>
  </r>
  <r>
    <x v="3"/>
    <x v="1"/>
    <x v="1"/>
    <x v="2"/>
    <n v="7363.1077818510776"/>
    <n v="3.867061157765928"/>
    <n v="8.9042373755681208"/>
    <x v="9"/>
  </r>
  <r>
    <x v="3"/>
    <x v="1"/>
    <x v="1"/>
    <x v="0"/>
    <n v="47.123889803846893"/>
    <n v="1.673241131749815"/>
    <n v="3.85278008695161"/>
    <x v="5"/>
  </r>
  <r>
    <x v="3"/>
    <x v="1"/>
    <x v="1"/>
    <x v="0"/>
    <n v="560.77428866577804"/>
    <n v="2.7487880931423456"/>
    <n v="6.3293184870690942"/>
    <x v="4"/>
  </r>
  <r>
    <x v="3"/>
    <x v="1"/>
    <x v="1"/>
    <x v="0"/>
    <n v="7.0685834705770345"/>
    <n v="0.84933239080549627"/>
    <n v="1.9556601020657289"/>
    <x v="6"/>
  </r>
  <r>
    <x v="3"/>
    <x v="1"/>
    <x v="1"/>
    <x v="0"/>
    <n v="7.0685834705770345"/>
    <n v="0.84933239080549627"/>
    <n v="1.9556601020657289"/>
    <x v="6"/>
  </r>
  <r>
    <x v="3"/>
    <x v="1"/>
    <x v="1"/>
    <x v="0"/>
    <n v="21.991148575128552"/>
    <n v="1.3422479127083906"/>
    <n v="3.0906400349047134"/>
    <x v="5"/>
  </r>
  <r>
    <x v="3"/>
    <x v="1"/>
    <x v="1"/>
    <x v="5"/>
    <n v="3224.8448589099226"/>
    <n v="3.5085088264007447"/>
    <n v="8.0786401223083892"/>
    <x v="9"/>
  </r>
  <r>
    <x v="3"/>
    <x v="1"/>
    <x v="1"/>
    <x v="0"/>
    <n v="6126.1056745000969"/>
    <n v="3.787184484056652"/>
    <n v="8.7203145374071926"/>
    <x v="9"/>
  </r>
  <r>
    <x v="3"/>
    <x v="1"/>
    <x v="1"/>
    <x v="0"/>
    <n v="4594.5792558750727"/>
    <n v="3.6622457474483521"/>
    <n v="8.432632464955411"/>
    <x v="9"/>
  </r>
  <r>
    <x v="3"/>
    <x v="4"/>
    <x v="1"/>
    <x v="2"/>
    <n v="353.42917352885172"/>
    <n v="2.5483023951415151"/>
    <n v="5.8676831074938747"/>
    <x v="2"/>
  </r>
  <r>
    <x v="3"/>
    <x v="4"/>
    <x v="1"/>
    <x v="8"/>
    <n v="700.77151129137326"/>
    <n v="2.8455764379938695"/>
    <n v="6.5521818870997794"/>
    <x v="4"/>
  </r>
  <r>
    <x v="3"/>
    <x v="4"/>
    <x v="1"/>
    <x v="9"/>
    <n v="235.61944901923448"/>
    <n v="2.3722111360858338"/>
    <n v="5.462217999385711"/>
    <x v="2"/>
  </r>
  <r>
    <x v="3"/>
    <x v="4"/>
    <x v="1"/>
    <x v="19"/>
    <n v="1738.8715337619506"/>
    <n v="3.2402674979088752"/>
    <n v="7.4609916379980916"/>
    <x v="7"/>
  </r>
  <r>
    <x v="3"/>
    <x v="4"/>
    <x v="1"/>
    <x v="13"/>
    <n v="4613.4288117966116"/>
    <n v="3.6640238235529528"/>
    <n v="8.4367266364880749"/>
    <x v="9"/>
  </r>
  <r>
    <x v="3"/>
    <x v="4"/>
    <x v="1"/>
    <x v="8"/>
    <n v="6075.8401920426595"/>
    <n v="3.7836063424411166"/>
    <n v="8.7120755618626404"/>
    <x v="9"/>
  </r>
  <r>
    <x v="3"/>
    <x v="4"/>
    <x v="1"/>
    <x v="0"/>
    <n v="15.904312808798327"/>
    <n v="1.2015149089168589"/>
    <n v="2.7665903182820575"/>
    <x v="6"/>
  </r>
  <r>
    <x v="3"/>
    <x v="4"/>
    <x v="1"/>
    <x v="8"/>
    <n v="12698.317505809944"/>
    <n v="4.1037461818734187"/>
    <n v="9.4492247838129657"/>
    <x v="10"/>
  </r>
  <r>
    <x v="3"/>
    <x v="4"/>
    <x v="1"/>
    <x v="18"/>
    <n v="13370.61833367816"/>
    <n v="4.1261514919811253"/>
    <n v="9.5008149168708798"/>
    <x v="10"/>
  </r>
  <r>
    <x v="3"/>
    <x v="4"/>
    <x v="1"/>
    <x v="5"/>
    <n v="5770.3203064810523"/>
    <n v="3.7611999212105478"/>
    <n v="8.6604828703497869"/>
    <x v="9"/>
  </r>
  <r>
    <x v="3"/>
    <x v="4"/>
    <x v="1"/>
    <x v="13"/>
    <n v="4633.8491640449447"/>
    <n v="3.6659418930083154"/>
    <n v="8.4411431546233207"/>
    <x v="9"/>
  </r>
  <r>
    <x v="3"/>
    <x v="4"/>
    <x v="1"/>
    <x v="2"/>
    <n v="122.52211349000193"/>
    <n v="2.0882144797206332"/>
    <n v="4.8082915319790462"/>
    <x v="3"/>
  </r>
  <r>
    <x v="3"/>
    <x v="4"/>
    <x v="1"/>
    <x v="0"/>
    <n v="6.2831853071795862"/>
    <n v="0.79817986835811505"/>
    <n v="1.8378770664093453"/>
    <x v="0"/>
  </r>
  <r>
    <x v="3"/>
    <x v="4"/>
    <x v="1"/>
    <x v="0"/>
    <n v="106.02875205865551"/>
    <n v="2.0254236498611777"/>
    <n v="4.6637103031679388"/>
    <x v="3"/>
  </r>
  <r>
    <x v="3"/>
    <x v="4"/>
    <x v="1"/>
    <x v="0"/>
    <n v="31.415926535897931"/>
    <n v="1.4971498726941339"/>
    <n v="3.4473149788434458"/>
    <x v="5"/>
  </r>
  <r>
    <x v="3"/>
    <x v="4"/>
    <x v="1"/>
    <x v="0"/>
    <n v="3.9269908169872414"/>
    <n v="0.59405988570219026"/>
    <n v="1.3678734371636099"/>
    <x v="0"/>
  </r>
  <r>
    <x v="3"/>
    <x v="4"/>
    <x v="1"/>
    <x v="2"/>
    <n v="33772.121026090274"/>
    <n v="4.5285583369457578"/>
    <n v="10.427390919405209"/>
    <x v="12"/>
  </r>
  <r>
    <x v="3"/>
    <x v="4"/>
    <x v="1"/>
    <x v="0"/>
    <n v="699.78976358712646"/>
    <n v="2.8449675854030461"/>
    <n v="6.5507799522003189"/>
    <x v="4"/>
  </r>
  <r>
    <x v="3"/>
    <x v="5"/>
    <x v="1"/>
    <x v="8"/>
    <n v="1104.2698177368122"/>
    <n v="3.0430752020499767"/>
    <n v="7.0069395971001196"/>
    <x v="7"/>
  </r>
  <r>
    <x v="3"/>
    <x v="5"/>
    <x v="1"/>
    <x v="4"/>
    <n v="1350.884841043611"/>
    <n v="3.1306183282737203"/>
    <n v="7.2085150945370078"/>
    <x v="7"/>
  </r>
  <r>
    <x v="3"/>
    <x v="5"/>
    <x v="1"/>
    <x v="19"/>
    <n v="122.52211349000193"/>
    <n v="2.0882144797206332"/>
    <n v="4.8082915319790462"/>
    <x v="3"/>
  </r>
  <r>
    <x v="3"/>
    <x v="5"/>
    <x v="1"/>
    <x v="6"/>
    <n v="4417.0792709472489"/>
    <n v="3.6451351933779388"/>
    <n v="8.3932339582200104"/>
    <x v="9"/>
  </r>
  <r>
    <x v="3"/>
    <x v="5"/>
    <x v="1"/>
    <x v="18"/>
    <n v="3791.9023328828803"/>
    <n v="3.5788571427914833"/>
    <n v="8.2406231069469325"/>
    <x v="9"/>
  </r>
  <r>
    <x v="3"/>
    <x v="5"/>
    <x v="1"/>
    <x v="0"/>
    <n v="1256.6370614359173"/>
    <n v="3.0992098640220962"/>
    <n v="7.1361944329573825"/>
    <x v="7"/>
  </r>
  <r>
    <x v="3"/>
    <x v="5"/>
    <x v="1"/>
    <x v="0"/>
    <n v="56.548667764616276"/>
    <n v="1.7524223777974399"/>
    <n v="4.0351016437455645"/>
    <x v="3"/>
  </r>
  <r>
    <x v="3"/>
    <x v="5"/>
    <x v="1"/>
    <x v="0"/>
    <n v="18.849555921538759"/>
    <n v="1.2753011230777775"/>
    <n v="2.9364893550774553"/>
    <x v="6"/>
  </r>
  <r>
    <x v="3"/>
    <x v="5"/>
    <x v="1"/>
    <x v="0"/>
    <n v="18.849555921538759"/>
    <n v="1.2753011230777775"/>
    <n v="2.9364893550774553"/>
    <x v="6"/>
  </r>
  <r>
    <x v="3"/>
    <x v="5"/>
    <x v="1"/>
    <x v="0"/>
    <n v="37.699111843077517"/>
    <n v="1.5763311187417586"/>
    <n v="3.6296365356374003"/>
    <x v="5"/>
  </r>
  <r>
    <x v="3"/>
    <x v="5"/>
    <x v="1"/>
    <x v="2"/>
    <n v="54.977871437821378"/>
    <n v="1.7401879213804283"/>
    <n v="4.0069307667788685"/>
    <x v="5"/>
  </r>
  <r>
    <x v="3"/>
    <x v="5"/>
    <x v="1"/>
    <x v="0"/>
    <n v="7.0685834705770345"/>
    <n v="0.84933239080549627"/>
    <n v="1.9556601020657289"/>
    <x v="6"/>
  </r>
  <r>
    <x v="3"/>
    <x v="5"/>
    <x v="1"/>
    <x v="2"/>
    <n v="103.67255756846318"/>
    <n v="2.0156638125720212"/>
    <n v="4.6412374473158806"/>
    <x v="3"/>
  </r>
  <r>
    <x v="3"/>
    <x v="5"/>
    <x v="1"/>
    <x v="1"/>
    <n v="996.67026935136187"/>
    <n v="2.9985515034608761"/>
    <n v="6.9044199924438976"/>
    <x v="4"/>
  </r>
  <r>
    <x v="3"/>
    <x v="5"/>
    <x v="1"/>
    <x v="2"/>
    <n v="6408.849013323178"/>
    <n v="3.8067800401200325"/>
    <n v="8.7654349726876628"/>
    <x v="9"/>
  </r>
  <r>
    <x v="3"/>
    <x v="5"/>
    <x v="1"/>
    <x v="12"/>
    <n v="14608.405839192537"/>
    <n v="4.1646028255840877"/>
    <n v="9.5893523844308017"/>
    <x v="10"/>
  </r>
  <r>
    <x v="3"/>
    <x v="5"/>
    <x v="1"/>
    <x v="2"/>
    <n v="11686.72467135403"/>
    <n v="4.0676928125760314"/>
    <n v="9.3662088331165929"/>
    <x v="10"/>
  </r>
  <r>
    <x v="3"/>
    <x v="2"/>
    <x v="1"/>
    <x v="2"/>
    <n v="2062.4555770816992"/>
    <n v="3.314384603119632"/>
    <n v="7.6316525795922514"/>
    <x v="7"/>
  </r>
  <r>
    <x v="3"/>
    <x v="2"/>
    <x v="1"/>
    <x v="3"/>
    <n v="185.15761702094844"/>
    <n v="2.2675415827755376"/>
    <n v="5.221207446243076"/>
    <x v="2"/>
  </r>
  <r>
    <x v="3"/>
    <x v="2"/>
    <x v="1"/>
    <x v="2"/>
    <n v="44.767695313654549"/>
    <n v="1.6509647370386629"/>
    <n v="3.8014867925640594"/>
    <x v="5"/>
  </r>
  <r>
    <x v="3"/>
    <x v="2"/>
    <x v="1"/>
    <x v="3"/>
    <n v="2101.1364366290236"/>
    <n v="3.3224542540962254"/>
    <n v="7.65023363763662"/>
    <x v="7"/>
  </r>
  <r>
    <x v="3"/>
    <x v="2"/>
    <x v="1"/>
    <x v="0"/>
    <n v="33.575771485240914"/>
    <n v="1.526026000430363"/>
    <n v="3.5138047201122786"/>
    <x v="5"/>
  </r>
  <r>
    <x v="3"/>
    <x v="2"/>
    <x v="1"/>
    <x v="3"/>
    <n v="8692.0014743195607"/>
    <n v="3.9391197913126375"/>
    <n v="9.070158510994295"/>
    <x v="10"/>
  </r>
  <r>
    <x v="3"/>
    <x v="2"/>
    <x v="1"/>
    <x v="9"/>
    <n v="1645.9982009402022"/>
    <n v="3.2164293561969255"/>
    <n v="7.4061022882474763"/>
    <x v="7"/>
  </r>
  <r>
    <x v="3"/>
    <x v="2"/>
    <x v="1"/>
    <x v="0"/>
    <n v="848.23001646924411"/>
    <n v="2.928513636853121"/>
    <n v="6.743151844847775"/>
    <x v="4"/>
  </r>
  <r>
    <x v="3"/>
    <x v="2"/>
    <x v="1"/>
    <x v="2"/>
    <n v="3471.4598822167213"/>
    <n v="3.5405121507152635"/>
    <n v="8.1523304998012538"/>
    <x v="9"/>
  </r>
  <r>
    <x v="3"/>
    <x v="2"/>
    <x v="1"/>
    <x v="2"/>
    <n v="1365.8074061481625"/>
    <n v="3.1353894633688837"/>
    <n v="7.2195010390837924"/>
    <x v="7"/>
  </r>
  <r>
    <x v="3"/>
    <x v="2"/>
    <x v="1"/>
    <x v="0"/>
    <n v="34.557519189487721"/>
    <n v="1.5385425578523588"/>
    <n v="3.5426251586477706"/>
    <x v="5"/>
  </r>
  <r>
    <x v="3"/>
    <x v="2"/>
    <x v="1"/>
    <x v="2"/>
    <n v="282.74333882308139"/>
    <n v="2.4513923821334589"/>
    <n v="5.644539556179665"/>
    <x v="2"/>
  </r>
  <r>
    <x v="3"/>
    <x v="2"/>
    <x v="1"/>
    <x v="2"/>
    <n v="1343.0308594096366"/>
    <n v="3.1280859917583252"/>
    <n v="7.2026841742262153"/>
    <x v="7"/>
  </r>
  <r>
    <x v="3"/>
    <x v="6"/>
    <x v="1"/>
    <x v="0"/>
    <n v="62.831853071795862"/>
    <n v="1.7981798683581149"/>
    <n v="4.1404621594033912"/>
    <x v="3"/>
  </r>
  <r>
    <x v="3"/>
    <x v="6"/>
    <x v="1"/>
    <x v="0"/>
    <n v="3.1415926535897931"/>
    <n v="0.49714987269413385"/>
    <n v="1.1447298858494002"/>
    <x v="0"/>
  </r>
  <r>
    <x v="3"/>
    <x v="6"/>
    <x v="1"/>
    <x v="0"/>
    <n v="3.1415926535897931"/>
    <n v="0.49714987269413385"/>
    <n v="1.1447298858494002"/>
    <x v="0"/>
  </r>
  <r>
    <x v="3"/>
    <x v="6"/>
    <x v="1"/>
    <x v="0"/>
    <n v="4.7123889803846897"/>
    <n v="0.67324113174981504"/>
    <n v="1.5501949939575645"/>
    <x v="0"/>
  </r>
  <r>
    <x v="3"/>
    <x v="6"/>
    <x v="1"/>
    <x v="0"/>
    <n v="3.1415926535897931"/>
    <n v="0.49714987269413385"/>
    <n v="1.1447298858494002"/>
    <x v="0"/>
  </r>
  <r>
    <x v="3"/>
    <x v="6"/>
    <x v="1"/>
    <x v="2"/>
    <n v="2513.2741228718346"/>
    <n v="3.4002398596860774"/>
    <n v="7.829341613517327"/>
    <x v="7"/>
  </r>
  <r>
    <x v="3"/>
    <x v="6"/>
    <x v="1"/>
    <x v="0"/>
    <n v="212.05750411731103"/>
    <n v="2.3264536455251585"/>
    <n v="5.3568574837278842"/>
    <x v="2"/>
  </r>
  <r>
    <x v="3"/>
    <x v="6"/>
    <x v="1"/>
    <x v="0"/>
    <n v="6.2831853071795862"/>
    <n v="0.79817986835811505"/>
    <n v="1.8378770664093453"/>
    <x v="0"/>
  </r>
  <r>
    <x v="3"/>
    <x v="6"/>
    <x v="1"/>
    <x v="0"/>
    <n v="3.1415926535897931"/>
    <n v="0.49714987269413385"/>
    <n v="1.1447298858494002"/>
    <x v="0"/>
  </r>
  <r>
    <x v="3"/>
    <x v="6"/>
    <x v="1"/>
    <x v="0"/>
    <n v="9.4247779607693793"/>
    <n v="0.97427112741379629"/>
    <n v="2.2433421745175099"/>
    <x v="6"/>
  </r>
  <r>
    <x v="3"/>
    <x v="6"/>
    <x v="1"/>
    <x v="0"/>
    <n v="0.78539816339744828"/>
    <n v="-0.10491011863382856"/>
    <n v="-0.24156447527049049"/>
    <x v="8"/>
  </r>
  <r>
    <x v="3"/>
    <x v="6"/>
    <x v="1"/>
    <x v="2"/>
    <n v="54.977871437821378"/>
    <n v="1.7401879213804283"/>
    <n v="4.0069307667788685"/>
    <x v="5"/>
  </r>
  <r>
    <x v="3"/>
    <x v="6"/>
    <x v="1"/>
    <x v="0"/>
    <n v="4.7123889803846897"/>
    <n v="0.67324113174981504"/>
    <n v="1.5501949939575645"/>
    <x v="0"/>
  </r>
  <r>
    <x v="3"/>
    <x v="6"/>
    <x v="1"/>
    <x v="0"/>
    <n v="98.960168588078488"/>
    <n v="1.9954604264837343"/>
    <n v="4.594717431680988"/>
    <x v="3"/>
  </r>
  <r>
    <x v="3"/>
    <x v="6"/>
    <x v="1"/>
    <x v="2"/>
    <n v="1995.6967331929161"/>
    <n v="3.300094546416541"/>
    <n v="7.5987485080496739"/>
    <x v="7"/>
  </r>
  <r>
    <x v="3"/>
    <x v="6"/>
    <x v="1"/>
    <x v="0"/>
    <n v="270.96236637211967"/>
    <n v="2.4329089764394456"/>
    <n v="5.6019799417608693"/>
    <x v="2"/>
  </r>
  <r>
    <x v="3"/>
    <x v="6"/>
    <x v="1"/>
    <x v="0"/>
    <n v="4.7123889803846897"/>
    <n v="0.67324113174981504"/>
    <n v="1.5501949939575645"/>
    <x v="0"/>
  </r>
  <r>
    <x v="3"/>
    <x v="6"/>
    <x v="1"/>
    <x v="0"/>
    <n v="190.06635554218249"/>
    <n v="2.2789052473466027"/>
    <n v="5.2473732508861959"/>
    <x v="2"/>
  </r>
  <r>
    <x v="3"/>
    <x v="6"/>
    <x v="1"/>
    <x v="0"/>
    <n v="18.849555921538759"/>
    <n v="1.2753011230777775"/>
    <n v="2.9364893550774553"/>
    <x v="6"/>
  </r>
  <r>
    <x v="3"/>
    <x v="6"/>
    <x v="1"/>
    <x v="0"/>
    <n v="6.2831853071795862"/>
    <n v="0.79817986835811505"/>
    <n v="1.8378770664093453"/>
    <x v="0"/>
  </r>
  <r>
    <x v="3"/>
    <x v="6"/>
    <x v="1"/>
    <x v="0"/>
    <n v="25.132741228718345"/>
    <n v="1.4002398596860774"/>
    <n v="3.2241714275292361"/>
    <x v="5"/>
  </r>
  <r>
    <x v="3"/>
    <x v="6"/>
    <x v="1"/>
    <x v="0"/>
    <n v="47.123889803846893"/>
    <n v="1.673241131749815"/>
    <n v="3.85278008695161"/>
    <x v="5"/>
  </r>
  <r>
    <x v="3"/>
    <x v="6"/>
    <x v="1"/>
    <x v="0"/>
    <n v="125.66370614359172"/>
    <n v="2.0992098640220962"/>
    <n v="4.8336093399633366"/>
    <x v="3"/>
  </r>
  <r>
    <x v="3"/>
    <x v="6"/>
    <x v="1"/>
    <x v="0"/>
    <n v="568.62827029975256"/>
    <n v="2.7548284475633182"/>
    <n v="6.343226917115226"/>
    <x v="4"/>
  </r>
  <r>
    <x v="3"/>
    <x v="6"/>
    <x v="1"/>
    <x v="0"/>
    <n v="309.4468763785946"/>
    <n v="2.4905861031917453"/>
    <n v="5.734786434027443"/>
    <x v="2"/>
  </r>
  <r>
    <x v="3"/>
    <x v="6"/>
    <x v="1"/>
    <x v="0"/>
    <n v="171.21679962064371"/>
    <n v="2.2335463749707762"/>
    <n v="5.1429305875185989"/>
    <x v="2"/>
  </r>
  <r>
    <x v="3"/>
    <x v="6"/>
    <x v="1"/>
    <x v="0"/>
    <n v="3.1415926535897931"/>
    <n v="0.49714987269413385"/>
    <n v="1.1447298858494002"/>
    <x v="0"/>
  </r>
  <r>
    <x v="3"/>
    <x v="6"/>
    <x v="1"/>
    <x v="2"/>
    <n v="65.973445725385659"/>
    <n v="1.8193691674280532"/>
    <n v="4.1892523235728234"/>
    <x v="3"/>
  </r>
  <r>
    <x v="3"/>
    <x v="6"/>
    <x v="1"/>
    <x v="0"/>
    <n v="81.681408993334628"/>
    <n v="1.9121232206649519"/>
    <n v="4.4028264238708825"/>
    <x v="3"/>
  </r>
  <r>
    <x v="3"/>
    <x v="6"/>
    <x v="1"/>
    <x v="2"/>
    <n v="139.8008730847458"/>
    <n v="2.1455098836750652"/>
    <n v="4.9402190750215951"/>
    <x v="3"/>
  </r>
  <r>
    <x v="3"/>
    <x v="6"/>
    <x v="1"/>
    <x v="0"/>
    <n v="327.51103413673593"/>
    <n v="2.5152259363399287"/>
    <n v="5.7915217465283106"/>
    <x v="2"/>
  </r>
  <r>
    <x v="3"/>
    <x v="7"/>
    <x v="1"/>
    <x v="15"/>
    <n v="11385.131776609411"/>
    <n v="4.0563380616989093"/>
    <n v="9.3400635530122695"/>
    <x v="10"/>
  </r>
  <r>
    <x v="3"/>
    <x v="7"/>
    <x v="1"/>
    <x v="9"/>
    <n v="3312.8094532104369"/>
    <n v="3.5201964567696389"/>
    <n v="8.1055518857682287"/>
    <x v="9"/>
  </r>
  <r>
    <x v="3"/>
    <x v="7"/>
    <x v="1"/>
    <x v="0"/>
    <n v="3.1415926535897931"/>
    <n v="0.49714987269413385"/>
    <n v="1.1447298858494002"/>
    <x v="0"/>
  </r>
  <r>
    <x v="3"/>
    <x v="7"/>
    <x v="1"/>
    <x v="0"/>
    <n v="7.0685834705770345"/>
    <n v="0.84933239080549627"/>
    <n v="1.9556601020657289"/>
    <x v="6"/>
  </r>
  <r>
    <x v="3"/>
    <x v="7"/>
    <x v="1"/>
    <x v="0"/>
    <n v="4.7123889803846897"/>
    <n v="0.67324113174981504"/>
    <n v="1.5501949939575645"/>
    <x v="0"/>
  </r>
  <r>
    <x v="3"/>
    <x v="7"/>
    <x v="1"/>
    <x v="0"/>
    <n v="4.7123889803846897"/>
    <n v="0.67324113174981504"/>
    <n v="1.5501949939575645"/>
    <x v="0"/>
  </r>
  <r>
    <x v="3"/>
    <x v="7"/>
    <x v="1"/>
    <x v="0"/>
    <n v="1.5707963267948966"/>
    <n v="0.19611987703015263"/>
    <n v="0.45158270528945482"/>
    <x v="1"/>
  </r>
  <r>
    <x v="3"/>
    <x v="7"/>
    <x v="1"/>
    <x v="0"/>
    <n v="3.1415926535897931"/>
    <n v="0.49714987269413385"/>
    <n v="1.1447298858494002"/>
    <x v="0"/>
  </r>
  <r>
    <x v="3"/>
    <x v="7"/>
    <x v="1"/>
    <x v="0"/>
    <n v="0.78539816339744828"/>
    <n v="-0.10491011863382856"/>
    <n v="-0.24156447527049049"/>
    <x v="8"/>
  </r>
  <r>
    <x v="3"/>
    <x v="7"/>
    <x v="1"/>
    <x v="0"/>
    <n v="4.7123889803846897"/>
    <n v="0.67324113174981504"/>
    <n v="1.5501949939575645"/>
    <x v="0"/>
  </r>
  <r>
    <x v="3"/>
    <x v="7"/>
    <x v="1"/>
    <x v="2"/>
    <n v="65.973445725385659"/>
    <n v="1.8193691674280532"/>
    <n v="4.1892523235728234"/>
    <x v="3"/>
  </r>
  <r>
    <x v="3"/>
    <x v="7"/>
    <x v="1"/>
    <x v="2"/>
    <n v="73.827427359360144"/>
    <n v="1.8682177349658702"/>
    <n v="4.3017303069995139"/>
    <x v="3"/>
  </r>
  <r>
    <x v="3"/>
    <x v="7"/>
    <x v="1"/>
    <x v="2"/>
    <n v="173.57299411083608"/>
    <n v="2.2394821550512822"/>
    <n v="5.1565982262472625"/>
    <x v="2"/>
  </r>
  <r>
    <x v="3"/>
    <x v="7"/>
    <x v="1"/>
    <x v="0"/>
    <n v="21.991148575128552"/>
    <n v="1.3422479127083906"/>
    <n v="3.0906400349047134"/>
    <x v="5"/>
  </r>
  <r>
    <x v="3"/>
    <x v="7"/>
    <x v="1"/>
    <x v="0"/>
    <n v="4.7123889803846897"/>
    <n v="0.67324113174981504"/>
    <n v="1.5501949939575645"/>
    <x v="0"/>
  </r>
  <r>
    <x v="3"/>
    <x v="7"/>
    <x v="1"/>
    <x v="0"/>
    <n v="25.132741228718345"/>
    <n v="1.4002398596860774"/>
    <n v="3.2241714275292361"/>
    <x v="5"/>
  </r>
  <r>
    <x v="3"/>
    <x v="7"/>
    <x v="1"/>
    <x v="0"/>
    <n v="57.334065928013722"/>
    <n v="1.7584127414866273"/>
    <n v="4.048894965877901"/>
    <x v="3"/>
  </r>
  <r>
    <x v="3"/>
    <x v="7"/>
    <x v="1"/>
    <x v="0"/>
    <n v="0.78539816339744828"/>
    <n v="-0.10491011863382856"/>
    <n v="-0.24156447527049049"/>
    <x v="8"/>
  </r>
  <r>
    <x v="3"/>
    <x v="7"/>
    <x v="1"/>
    <x v="0"/>
    <n v="134.30308594096365"/>
    <n v="2.1280859917583252"/>
    <n v="4.9000990812321694"/>
    <x v="3"/>
  </r>
  <r>
    <x v="3"/>
    <x v="7"/>
    <x v="1"/>
    <x v="0"/>
    <n v="42.411500823462205"/>
    <n v="1.62748364118914"/>
    <n v="3.7474195712937837"/>
    <x v="5"/>
  </r>
  <r>
    <x v="3"/>
    <x v="7"/>
    <x v="1"/>
    <x v="0"/>
    <n v="31.415926535897931"/>
    <n v="1.4971498726941339"/>
    <n v="3.4473149788434458"/>
    <x v="5"/>
  </r>
  <r>
    <x v="3"/>
    <x v="7"/>
    <x v="1"/>
    <x v="2"/>
    <n v="1445.1326206513049"/>
    <n v="3.159907704375708"/>
    <n v="7.2759563753325409"/>
    <x v="7"/>
  </r>
  <r>
    <x v="3"/>
    <x v="7"/>
    <x v="1"/>
    <x v="0"/>
    <n v="722.56631032565247"/>
    <n v="2.8588777087117268"/>
    <n v="6.5828091947725955"/>
    <x v="4"/>
  </r>
  <r>
    <x v="3"/>
    <x v="7"/>
    <x v="1"/>
    <x v="0"/>
    <n v="501.86942641096942"/>
    <n v="2.7005907395245714"/>
    <n v="6.2183399791070446"/>
    <x v="4"/>
  </r>
  <r>
    <x v="3"/>
    <x v="7"/>
    <x v="1"/>
    <x v="2"/>
    <n v="554.49110335859848"/>
    <n v="2.7438945824179752"/>
    <n v="6.318050762222752"/>
    <x v="4"/>
  </r>
  <r>
    <x v="3"/>
    <x v="7"/>
    <x v="1"/>
    <x v="0"/>
    <n v="150.79644737231007"/>
    <n v="2.1783911100697209"/>
    <n v="5.0159308967572906"/>
    <x v="2"/>
  </r>
  <r>
    <x v="3"/>
    <x v="7"/>
    <x v="1"/>
    <x v="0"/>
    <n v="86.393797973719316"/>
    <n v="1.9364825665243965"/>
    <n v="4.4589158905219257"/>
    <x v="3"/>
  </r>
  <r>
    <x v="3"/>
    <x v="7"/>
    <x v="1"/>
    <x v="0"/>
    <n v="31.415926535897931"/>
    <n v="1.4971498726941339"/>
    <n v="3.4473149788434458"/>
    <x v="5"/>
  </r>
  <r>
    <x v="3"/>
    <x v="7"/>
    <x v="1"/>
    <x v="5"/>
    <n v="94.247779607693786"/>
    <n v="1.9742711274137963"/>
    <n v="4.5459272675115558"/>
    <x v="3"/>
  </r>
  <r>
    <x v="3"/>
    <x v="7"/>
    <x v="1"/>
    <x v="9"/>
    <n v="6426.1277729179219"/>
    <n v="3.8079493565285265"/>
    <n v="8.7681274232188535"/>
    <x v="9"/>
  </r>
  <r>
    <x v="3"/>
    <x v="7"/>
    <x v="1"/>
    <x v="0"/>
    <n v="644.02649398590756"/>
    <n v="2.8089037337498883"/>
    <n v="6.4677398649878084"/>
    <x v="4"/>
  </r>
  <r>
    <x v="3"/>
    <x v="3"/>
    <x v="1"/>
    <x v="3"/>
    <n v="456.31633293391747"/>
    <n v="2.6592660137565023"/>
    <n v="6.1231862815814209"/>
    <x v="4"/>
  </r>
  <r>
    <x v="3"/>
    <x v="3"/>
    <x v="1"/>
    <x v="1"/>
    <n v="104.45795573186062"/>
    <n v="2.0189415223332574"/>
    <n v="4.6487846529512629"/>
    <x v="3"/>
  </r>
  <r>
    <x v="3"/>
    <x v="3"/>
    <x v="1"/>
    <x v="2"/>
    <n v="436.68137884898124"/>
    <n v="2.6401646729482291"/>
    <n v="6.0792038189800923"/>
    <x v="4"/>
  </r>
  <r>
    <x v="3"/>
    <x v="3"/>
    <x v="1"/>
    <x v="2"/>
    <n v="358.14156250923639"/>
    <n v="2.5540547240306064"/>
    <n v="5.8809283342438956"/>
    <x v="2"/>
  </r>
  <r>
    <x v="3"/>
    <x v="3"/>
    <x v="1"/>
    <x v="0"/>
    <n v="219.91148575128551"/>
    <n v="2.3422479127083906"/>
    <n v="5.3932251278987593"/>
    <x v="2"/>
  </r>
  <r>
    <x v="3"/>
    <x v="3"/>
    <x v="1"/>
    <x v="1"/>
    <n v="629.88932704475349"/>
    <n v="2.799264249650335"/>
    <n v="6.4455441325960239"/>
    <x v="4"/>
  </r>
  <r>
    <x v="3"/>
    <x v="3"/>
    <x v="1"/>
    <x v="0"/>
    <n v="172.78759594743863"/>
    <n v="2.2375125621883778"/>
    <n v="5.1520630710818711"/>
    <x v="2"/>
  </r>
  <r>
    <x v="3"/>
    <x v="3"/>
    <x v="1"/>
    <x v="0"/>
    <n v="26.507188014663878"/>
    <n v="1.4233636585332152"/>
    <n v="3.2774159420480484"/>
    <x v="5"/>
  </r>
  <r>
    <x v="3"/>
    <x v="3"/>
    <x v="1"/>
    <x v="3"/>
    <n v="966.43244006056011"/>
    <n v="2.9851714994049927"/>
    <n v="6.8736113945606201"/>
    <x v="4"/>
  </r>
  <r>
    <x v="3"/>
    <x v="3"/>
    <x v="1"/>
    <x v="2"/>
    <n v="466.52650905808429"/>
    <n v="2.6688763263473652"/>
    <n v="6.1453148440921543"/>
    <x v="4"/>
  </r>
  <r>
    <x v="3"/>
    <x v="3"/>
    <x v="1"/>
    <x v="7"/>
    <n v="763.40701482231975"/>
    <n v="2.8827561462924463"/>
    <n v="6.6377913291899482"/>
    <x v="4"/>
  </r>
  <r>
    <x v="3"/>
    <x v="3"/>
    <x v="1"/>
    <x v="0"/>
    <n v="181.42697574481056"/>
    <n v="2.2587018612583156"/>
    <n v="5.2008532352513033"/>
    <x v="2"/>
  </r>
  <r>
    <x v="3"/>
    <x v="8"/>
    <x v="1"/>
    <x v="15"/>
    <n v="2122.9312356633027"/>
    <n v="3.326935927064897"/>
    <n v="7.6605530710059568"/>
    <x v="7"/>
  </r>
  <r>
    <x v="3"/>
    <x v="8"/>
    <x v="1"/>
    <x v="9"/>
    <n v="1123.1193736583512"/>
    <n v="3.0504259188312335"/>
    <n v="7.0238652479834629"/>
    <x v="7"/>
  </r>
  <r>
    <x v="3"/>
    <x v="8"/>
    <x v="1"/>
    <x v="18"/>
    <n v="1519.7454461740624"/>
    <n v="3.1817708507211018"/>
    <n v="7.3262981301933916"/>
    <x v="7"/>
  </r>
  <r>
    <x v="3"/>
    <x v="8"/>
    <x v="1"/>
    <x v="12"/>
    <n v="231.29975912054852"/>
    <n v="2.3641751804892919"/>
    <n v="5.4437145278211512"/>
    <x v="2"/>
  </r>
  <r>
    <x v="3"/>
    <x v="8"/>
    <x v="1"/>
    <x v="5"/>
    <n v="740.63046808379374"/>
    <n v="2.8696015741034997"/>
    <n v="6.6075018073629668"/>
    <x v="4"/>
  </r>
  <r>
    <x v="3"/>
    <x v="8"/>
    <x v="1"/>
    <x v="12"/>
    <n v="791.28864962292914"/>
    <n v="2.8983349361793187"/>
    <n v="6.6736628185503477"/>
    <x v="4"/>
  </r>
  <r>
    <x v="3"/>
    <x v="8"/>
    <x v="1"/>
    <x v="1"/>
    <n v="842.33953024376331"/>
    <n v="2.9254871822229331"/>
    <n v="6.7361831755316812"/>
    <x v="4"/>
  </r>
  <r>
    <x v="3"/>
    <x v="8"/>
    <x v="1"/>
    <x v="1"/>
    <n v="46.73119072214817"/>
    <n v="1.669606847094721"/>
    <n v="3.8444118372810934"/>
    <x v="5"/>
  </r>
  <r>
    <x v="3"/>
    <x v="8"/>
    <x v="1"/>
    <x v="23"/>
    <n v="494.80084294039244"/>
    <n v="2.6944304308197533"/>
    <n v="6.2041553441150876"/>
    <x v="4"/>
  </r>
  <r>
    <x v="3"/>
    <x v="8"/>
    <x v="1"/>
    <x v="8"/>
    <n v="1637.9478697653783"/>
    <n v="3.2143000755480218"/>
    <n v="7.4011994383665094"/>
    <x v="7"/>
  </r>
  <r>
    <x v="3"/>
    <x v="8"/>
    <x v="1"/>
    <x v="2"/>
    <n v="433.53978619539146"/>
    <n v="2.6370289590953702"/>
    <n v="6.071983571006605"/>
    <x v="4"/>
  </r>
  <r>
    <x v="3"/>
    <x v="8"/>
    <x v="1"/>
    <x v="20"/>
    <n v="1727.8759594743863"/>
    <n v="3.2375125621883778"/>
    <n v="7.454648164075917"/>
    <x v="7"/>
  </r>
  <r>
    <x v="3"/>
    <x v="8"/>
    <x v="1"/>
    <x v="12"/>
    <n v="6826.6808362506208"/>
    <n v="3.8342095990146583"/>
    <n v="8.8285938661058303"/>
    <x v="9"/>
  </r>
  <r>
    <x v="3"/>
    <x v="9"/>
    <x v="1"/>
    <x v="1"/>
    <n v="61.261056745000964"/>
    <n v="1.7871844840566518"/>
    <n v="4.1151443514191008"/>
    <x v="3"/>
  </r>
  <r>
    <x v="3"/>
    <x v="9"/>
    <x v="1"/>
    <x v="0"/>
    <n v="3.1415926535897931"/>
    <n v="0.49714987269413385"/>
    <n v="1.1447298858494002"/>
    <x v="0"/>
  </r>
  <r>
    <x v="3"/>
    <x v="9"/>
    <x v="1"/>
    <x v="0"/>
    <n v="3.1415926535897931"/>
    <n v="0.49714987269413385"/>
    <n v="1.1447298858494002"/>
    <x v="0"/>
  </r>
  <r>
    <x v="3"/>
    <x v="9"/>
    <x v="1"/>
    <x v="0"/>
    <n v="12.566370614359172"/>
    <n v="1.0992098640220962"/>
    <n v="2.5310242469692907"/>
    <x v="6"/>
  </r>
  <r>
    <x v="3"/>
    <x v="9"/>
    <x v="1"/>
    <x v="2"/>
    <n v="276.46015351590177"/>
    <n v="2.4416325448443024"/>
    <n v="5.6220667003276068"/>
    <x v="2"/>
  </r>
  <r>
    <x v="3"/>
    <x v="9"/>
    <x v="1"/>
    <x v="0"/>
    <n v="59.690260418206066"/>
    <n v="1.7759034736469628"/>
    <n v="4.0891688650158402"/>
    <x v="3"/>
  </r>
  <r>
    <x v="3"/>
    <x v="9"/>
    <x v="1"/>
    <x v="0"/>
    <n v="65.973445725385659"/>
    <n v="1.8193691674280532"/>
    <n v="4.1892523235728234"/>
    <x v="3"/>
  </r>
  <r>
    <x v="3"/>
    <x v="9"/>
    <x v="1"/>
    <x v="0"/>
    <n v="18.849555921538759"/>
    <n v="1.2753011230777775"/>
    <n v="2.9364893550774553"/>
    <x v="6"/>
  </r>
  <r>
    <x v="3"/>
    <x v="9"/>
    <x v="1"/>
    <x v="0"/>
    <n v="186.92476288859268"/>
    <n v="2.2716668384226835"/>
    <n v="5.2307061984009842"/>
    <x v="2"/>
  </r>
  <r>
    <x v="3"/>
    <x v="9"/>
    <x v="1"/>
    <x v="0"/>
    <n v="506.58181539135416"/>
    <n v="2.7046495960014392"/>
    <n v="6.2276858415252816"/>
    <x v="4"/>
  </r>
  <r>
    <x v="3"/>
    <x v="9"/>
    <x v="1"/>
    <x v="2"/>
    <n v="389.55748904513433"/>
    <n v="2.5905715578563688"/>
    <n v="5.965011451454437"/>
    <x v="2"/>
  </r>
  <r>
    <x v="3"/>
    <x v="9"/>
    <x v="1"/>
    <x v="0"/>
    <n v="40.840704496667314"/>
    <n v="1.6110932250009706"/>
    <n v="3.7096792433109371"/>
    <x v="5"/>
  </r>
  <r>
    <x v="3"/>
    <x v="9"/>
    <x v="1"/>
    <x v="0"/>
    <n v="3.1415926535897931"/>
    <n v="0.49714987269413385"/>
    <n v="1.1447298858494002"/>
    <x v="0"/>
  </r>
  <r>
    <x v="3"/>
    <x v="9"/>
    <x v="1"/>
    <x v="0"/>
    <n v="252.89820861397834"/>
    <n v="2.4029457530620024"/>
    <n v="5.5329870702739177"/>
    <x v="2"/>
  </r>
  <r>
    <x v="3"/>
    <x v="9"/>
    <x v="1"/>
    <x v="0"/>
    <n v="412.33403578366034"/>
    <n v="2.6152491847721282"/>
    <n v="6.0218337873211336"/>
    <x v="4"/>
  </r>
  <r>
    <x v="3"/>
    <x v="9"/>
    <x v="1"/>
    <x v="0"/>
    <n v="15.707963267948966"/>
    <n v="1.1961198770301527"/>
    <n v="2.7541677982835004"/>
    <x v="6"/>
  </r>
  <r>
    <x v="3"/>
    <x v="9"/>
    <x v="1"/>
    <x v="2"/>
    <n v="212.05750411731103"/>
    <n v="2.3264536455251585"/>
    <n v="5.3568574837278842"/>
    <x v="2"/>
  </r>
  <r>
    <x v="3"/>
    <x v="9"/>
    <x v="1"/>
    <x v="0"/>
    <n v="28.274333882308138"/>
    <n v="1.4513923821334587"/>
    <n v="3.3419544631856195"/>
    <x v="5"/>
  </r>
  <r>
    <x v="3"/>
    <x v="9"/>
    <x v="1"/>
    <x v="0"/>
    <n v="125.66370614359172"/>
    <n v="2.0992098640220962"/>
    <n v="4.8336093399633366"/>
    <x v="3"/>
  </r>
  <r>
    <x v="3"/>
    <x v="9"/>
    <x v="1"/>
    <x v="0"/>
    <n v="37.699111843077517"/>
    <n v="1.5763311187417586"/>
    <n v="3.6296365356374003"/>
    <x v="5"/>
  </r>
  <r>
    <x v="3"/>
    <x v="9"/>
    <x v="1"/>
    <x v="0"/>
    <n v="4.7123889803846897"/>
    <n v="0.67324113174981504"/>
    <n v="1.5501949939575645"/>
    <x v="0"/>
  </r>
  <r>
    <x v="3"/>
    <x v="9"/>
    <x v="1"/>
    <x v="2"/>
    <n v="37.699111843077517"/>
    <n v="1.5763311187417586"/>
    <n v="3.6296365356374003"/>
    <x v="5"/>
  </r>
  <r>
    <x v="3"/>
    <x v="0"/>
    <x v="3"/>
    <x v="1"/>
    <n v="51.836278784231588"/>
    <n v="1.7146338169080402"/>
    <n v="3.9480902667559352"/>
    <x v="5"/>
  </r>
  <r>
    <x v="3"/>
    <x v="0"/>
    <x v="3"/>
    <x v="12"/>
    <n v="1603.1940010350413"/>
    <n v="3.2049860791108959"/>
    <n v="7.379753169014184"/>
    <x v="7"/>
  </r>
  <r>
    <x v="3"/>
    <x v="0"/>
    <x v="3"/>
    <x v="1"/>
    <n v="2364.0484718263192"/>
    <n v="3.3736563769600147"/>
    <n v="7.7681308824724304"/>
    <x v="7"/>
  </r>
  <r>
    <x v="3"/>
    <x v="0"/>
    <x v="3"/>
    <x v="14"/>
    <n v="723.54805802989927"/>
    <n v="2.8594673822332792"/>
    <n v="6.5841669682330561"/>
    <x v="4"/>
  </r>
  <r>
    <x v="3"/>
    <x v="0"/>
    <x v="3"/>
    <x v="9"/>
    <n v="6043.6388673433648"/>
    <n v="3.7812985055336692"/>
    <n v="8.7067615710024899"/>
    <x v="9"/>
  </r>
  <r>
    <x v="3"/>
    <x v="0"/>
    <x v="3"/>
    <x v="2"/>
    <n v="1363.4512116579701"/>
    <n v="3.1346396022066445"/>
    <n v="7.2177744199498051"/>
    <x v="7"/>
  </r>
  <r>
    <x v="3"/>
    <x v="0"/>
    <x v="3"/>
    <x v="2"/>
    <n v="306.30528372500481"/>
    <n v="2.4861544883926707"/>
    <n v="5.7245822638532013"/>
    <x v="2"/>
  </r>
  <r>
    <x v="3"/>
    <x v="0"/>
    <x v="3"/>
    <x v="0"/>
    <n v="5.8904862254808616"/>
    <n v="0.7701511447578715"/>
    <n v="1.7733385452717743"/>
    <x v="0"/>
  </r>
  <r>
    <x v="3"/>
    <x v="0"/>
    <x v="3"/>
    <x v="0"/>
    <n v="267.03537555513242"/>
    <n v="2.4265687984084265"/>
    <n v="5.5873811423397166"/>
    <x v="2"/>
  </r>
  <r>
    <x v="3"/>
    <x v="0"/>
    <x v="3"/>
    <x v="0"/>
    <n v="23.561944901923447"/>
    <n v="1.3722111360858338"/>
    <n v="3.1596329063916646"/>
    <x v="5"/>
  </r>
  <r>
    <x v="3"/>
    <x v="0"/>
    <x v="3"/>
    <x v="0"/>
    <n v="98.960168588078488"/>
    <n v="1.9954604264837343"/>
    <n v="4.594717431680988"/>
    <x v="3"/>
  </r>
  <r>
    <x v="3"/>
    <x v="0"/>
    <x v="3"/>
    <x v="2"/>
    <n v="78.539816339744831"/>
    <n v="1.8950898813661714"/>
    <n v="4.3636057107176009"/>
    <x v="3"/>
  </r>
  <r>
    <x v="3"/>
    <x v="0"/>
    <x v="3"/>
    <x v="2"/>
    <n v="307.09068188840229"/>
    <n v="2.4872666387620384"/>
    <n v="5.727143084714875"/>
    <x v="2"/>
  </r>
  <r>
    <x v="3"/>
    <x v="0"/>
    <x v="3"/>
    <x v="2"/>
    <n v="671.5154297048183"/>
    <n v="2.827055996094344"/>
    <n v="6.5095369936662699"/>
    <x v="4"/>
  </r>
  <r>
    <x v="3"/>
    <x v="0"/>
    <x v="3"/>
    <x v="2"/>
    <n v="259.18139392115791"/>
    <n v="2.4136038212440587"/>
    <n v="5.5575281791900357"/>
    <x v="2"/>
  </r>
  <r>
    <x v="3"/>
    <x v="0"/>
    <x v="3"/>
    <x v="0"/>
    <n v="77.754418176347386"/>
    <n v="1.8907250759637213"/>
    <n v="4.3535553748640998"/>
    <x v="3"/>
  </r>
  <r>
    <x v="3"/>
    <x v="1"/>
    <x v="3"/>
    <x v="1"/>
    <n v="194.77874452256717"/>
    <n v="2.2895415621923876"/>
    <n v="5.2718642708944916"/>
    <x v="2"/>
  </r>
  <r>
    <x v="3"/>
    <x v="1"/>
    <x v="3"/>
    <x v="19"/>
    <n v="298.45130209103036"/>
    <n v="2.4748734779829817"/>
    <n v="5.6986067774499407"/>
    <x v="2"/>
  </r>
  <r>
    <x v="3"/>
    <x v="1"/>
    <x v="3"/>
    <x v="3"/>
    <n v="637.743308678728"/>
    <n v="2.8046459106073467"/>
    <n v="6.4579358648911871"/>
    <x v="4"/>
  </r>
  <r>
    <x v="3"/>
    <x v="1"/>
    <x v="3"/>
    <x v="18"/>
    <n v="516.79199151552098"/>
    <n v="2.7133157749801269"/>
    <n v="6.2476404560548264"/>
    <x v="4"/>
  </r>
  <r>
    <x v="3"/>
    <x v="1"/>
    <x v="3"/>
    <x v="1"/>
    <n v="14.726215563702155"/>
    <n v="1.168091153429909"/>
    <n v="2.6896292771459294"/>
    <x v="6"/>
  </r>
  <r>
    <x v="3"/>
    <x v="1"/>
    <x v="3"/>
    <x v="12"/>
    <n v="106.02875205865551"/>
    <n v="2.0254236498611777"/>
    <n v="4.6637103031679388"/>
    <x v="3"/>
  </r>
  <r>
    <x v="3"/>
    <x v="1"/>
    <x v="3"/>
    <x v="3"/>
    <n v="1231.5043202071988"/>
    <n v="3.0904359397145909"/>
    <n v="7.115991725639863"/>
    <x v="7"/>
  </r>
  <r>
    <x v="3"/>
    <x v="1"/>
    <x v="3"/>
    <x v="2"/>
    <n v="155.50883635269477"/>
    <n v="2.1917550716277026"/>
    <n v="5.0467025554240452"/>
    <x v="2"/>
  </r>
  <r>
    <x v="3"/>
    <x v="1"/>
    <x v="3"/>
    <x v="5"/>
    <n v="20157.243863595511"/>
    <n v="4.3044311499629533"/>
    <n v="9.9113189997239139"/>
    <x v="10"/>
  </r>
  <r>
    <x v="3"/>
    <x v="4"/>
    <x v="3"/>
    <x v="5"/>
    <n v="361.28315516282623"/>
    <n v="2.5578477130477455"/>
    <n v="5.8896620142126501"/>
    <x v="2"/>
  </r>
  <r>
    <x v="3"/>
    <x v="4"/>
    <x v="3"/>
    <x v="12"/>
    <n v="30.237829290801759"/>
    <n v="1.4805506108746722"/>
    <n v="3.4090937660232479"/>
    <x v="5"/>
  </r>
  <r>
    <x v="3"/>
    <x v="4"/>
    <x v="3"/>
    <x v="1"/>
    <n v="35.735616434583896"/>
    <n v="1.5531012780232838"/>
    <n v="3.5761478506864144"/>
    <x v="5"/>
  </r>
  <r>
    <x v="3"/>
    <x v="4"/>
    <x v="3"/>
    <x v="2"/>
    <n v="49.480084294039244"/>
    <n v="1.6944304308197531"/>
    <n v="3.9015702511210422"/>
    <x v="5"/>
  </r>
  <r>
    <x v="3"/>
    <x v="4"/>
    <x v="3"/>
    <x v="9"/>
    <n v="539.96123733574564"/>
    <n v="2.7323625838684715"/>
    <n v="6.2914973542702359"/>
    <x v="4"/>
  </r>
  <r>
    <x v="3"/>
    <x v="4"/>
    <x v="3"/>
    <x v="8"/>
    <n v="2261.9467105846511"/>
    <n v="3.3544823691254022"/>
    <n v="7.7239810978595012"/>
    <x v="7"/>
  </r>
  <r>
    <x v="3"/>
    <x v="4"/>
    <x v="3"/>
    <x v="2"/>
    <n v="345.57519189487726"/>
    <n v="2.538542557852359"/>
    <n v="5.8452102516418165"/>
    <x v="2"/>
  </r>
  <r>
    <x v="3"/>
    <x v="4"/>
    <x v="3"/>
    <x v="20"/>
    <n v="10885.618544688634"/>
    <n v="4.0368531116419595"/>
    <n v="9.2951977974734046"/>
    <x v="10"/>
  </r>
  <r>
    <x v="3"/>
    <x v="4"/>
    <x v="3"/>
    <x v="2"/>
    <n v="578.0530482605219"/>
    <n v="2.7619676957036701"/>
    <n v="6.3596656434583858"/>
    <x v="4"/>
  </r>
  <r>
    <x v="3"/>
    <x v="4"/>
    <x v="3"/>
    <x v="0"/>
    <n v="911.06186954103998"/>
    <n v="2.9595478705930898"/>
    <n v="6.8146108088299195"/>
    <x v="4"/>
  </r>
  <r>
    <x v="3"/>
    <x v="4"/>
    <x v="3"/>
    <x v="1"/>
    <n v="1209.5131716320705"/>
    <n v="3.0826106022026347"/>
    <n v="7.0979732201371846"/>
    <x v="7"/>
  </r>
  <r>
    <x v="3"/>
    <x v="4"/>
    <x v="3"/>
    <x v="0"/>
    <n v="1382.3007675795091"/>
    <n v="3.1406025491803211"/>
    <n v="7.2315046127617073"/>
    <x v="7"/>
  </r>
  <r>
    <x v="3"/>
    <x v="4"/>
    <x v="3"/>
    <x v="0"/>
    <n v="329.86722862692829"/>
    <n v="2.518339171764072"/>
    <n v="5.7986902360069239"/>
    <x v="2"/>
  </r>
  <r>
    <x v="3"/>
    <x v="4"/>
    <x v="3"/>
    <x v="0"/>
    <n v="879.64594300514204"/>
    <n v="2.9443079040363531"/>
    <n v="6.7795194890186501"/>
    <x v="4"/>
  </r>
  <r>
    <x v="3"/>
    <x v="4"/>
    <x v="3"/>
    <x v="2"/>
    <n v="47.123889803846893"/>
    <n v="1.673241131749815"/>
    <n v="3.85278008695161"/>
    <x v="5"/>
  </r>
  <r>
    <x v="3"/>
    <x v="5"/>
    <x v="3"/>
    <x v="14"/>
    <n v="49.480084294039244"/>
    <n v="1.6944304308197531"/>
    <n v="3.9015702511210422"/>
    <x v="5"/>
  </r>
  <r>
    <x v="3"/>
    <x v="5"/>
    <x v="3"/>
    <x v="0"/>
    <n v="56.155968682917553"/>
    <n v="1.749395923167252"/>
    <n v="4.0281329744294716"/>
    <x v="3"/>
  </r>
  <r>
    <x v="3"/>
    <x v="5"/>
    <x v="3"/>
    <x v="1"/>
    <n v="85.804749351171225"/>
    <n v="1.9335113270086308"/>
    <n v="4.4520743587052092"/>
    <x v="3"/>
  </r>
  <r>
    <x v="3"/>
    <x v="5"/>
    <x v="3"/>
    <x v="7"/>
    <n v="1400.757624419349"/>
    <n v="3.1463629950405441"/>
    <n v="7.2447685295284554"/>
    <x v="7"/>
  </r>
  <r>
    <x v="3"/>
    <x v="5"/>
    <x v="3"/>
    <x v="8"/>
    <n v="5421.6035219325859"/>
    <n v="3.7341277547544771"/>
    <n v="8.5981469034329852"/>
    <x v="9"/>
  </r>
  <r>
    <x v="3"/>
    <x v="5"/>
    <x v="3"/>
    <x v="13"/>
    <n v="731.2056901230244"/>
    <n v="2.8640395623475139"/>
    <n v="6.5946948020065763"/>
    <x v="4"/>
  </r>
  <r>
    <x v="3"/>
    <x v="5"/>
    <x v="3"/>
    <x v="16"/>
    <n v="1571.581724958294"/>
    <n v="3.1963369700023829"/>
    <n v="7.3598378593132425"/>
    <x v="7"/>
  </r>
  <r>
    <x v="3"/>
    <x v="5"/>
    <x v="3"/>
    <x v="0"/>
    <n v="17.27875959474386"/>
    <n v="1.2375125621883776"/>
    <n v="2.8494779780878252"/>
    <x v="6"/>
  </r>
  <r>
    <x v="3"/>
    <x v="5"/>
    <x v="3"/>
    <x v="0"/>
    <n v="1943.8604544086845"/>
    <n v="3.2886650846357588"/>
    <n v="7.5724311997322999"/>
    <x v="7"/>
  </r>
  <r>
    <x v="3"/>
    <x v="5"/>
    <x v="3"/>
    <x v="2"/>
    <n v="2778.7387021001718"/>
    <n v="3.4438477099398757"/>
    <n v="7.9297523994492405"/>
    <x v="7"/>
  </r>
  <r>
    <x v="3"/>
    <x v="5"/>
    <x v="3"/>
    <x v="0"/>
    <n v="141.37166941154069"/>
    <n v="2.1503623864694776"/>
    <n v="4.9513923756197196"/>
    <x v="3"/>
  </r>
  <r>
    <x v="3"/>
    <x v="5"/>
    <x v="3"/>
    <x v="2"/>
    <n v="23816.413906864222"/>
    <n v="4.3768763693337114"/>
    <n v="10.078130281905704"/>
    <x v="12"/>
  </r>
  <r>
    <x v="3"/>
    <x v="2"/>
    <x v="3"/>
    <x v="13"/>
    <n v="17459.401172325277"/>
    <n v="4.2420293440651617"/>
    <n v="9.7676335316877516"/>
    <x v="10"/>
  </r>
  <r>
    <x v="3"/>
    <x v="2"/>
    <x v="3"/>
    <x v="0"/>
    <n v="60.475658581603518"/>
    <n v="1.7815806065386532"/>
    <n v="4.1022409465831933"/>
    <x v="3"/>
  </r>
  <r>
    <x v="3"/>
    <x v="2"/>
    <x v="3"/>
    <x v="5"/>
    <n v="197.92033717615698"/>
    <n v="2.2964904221477154"/>
    <n v="5.2878646122409325"/>
    <x v="2"/>
  </r>
  <r>
    <x v="3"/>
    <x v="2"/>
    <x v="3"/>
    <x v="5"/>
    <n v="2462.2232422510006"/>
    <n v="3.3913274265329068"/>
    <n v="7.8088199777965306"/>
    <x v="7"/>
  </r>
  <r>
    <x v="3"/>
    <x v="2"/>
    <x v="3"/>
    <x v="2"/>
    <n v="881.21673933193699"/>
    <n v="2.9450827382863141"/>
    <n v="6.7813036108121514"/>
    <x v="4"/>
  </r>
  <r>
    <x v="3"/>
    <x v="2"/>
    <x v="3"/>
    <x v="2"/>
    <n v="179.0707812546182"/>
    <n v="2.2530247283666252"/>
    <n v="5.1877811536839502"/>
    <x v="2"/>
  </r>
  <r>
    <x v="3"/>
    <x v="2"/>
    <x v="3"/>
    <x v="2"/>
    <n v="1272.3450247038661"/>
    <n v="3.1046048959088024"/>
    <n v="7.1486169529559396"/>
    <x v="7"/>
  </r>
  <r>
    <x v="3"/>
    <x v="2"/>
    <x v="3"/>
    <x v="9"/>
    <n v="627.53313255456112"/>
    <n v="2.7976366606801628"/>
    <n v="6.4417964704957837"/>
    <x v="4"/>
  </r>
  <r>
    <x v="3"/>
    <x v="2"/>
    <x v="3"/>
    <x v="0"/>
    <n v="612.61056745000963"/>
    <n v="2.787184484056652"/>
    <n v="6.4177294444131467"/>
    <x v="4"/>
  </r>
  <r>
    <x v="3"/>
    <x v="2"/>
    <x v="3"/>
    <x v="3"/>
    <n v="1077.5662801812991"/>
    <n v="3.0324439927369045"/>
    <n v="6.9824603330153403"/>
    <x v="4"/>
  </r>
  <r>
    <x v="3"/>
    <x v="2"/>
    <x v="3"/>
    <x v="0"/>
    <n v="146.86945655532284"/>
    <n v="2.1669314879026706"/>
    <n v="4.989544141584096"/>
    <x v="3"/>
  </r>
  <r>
    <x v="3"/>
    <x v="2"/>
    <x v="3"/>
    <x v="0"/>
    <n v="4005.5306333269864"/>
    <n v="3.6026600574641079"/>
    <n v="8.2954313434419262"/>
    <x v="9"/>
  </r>
  <r>
    <x v="3"/>
    <x v="6"/>
    <x v="3"/>
    <x v="0"/>
    <n v="226.1946710584651"/>
    <n v="2.3544823691254022"/>
    <n v="5.4213960048654553"/>
    <x v="2"/>
  </r>
  <r>
    <x v="3"/>
    <x v="6"/>
    <x v="3"/>
    <x v="0"/>
    <n v="25.132741228718345"/>
    <n v="1.4002398596860774"/>
    <n v="3.2241714275292361"/>
    <x v="5"/>
  </r>
  <r>
    <x v="3"/>
    <x v="6"/>
    <x v="3"/>
    <x v="0"/>
    <n v="4.7123889803846897"/>
    <n v="0.67324113174981504"/>
    <n v="1.5501949939575645"/>
    <x v="0"/>
  </r>
  <r>
    <x v="3"/>
    <x v="6"/>
    <x v="3"/>
    <x v="3"/>
    <n v="133.51768777756621"/>
    <n v="2.1255388027444453"/>
    <n v="4.8942339617797712"/>
    <x v="3"/>
  </r>
  <r>
    <x v="3"/>
    <x v="6"/>
    <x v="3"/>
    <x v="1"/>
    <n v="87.964594300514207"/>
    <n v="1.9443079040363531"/>
    <n v="4.4769343960246042"/>
    <x v="3"/>
  </r>
  <r>
    <x v="3"/>
    <x v="6"/>
    <x v="3"/>
    <x v="2"/>
    <n v="1767.1458676442587"/>
    <n v="3.2472723994775339"/>
    <n v="7.4771210199279752"/>
    <x v="7"/>
  </r>
  <r>
    <x v="3"/>
    <x v="6"/>
    <x v="3"/>
    <x v="0"/>
    <n v="70.685834705770347"/>
    <n v="1.8493323908054964"/>
    <n v="4.2582451950597742"/>
    <x v="3"/>
  </r>
  <r>
    <x v="3"/>
    <x v="6"/>
    <x v="3"/>
    <x v="0"/>
    <n v="60.475658581603518"/>
    <n v="1.7815806065386532"/>
    <n v="4.1022409465831933"/>
    <x v="3"/>
  </r>
  <r>
    <x v="3"/>
    <x v="6"/>
    <x v="3"/>
    <x v="0"/>
    <n v="345.57519189487726"/>
    <n v="2.538542557852359"/>
    <n v="5.8452102516418165"/>
    <x v="2"/>
  </r>
  <r>
    <x v="3"/>
    <x v="6"/>
    <x v="3"/>
    <x v="0"/>
    <n v="6.2831853071795862"/>
    <n v="0.79817986835811505"/>
    <n v="1.8378770664093453"/>
    <x v="0"/>
  </r>
  <r>
    <x v="3"/>
    <x v="6"/>
    <x v="3"/>
    <x v="0"/>
    <n v="16.493361431346415"/>
    <n v="1.2173091761000907"/>
    <n v="2.8029579624529326"/>
    <x v="6"/>
  </r>
  <r>
    <x v="3"/>
    <x v="6"/>
    <x v="3"/>
    <x v="0"/>
    <n v="11.780972450961723"/>
    <n v="1.0711811404218528"/>
    <n v="2.4664857258317197"/>
    <x v="6"/>
  </r>
  <r>
    <x v="3"/>
    <x v="7"/>
    <x v="3"/>
    <x v="3"/>
    <n v="1332.4279842037711"/>
    <n v="3.1246437453473082"/>
    <n v="7.1947581089537946"/>
    <x v="7"/>
  </r>
  <r>
    <x v="3"/>
    <x v="7"/>
    <x v="3"/>
    <x v="7"/>
    <n v="483.80526865282815"/>
    <n v="2.6846705935305968"/>
    <n v="6.1816824882630295"/>
    <x v="4"/>
  </r>
  <r>
    <x v="3"/>
    <x v="7"/>
    <x v="3"/>
    <x v="8"/>
    <n v="7932.5214503142279"/>
    <n v="3.8994112551488138"/>
    <n v="8.9787262275588606"/>
    <x v="9"/>
  </r>
  <r>
    <x v="3"/>
    <x v="7"/>
    <x v="3"/>
    <x v="2"/>
    <n v="683.29640215578002"/>
    <n v="2.8346091339847899"/>
    <n v="6.5269287363781388"/>
    <x v="4"/>
  </r>
  <r>
    <x v="3"/>
    <x v="7"/>
    <x v="3"/>
    <x v="24"/>
    <n v="367.5663404700058"/>
    <n v="2.5653357344402954"/>
    <n v="5.9069038206471562"/>
    <x v="2"/>
  </r>
  <r>
    <x v="3"/>
    <x v="7"/>
    <x v="3"/>
    <x v="1"/>
    <n v="32.986722862692829"/>
    <n v="1.518339171764072"/>
    <n v="3.496105143012878"/>
    <x v="5"/>
  </r>
  <r>
    <x v="3"/>
    <x v="7"/>
    <x v="3"/>
    <x v="2"/>
    <n v="183.7831702350029"/>
    <n v="2.2643057387763141"/>
    <n v="5.2137566400872108"/>
    <x v="2"/>
  </r>
  <r>
    <x v="3"/>
    <x v="7"/>
    <x v="3"/>
    <x v="0"/>
    <n v="31.415926535897931"/>
    <n v="1.4971498726941339"/>
    <n v="3.4473149788434458"/>
    <x v="5"/>
  </r>
  <r>
    <x v="3"/>
    <x v="7"/>
    <x v="3"/>
    <x v="0"/>
    <n v="183.7831702350029"/>
    <n v="2.2643057387763141"/>
    <n v="5.2137566400872108"/>
    <x v="2"/>
  </r>
  <r>
    <x v="3"/>
    <x v="7"/>
    <x v="3"/>
    <x v="0"/>
    <n v="360.49775699942876"/>
    <n v="2.5569025669034326"/>
    <n v="5.8874857347900544"/>
    <x v="2"/>
  </r>
  <r>
    <x v="3"/>
    <x v="7"/>
    <x v="3"/>
    <x v="0"/>
    <n v="15.707963267948966"/>
    <n v="1.1961198770301527"/>
    <n v="2.7541677982835004"/>
    <x v="6"/>
  </r>
  <r>
    <x v="3"/>
    <x v="7"/>
    <x v="3"/>
    <x v="2"/>
    <n v="523.86057498609796"/>
    <n v="2.7192157152827203"/>
    <n v="6.2612255706451334"/>
    <x v="4"/>
  </r>
  <r>
    <x v="3"/>
    <x v="7"/>
    <x v="3"/>
    <x v="0"/>
    <n v="43.196898986859658"/>
    <n v="1.6354525708604153"/>
    <n v="3.7657687099619803"/>
    <x v="5"/>
  </r>
  <r>
    <x v="3"/>
    <x v="3"/>
    <x v="3"/>
    <x v="2"/>
    <n v="78.343466798895463"/>
    <n v="1.8940027857249573"/>
    <n v="4.3611025804994821"/>
    <x v="3"/>
  </r>
  <r>
    <x v="3"/>
    <x v="3"/>
    <x v="3"/>
    <x v="1"/>
    <n v="12782.35510929347"/>
    <n v="4.1066108786064008"/>
    <n v="9.455820991806279"/>
    <x v="10"/>
  </r>
  <r>
    <x v="3"/>
    <x v="3"/>
    <x v="3"/>
    <x v="1"/>
    <n v="2968.8050576423543"/>
    <n v="3.4725816812033967"/>
    <n v="7.995914813343143"/>
    <x v="7"/>
  </r>
  <r>
    <x v="3"/>
    <x v="3"/>
    <x v="3"/>
    <x v="0"/>
    <n v="21.991148575128552"/>
    <n v="1.3422479127083906"/>
    <n v="3.0906400349047134"/>
    <x v="5"/>
  </r>
  <r>
    <x v="3"/>
    <x v="3"/>
    <x v="3"/>
    <x v="1"/>
    <n v="58.90486225480862"/>
    <n v="1.7701511447578715"/>
    <n v="4.0759236382658202"/>
    <x v="3"/>
  </r>
  <r>
    <x v="3"/>
    <x v="3"/>
    <x v="3"/>
    <x v="2"/>
    <n v="276.46015351590177"/>
    <n v="2.4416325448443024"/>
    <n v="5.6220667003276068"/>
    <x v="2"/>
  </r>
  <r>
    <x v="3"/>
    <x v="3"/>
    <x v="3"/>
    <x v="2"/>
    <n v="169.64600329384882"/>
    <n v="2.2295436325171023"/>
    <n v="5.1337139324136745"/>
    <x v="2"/>
  </r>
  <r>
    <x v="3"/>
    <x v="3"/>
    <x v="3"/>
    <x v="0"/>
    <n v="160.22122533307945"/>
    <n v="2.2047200487920704"/>
    <n v="5.0765555185737261"/>
    <x v="2"/>
  </r>
  <r>
    <x v="3"/>
    <x v="3"/>
    <x v="3"/>
    <x v="0"/>
    <n v="326.72563597333851"/>
    <n v="2.5141832119929144"/>
    <n v="5.7891207849907733"/>
    <x v="2"/>
  </r>
  <r>
    <x v="3"/>
    <x v="3"/>
    <x v="3"/>
    <x v="0"/>
    <n v="6.8722339297276722"/>
    <n v="0.83709793438848468"/>
    <n v="1.9274892250990325"/>
    <x v="0"/>
  </r>
  <r>
    <x v="3"/>
    <x v="3"/>
    <x v="3"/>
    <x v="1"/>
    <n v="66.758843888783105"/>
    <n v="1.8245088070804643"/>
    <n v="4.2010867812198258"/>
    <x v="3"/>
  </r>
  <r>
    <x v="3"/>
    <x v="3"/>
    <x v="3"/>
    <x v="2"/>
    <n v="2.9452431127404308"/>
    <n v="0.46912114909389024"/>
    <n v="1.0801913647118289"/>
    <x v="1"/>
  </r>
  <r>
    <x v="3"/>
    <x v="3"/>
    <x v="3"/>
    <x v="2"/>
    <n v="25.918139392115794"/>
    <n v="1.4136038212440589"/>
    <n v="3.2549430861959898"/>
    <x v="5"/>
  </r>
  <r>
    <x v="3"/>
    <x v="3"/>
    <x v="3"/>
    <x v="1"/>
    <n v="212.05750411731103"/>
    <n v="2.3264536455251585"/>
    <n v="5.3568574837278842"/>
    <x v="2"/>
  </r>
  <r>
    <x v="3"/>
    <x v="3"/>
    <x v="3"/>
    <x v="0"/>
    <n v="31.415926535897931"/>
    <n v="1.4971498726941339"/>
    <n v="3.4473149788434458"/>
    <x v="5"/>
  </r>
  <r>
    <x v="3"/>
    <x v="3"/>
    <x v="3"/>
    <x v="12"/>
    <n v="133.51768777756621"/>
    <n v="2.1255388027444453"/>
    <n v="4.8942339617797712"/>
    <x v="3"/>
  </r>
  <r>
    <x v="3"/>
    <x v="3"/>
    <x v="3"/>
    <x v="2"/>
    <n v="219.91148575128551"/>
    <n v="2.3422479127083906"/>
    <n v="5.3932251278987593"/>
    <x v="2"/>
  </r>
  <r>
    <x v="3"/>
    <x v="3"/>
    <x v="3"/>
    <x v="0"/>
    <n v="76.576320931251203"/>
    <n v="1.8840944970647082"/>
    <n v="4.3382879027333106"/>
    <x v="3"/>
  </r>
  <r>
    <x v="3"/>
    <x v="3"/>
    <x v="3"/>
    <x v="1"/>
    <n v="827.02426605751305"/>
    <n v="2.9175182525516581"/>
    <n v="6.7178340368634855"/>
    <x v="4"/>
  </r>
  <r>
    <x v="3"/>
    <x v="3"/>
    <x v="3"/>
    <x v="2"/>
    <n v="922.84284199200169"/>
    <n v="2.9651277479739266"/>
    <n v="6.8274589513077686"/>
    <x v="4"/>
  </r>
  <r>
    <x v="3"/>
    <x v="8"/>
    <x v="3"/>
    <x v="2"/>
    <n v="23.561944901923447"/>
    <n v="1.3722111360858338"/>
    <n v="3.1596329063916646"/>
    <x v="5"/>
  </r>
  <r>
    <x v="3"/>
    <x v="8"/>
    <x v="3"/>
    <x v="13"/>
    <n v="893.39041086459747"/>
    <n v="2.9510412866953213"/>
    <n v="6.7950236755546154"/>
    <x v="4"/>
  </r>
  <r>
    <x v="3"/>
    <x v="8"/>
    <x v="3"/>
    <x v="2"/>
    <n v="61.850105367549055"/>
    <n v="1.7913404438278095"/>
    <n v="4.1247138024352523"/>
    <x v="3"/>
  </r>
  <r>
    <x v="3"/>
    <x v="8"/>
    <x v="3"/>
    <x v="11"/>
    <n v="1404.6846152363362"/>
    <n v="3.1475788258511597"/>
    <n v="7.2475680834285816"/>
    <x v="7"/>
  </r>
  <r>
    <x v="3"/>
    <x v="8"/>
    <x v="3"/>
    <x v="0"/>
    <n v="15.11891464540088"/>
    <n v="1.179520615210691"/>
    <n v="2.7159465854633029"/>
    <x v="6"/>
  </r>
  <r>
    <x v="3"/>
    <x v="8"/>
    <x v="3"/>
    <x v="5"/>
    <n v="759.8727230870312"/>
    <n v="2.8807408550571205"/>
    <n v="6.6331509496334462"/>
    <x v="4"/>
  </r>
  <r>
    <x v="3"/>
    <x v="8"/>
    <x v="3"/>
    <x v="1"/>
    <n v="2617.3393795219963"/>
    <n v="3.4178600394520684"/>
    <n v="7.8699135767823734"/>
    <x v="7"/>
  </r>
  <r>
    <x v="3"/>
    <x v="8"/>
    <x v="3"/>
    <x v="2"/>
    <n v="90.320788790706558"/>
    <n v="1.9557877217197832"/>
    <n v="4.5033676530927593"/>
    <x v="3"/>
  </r>
  <r>
    <x v="3"/>
    <x v="8"/>
    <x v="3"/>
    <x v="7"/>
    <n v="19947.542553968393"/>
    <n v="4.299889400223825"/>
    <n v="9.900861234478489"/>
    <x v="10"/>
  </r>
  <r>
    <x v="3"/>
    <x v="8"/>
    <x v="3"/>
    <x v="0"/>
    <n v="129.59069696057895"/>
    <n v="2.1125738255800779"/>
    <n v="4.8643809986300903"/>
    <x v="3"/>
  </r>
  <r>
    <x v="3"/>
    <x v="8"/>
    <x v="3"/>
    <x v="1"/>
    <n v="296.09510760083799"/>
    <n v="2.4714312315719642"/>
    <n v="5.69068071217752"/>
    <x v="2"/>
  </r>
  <r>
    <x v="3"/>
    <x v="8"/>
    <x v="3"/>
    <x v="12"/>
    <n v="5827.6543724090661"/>
    <n v="3.7654937866451985"/>
    <n v="8.6703698608909363"/>
    <x v="9"/>
  </r>
  <r>
    <x v="3"/>
    <x v="8"/>
    <x v="3"/>
    <x v="15"/>
    <n v="12269.490108594937"/>
    <n v="4.0888265148358185"/>
    <n v="9.4148709808997513"/>
    <x v="10"/>
  </r>
  <r>
    <x v="3"/>
    <x v="9"/>
    <x v="3"/>
    <x v="0"/>
    <n v="127.23450247038662"/>
    <n v="2.1046048959088024"/>
    <n v="4.8460318599618937"/>
    <x v="3"/>
  </r>
  <r>
    <x v="3"/>
    <x v="9"/>
    <x v="3"/>
    <x v="0"/>
    <n v="94.247779607693786"/>
    <n v="1.9742711274137963"/>
    <n v="4.5459272675115558"/>
    <x v="3"/>
  </r>
  <r>
    <x v="3"/>
    <x v="9"/>
    <x v="3"/>
    <x v="2"/>
    <n v="42.411500823462205"/>
    <n v="1.62748364118914"/>
    <n v="3.7474195712937837"/>
    <x v="5"/>
  </r>
  <r>
    <x v="3"/>
    <x v="9"/>
    <x v="3"/>
    <x v="0"/>
    <n v="54.977871437821378"/>
    <n v="1.7401879213804283"/>
    <n v="4.0069307667788685"/>
    <x v="5"/>
  </r>
  <r>
    <x v="3"/>
    <x v="9"/>
    <x v="3"/>
    <x v="0"/>
    <n v="0.78539816339744828"/>
    <n v="-0.10491011863382856"/>
    <n v="-0.24156447527049049"/>
    <x v="8"/>
  </r>
  <r>
    <x v="3"/>
    <x v="9"/>
    <x v="3"/>
    <x v="0"/>
    <n v="1.5707963267948966"/>
    <n v="0.19611987703015263"/>
    <n v="0.45158270528945482"/>
    <x v="1"/>
  </r>
  <r>
    <x v="3"/>
    <x v="9"/>
    <x v="3"/>
    <x v="0"/>
    <n v="113.09733552923255"/>
    <n v="2.053452373461421"/>
    <n v="4.7282488243055099"/>
    <x v="3"/>
  </r>
  <r>
    <x v="3"/>
    <x v="9"/>
    <x v="3"/>
    <x v="2"/>
    <n v="9952.5655265724654"/>
    <n v="3.9979350456115896"/>
    <n v="9.2055856387837167"/>
    <x v="10"/>
  </r>
  <r>
    <x v="3"/>
    <x v="9"/>
    <x v="3"/>
    <x v="0"/>
    <n v="259.18139392115791"/>
    <n v="2.4136038212440587"/>
    <n v="5.5575281791900357"/>
    <x v="2"/>
  </r>
  <r>
    <x v="3"/>
    <x v="9"/>
    <x v="3"/>
    <x v="0"/>
    <n v="329.86722862692829"/>
    <n v="2.518339171764072"/>
    <n v="5.7986902360069239"/>
    <x v="2"/>
  </r>
  <r>
    <x v="3"/>
    <x v="9"/>
    <x v="3"/>
    <x v="12"/>
    <n v="518.36278784231581"/>
    <n v="2.71463381690804"/>
    <n v="6.2506753597499802"/>
    <x v="4"/>
  </r>
  <r>
    <x v="3"/>
    <x v="1"/>
    <x v="5"/>
    <x v="8"/>
    <n v="1240.1437000045707"/>
    <n v="3.0934720113744656"/>
    <n v="7.1229825389851511"/>
    <x v="7"/>
  </r>
  <r>
    <x v="3"/>
    <x v="1"/>
    <x v="5"/>
    <x v="3"/>
    <n v="98.174770424681029"/>
    <n v="1.9919998943742279"/>
    <n v="4.5867492620318107"/>
    <x v="3"/>
  </r>
  <r>
    <x v="3"/>
    <x v="1"/>
    <x v="5"/>
    <x v="1"/>
    <n v="106.81415022205297"/>
    <n v="2.028628789736389"/>
    <n v="4.6710904104655615"/>
    <x v="3"/>
  </r>
  <r>
    <x v="3"/>
    <x v="1"/>
    <x v="5"/>
    <x v="1"/>
    <n v="114.66813185602744"/>
    <n v="2.0594427371506083"/>
    <n v="4.7420421464378455"/>
    <x v="3"/>
  </r>
  <r>
    <x v="3"/>
    <x v="1"/>
    <x v="5"/>
    <x v="0"/>
    <n v="26.703537555513243"/>
    <n v="1.4265687984084265"/>
    <n v="3.2847960493456712"/>
    <x v="5"/>
  </r>
  <r>
    <x v="3"/>
    <x v="4"/>
    <x v="5"/>
    <x v="4"/>
    <n v="2045.9622156503528"/>
    <n v="3.3108976090017146"/>
    <n v="7.6236234789169766"/>
    <x v="7"/>
  </r>
  <r>
    <x v="3"/>
    <x v="4"/>
    <x v="5"/>
    <x v="6"/>
    <n v="4046.3713378236534"/>
    <n v="3.607065735717927"/>
    <n v="8.3055757925136984"/>
    <x v="9"/>
  </r>
  <r>
    <x v="3"/>
    <x v="4"/>
    <x v="5"/>
    <x v="6"/>
    <n v="402.90925782289099"/>
    <n v="2.6052072464779878"/>
    <n v="5.9987113699002794"/>
    <x v="2"/>
  </r>
  <r>
    <x v="3"/>
    <x v="4"/>
    <x v="5"/>
    <x v="1"/>
    <n v="1534.6680112786139"/>
    <n v="3.1860144407489259"/>
    <n v="7.3360693573322378"/>
    <x v="7"/>
  </r>
  <r>
    <x v="3"/>
    <x v="4"/>
    <x v="5"/>
    <x v="10"/>
    <n v="2559.6126145122839"/>
    <n v="3.4081742418313157"/>
    <n v="7.8476112035670713"/>
    <x v="7"/>
  </r>
  <r>
    <x v="3"/>
    <x v="5"/>
    <x v="5"/>
    <x v="3"/>
    <n v="547.61886942887077"/>
    <n v="2.7384784043042587"/>
    <n v="6.3055795512371073"/>
    <x v="4"/>
  </r>
  <r>
    <x v="3"/>
    <x v="5"/>
    <x v="5"/>
    <x v="4"/>
    <n v="1624.2034019059231"/>
    <n v="3.2106404157880766"/>
    <n v="7.392772760357829"/>
    <x v="7"/>
  </r>
  <r>
    <x v="3"/>
    <x v="5"/>
    <x v="5"/>
    <x v="16"/>
    <n v="1658.7609210954108"/>
    <n v="3.2197837952279462"/>
    <n v="7.4138261695556613"/>
    <x v="7"/>
  </r>
  <r>
    <x v="3"/>
    <x v="5"/>
    <x v="5"/>
    <x v="4"/>
    <n v="5968.2406436572091"/>
    <n v="3.7758463258763819"/>
    <n v="8.6942074633992945"/>
    <x v="9"/>
  </r>
  <r>
    <x v="3"/>
    <x v="5"/>
    <x v="5"/>
    <x v="17"/>
    <n v="1870.8184252127219"/>
    <n v="3.2720316385129302"/>
    <n v="7.5341312746447553"/>
    <x v="7"/>
  </r>
  <r>
    <x v="3"/>
    <x v="2"/>
    <x v="5"/>
    <x v="10"/>
    <n v="1467.1237692264333"/>
    <n v="3.166466753260246"/>
    <n v="7.2910591435182974"/>
    <x v="7"/>
  </r>
  <r>
    <x v="3"/>
    <x v="9"/>
    <x v="5"/>
    <x v="17"/>
    <n v="2074.2365495326608"/>
    <n v="3.3168582825730955"/>
    <n v="7.6373484370266418"/>
    <x v="7"/>
  </r>
  <r>
    <x v="3"/>
    <x v="9"/>
    <x v="5"/>
    <x v="0"/>
    <n v="395.84067435231395"/>
    <n v="2.5975204178116966"/>
    <n v="5.9810117928008779"/>
    <x v="2"/>
  </r>
  <r>
    <x v="3"/>
    <x v="9"/>
    <x v="5"/>
    <x v="7"/>
    <n v="3015.9289474462012"/>
    <n v="3.4794211057337021"/>
    <n v="8.0116631703112819"/>
    <x v="9"/>
  </r>
  <r>
    <x v="3"/>
    <x v="1"/>
    <x v="6"/>
    <x v="10"/>
    <n v="2951.1335989659119"/>
    <n v="3.4699888706251172"/>
    <n v="7.9899446463566388"/>
    <x v="7"/>
  </r>
  <r>
    <x v="3"/>
    <x v="1"/>
    <x v="6"/>
    <x v="8"/>
    <n v="507.75991263645034"/>
    <n v="2.7056584105825845"/>
    <n v="6.2300087229414221"/>
    <x v="4"/>
  </r>
  <r>
    <x v="3"/>
    <x v="4"/>
    <x v="6"/>
    <x v="18"/>
    <n v="8017.3444519611521"/>
    <n v="3.9040305427432584"/>
    <n v="8.9893625303140805"/>
    <x v="9"/>
  </r>
  <r>
    <x v="3"/>
    <x v="7"/>
    <x v="6"/>
    <x v="4"/>
    <n v="6480.3202461923456"/>
    <n v="3.8115964684813273"/>
    <n v="8.7765252088338528"/>
    <x v="9"/>
  </r>
  <r>
    <x v="3"/>
    <x v="7"/>
    <x v="6"/>
    <x v="0"/>
    <n v="37.699111843077517"/>
    <n v="1.5763311187417586"/>
    <n v="3.6296365356374003"/>
    <x v="5"/>
  </r>
  <r>
    <x v="3"/>
    <x v="7"/>
    <x v="6"/>
    <x v="8"/>
    <n v="2121.3604393365076"/>
    <n v="3.3266144655536225"/>
    <n v="7.6598128785221249"/>
    <x v="7"/>
  </r>
  <r>
    <x v="3"/>
    <x v="7"/>
    <x v="6"/>
    <x v="0"/>
    <n v="150.79644737231007"/>
    <n v="2.1783911100697209"/>
    <n v="5.0159308967572906"/>
    <x v="2"/>
  </r>
  <r>
    <x v="3"/>
    <x v="7"/>
    <x v="6"/>
    <x v="0"/>
    <n v="69.115038378975441"/>
    <n v="1.8395725535163401"/>
    <n v="4.235772339207716"/>
    <x v="3"/>
  </r>
  <r>
    <x v="3"/>
    <x v="4"/>
    <x v="19"/>
    <x v="0"/>
    <n v="2324.7785636564467"/>
    <n v="3.3663815924251099"/>
    <n v="7.7513800720476151"/>
    <x v="7"/>
  </r>
  <r>
    <x v="3"/>
    <x v="5"/>
    <x v="7"/>
    <x v="0"/>
    <n v="0.37699111843077515"/>
    <n v="-0.42366888125824137"/>
    <n v="-0.97553365035069095"/>
    <x v="8"/>
  </r>
  <r>
    <x v="3"/>
    <x v="5"/>
    <x v="7"/>
    <x v="0"/>
    <n v="3.9269908169872414"/>
    <n v="0.59405988570219026"/>
    <n v="1.3678734371636099"/>
    <x v="0"/>
  </r>
  <r>
    <x v="3"/>
    <x v="5"/>
    <x v="7"/>
    <x v="0"/>
    <n v="0.47123889803846897"/>
    <n v="-0.32675886825018491"/>
    <n v="-0.75239009903648113"/>
    <x v="8"/>
  </r>
  <r>
    <x v="3"/>
    <x v="5"/>
    <x v="7"/>
    <x v="0"/>
    <n v="1.1309733552923256"/>
    <n v="5.3452373461421121E-2"/>
    <n v="0.1230786383174188"/>
    <x v="1"/>
  </r>
  <r>
    <x v="3"/>
    <x v="5"/>
    <x v="7"/>
    <x v="0"/>
    <n v="0.62831853071795862"/>
    <n v="-0.20182013164188498"/>
    <n v="-0.46470802658470023"/>
    <x v="8"/>
  </r>
  <r>
    <x v="3"/>
    <x v="5"/>
    <x v="7"/>
    <x v="2"/>
    <n v="3.1415926535897931"/>
    <n v="0.49714987269413385"/>
    <n v="1.1447298858494002"/>
    <x v="0"/>
  </r>
  <r>
    <x v="3"/>
    <x v="3"/>
    <x v="7"/>
    <x v="0"/>
    <n v="3.9269908169872414"/>
    <n v="0.59405988570219026"/>
    <n v="1.3678734371636099"/>
    <x v="0"/>
  </r>
  <r>
    <x v="3"/>
    <x v="3"/>
    <x v="7"/>
    <x v="0"/>
    <n v="0.39269908169872414"/>
    <n v="-0.40594011429780974"/>
    <n v="-0.93471165583043581"/>
    <x v="8"/>
  </r>
  <r>
    <x v="3"/>
    <x v="3"/>
    <x v="7"/>
    <x v="0"/>
    <n v="7.0685834705770345"/>
    <n v="0.84933239080549627"/>
    <n v="1.9556601020657289"/>
    <x v="6"/>
  </r>
  <r>
    <x v="3"/>
    <x v="3"/>
    <x v="7"/>
    <x v="12"/>
    <n v="7.0685834705770345"/>
    <n v="0.84933239080549627"/>
    <n v="1.9556601020657289"/>
    <x v="6"/>
  </r>
  <r>
    <x v="3"/>
    <x v="3"/>
    <x v="7"/>
    <x v="1"/>
    <n v="7.8539816339744828"/>
    <n v="0.8950898813661714"/>
    <n v="2.061020617723555"/>
    <x v="6"/>
  </r>
  <r>
    <x v="3"/>
    <x v="3"/>
    <x v="7"/>
    <x v="2"/>
    <n v="3.5342917352885173"/>
    <n v="0.54830239514151513"/>
    <n v="1.2625129215057835"/>
    <x v="0"/>
  </r>
  <r>
    <x v="3"/>
    <x v="8"/>
    <x v="7"/>
    <x v="0"/>
    <n v="1.2566370614359172"/>
    <n v="9.9209864022096222E-2"/>
    <n v="0.22843915397524506"/>
    <x v="1"/>
  </r>
  <r>
    <x v="3"/>
    <x v="8"/>
    <x v="7"/>
    <x v="0"/>
    <n v="2.8274333882308138"/>
    <n v="0.45139238213345872"/>
    <n v="1.0393693701915738"/>
    <x v="1"/>
  </r>
  <r>
    <x v="3"/>
    <x v="8"/>
    <x v="7"/>
    <x v="1"/>
    <n v="1.2566370614359172"/>
    <n v="9.9209864022096222E-2"/>
    <n v="0.22843915397524506"/>
    <x v="1"/>
  </r>
  <r>
    <x v="3"/>
    <x v="8"/>
    <x v="7"/>
    <x v="2"/>
    <n v="5.8904862254808616"/>
    <n v="0.7701511447578715"/>
    <n v="1.7733385452717743"/>
    <x v="0"/>
  </r>
  <r>
    <x v="3"/>
    <x v="8"/>
    <x v="7"/>
    <x v="0"/>
    <n v="4.908738521234052"/>
    <n v="0.69096989871024672"/>
    <n v="1.5910169884778196"/>
    <x v="0"/>
  </r>
  <r>
    <x v="3"/>
    <x v="8"/>
    <x v="7"/>
    <x v="0"/>
    <n v="3.5342917352885173"/>
    <n v="0.54830239514151513"/>
    <n v="1.2625129215057835"/>
    <x v="0"/>
  </r>
  <r>
    <x v="3"/>
    <x v="8"/>
    <x v="7"/>
    <x v="0"/>
    <n v="2.5918139392115793"/>
    <n v="0.41360382124405892"/>
    <n v="0.95235799320194403"/>
    <x v="1"/>
  </r>
  <r>
    <x v="3"/>
    <x v="0"/>
    <x v="8"/>
    <x v="16"/>
    <n v="103845.34516441061"/>
    <n v="5.0163870341911174"/>
    <n v="11.550658005617079"/>
    <x v="13"/>
  </r>
  <r>
    <x v="3"/>
    <x v="0"/>
    <x v="8"/>
    <x v="5"/>
    <n v="320982.80460257636"/>
    <n v="5.5064817674010014"/>
    <n v="12.679142832461052"/>
    <x v="14"/>
  </r>
  <r>
    <x v="3"/>
    <x v="0"/>
    <x v="8"/>
    <x v="12"/>
    <n v="64803.202461923458"/>
    <n v="4.8115964684813273"/>
    <n v="11.079110301827898"/>
    <x v="13"/>
  </r>
  <r>
    <x v="3"/>
    <x v="0"/>
    <x v="8"/>
    <x v="0"/>
    <n v="28.274333882308138"/>
    <n v="1.4513923821334587"/>
    <n v="3.3419544631856195"/>
    <x v="5"/>
  </r>
  <r>
    <x v="3"/>
    <x v="0"/>
    <x v="8"/>
    <x v="1"/>
    <n v="106.02875205865551"/>
    <n v="2.0254236498611777"/>
    <n v="4.6637103031679388"/>
    <x v="3"/>
  </r>
  <r>
    <x v="3"/>
    <x v="0"/>
    <x v="8"/>
    <x v="0"/>
    <n v="55.76326960121883"/>
    <n v="1.7463482300852466"/>
    <n v="4.0211154017708246"/>
    <x v="3"/>
  </r>
  <r>
    <x v="3"/>
    <x v="0"/>
    <x v="8"/>
    <x v="0"/>
    <n v="141.37166941154069"/>
    <n v="2.1503623864694776"/>
    <n v="4.9513923756197196"/>
    <x v="3"/>
  </r>
  <r>
    <x v="3"/>
    <x v="1"/>
    <x v="8"/>
    <x v="7"/>
    <n v="7882.2559678567914"/>
    <n v="3.8966505340087445"/>
    <n v="8.9723694322158227"/>
    <x v="9"/>
  </r>
  <r>
    <x v="3"/>
    <x v="1"/>
    <x v="8"/>
    <x v="12"/>
    <n v="6269.4408393201311"/>
    <n v="3.7972288085776538"/>
    <n v="8.7434424493184473"/>
    <x v="9"/>
  </r>
  <r>
    <x v="3"/>
    <x v="1"/>
    <x v="8"/>
    <x v="8"/>
    <n v="6005.939755500287"/>
    <n v="3.7785809715551015"/>
    <n v="8.7005042177737355"/>
    <x v="9"/>
  </r>
  <r>
    <x v="3"/>
    <x v="1"/>
    <x v="8"/>
    <x v="14"/>
    <n v="751.23334328965927"/>
    <n v="2.8757748557294862"/>
    <n v="6.6217163136098174"/>
    <x v="4"/>
  </r>
  <r>
    <x v="3"/>
    <x v="1"/>
    <x v="8"/>
    <x v="20"/>
    <n v="3392.1346677135789"/>
    <n v="3.5304730854136701"/>
    <n v="8.1292146976902107"/>
    <x v="9"/>
  </r>
  <r>
    <x v="3"/>
    <x v="1"/>
    <x v="8"/>
    <x v="9"/>
    <n v="1465.5529728996385"/>
    <n v="3.1660015207766525"/>
    <n v="7.2899879061367985"/>
    <x v="7"/>
  </r>
  <r>
    <x v="3"/>
    <x v="1"/>
    <x v="8"/>
    <x v="25"/>
    <n v="1201.6591899980958"/>
    <n v="3.07978131218377"/>
    <n v="7.0914585391159903"/>
    <x v="7"/>
  </r>
  <r>
    <x v="3"/>
    <x v="1"/>
    <x v="8"/>
    <x v="9"/>
    <n v="3034.7785033677401"/>
    <n v="3.4821269991096271"/>
    <n v="8.0178937200619185"/>
    <x v="9"/>
  </r>
  <r>
    <x v="3"/>
    <x v="4"/>
    <x v="8"/>
    <x v="13"/>
    <n v="47586.882021169695"/>
    <n v="4.6774872499687099"/>
    <n v="10.770312414447666"/>
    <x v="12"/>
  </r>
  <r>
    <x v="3"/>
    <x v="4"/>
    <x v="8"/>
    <x v="10"/>
    <n v="11506.083093772617"/>
    <n v="4.0609275060562995"/>
    <n v="9.3506311391747232"/>
    <x v="10"/>
  </r>
  <r>
    <x v="3"/>
    <x v="4"/>
    <x v="8"/>
    <x v="20"/>
    <n v="49715.703743058475"/>
    <n v="4.6964935913835264"/>
    <n v="10.814076132861777"/>
    <x v="12"/>
  </r>
  <r>
    <x v="3"/>
    <x v="5"/>
    <x v="8"/>
    <x v="0"/>
    <n v="3.7227872945039051"/>
    <n v="0.57086822304025653"/>
    <n v="1.3144726604364947"/>
    <x v="0"/>
  </r>
  <r>
    <x v="3"/>
    <x v="5"/>
    <x v="8"/>
    <x v="3"/>
    <n v="1.4137166941154067"/>
    <n v="0.15036238646947744"/>
    <n v="0.34622218963162837"/>
    <x v="1"/>
  </r>
  <r>
    <x v="3"/>
    <x v="5"/>
    <x v="8"/>
    <x v="2"/>
    <n v="11784.114043615315"/>
    <n v="4.0712969368448571"/>
    <n v="9.3745076359312876"/>
    <x v="10"/>
  </r>
  <r>
    <x v="3"/>
    <x v="5"/>
    <x v="8"/>
    <x v="0"/>
    <n v="1435.7078426905355"/>
    <n v="3.1570660727639841"/>
    <n v="7.269413276743605"/>
    <x v="7"/>
  </r>
  <r>
    <x v="3"/>
    <x v="5"/>
    <x v="8"/>
    <x v="0"/>
    <n v="2660.928977590555"/>
    <n v="3.4250332830248409"/>
    <n v="7.8864305805014547"/>
    <x v="7"/>
  </r>
  <r>
    <x v="3"/>
    <x v="2"/>
    <x v="8"/>
    <x v="12"/>
    <n v="2021.2221735033331"/>
    <n v="3.3056140539523597"/>
    <n v="7.6114576438223187"/>
    <x v="7"/>
  </r>
  <r>
    <x v="3"/>
    <x v="2"/>
    <x v="8"/>
    <x v="9"/>
    <n v="3384.2806860796045"/>
    <n v="3.5294663754545392"/>
    <n v="8.1268966623453469"/>
    <x v="9"/>
  </r>
  <r>
    <x v="3"/>
    <x v="2"/>
    <x v="8"/>
    <x v="5"/>
    <n v="1538.5950020956011"/>
    <n v="3.1871243173609076"/>
    <n v="7.3386249426740502"/>
    <x v="7"/>
  </r>
  <r>
    <x v="3"/>
    <x v="2"/>
    <x v="8"/>
    <x v="8"/>
    <n v="16496.503024000005"/>
    <n v="4.2173918909811912"/>
    <n v="9.7109036994872593"/>
    <x v="10"/>
  </r>
  <r>
    <x v="3"/>
    <x v="2"/>
    <x v="8"/>
    <x v="17"/>
    <n v="1430.9954537101507"/>
    <n v="3.1556382540031507"/>
    <n v="7.2661256025494128"/>
    <x v="7"/>
  </r>
  <r>
    <x v="3"/>
    <x v="2"/>
    <x v="8"/>
    <x v="0"/>
    <n v="1265.2764412332892"/>
    <n v="3.1021854217853897"/>
    <n v="7.1430459079064841"/>
    <x v="7"/>
  </r>
  <r>
    <x v="3"/>
    <x v="2"/>
    <x v="8"/>
    <x v="0"/>
    <n v="431.18359170519909"/>
    <n v="2.6346622258162635"/>
    <n v="6.0665339662390405"/>
    <x v="4"/>
  </r>
  <r>
    <x v="3"/>
    <x v="2"/>
    <x v="8"/>
    <x v="0"/>
    <n v="678.58401317539528"/>
    <n v="2.8316036238450648"/>
    <n v="6.5200082935335653"/>
    <x v="4"/>
  </r>
  <r>
    <x v="3"/>
    <x v="2"/>
    <x v="8"/>
    <x v="10"/>
    <n v="3652.1014597981343"/>
    <n v="3.5625428342561252"/>
    <n v="8.2030580233109109"/>
    <x v="9"/>
  </r>
  <r>
    <x v="3"/>
    <x v="2"/>
    <x v="8"/>
    <x v="10"/>
    <n v="1276.2720155208535"/>
    <n v="3.1059432466810648"/>
    <n v="7.1516986194933478"/>
    <x v="7"/>
  </r>
  <r>
    <x v="3"/>
    <x v="2"/>
    <x v="8"/>
    <x v="2"/>
    <n v="1468.6945655532284"/>
    <n v="3.1669314879026706"/>
    <n v="7.2921292345781419"/>
    <x v="7"/>
  </r>
  <r>
    <x v="3"/>
    <x v="2"/>
    <x v="8"/>
    <x v="7"/>
    <n v="7319.9108828642184"/>
    <n v="3.864505793720153"/>
    <n v="8.8983534324091469"/>
    <x v="9"/>
  </r>
  <r>
    <x v="3"/>
    <x v="2"/>
    <x v="8"/>
    <x v="0"/>
    <n v="12.566370614359172"/>
    <n v="1.0992098640220962"/>
    <n v="2.5310242469692907"/>
    <x v="6"/>
  </r>
  <r>
    <x v="3"/>
    <x v="2"/>
    <x v="8"/>
    <x v="0"/>
    <n v="212.05750411731103"/>
    <n v="2.3264536455251585"/>
    <n v="5.3568574837278842"/>
    <x v="2"/>
  </r>
  <r>
    <x v="3"/>
    <x v="2"/>
    <x v="8"/>
    <x v="0"/>
    <n v="43.982297150257104"/>
    <n v="1.6432779083723719"/>
    <n v="3.7837872154646588"/>
    <x v="5"/>
  </r>
  <r>
    <x v="3"/>
    <x v="2"/>
    <x v="8"/>
    <x v="0"/>
    <n v="78.539816339744831"/>
    <n v="1.8950898813661714"/>
    <n v="4.3636057107176009"/>
    <x v="3"/>
  </r>
  <r>
    <x v="3"/>
    <x v="2"/>
    <x v="8"/>
    <x v="2"/>
    <n v="640.88490133231778"/>
    <n v="2.8067800401200325"/>
    <n v="6.4628498796936169"/>
    <x v="4"/>
  </r>
  <r>
    <x v="3"/>
    <x v="6"/>
    <x v="8"/>
    <x v="2"/>
    <n v="569.41366846314997"/>
    <n v="2.7554278879371652"/>
    <n v="6.3446071795841839"/>
    <x v="4"/>
  </r>
  <r>
    <x v="3"/>
    <x v="6"/>
    <x v="8"/>
    <x v="5"/>
    <n v="2170.8405236305471"/>
    <n v="3.3366279200683322"/>
    <n v="7.6828697096170702"/>
    <x v="7"/>
  </r>
  <r>
    <x v="3"/>
    <x v="6"/>
    <x v="8"/>
    <x v="2"/>
    <n v="13474.290891246623"/>
    <n v="4.1295059189332068"/>
    <n v="9.5085387703662807"/>
    <x v="10"/>
  </r>
  <r>
    <x v="3"/>
    <x v="6"/>
    <x v="8"/>
    <x v="0"/>
    <n v="86.393797973719316"/>
    <n v="1.9364825665243965"/>
    <n v="4.4589158905219257"/>
    <x v="3"/>
  </r>
  <r>
    <x v="3"/>
    <x v="6"/>
    <x v="8"/>
    <x v="0"/>
    <n v="122.52211349000193"/>
    <n v="2.0882144797206332"/>
    <n v="4.8082915319790462"/>
    <x v="3"/>
  </r>
  <r>
    <x v="3"/>
    <x v="6"/>
    <x v="8"/>
    <x v="2"/>
    <n v="2761.459942505428"/>
    <n v="3.4411387477679058"/>
    <n v="7.9235147835345767"/>
    <x v="7"/>
  </r>
  <r>
    <x v="3"/>
    <x v="7"/>
    <x v="8"/>
    <x v="3"/>
    <n v="17228.494112286426"/>
    <n v="4.2362473188116088"/>
    <n v="9.7543199265316058"/>
    <x v="10"/>
  </r>
  <r>
    <x v="3"/>
    <x v="7"/>
    <x v="8"/>
    <x v="0"/>
    <n v="1635.1989761934874"/>
    <n v="3.2135706065406886"/>
    <n v="7.3995197739044238"/>
    <x v="7"/>
  </r>
  <r>
    <x v="3"/>
    <x v="3"/>
    <x v="8"/>
    <x v="12"/>
    <n v="147969.01398407927"/>
    <n v="5.1701707798230299"/>
    <n v="11.904758165853909"/>
    <x v="13"/>
  </r>
  <r>
    <x v="3"/>
    <x v="3"/>
    <x v="8"/>
    <x v="2"/>
    <n v="75.398223686155035"/>
    <n v="1.8773611144057398"/>
    <n v="4.3227837161973461"/>
    <x v="3"/>
  </r>
  <r>
    <x v="3"/>
    <x v="3"/>
    <x v="8"/>
    <x v="0"/>
    <n v="2.3561944901923448"/>
    <n v="0.37221113608583389"/>
    <n v="0.85704781339761926"/>
    <x v="1"/>
  </r>
  <r>
    <x v="3"/>
    <x v="3"/>
    <x v="8"/>
    <x v="0"/>
    <n v="7.8539816339744828"/>
    <n v="0.8950898813661714"/>
    <n v="2.061020617723555"/>
    <x v="6"/>
  </r>
  <r>
    <x v="3"/>
    <x v="3"/>
    <x v="8"/>
    <x v="0"/>
    <n v="5.497787143782138"/>
    <n v="0.74018792138042833"/>
    <n v="1.7043456737848228"/>
    <x v="0"/>
  </r>
  <r>
    <x v="3"/>
    <x v="3"/>
    <x v="8"/>
    <x v="0"/>
    <n v="1270.7742283770713"/>
    <n v="3.1040683986424251"/>
    <n v="7.1473816223479467"/>
    <x v="7"/>
  </r>
  <r>
    <x v="3"/>
    <x v="8"/>
    <x v="8"/>
    <x v="12"/>
    <n v="1265.2764412332892"/>
    <n v="3.1021854217853897"/>
    <n v="7.1430459079064841"/>
    <x v="7"/>
  </r>
  <r>
    <x v="3"/>
    <x v="8"/>
    <x v="8"/>
    <x v="5"/>
    <n v="12403.007796372503"/>
    <n v="4.0935270166917332"/>
    <n v="9.4256942864027717"/>
    <x v="10"/>
  </r>
  <r>
    <x v="3"/>
    <x v="8"/>
    <x v="8"/>
    <x v="3"/>
    <n v="32.397674240144738"/>
    <n v="1.5105138342521154"/>
    <n v="3.4780866375101995"/>
    <x v="5"/>
  </r>
  <r>
    <x v="3"/>
    <x v="8"/>
    <x v="8"/>
    <x v="20"/>
    <n v="3698.4399514385841"/>
    <n v="3.5680185718088939"/>
    <n v="8.2156663749730647"/>
    <x v="9"/>
  </r>
  <r>
    <x v="3"/>
    <x v="8"/>
    <x v="8"/>
    <x v="5"/>
    <n v="929.51872638088003"/>
    <n v="2.9682581436312732"/>
    <n v="6.8346669536835485"/>
    <x v="4"/>
  </r>
  <r>
    <x v="3"/>
    <x v="8"/>
    <x v="8"/>
    <x v="8"/>
    <n v="5781.7085798503158"/>
    <n v="3.7620561977890703"/>
    <n v="8.6624545200349736"/>
    <x v="9"/>
  </r>
  <r>
    <x v="3"/>
    <x v="8"/>
    <x v="8"/>
    <x v="12"/>
    <n v="70340.25951387547"/>
    <n v="4.8472039662731641"/>
    <n v="11.161099595442201"/>
    <x v="13"/>
  </r>
  <r>
    <x v="3"/>
    <x v="8"/>
    <x v="8"/>
    <x v="17"/>
    <n v="13241.027636717581"/>
    <n v="4.121921692024892"/>
    <n v="9.491075442545311"/>
    <x v="10"/>
  </r>
  <r>
    <x v="3"/>
    <x v="9"/>
    <x v="8"/>
    <x v="7"/>
    <n v="1563.7277433243196"/>
    <n v="3.1941611413935811"/>
    <n v="7.3548278287937059"/>
    <x v="7"/>
  </r>
  <r>
    <x v="3"/>
    <x v="9"/>
    <x v="8"/>
    <x v="3"/>
    <n v="1608.4954386379741"/>
    <n v="3.2064198336699645"/>
    <n v="7.3830545108889076"/>
    <x v="7"/>
  </r>
  <r>
    <x v="3"/>
    <x v="9"/>
    <x v="8"/>
    <x v="0"/>
    <n v="0.78539816339744828"/>
    <n v="-0.10491011863382856"/>
    <n v="-0.24156447527049049"/>
    <x v="8"/>
  </r>
  <r>
    <x v="3"/>
    <x v="9"/>
    <x v="8"/>
    <x v="0"/>
    <n v="4.7123889803846897"/>
    <n v="0.67324113174981504"/>
    <n v="1.5501949939575645"/>
    <x v="0"/>
  </r>
  <r>
    <x v="3"/>
    <x v="9"/>
    <x v="8"/>
    <x v="0"/>
    <n v="2.3561944901923448"/>
    <n v="0.37221113608583389"/>
    <n v="0.85704781339761926"/>
    <x v="1"/>
  </r>
  <r>
    <x v="3"/>
    <x v="9"/>
    <x v="8"/>
    <x v="0"/>
    <n v="3.1415926535897931"/>
    <n v="0.49714987269413385"/>
    <n v="1.1447298858494002"/>
    <x v="0"/>
  </r>
  <r>
    <x v="3"/>
    <x v="9"/>
    <x v="8"/>
    <x v="3"/>
    <n v="128491.13953182254"/>
    <n v="5.108873180701476"/>
    <n v="11.763615227880294"/>
    <x v="13"/>
  </r>
  <r>
    <x v="3"/>
    <x v="9"/>
    <x v="8"/>
    <x v="0"/>
    <n v="164.93361431346415"/>
    <n v="2.2173091761000907"/>
    <n v="5.1055430554469785"/>
    <x v="2"/>
  </r>
  <r>
    <x v="3"/>
    <x v="9"/>
    <x v="8"/>
    <x v="0"/>
    <n v="709.99993971129322"/>
    <n v="2.8512583118415349"/>
    <n v="6.5652648851216862"/>
    <x v="4"/>
  </r>
  <r>
    <x v="3"/>
    <x v="1"/>
    <x v="16"/>
    <x v="1"/>
    <n v="99.352867669777211"/>
    <n v="1.9971804068780081"/>
    <n v="4.5986778328970841"/>
    <x v="3"/>
  </r>
  <r>
    <x v="3"/>
    <x v="1"/>
    <x v="16"/>
    <x v="3"/>
    <n v="70.685834705770347"/>
    <n v="1.8493323908054964"/>
    <n v="4.2582451950597742"/>
    <x v="3"/>
  </r>
  <r>
    <x v="3"/>
    <x v="1"/>
    <x v="16"/>
    <x v="2"/>
    <n v="155.50883635269477"/>
    <n v="2.1917550716277026"/>
    <n v="5.0467025554240452"/>
    <x v="2"/>
  </r>
  <r>
    <x v="3"/>
    <x v="1"/>
    <x v="16"/>
    <x v="2"/>
    <n v="122.52211349000193"/>
    <n v="2.0882144797206332"/>
    <n v="4.8082915319790462"/>
    <x v="3"/>
  </r>
  <r>
    <x v="3"/>
    <x v="4"/>
    <x v="16"/>
    <x v="2"/>
    <n v="106.81415022205297"/>
    <n v="2.028628789736389"/>
    <n v="4.6710904104655615"/>
    <x v="3"/>
  </r>
  <r>
    <x v="3"/>
    <x v="4"/>
    <x v="16"/>
    <x v="1"/>
    <n v="2004.336112990288"/>
    <n v="3.3019705514152964"/>
    <n v="7.6030681691941897"/>
    <x v="7"/>
  </r>
  <r>
    <x v="3"/>
    <x v="4"/>
    <x v="16"/>
    <x v="0"/>
    <n v="19.438604544086846"/>
    <n v="1.288665084635759"/>
    <n v="2.967261013744209"/>
    <x v="6"/>
  </r>
  <r>
    <x v="3"/>
    <x v="4"/>
    <x v="16"/>
    <x v="14"/>
    <n v="54.977871437821378"/>
    <n v="1.7401879213804283"/>
    <n v="4.0069307667788685"/>
    <x v="5"/>
  </r>
  <r>
    <x v="3"/>
    <x v="0"/>
    <x v="9"/>
    <x v="0"/>
    <n v="12.959069696057897"/>
    <n v="1.1125738255800777"/>
    <n v="2.5617959056360444"/>
    <x v="6"/>
  </r>
  <r>
    <x v="3"/>
    <x v="0"/>
    <x v="9"/>
    <x v="16"/>
    <n v="2202.2564501664451"/>
    <n v="3.3428678906607927"/>
    <n v="7.69723777288399"/>
    <x v="7"/>
  </r>
  <r>
    <x v="3"/>
    <x v="0"/>
    <x v="9"/>
    <x v="5"/>
    <n v="1461.2332830009525"/>
    <n v="3.1647195557237242"/>
    <n v="7.2870360725161865"/>
    <x v="7"/>
  </r>
  <r>
    <x v="3"/>
    <x v="0"/>
    <x v="9"/>
    <x v="18"/>
    <n v="4469.7009478948785"/>
    <n v="3.6502784669744965"/>
    <n v="8.4050767833326336"/>
    <x v="9"/>
  </r>
  <r>
    <x v="3"/>
    <x v="0"/>
    <x v="9"/>
    <x v="14"/>
    <n v="26.703537555513243"/>
    <n v="1.4265687984084265"/>
    <n v="3.2847960493456712"/>
    <x v="5"/>
  </r>
  <r>
    <x v="3"/>
    <x v="0"/>
    <x v="9"/>
    <x v="2"/>
    <n v="295.30970943744057"/>
    <n v="2.4702777262938325"/>
    <n v="5.6880246681194038"/>
    <x v="2"/>
  </r>
  <r>
    <x v="3"/>
    <x v="0"/>
    <x v="9"/>
    <x v="19"/>
    <n v="40.055306333269861"/>
    <n v="1.6026600574641079"/>
    <n v="3.6902611574538353"/>
    <x v="5"/>
  </r>
  <r>
    <x v="3"/>
    <x v="0"/>
    <x v="9"/>
    <x v="0"/>
    <n v="157.07963267948966"/>
    <n v="2.1961198770301529"/>
    <n v="5.0567528912775463"/>
    <x v="2"/>
  </r>
  <r>
    <x v="3"/>
    <x v="1"/>
    <x v="9"/>
    <x v="8"/>
    <n v="1531.5264186250242"/>
    <n v="3.1851244927286895"/>
    <n v="7.3340201762873019"/>
    <x v="7"/>
  </r>
  <r>
    <x v="3"/>
    <x v="1"/>
    <x v="9"/>
    <x v="9"/>
    <n v="1774.9998492782331"/>
    <n v="3.2491983205135724"/>
    <n v="7.4815556169958413"/>
    <x v="7"/>
  </r>
  <r>
    <x v="3"/>
    <x v="4"/>
    <x v="9"/>
    <x v="0"/>
    <n v="904.77868423386042"/>
    <n v="2.9565423604533647"/>
    <n v="6.807690365985346"/>
    <x v="4"/>
  </r>
  <r>
    <x v="3"/>
    <x v="4"/>
    <x v="9"/>
    <x v="1"/>
    <n v="559.20349233898321"/>
    <n v="2.7475698750030277"/>
    <n v="6.326513436141485"/>
    <x v="4"/>
  </r>
  <r>
    <x v="3"/>
    <x v="4"/>
    <x v="9"/>
    <x v="0"/>
    <n v="333.00882128051808"/>
    <n v="2.5224557379589041"/>
    <n v="5.8081689799614669"/>
    <x v="2"/>
  </r>
  <r>
    <x v="3"/>
    <x v="5"/>
    <x v="9"/>
    <x v="12"/>
    <n v="831.34395595619901"/>
    <n v="2.9197807437216023"/>
    <n v="6.7230436153044293"/>
    <x v="4"/>
  </r>
  <r>
    <x v="3"/>
    <x v="5"/>
    <x v="9"/>
    <x v="0"/>
    <n v="3.330088212805181"/>
    <n v="0.5224557379589041"/>
    <n v="1.2029987939733759"/>
    <x v="0"/>
  </r>
  <r>
    <x v="3"/>
    <x v="5"/>
    <x v="9"/>
    <x v="6"/>
    <n v="3345.7961760731296"/>
    <n v="3.5244994804688905"/>
    <n v="8.1154599639929259"/>
    <x v="9"/>
  </r>
  <r>
    <x v="3"/>
    <x v="5"/>
    <x v="9"/>
    <x v="1"/>
    <n v="1146.6813185602746"/>
    <n v="3.0594427371506088"/>
    <n v="7.0446272394318914"/>
    <x v="7"/>
  </r>
  <r>
    <x v="3"/>
    <x v="2"/>
    <x v="9"/>
    <x v="13"/>
    <n v="914.20346219462976"/>
    <n v="2.961042861680041"/>
    <n v="6.8180531530208928"/>
    <x v="4"/>
  </r>
  <r>
    <x v="3"/>
    <x v="2"/>
    <x v="9"/>
    <x v="14"/>
    <n v="721.78091216225494"/>
    <n v="2.8584053927522826"/>
    <n v="6.5817216470851969"/>
    <x v="4"/>
  </r>
  <r>
    <x v="3"/>
    <x v="2"/>
    <x v="9"/>
    <x v="2"/>
    <n v="393.68082940297097"/>
    <n v="2.59514426699441"/>
    <n v="5.9755405033502882"/>
    <x v="2"/>
  </r>
  <r>
    <x v="3"/>
    <x v="2"/>
    <x v="9"/>
    <x v="5"/>
    <n v="447.28425405484677"/>
    <n v="2.6505836097812905"/>
    <n v="6.1031943076167465"/>
    <x v="4"/>
  </r>
  <r>
    <x v="3"/>
    <x v="2"/>
    <x v="9"/>
    <x v="0"/>
    <n v="170.43140145724627"/>
    <n v="2.2315496152147007"/>
    <n v="5.1383328782699689"/>
    <x v="2"/>
  </r>
  <r>
    <x v="3"/>
    <x v="6"/>
    <x v="9"/>
    <x v="12"/>
    <n v="620.46454908398414"/>
    <n v="2.792716972656613"/>
    <n v="6.4304684701905765"/>
    <x v="4"/>
  </r>
  <r>
    <x v="3"/>
    <x v="7"/>
    <x v="9"/>
    <x v="7"/>
    <n v="3032.4223088775479"/>
    <n v="3.4817896829902204"/>
    <n v="8.0171170209937461"/>
    <x v="9"/>
  </r>
  <r>
    <x v="3"/>
    <x v="3"/>
    <x v="9"/>
    <x v="9"/>
    <n v="230.90706003884981"/>
    <n v="2.3634372117783289"/>
    <n v="5.4420152920681915"/>
    <x v="2"/>
  </r>
  <r>
    <x v="3"/>
    <x v="3"/>
    <x v="9"/>
    <x v="2"/>
    <n v="428.04199905160931"/>
    <n v="2.6314863836428137"/>
    <n v="6.059221319392754"/>
    <x v="4"/>
  </r>
  <r>
    <x v="3"/>
    <x v="3"/>
    <x v="9"/>
    <x v="0"/>
    <n v="1270.7742283770713"/>
    <n v="3.1040683986424251"/>
    <n v="7.1473816223479467"/>
    <x v="7"/>
  </r>
  <r>
    <x v="3"/>
    <x v="3"/>
    <x v="9"/>
    <x v="0"/>
    <n v="9.0320788790706548"/>
    <n v="0.9557877217197831"/>
    <n v="2.2007825600987139"/>
    <x v="6"/>
  </r>
  <r>
    <x v="3"/>
    <x v="3"/>
    <x v="9"/>
    <x v="5"/>
    <n v="2620.873671257285"/>
    <n v="3.4184460880209642"/>
    <n v="7.8712630034808839"/>
    <x v="7"/>
  </r>
  <r>
    <x v="3"/>
    <x v="3"/>
    <x v="9"/>
    <x v="0"/>
    <n v="245.04422698000386"/>
    <n v="2.389244475384614"/>
    <n v="5.5014387125389916"/>
    <x v="2"/>
  </r>
  <r>
    <x v="3"/>
    <x v="8"/>
    <x v="9"/>
    <x v="18"/>
    <n v="2613.8050877867081"/>
    <n v="3.4172731989848577"/>
    <n v="7.8685623266706086"/>
    <x v="7"/>
  </r>
  <r>
    <x v="3"/>
    <x v="8"/>
    <x v="9"/>
    <x v="3"/>
    <n v="21.991148575128552"/>
    <n v="1.3422479127083906"/>
    <n v="3.0906400349047134"/>
    <x v="5"/>
  </r>
  <r>
    <x v="3"/>
    <x v="8"/>
    <x v="9"/>
    <x v="0"/>
    <n v="1196.5541019360126"/>
    <n v="3.0779323399248639"/>
    <n v="7.087201123155273"/>
    <x v="7"/>
  </r>
  <r>
    <x v="3"/>
    <x v="8"/>
    <x v="9"/>
    <x v="0"/>
    <n v="43.47964232568274"/>
    <n v="1.6382859628148729"/>
    <n v="3.7722928360389236"/>
    <x v="5"/>
  </r>
  <r>
    <x v="3"/>
    <x v="9"/>
    <x v="9"/>
    <x v="2"/>
    <n v="376.99111843077515"/>
    <n v="2.5763311187417588"/>
    <n v="5.9322216286314458"/>
    <x v="2"/>
  </r>
  <r>
    <x v="3"/>
    <x v="9"/>
    <x v="9"/>
    <x v="1"/>
    <n v="943.26319424033534"/>
    <n v="2.9746328887690776"/>
    <n v="6.8493453468094927"/>
    <x v="4"/>
  </r>
  <r>
    <x v="3"/>
    <x v="9"/>
    <x v="9"/>
    <x v="0"/>
    <n v="25.132741228718345"/>
    <n v="1.4002398596860774"/>
    <n v="3.2241714275292361"/>
    <x v="5"/>
  </r>
  <r>
    <x v="3"/>
    <x v="9"/>
    <x v="9"/>
    <x v="7"/>
    <n v="21.991148575128552"/>
    <n v="1.3422479127083906"/>
    <n v="3.0906400349047134"/>
    <x v="5"/>
  </r>
  <r>
    <x v="3"/>
    <x v="5"/>
    <x v="10"/>
    <x v="0"/>
    <n v="412.33403578366034"/>
    <n v="2.6152491847721282"/>
    <n v="6.0218337873211336"/>
    <x v="4"/>
  </r>
  <r>
    <x v="3"/>
    <x v="0"/>
    <x v="11"/>
    <x v="0"/>
    <n v="50.26548245743669"/>
    <n v="1.7012698553500587"/>
    <n v="3.9173186080891815"/>
    <x v="5"/>
  </r>
  <r>
    <x v="3"/>
    <x v="7"/>
    <x v="11"/>
    <x v="1"/>
    <n v="176.00772841736816"/>
    <n v="2.2455317379012327"/>
    <n v="5.1705279055363906"/>
    <x v="2"/>
  </r>
  <r>
    <x v="4"/>
    <x v="5"/>
    <x v="12"/>
    <x v="0"/>
    <n v="30.630528372500482"/>
    <n v="1.4861544883926707"/>
    <n v="3.4219971708591559"/>
    <x v="5"/>
  </r>
  <r>
    <x v="4"/>
    <x v="0"/>
    <x v="1"/>
    <x v="0"/>
    <n v="0.23561944901923448"/>
    <n v="-0.62778886391416611"/>
    <n v="-1.4455372795964265"/>
    <x v="11"/>
  </r>
  <r>
    <x v="4"/>
    <x v="0"/>
    <x v="1"/>
    <x v="0"/>
    <n v="2.1991148575128552"/>
    <n v="0.34224791270839067"/>
    <n v="0.78805494191066772"/>
    <x v="1"/>
  </r>
  <r>
    <x v="4"/>
    <x v="0"/>
    <x v="1"/>
    <x v="1"/>
    <n v="8.8357293382212934"/>
    <n v="0.94624240381355273"/>
    <n v="2.1788036533799389"/>
    <x v="6"/>
  </r>
  <r>
    <x v="4"/>
    <x v="0"/>
    <x v="1"/>
    <x v="0"/>
    <n v="1.6493361431346412"/>
    <n v="0.21730917610009065"/>
    <n v="0.5003728694588867"/>
    <x v="1"/>
  </r>
  <r>
    <x v="4"/>
    <x v="0"/>
    <x v="1"/>
    <x v="0"/>
    <n v="6.1261056745000975"/>
    <n v="0.78718448405665187"/>
    <n v="1.8125592584250556"/>
    <x v="0"/>
  </r>
  <r>
    <x v="4"/>
    <x v="1"/>
    <x v="1"/>
    <x v="0"/>
    <n v="0.56548667764616278"/>
    <n v="-0.24757762220256008"/>
    <n v="-0.57006854224252645"/>
    <x v="8"/>
  </r>
  <r>
    <x v="4"/>
    <x v="1"/>
    <x v="1"/>
    <x v="2"/>
    <n v="1.1780972450961724"/>
    <n v="7.1181140421852696E-2"/>
    <n v="0.16390063283767389"/>
    <x v="1"/>
  </r>
  <r>
    <x v="4"/>
    <x v="1"/>
    <x v="1"/>
    <x v="0"/>
    <n v="0.50265482457436694"/>
    <n v="-0.29873014464994135"/>
    <n v="-0.68785157789890994"/>
    <x v="8"/>
  </r>
  <r>
    <x v="4"/>
    <x v="1"/>
    <x v="1"/>
    <x v="0"/>
    <n v="0.12566370614359174"/>
    <n v="-0.90079013597790369"/>
    <n v="-2.0741459390188006"/>
    <x v="11"/>
  </r>
  <r>
    <x v="4"/>
    <x v="1"/>
    <x v="1"/>
    <x v="0"/>
    <n v="1.0053096491487339"/>
    <n v="2.2998510140398521E-3"/>
    <n v="5.2956026610354026E-3"/>
    <x v="1"/>
  </r>
  <r>
    <x v="4"/>
    <x v="1"/>
    <x v="1"/>
    <x v="0"/>
    <n v="0.78539816339744828"/>
    <n v="-0.10491011863382856"/>
    <n v="-0.24156447527049049"/>
    <x v="8"/>
  </r>
  <r>
    <x v="4"/>
    <x v="1"/>
    <x v="1"/>
    <x v="0"/>
    <n v="0.78539816339744828"/>
    <n v="-0.10491011863382856"/>
    <n v="-0.24156447527049049"/>
    <x v="8"/>
  </r>
  <r>
    <x v="4"/>
    <x v="1"/>
    <x v="1"/>
    <x v="0"/>
    <n v="0.47123889803846897"/>
    <n v="-0.32675886825018491"/>
    <n v="-0.75239009903648113"/>
    <x v="8"/>
  </r>
  <r>
    <x v="4"/>
    <x v="1"/>
    <x v="1"/>
    <x v="16"/>
    <n v="1.3823007675795091"/>
    <n v="0.14060254918032133"/>
    <n v="0.32374933377957005"/>
    <x v="1"/>
  </r>
  <r>
    <x v="4"/>
    <x v="1"/>
    <x v="1"/>
    <x v="0"/>
    <n v="0.78539816339744828"/>
    <n v="-0.10491011863382856"/>
    <n v="-0.24156447527049049"/>
    <x v="8"/>
  </r>
  <r>
    <x v="4"/>
    <x v="1"/>
    <x v="1"/>
    <x v="13"/>
    <n v="8.4823001646924414"/>
    <n v="0.92851363685312116"/>
    <n v="2.1379816588596836"/>
    <x v="6"/>
  </r>
  <r>
    <x v="4"/>
    <x v="1"/>
    <x v="1"/>
    <x v="13"/>
    <n v="0.78539816339744828"/>
    <n v="-0.10491011863382856"/>
    <n v="-0.24156447527049049"/>
    <x v="8"/>
  </r>
  <r>
    <x v="4"/>
    <x v="1"/>
    <x v="1"/>
    <x v="13"/>
    <n v="1.4137166941154069"/>
    <n v="0.15036238646947753"/>
    <n v="0.34622218963162854"/>
    <x v="1"/>
  </r>
  <r>
    <x v="4"/>
    <x v="4"/>
    <x v="1"/>
    <x v="0"/>
    <n v="1.7671458676442586"/>
    <n v="0.24727239947753393"/>
    <n v="0.56936574094583825"/>
    <x v="1"/>
  </r>
  <r>
    <x v="4"/>
    <x v="4"/>
    <x v="1"/>
    <x v="0"/>
    <n v="0.28274333882308139"/>
    <n v="-0.54860761786654122"/>
    <n v="-1.2632157228024719"/>
    <x v="11"/>
  </r>
  <r>
    <x v="4"/>
    <x v="4"/>
    <x v="1"/>
    <x v="0"/>
    <n v="0.23561944901923448"/>
    <n v="-0.62778886391416611"/>
    <n v="-1.4455372795964265"/>
    <x v="11"/>
  </r>
  <r>
    <x v="4"/>
    <x v="4"/>
    <x v="1"/>
    <x v="0"/>
    <n v="4.3982297150257104"/>
    <n v="0.64327790837237186"/>
    <n v="1.4812021224706131"/>
    <x v="0"/>
  </r>
  <r>
    <x v="4"/>
    <x v="5"/>
    <x v="1"/>
    <x v="0"/>
    <n v="0.62831853071795862"/>
    <n v="-0.20182013164188498"/>
    <n v="-0.46470802658470023"/>
    <x v="8"/>
  </r>
  <r>
    <x v="4"/>
    <x v="5"/>
    <x v="1"/>
    <x v="0"/>
    <n v="0.31415926535897931"/>
    <n v="-0.5028501273058662"/>
    <n v="-1.1578552071446455"/>
    <x v="11"/>
  </r>
  <r>
    <x v="4"/>
    <x v="5"/>
    <x v="1"/>
    <x v="0"/>
    <n v="0.62831853071795862"/>
    <n v="-0.20182013164188498"/>
    <n v="-0.46470802658470023"/>
    <x v="8"/>
  </r>
  <r>
    <x v="4"/>
    <x v="5"/>
    <x v="1"/>
    <x v="0"/>
    <n v="0.28274333882308139"/>
    <n v="-0.54860761786654122"/>
    <n v="-1.2632157228024719"/>
    <x v="11"/>
  </r>
  <r>
    <x v="4"/>
    <x v="5"/>
    <x v="1"/>
    <x v="0"/>
    <n v="0.32986722862692824"/>
    <n v="-0.48166082823592815"/>
    <n v="-1.1090650429752136"/>
    <x v="11"/>
  </r>
  <r>
    <x v="4"/>
    <x v="5"/>
    <x v="1"/>
    <x v="1"/>
    <n v="0.62831853071795862"/>
    <n v="-0.20182013164188498"/>
    <n v="-0.46470802658470023"/>
    <x v="8"/>
  </r>
  <r>
    <x v="4"/>
    <x v="5"/>
    <x v="1"/>
    <x v="12"/>
    <n v="5.1836278784231586"/>
    <n v="0.71463381690804006"/>
    <n v="1.6455051737618893"/>
    <x v="0"/>
  </r>
  <r>
    <x v="4"/>
    <x v="5"/>
    <x v="1"/>
    <x v="0"/>
    <n v="0.94247779607693793"/>
    <n v="-2.5728872586203724E-2"/>
    <n v="-5.9242918476535858E-2"/>
    <x v="8"/>
  </r>
  <r>
    <x v="4"/>
    <x v="5"/>
    <x v="1"/>
    <x v="0"/>
    <n v="0.5497787143782138"/>
    <n v="-0.25981207861957173"/>
    <n v="-0.59823941920922286"/>
    <x v="8"/>
  </r>
  <r>
    <x v="4"/>
    <x v="5"/>
    <x v="1"/>
    <x v="0"/>
    <n v="0.37699111843077515"/>
    <n v="-0.42366888125824137"/>
    <n v="-0.97553365035069095"/>
    <x v="8"/>
  </r>
  <r>
    <x v="4"/>
    <x v="5"/>
    <x v="1"/>
    <x v="13"/>
    <n v="3.9269908169872414"/>
    <n v="0.59405988570219026"/>
    <n v="1.3678734371636099"/>
    <x v="0"/>
  </r>
  <r>
    <x v="4"/>
    <x v="5"/>
    <x v="1"/>
    <x v="10"/>
    <n v="2.2619467105846511"/>
    <n v="0.35448236912540232"/>
    <n v="0.81622581887736412"/>
    <x v="1"/>
  </r>
  <r>
    <x v="4"/>
    <x v="5"/>
    <x v="1"/>
    <x v="9"/>
    <n v="1.2566370614359172"/>
    <n v="9.9209864022096222E-2"/>
    <n v="0.22843915397524506"/>
    <x v="1"/>
  </r>
  <r>
    <x v="4"/>
    <x v="5"/>
    <x v="1"/>
    <x v="13"/>
    <n v="0.78539816339744828"/>
    <n v="-0.10491011863382856"/>
    <n v="-0.24156447527049049"/>
    <x v="8"/>
  </r>
  <r>
    <x v="4"/>
    <x v="5"/>
    <x v="1"/>
    <x v="0"/>
    <n v="2.5446900494077327"/>
    <n v="0.40563489157278365"/>
    <n v="0.9340088545337476"/>
    <x v="1"/>
  </r>
  <r>
    <x v="4"/>
    <x v="5"/>
    <x v="1"/>
    <x v="0"/>
    <n v="0.78539816339744828"/>
    <n v="-0.10491011863382856"/>
    <n v="-0.24156447527049049"/>
    <x v="8"/>
  </r>
  <r>
    <x v="4"/>
    <x v="2"/>
    <x v="1"/>
    <x v="0"/>
    <n v="2.9452431127404308"/>
    <n v="0.46912114909389024"/>
    <n v="1.0801913647118289"/>
    <x v="1"/>
  </r>
  <r>
    <x v="4"/>
    <x v="2"/>
    <x v="1"/>
    <x v="0"/>
    <n v="3.9269908169872414"/>
    <n v="0.59405988570219026"/>
    <n v="1.3678734371636099"/>
    <x v="0"/>
  </r>
  <r>
    <x v="4"/>
    <x v="2"/>
    <x v="1"/>
    <x v="0"/>
    <n v="0.78539816339744828"/>
    <n v="-0.10491011863382856"/>
    <n v="-0.24156447527049049"/>
    <x v="8"/>
  </r>
  <r>
    <x v="4"/>
    <x v="2"/>
    <x v="1"/>
    <x v="0"/>
    <n v="0.78539816339744828"/>
    <n v="-0.10491011863382856"/>
    <n v="-0.24156447527049049"/>
    <x v="8"/>
  </r>
  <r>
    <x v="4"/>
    <x v="2"/>
    <x v="1"/>
    <x v="0"/>
    <n v="0.78539816339744828"/>
    <n v="-0.10491011863382856"/>
    <n v="-0.24156447527049049"/>
    <x v="8"/>
  </r>
  <r>
    <x v="4"/>
    <x v="2"/>
    <x v="1"/>
    <x v="0"/>
    <n v="0.78539816339744828"/>
    <n v="-0.10491011863382856"/>
    <n v="-0.24156447527049049"/>
    <x v="8"/>
  </r>
  <r>
    <x v="4"/>
    <x v="2"/>
    <x v="1"/>
    <x v="0"/>
    <n v="0.78539816339744828"/>
    <n v="-0.10491011863382856"/>
    <n v="-0.24156447527049049"/>
    <x v="8"/>
  </r>
  <r>
    <x v="4"/>
    <x v="2"/>
    <x v="1"/>
    <x v="0"/>
    <n v="0.78539816339744828"/>
    <n v="-0.10491011863382856"/>
    <n v="-0.24156447527049049"/>
    <x v="8"/>
  </r>
  <r>
    <x v="4"/>
    <x v="2"/>
    <x v="1"/>
    <x v="0"/>
    <n v="3.1415926535897931"/>
    <n v="0.49714987269413385"/>
    <n v="1.1447298858494002"/>
    <x v="0"/>
  </r>
  <r>
    <x v="4"/>
    <x v="6"/>
    <x v="1"/>
    <x v="0"/>
    <n v="0.62831853071795862"/>
    <n v="-0.20182013164188498"/>
    <n v="-0.46470802658470023"/>
    <x v="8"/>
  </r>
  <r>
    <x v="4"/>
    <x v="6"/>
    <x v="1"/>
    <x v="13"/>
    <n v="3.1415926535897931"/>
    <n v="0.49714987269413385"/>
    <n v="1.1447298858494002"/>
    <x v="0"/>
  </r>
  <r>
    <x v="4"/>
    <x v="6"/>
    <x v="1"/>
    <x v="0"/>
    <n v="15.707963267948966"/>
    <n v="1.1961198770301527"/>
    <n v="2.7541677982835004"/>
    <x v="6"/>
  </r>
  <r>
    <x v="4"/>
    <x v="6"/>
    <x v="1"/>
    <x v="0"/>
    <n v="0.62831853071795862"/>
    <n v="-0.20182013164188498"/>
    <n v="-0.46470802658470023"/>
    <x v="8"/>
  </r>
  <r>
    <x v="4"/>
    <x v="6"/>
    <x v="1"/>
    <x v="0"/>
    <n v="0.31415926535897931"/>
    <n v="-0.5028501273058662"/>
    <n v="-1.1578552071446455"/>
    <x v="11"/>
  </r>
  <r>
    <x v="4"/>
    <x v="6"/>
    <x v="1"/>
    <x v="1"/>
    <n v="2.3561944901923448"/>
    <n v="0.37221113608583389"/>
    <n v="0.85704781339761926"/>
    <x v="1"/>
  </r>
  <r>
    <x v="4"/>
    <x v="7"/>
    <x v="1"/>
    <x v="0"/>
    <n v="1.0995574287564276"/>
    <n v="4.1217917044409476E-2"/>
    <n v="9.4907761350722444E-2"/>
    <x v="1"/>
  </r>
  <r>
    <x v="4"/>
    <x v="7"/>
    <x v="1"/>
    <x v="0"/>
    <n v="0.56548667764616278"/>
    <n v="-0.24757762220256008"/>
    <n v="-0.57006854224252645"/>
    <x v="8"/>
  </r>
  <r>
    <x v="4"/>
    <x v="7"/>
    <x v="1"/>
    <x v="0"/>
    <n v="0.47123889803846897"/>
    <n v="-0.32675886825018491"/>
    <n v="-0.75239009903648113"/>
    <x v="8"/>
  </r>
  <r>
    <x v="4"/>
    <x v="7"/>
    <x v="1"/>
    <x v="13"/>
    <n v="1.0995574287564276"/>
    <n v="4.1217917044409476E-2"/>
    <n v="9.4907761350722444E-2"/>
    <x v="1"/>
  </r>
  <r>
    <x v="4"/>
    <x v="7"/>
    <x v="1"/>
    <x v="0"/>
    <n v="0.94247779607693793"/>
    <n v="-2.5728872586203724E-2"/>
    <n v="-5.9242918476535858E-2"/>
    <x v="8"/>
  </r>
  <r>
    <x v="4"/>
    <x v="7"/>
    <x v="1"/>
    <x v="0"/>
    <n v="3.267256359733385"/>
    <n v="0.51418321199291417"/>
    <n v="1.1839505990026815"/>
    <x v="0"/>
  </r>
  <r>
    <x v="4"/>
    <x v="7"/>
    <x v="1"/>
    <x v="13"/>
    <n v="4.7123889803846897"/>
    <n v="0.67324113174981504"/>
    <n v="1.5501949939575645"/>
    <x v="0"/>
  </r>
  <r>
    <x v="4"/>
    <x v="7"/>
    <x v="1"/>
    <x v="0"/>
    <n v="1.0995574287564276"/>
    <n v="4.1217917044409476E-2"/>
    <n v="9.4907761350722444E-2"/>
    <x v="1"/>
  </r>
  <r>
    <x v="4"/>
    <x v="7"/>
    <x v="1"/>
    <x v="10"/>
    <n v="0.37699111843077515"/>
    <n v="-0.42366888125824137"/>
    <n v="-0.97553365035069095"/>
    <x v="8"/>
  </r>
  <r>
    <x v="4"/>
    <x v="7"/>
    <x v="1"/>
    <x v="10"/>
    <n v="0.84823001646924423"/>
    <n v="-7.1486363146878812E-2"/>
    <n v="-0.16460343413436204"/>
    <x v="8"/>
  </r>
  <r>
    <x v="4"/>
    <x v="7"/>
    <x v="1"/>
    <x v="0"/>
    <n v="0.7539822368615503"/>
    <n v="-0.12263888559426017"/>
    <n v="-0.28238646979074566"/>
    <x v="8"/>
  </r>
  <r>
    <x v="4"/>
    <x v="7"/>
    <x v="1"/>
    <x v="0"/>
    <n v="2.3561944901923448"/>
    <n v="0.37221113608583389"/>
    <n v="0.85704781339761926"/>
    <x v="1"/>
  </r>
  <r>
    <x v="4"/>
    <x v="7"/>
    <x v="1"/>
    <x v="10"/>
    <n v="1.1309733552923256"/>
    <n v="5.3452373461421121E-2"/>
    <n v="0.1230786383174188"/>
    <x v="1"/>
  </r>
  <r>
    <x v="4"/>
    <x v="7"/>
    <x v="1"/>
    <x v="0"/>
    <n v="11.780972450961723"/>
    <n v="1.0711811404218528"/>
    <n v="2.4664857258317197"/>
    <x v="6"/>
  </r>
  <r>
    <x v="4"/>
    <x v="3"/>
    <x v="1"/>
    <x v="0"/>
    <n v="2.3561944901923448"/>
    <n v="0.37221113608583389"/>
    <n v="0.85704781339761926"/>
    <x v="1"/>
  </r>
  <r>
    <x v="4"/>
    <x v="3"/>
    <x v="1"/>
    <x v="0"/>
    <n v="0.28274333882308139"/>
    <n v="-0.54860761786654122"/>
    <n v="-1.2632157228024719"/>
    <x v="11"/>
  </r>
  <r>
    <x v="4"/>
    <x v="3"/>
    <x v="1"/>
    <x v="0"/>
    <n v="0.37699111843077515"/>
    <n v="-0.42366888125824137"/>
    <n v="-0.97553365035069095"/>
    <x v="8"/>
  </r>
  <r>
    <x v="4"/>
    <x v="3"/>
    <x v="1"/>
    <x v="0"/>
    <n v="0.56548667764616278"/>
    <n v="-0.24757762220256008"/>
    <n v="-0.57006854224252645"/>
    <x v="8"/>
  </r>
  <r>
    <x v="4"/>
    <x v="3"/>
    <x v="1"/>
    <x v="0"/>
    <n v="1.1780972450961724"/>
    <n v="7.1181140421852696E-2"/>
    <n v="0.16390063283767389"/>
    <x v="1"/>
  </r>
  <r>
    <x v="4"/>
    <x v="3"/>
    <x v="1"/>
    <x v="0"/>
    <n v="21.205750411731103"/>
    <n v="1.3264536455251588"/>
    <n v="3.0542723907338387"/>
    <x v="5"/>
  </r>
  <r>
    <x v="4"/>
    <x v="3"/>
    <x v="1"/>
    <x v="0"/>
    <n v="27.488935718910689"/>
    <n v="1.4391579257164471"/>
    <n v="3.3137835862189231"/>
    <x v="5"/>
  </r>
  <r>
    <x v="4"/>
    <x v="3"/>
    <x v="1"/>
    <x v="2"/>
    <n v="31.415926535897931"/>
    <n v="1.4971498726941339"/>
    <n v="3.4473149788434458"/>
    <x v="5"/>
  </r>
  <r>
    <x v="4"/>
    <x v="3"/>
    <x v="1"/>
    <x v="0"/>
    <n v="19.634954084936208"/>
    <n v="1.2930298900382091"/>
    <n v="2.9773113495977102"/>
    <x v="6"/>
  </r>
  <r>
    <x v="4"/>
    <x v="8"/>
    <x v="1"/>
    <x v="0"/>
    <n v="0.28274333882308139"/>
    <n v="-0.54860761786654122"/>
    <n v="-1.2632157228024719"/>
    <x v="11"/>
  </r>
  <r>
    <x v="4"/>
    <x v="8"/>
    <x v="1"/>
    <x v="0"/>
    <n v="0.37699111843077515"/>
    <n v="-0.42366888125824137"/>
    <n v="-0.97553365035069095"/>
    <x v="8"/>
  </r>
  <r>
    <x v="4"/>
    <x v="8"/>
    <x v="1"/>
    <x v="0"/>
    <n v="0.18849555921538758"/>
    <n v="-0.72469887692222257"/>
    <n v="-1.6686808309106362"/>
    <x v="11"/>
  </r>
  <r>
    <x v="4"/>
    <x v="8"/>
    <x v="1"/>
    <x v="0"/>
    <n v="0.18849555921538758"/>
    <n v="-0.72469887692222257"/>
    <n v="-1.6686808309106362"/>
    <x v="11"/>
  </r>
  <r>
    <x v="4"/>
    <x v="8"/>
    <x v="1"/>
    <x v="13"/>
    <n v="1.5707963267948966"/>
    <n v="0.19611987703015263"/>
    <n v="0.45158270528945482"/>
    <x v="1"/>
  </r>
  <r>
    <x v="4"/>
    <x v="8"/>
    <x v="1"/>
    <x v="10"/>
    <n v="0.94247779607693793"/>
    <n v="-2.5728872586203724E-2"/>
    <n v="-5.9242918476535858E-2"/>
    <x v="8"/>
  </r>
  <r>
    <x v="4"/>
    <x v="9"/>
    <x v="1"/>
    <x v="0"/>
    <n v="0.62831853071795862"/>
    <n v="-0.20182013164188498"/>
    <n v="-0.46470802658470023"/>
    <x v="8"/>
  </r>
  <r>
    <x v="4"/>
    <x v="9"/>
    <x v="1"/>
    <x v="0"/>
    <n v="4.7123889803846894E-2"/>
    <n v="-1.326758868250185"/>
    <n v="-3.0549751920305268"/>
    <x v="11"/>
  </r>
  <r>
    <x v="4"/>
    <x v="9"/>
    <x v="1"/>
    <x v="0"/>
    <n v="1.8849555921538761"/>
    <n v="0.27530112307777754"/>
    <n v="0.63390426208340955"/>
    <x v="1"/>
  </r>
  <r>
    <x v="4"/>
    <x v="9"/>
    <x v="1"/>
    <x v="0"/>
    <n v="5.497787143782138"/>
    <n v="0.74018792138042833"/>
    <n v="1.7043456737848228"/>
    <x v="0"/>
  </r>
  <r>
    <x v="4"/>
    <x v="9"/>
    <x v="1"/>
    <x v="0"/>
    <n v="8.2466807156732074"/>
    <n v="0.91627918043610956"/>
    <n v="2.1098107818929872"/>
    <x v="6"/>
  </r>
  <r>
    <x v="4"/>
    <x v="9"/>
    <x v="1"/>
    <x v="0"/>
    <n v="0.7539822368615503"/>
    <n v="-0.12263888559426017"/>
    <n v="-0.28238646979074566"/>
    <x v="8"/>
  </r>
  <r>
    <x v="4"/>
    <x v="9"/>
    <x v="1"/>
    <x v="0"/>
    <n v="2.1991148575128552"/>
    <n v="0.34224791270839067"/>
    <n v="0.78805494191066772"/>
    <x v="1"/>
  </r>
  <r>
    <x v="4"/>
    <x v="9"/>
    <x v="1"/>
    <x v="0"/>
    <n v="1.5707963267948966"/>
    <n v="0.19611987703015263"/>
    <n v="0.45158270528945482"/>
    <x v="1"/>
  </r>
  <r>
    <x v="4"/>
    <x v="9"/>
    <x v="1"/>
    <x v="13"/>
    <n v="8.0110612666539716"/>
    <n v="0.90369005312808892"/>
    <n v="2.0808232450197348"/>
    <x v="6"/>
  </r>
  <r>
    <x v="4"/>
    <x v="9"/>
    <x v="1"/>
    <x v="0"/>
    <n v="6.2831853071795862"/>
    <n v="0.79817986835811505"/>
    <n v="1.8378770664093453"/>
    <x v="0"/>
  </r>
  <r>
    <x v="4"/>
    <x v="9"/>
    <x v="1"/>
    <x v="0"/>
    <n v="0.62831853071795862"/>
    <n v="-0.20182013164188498"/>
    <n v="-0.46470802658470023"/>
    <x v="8"/>
  </r>
  <r>
    <x v="4"/>
    <x v="0"/>
    <x v="3"/>
    <x v="0"/>
    <n v="0.94247779607693793"/>
    <n v="-2.5728872586203724E-2"/>
    <n v="-5.9242918476535858E-2"/>
    <x v="8"/>
  </r>
  <r>
    <x v="4"/>
    <x v="0"/>
    <x v="3"/>
    <x v="0"/>
    <n v="23.561944901923447"/>
    <n v="1.3722111360858338"/>
    <n v="3.1596329063916646"/>
    <x v="5"/>
  </r>
  <r>
    <x v="4"/>
    <x v="1"/>
    <x v="3"/>
    <x v="0"/>
    <n v="0.56548667764616278"/>
    <n v="-0.24757762220256008"/>
    <n v="-0.57006854224252645"/>
    <x v="8"/>
  </r>
  <r>
    <x v="4"/>
    <x v="1"/>
    <x v="3"/>
    <x v="0"/>
    <n v="0.5497787143782138"/>
    <n v="-0.25981207861957173"/>
    <n v="-0.59823941920922286"/>
    <x v="8"/>
  </r>
  <r>
    <x v="4"/>
    <x v="4"/>
    <x v="3"/>
    <x v="0"/>
    <n v="2.2619467105846511"/>
    <n v="0.35448236912540232"/>
    <n v="0.81622581887736412"/>
    <x v="1"/>
  </r>
  <r>
    <x v="4"/>
    <x v="5"/>
    <x v="3"/>
    <x v="0"/>
    <n v="1.1309733552923256"/>
    <n v="5.3452373461421121E-2"/>
    <n v="0.1230786383174188"/>
    <x v="1"/>
  </r>
  <r>
    <x v="4"/>
    <x v="5"/>
    <x v="3"/>
    <x v="0"/>
    <n v="0.28274333882308139"/>
    <n v="-0.54860761786654122"/>
    <n v="-1.2632157228024719"/>
    <x v="11"/>
  </r>
  <r>
    <x v="4"/>
    <x v="5"/>
    <x v="3"/>
    <x v="0"/>
    <n v="0.28274333882308139"/>
    <n v="-0.54860761786654122"/>
    <n v="-1.2632157228024719"/>
    <x v="11"/>
  </r>
  <r>
    <x v="4"/>
    <x v="5"/>
    <x v="3"/>
    <x v="0"/>
    <n v="0.7539822368615503"/>
    <n v="-0.12263888559426017"/>
    <n v="-0.28238646979074566"/>
    <x v="8"/>
  </r>
  <r>
    <x v="4"/>
    <x v="5"/>
    <x v="3"/>
    <x v="0"/>
    <n v="1.0995574287564276"/>
    <n v="4.1217917044409476E-2"/>
    <n v="9.4907761350722444E-2"/>
    <x v="1"/>
  </r>
  <r>
    <x v="4"/>
    <x v="5"/>
    <x v="3"/>
    <x v="0"/>
    <n v="2.1362830044410597"/>
    <n v="0.32965878540037025"/>
    <n v="0.75906740503741565"/>
    <x v="1"/>
  </r>
  <r>
    <x v="4"/>
    <x v="2"/>
    <x v="3"/>
    <x v="13"/>
    <n v="3.9269908169872414"/>
    <n v="0.59405988570219026"/>
    <n v="1.3678734371636099"/>
    <x v="0"/>
  </r>
  <r>
    <x v="4"/>
    <x v="2"/>
    <x v="3"/>
    <x v="0"/>
    <n v="0.31415926535897931"/>
    <n v="-0.5028501273058662"/>
    <n v="-1.1578552071446455"/>
    <x v="11"/>
  </r>
  <r>
    <x v="4"/>
    <x v="6"/>
    <x v="3"/>
    <x v="0"/>
    <n v="0.37699111843077515"/>
    <n v="-0.42366888125824137"/>
    <n v="-0.97553365035069095"/>
    <x v="8"/>
  </r>
  <r>
    <x v="4"/>
    <x v="6"/>
    <x v="3"/>
    <x v="13"/>
    <n v="0.78539816339744828"/>
    <n v="-0.10491011863382856"/>
    <n v="-0.24156447527049049"/>
    <x v="8"/>
  </r>
  <r>
    <x v="4"/>
    <x v="7"/>
    <x v="3"/>
    <x v="0"/>
    <n v="3.9269908169872414"/>
    <n v="0.59405988570219026"/>
    <n v="1.3678734371636099"/>
    <x v="0"/>
  </r>
  <r>
    <x v="4"/>
    <x v="7"/>
    <x v="3"/>
    <x v="13"/>
    <n v="5.6548667764616276"/>
    <n v="0.75242237779743992"/>
    <n v="1.7325165507515192"/>
    <x v="0"/>
  </r>
  <r>
    <x v="4"/>
    <x v="3"/>
    <x v="3"/>
    <x v="0"/>
    <n v="0.94247779607693793"/>
    <n v="-2.5728872586203724E-2"/>
    <n v="-5.9242918476535858E-2"/>
    <x v="8"/>
  </r>
  <r>
    <x v="4"/>
    <x v="3"/>
    <x v="3"/>
    <x v="7"/>
    <n v="12.566370614359172"/>
    <n v="1.0992098640220962"/>
    <n v="2.5310242469692907"/>
    <x v="6"/>
  </r>
  <r>
    <x v="4"/>
    <x v="3"/>
    <x v="3"/>
    <x v="0"/>
    <n v="9.4247779607693793"/>
    <n v="0.97427112741379629"/>
    <n v="2.2433421745175099"/>
    <x v="6"/>
  </r>
  <r>
    <x v="4"/>
    <x v="8"/>
    <x v="3"/>
    <x v="0"/>
    <n v="0.37699111843077515"/>
    <n v="-0.42366888125824137"/>
    <n v="-0.97553365035069095"/>
    <x v="8"/>
  </r>
  <r>
    <x v="4"/>
    <x v="8"/>
    <x v="3"/>
    <x v="8"/>
    <n v="7.5398223686155035"/>
    <n v="0.87736111440573983"/>
    <n v="2.0201986232033002"/>
    <x v="6"/>
  </r>
  <r>
    <x v="4"/>
    <x v="8"/>
    <x v="3"/>
    <x v="1"/>
    <n v="1.5707963267948966"/>
    <n v="0.19611987703015263"/>
    <n v="0.45158270528945482"/>
    <x v="1"/>
  </r>
  <r>
    <x v="4"/>
    <x v="8"/>
    <x v="3"/>
    <x v="9"/>
    <n v="5.6548667764616276"/>
    <n v="0.75242237779743992"/>
    <n v="1.7325165507515192"/>
    <x v="0"/>
  </r>
  <r>
    <x v="4"/>
    <x v="0"/>
    <x v="5"/>
    <x v="0"/>
    <n v="18.06415775814131"/>
    <n v="1.2568177173837642"/>
    <n v="2.8939297406586593"/>
    <x v="6"/>
  </r>
  <r>
    <x v="4"/>
    <x v="0"/>
    <x v="5"/>
    <x v="8"/>
    <n v="8.2466807156732074"/>
    <n v="0.91627918043610956"/>
    <n v="2.1098107818929872"/>
    <x v="6"/>
  </r>
  <r>
    <x v="4"/>
    <x v="0"/>
    <x v="5"/>
    <x v="7"/>
    <n v="17.090264035528477"/>
    <n v="1.2327487723923138"/>
    <n v="2.8385089467172517"/>
    <x v="6"/>
  </r>
  <r>
    <x v="4"/>
    <x v="0"/>
    <x v="5"/>
    <x v="0"/>
    <n v="3.7777651659417266"/>
    <n v="0.57723495774000322"/>
    <n v="1.3291326088471795"/>
    <x v="0"/>
  </r>
  <r>
    <x v="4"/>
    <x v="0"/>
    <x v="5"/>
    <x v="12"/>
    <n v="30.630528372500482"/>
    <n v="1.4861544883926707"/>
    <n v="3.4219971708591559"/>
    <x v="5"/>
  </r>
  <r>
    <x v="4"/>
    <x v="0"/>
    <x v="5"/>
    <x v="0"/>
    <n v="2.5918139392115793"/>
    <n v="0.41360382124405892"/>
    <n v="0.95235799320194403"/>
    <x v="1"/>
  </r>
  <r>
    <x v="4"/>
    <x v="0"/>
    <x v="5"/>
    <x v="20"/>
    <n v="308.26877913349847"/>
    <n v="2.4889295424474427"/>
    <n v="5.7309720619519728"/>
    <x v="2"/>
  </r>
  <r>
    <x v="4"/>
    <x v="0"/>
    <x v="5"/>
    <x v="0"/>
    <n v="9.2991142546257883"/>
    <n v="0.96844158375307243"/>
    <n v="2.2299191541853691"/>
    <x v="6"/>
  </r>
  <r>
    <x v="4"/>
    <x v="0"/>
    <x v="5"/>
    <x v="1"/>
    <n v="53.030083992595706"/>
    <n v="1.7245223149837701"/>
    <n v="3.970859375017211"/>
    <x v="5"/>
  </r>
  <r>
    <x v="4"/>
    <x v="1"/>
    <x v="5"/>
    <x v="0"/>
    <n v="5.2621676947629039"/>
    <n v="0.72116468406699796"/>
    <n v="1.6605430511264301"/>
    <x v="0"/>
  </r>
  <r>
    <x v="4"/>
    <x v="1"/>
    <x v="5"/>
    <x v="0"/>
    <n v="6.5973445725385655"/>
    <n v="0.8193691674280531"/>
    <n v="1.8866672305787775"/>
    <x v="0"/>
  </r>
  <r>
    <x v="4"/>
    <x v="1"/>
    <x v="5"/>
    <x v="0"/>
    <n v="1.7671458676442586"/>
    <n v="0.24727239947753393"/>
    <n v="0.56936574094583825"/>
    <x v="1"/>
  </r>
  <r>
    <x v="4"/>
    <x v="1"/>
    <x v="5"/>
    <x v="0"/>
    <n v="2.3561944901923448"/>
    <n v="0.37221113608583389"/>
    <n v="0.85704781339761926"/>
    <x v="1"/>
  </r>
  <r>
    <x v="4"/>
    <x v="1"/>
    <x v="5"/>
    <x v="2"/>
    <n v="29.405307237600468"/>
    <n v="1.4684257214322392"/>
    <n v="3.3811751763389011"/>
    <x v="5"/>
  </r>
  <r>
    <x v="4"/>
    <x v="1"/>
    <x v="5"/>
    <x v="0"/>
    <n v="0.78539816339744828"/>
    <n v="-0.10491011863382856"/>
    <n v="-0.24156447527049049"/>
    <x v="8"/>
  </r>
  <r>
    <x v="4"/>
    <x v="1"/>
    <x v="5"/>
    <x v="0"/>
    <n v="3.9269908169872414"/>
    <n v="0.59405988570219026"/>
    <n v="1.3678734371636099"/>
    <x v="0"/>
  </r>
  <r>
    <x v="4"/>
    <x v="4"/>
    <x v="5"/>
    <x v="0"/>
    <n v="11.812388377497625"/>
    <n v="1.072337717621795"/>
    <n v="2.4691488432512037"/>
    <x v="6"/>
  </r>
  <r>
    <x v="4"/>
    <x v="4"/>
    <x v="5"/>
    <x v="0"/>
    <n v="3.3929200658769769"/>
    <n v="0.53057362818108356"/>
    <n v="1.2216909269855285"/>
    <x v="0"/>
  </r>
  <r>
    <x v="4"/>
    <x v="4"/>
    <x v="5"/>
    <x v="1"/>
    <n v="2.5761059759436304"/>
    <n v="0.41096372507785056"/>
    <n v="0.94627894712556193"/>
    <x v="1"/>
  </r>
  <r>
    <x v="4"/>
    <x v="4"/>
    <x v="5"/>
    <x v="0"/>
    <n v="24.347343065320896"/>
    <n v="1.386451575200444"/>
    <n v="3.1924227292146559"/>
    <x v="5"/>
  </r>
  <r>
    <x v="4"/>
    <x v="4"/>
    <x v="5"/>
    <x v="0"/>
    <n v="3.8641589639154454"/>
    <n v="0.58705498413353174"/>
    <n v="1.3517440552337263"/>
    <x v="0"/>
  </r>
  <r>
    <x v="4"/>
    <x v="4"/>
    <x v="5"/>
    <x v="0"/>
    <n v="37.699111843077517"/>
    <n v="1.5763311187417586"/>
    <n v="3.6296365356374003"/>
    <x v="5"/>
  </r>
  <r>
    <x v="4"/>
    <x v="5"/>
    <x v="5"/>
    <x v="0"/>
    <n v="10.013826583317465"/>
    <n v="1.0006000661361454"/>
    <n v="2.3039667963339445"/>
    <x v="6"/>
  </r>
  <r>
    <x v="4"/>
    <x v="5"/>
    <x v="5"/>
    <x v="0"/>
    <n v="0.94247779607693793"/>
    <n v="-2.5728872586203724E-2"/>
    <n v="-5.9242918476535858E-2"/>
    <x v="8"/>
  </r>
  <r>
    <x v="4"/>
    <x v="5"/>
    <x v="5"/>
    <x v="0"/>
    <n v="12.252211349000195"/>
    <n v="1.088214479720633"/>
    <n v="2.5057064389850012"/>
    <x v="6"/>
  </r>
  <r>
    <x v="4"/>
    <x v="5"/>
    <x v="5"/>
    <x v="0"/>
    <n v="1.4137166941154069"/>
    <n v="0.15036238646947753"/>
    <n v="0.34622218963162854"/>
    <x v="1"/>
  </r>
  <r>
    <x v="4"/>
    <x v="5"/>
    <x v="5"/>
    <x v="0"/>
    <n v="24.347343065320896"/>
    <n v="1.386451575200444"/>
    <n v="3.1924227292146559"/>
    <x v="5"/>
  </r>
  <r>
    <x v="4"/>
    <x v="5"/>
    <x v="5"/>
    <x v="0"/>
    <n v="12.959069696057897"/>
    <n v="1.1125738255800777"/>
    <n v="2.5617959056360444"/>
    <x v="6"/>
  </r>
  <r>
    <x v="4"/>
    <x v="5"/>
    <x v="5"/>
    <x v="0"/>
    <n v="40.055306333269861"/>
    <n v="1.6026600574641079"/>
    <n v="3.6902611574538353"/>
    <x v="5"/>
  </r>
  <r>
    <x v="4"/>
    <x v="2"/>
    <x v="5"/>
    <x v="0"/>
    <n v="27.488935718910689"/>
    <n v="1.4391579257164471"/>
    <n v="3.3137835862189231"/>
    <x v="5"/>
  </r>
  <r>
    <x v="4"/>
    <x v="2"/>
    <x v="5"/>
    <x v="14"/>
    <n v="44.374996231955826"/>
    <n v="1.6471383291856099"/>
    <n v="3.7926761628819046"/>
    <x v="5"/>
  </r>
  <r>
    <x v="4"/>
    <x v="2"/>
    <x v="5"/>
    <x v="0"/>
    <n v="2.0734511513692637"/>
    <n v="0.31669380823600257"/>
    <n v="0.72921444188773443"/>
    <x v="1"/>
  </r>
  <r>
    <x v="4"/>
    <x v="2"/>
    <x v="5"/>
    <x v="0"/>
    <n v="22.148228207808042"/>
    <n v="1.3453389896855326"/>
    <n v="3.0977575026735775"/>
    <x v="5"/>
  </r>
  <r>
    <x v="4"/>
    <x v="2"/>
    <x v="5"/>
    <x v="0"/>
    <n v="5.3092915845667505"/>
    <n v="0.72503657730780735"/>
    <n v="1.6694584147843823"/>
    <x v="0"/>
  </r>
  <r>
    <x v="4"/>
    <x v="2"/>
    <x v="5"/>
    <x v="0"/>
    <n v="37.078647293993541"/>
    <n v="1.5691238817974265"/>
    <n v="3.613041259287705"/>
    <x v="5"/>
  </r>
  <r>
    <x v="4"/>
    <x v="2"/>
    <x v="5"/>
    <x v="0"/>
    <n v="2.2619467105846511"/>
    <n v="0.35448236912540232"/>
    <n v="0.81622581887736412"/>
    <x v="1"/>
  </r>
  <r>
    <x v="4"/>
    <x v="2"/>
    <x v="5"/>
    <x v="0"/>
    <n v="0.78539816339744828"/>
    <n v="-0.10491011863382856"/>
    <n v="-0.24156447527049049"/>
    <x v="8"/>
  </r>
  <r>
    <x v="4"/>
    <x v="2"/>
    <x v="5"/>
    <x v="2"/>
    <n v="3.1415926535897931"/>
    <n v="0.49714987269413385"/>
    <n v="1.1447298858494002"/>
    <x v="0"/>
  </r>
  <r>
    <x v="4"/>
    <x v="2"/>
    <x v="5"/>
    <x v="0"/>
    <n v="0.78539816339744828"/>
    <n v="-0.10491011863382856"/>
    <n v="-0.24156447527049049"/>
    <x v="8"/>
  </r>
  <r>
    <x v="4"/>
    <x v="2"/>
    <x v="5"/>
    <x v="2"/>
    <n v="392.69908169872411"/>
    <n v="2.5940598857021904"/>
    <n v="5.9730436231517015"/>
    <x v="2"/>
  </r>
  <r>
    <x v="4"/>
    <x v="6"/>
    <x v="5"/>
    <x v="1"/>
    <n v="12.063715789784807"/>
    <n v="1.0814810970616646"/>
    <n v="2.4902022524490359"/>
    <x v="6"/>
  </r>
  <r>
    <x v="4"/>
    <x v="6"/>
    <x v="5"/>
    <x v="0"/>
    <n v="70.489485164920978"/>
    <n v="1.8481243386165283"/>
    <n v="4.2554635520978978"/>
    <x v="3"/>
  </r>
  <r>
    <x v="4"/>
    <x v="6"/>
    <x v="5"/>
    <x v="0"/>
    <n v="2.2698006922186256"/>
    <n v="0.35598772412271934"/>
    <n v="0.81969202685385034"/>
    <x v="1"/>
  </r>
  <r>
    <x v="4"/>
    <x v="6"/>
    <x v="5"/>
    <x v="0"/>
    <n v="7.351326809400117"/>
    <n v="0.86636573010427675"/>
    <n v="1.9948808152190103"/>
    <x v="6"/>
  </r>
  <r>
    <x v="4"/>
    <x v="6"/>
    <x v="5"/>
    <x v="0"/>
    <n v="2.2305307840487529"/>
    <n v="0.3484082214132091"/>
    <n v="0.80223957690262415"/>
    <x v="1"/>
  </r>
  <r>
    <x v="4"/>
    <x v="6"/>
    <x v="5"/>
    <x v="0"/>
    <n v="4.7123889803846897"/>
    <n v="0.67324113174981504"/>
    <n v="1.5501949939575645"/>
    <x v="0"/>
  </r>
  <r>
    <x v="4"/>
    <x v="6"/>
    <x v="5"/>
    <x v="0"/>
    <n v="8.4823001646924414"/>
    <n v="0.92851363685312116"/>
    <n v="2.1379816588596836"/>
    <x v="6"/>
  </r>
  <r>
    <x v="4"/>
    <x v="6"/>
    <x v="5"/>
    <x v="0"/>
    <n v="31.415926535897931"/>
    <n v="1.4971498726941339"/>
    <n v="3.4473149788434458"/>
    <x v="5"/>
  </r>
  <r>
    <x v="4"/>
    <x v="6"/>
    <x v="5"/>
    <x v="1"/>
    <n v="32.044245066615886"/>
    <n v="1.5057500444560514"/>
    <n v="3.4671176061396256"/>
    <x v="5"/>
  </r>
  <r>
    <x v="4"/>
    <x v="6"/>
    <x v="5"/>
    <x v="1"/>
    <n v="32.76681137694154"/>
    <n v="1.5154341811206646"/>
    <n v="3.4894161548620812"/>
    <x v="5"/>
  </r>
  <r>
    <x v="4"/>
    <x v="6"/>
    <x v="5"/>
    <x v="1"/>
    <n v="53.407075111026487"/>
    <n v="1.7275987940724078"/>
    <n v="3.9779432299056161"/>
    <x v="5"/>
  </r>
  <r>
    <x v="4"/>
    <x v="6"/>
    <x v="5"/>
    <x v="1"/>
    <n v="83.440700879344902"/>
    <n v="1.9213779433901137"/>
    <n v="4.4241362104576334"/>
    <x v="3"/>
  </r>
  <r>
    <x v="4"/>
    <x v="7"/>
    <x v="5"/>
    <x v="0"/>
    <n v="8.4823001646924414"/>
    <n v="0.92851363685312116"/>
    <n v="2.1379816588596836"/>
    <x v="6"/>
  </r>
  <r>
    <x v="4"/>
    <x v="7"/>
    <x v="5"/>
    <x v="0"/>
    <n v="0.37699111843077515"/>
    <n v="-0.42366888125824137"/>
    <n v="-0.97553365035069095"/>
    <x v="8"/>
  </r>
  <r>
    <x v="4"/>
    <x v="7"/>
    <x v="5"/>
    <x v="2"/>
    <n v="32.201324699295377"/>
    <n v="1.5078737380859069"/>
    <n v="3.4720075914338171"/>
    <x v="5"/>
  </r>
  <r>
    <x v="4"/>
    <x v="7"/>
    <x v="5"/>
    <x v="0"/>
    <n v="3.1887165433936402"/>
    <n v="0.50361591494336555"/>
    <n v="1.1596184983431508"/>
    <x v="0"/>
  </r>
  <r>
    <x v="4"/>
    <x v="7"/>
    <x v="5"/>
    <x v="0"/>
    <n v="0.47123889803846897"/>
    <n v="-0.32675886825018491"/>
    <n v="-0.75239009903648113"/>
    <x v="8"/>
  </r>
  <r>
    <x v="4"/>
    <x v="7"/>
    <x v="5"/>
    <x v="0"/>
    <n v="29.593802796815851"/>
    <n v="1.4712007754870111"/>
    <n v="3.3875649744376717"/>
    <x v="5"/>
  </r>
  <r>
    <x v="4"/>
    <x v="7"/>
    <x v="5"/>
    <x v="0"/>
    <n v="205.46015954477249"/>
    <n v="2.3127276210184013"/>
    <n v="5.3252521443125529"/>
    <x v="2"/>
  </r>
  <r>
    <x v="4"/>
    <x v="7"/>
    <x v="5"/>
    <x v="2"/>
    <n v="131.16149328737387"/>
    <n v="2.1178063525137549"/>
    <n v="4.8764293371462646"/>
    <x v="3"/>
  </r>
  <r>
    <x v="4"/>
    <x v="7"/>
    <x v="5"/>
    <x v="0"/>
    <n v="224.62387473167021"/>
    <n v="2.3514559144952143"/>
    <n v="5.4144273355493624"/>
    <x v="2"/>
  </r>
  <r>
    <x v="4"/>
    <x v="3"/>
    <x v="5"/>
    <x v="14"/>
    <n v="53.799774192725209"/>
    <n v="1.7307804528585971"/>
    <n v="3.9852692699976893"/>
    <x v="5"/>
  </r>
  <r>
    <x v="4"/>
    <x v="3"/>
    <x v="5"/>
    <x v="1"/>
    <n v="63.224552153494585"/>
    <n v="1.8008857617340399"/>
    <n v="4.1466927091540269"/>
    <x v="3"/>
  </r>
  <r>
    <x v="4"/>
    <x v="3"/>
    <x v="5"/>
    <x v="0"/>
    <n v="6.4088490133231781"/>
    <n v="0.80678004012003257"/>
    <n v="1.8576796937055251"/>
    <x v="0"/>
  </r>
  <r>
    <x v="4"/>
    <x v="3"/>
    <x v="5"/>
    <x v="0"/>
    <n v="3.9269908169872414"/>
    <n v="0.59405988570219026"/>
    <n v="1.3678734371636099"/>
    <x v="0"/>
  </r>
  <r>
    <x v="4"/>
    <x v="3"/>
    <x v="5"/>
    <x v="0"/>
    <n v="168.07520696705393"/>
    <n v="2.2255036547153622"/>
    <n v="5.1244115397513612"/>
    <x v="2"/>
  </r>
  <r>
    <x v="4"/>
    <x v="3"/>
    <x v="5"/>
    <x v="2"/>
    <n v="341.64820107789001"/>
    <n v="2.5335791383208086"/>
    <n v="5.8337815558181934"/>
    <x v="2"/>
  </r>
  <r>
    <x v="4"/>
    <x v="3"/>
    <x v="5"/>
    <x v="2"/>
    <n v="92.676983280898895"/>
    <n v="1.9669718886722969"/>
    <n v="4.5291201491951742"/>
    <x v="3"/>
  </r>
  <r>
    <x v="4"/>
    <x v="3"/>
    <x v="5"/>
    <x v="0"/>
    <n v="84.823001646924411"/>
    <n v="1.928513636853121"/>
    <n v="4.4405667518537291"/>
    <x v="3"/>
  </r>
  <r>
    <x v="4"/>
    <x v="3"/>
    <x v="5"/>
    <x v="0"/>
    <n v="238.76104167282426"/>
    <n v="2.3779634649749251"/>
    <n v="5.475463226135731"/>
    <x v="2"/>
  </r>
  <r>
    <x v="4"/>
    <x v="3"/>
    <x v="5"/>
    <x v="0"/>
    <n v="3.9269908169872414"/>
    <n v="0.59405988570219026"/>
    <n v="1.3678734371636099"/>
    <x v="0"/>
  </r>
  <r>
    <x v="4"/>
    <x v="3"/>
    <x v="5"/>
    <x v="0"/>
    <n v="4.7123889803846897"/>
    <n v="0.67324113174981504"/>
    <n v="1.5501949939575645"/>
    <x v="0"/>
  </r>
  <r>
    <x v="4"/>
    <x v="3"/>
    <x v="5"/>
    <x v="0"/>
    <n v="127.23450247038662"/>
    <n v="2.1046048959088024"/>
    <n v="4.8460318599618937"/>
    <x v="3"/>
  </r>
  <r>
    <x v="4"/>
    <x v="3"/>
    <x v="5"/>
    <x v="0"/>
    <n v="94.247779607693786"/>
    <n v="1.9742711274137963"/>
    <n v="4.5459272675115558"/>
    <x v="3"/>
  </r>
  <r>
    <x v="4"/>
    <x v="8"/>
    <x v="5"/>
    <x v="0"/>
    <n v="3.0159289474462012"/>
    <n v="0.47942110573370222"/>
    <n v="1.1039078913291449"/>
    <x v="0"/>
  </r>
  <r>
    <x v="4"/>
    <x v="8"/>
    <x v="5"/>
    <x v="0"/>
    <n v="21.991148575128552"/>
    <n v="1.3422479127083906"/>
    <n v="3.0906400349047134"/>
    <x v="5"/>
  </r>
  <r>
    <x v="4"/>
    <x v="8"/>
    <x v="5"/>
    <x v="12"/>
    <n v="2.4818581963359367"/>
    <n v="0.39477696398457529"/>
    <n v="0.9090075523283303"/>
    <x v="1"/>
  </r>
  <r>
    <x v="4"/>
    <x v="8"/>
    <x v="5"/>
    <x v="0"/>
    <n v="12.692034320502763"/>
    <n v="1.1035312378047388"/>
    <n v="2.5409745778224586"/>
    <x v="6"/>
  </r>
  <r>
    <x v="4"/>
    <x v="8"/>
    <x v="5"/>
    <x v="0"/>
    <n v="0.37699111843077515"/>
    <n v="-0.42366888125824137"/>
    <n v="-0.97553365035069095"/>
    <x v="8"/>
  </r>
  <r>
    <x v="4"/>
    <x v="8"/>
    <x v="5"/>
    <x v="0"/>
    <n v="33.740705099554376"/>
    <n v="1.5281541540576706"/>
    <n v="3.5187049749301189"/>
    <x v="5"/>
  </r>
  <r>
    <x v="4"/>
    <x v="8"/>
    <x v="5"/>
    <x v="12"/>
    <n v="52.684508800700826"/>
    <n v="1.7216829353002194"/>
    <n v="3.9643214616845177"/>
    <x v="5"/>
  </r>
  <r>
    <x v="4"/>
    <x v="8"/>
    <x v="5"/>
    <x v="2"/>
    <n v="342.59067887396691"/>
    <n v="2.5347755426088527"/>
    <n v="5.8365363784970379"/>
    <x v="2"/>
  </r>
  <r>
    <x v="4"/>
    <x v="8"/>
    <x v="5"/>
    <x v="0"/>
    <n v="4.2411500823462207"/>
    <n v="0.62748364118913991"/>
    <n v="1.4448344782997382"/>
    <x v="0"/>
  </r>
  <r>
    <x v="4"/>
    <x v="8"/>
    <x v="5"/>
    <x v="1"/>
    <n v="117.02432634621979"/>
    <n v="2.0682761497784456"/>
    <n v="4.7623818306749683"/>
    <x v="3"/>
  </r>
  <r>
    <x v="4"/>
    <x v="8"/>
    <x v="5"/>
    <x v="0"/>
    <n v="2.1991148575128552"/>
    <n v="0.34224791270839067"/>
    <n v="0.78805494191066772"/>
    <x v="1"/>
  </r>
  <r>
    <x v="4"/>
    <x v="9"/>
    <x v="5"/>
    <x v="0"/>
    <n v="5.6548667764616276"/>
    <n v="0.75242237779743992"/>
    <n v="1.7325165507515192"/>
    <x v="0"/>
  </r>
  <r>
    <x v="4"/>
    <x v="9"/>
    <x v="5"/>
    <x v="0"/>
    <n v="0.62831853071795862"/>
    <n v="-0.20182013164188498"/>
    <n v="-0.46470802658470023"/>
    <x v="8"/>
  </r>
  <r>
    <x v="4"/>
    <x v="9"/>
    <x v="5"/>
    <x v="0"/>
    <n v="27.300440159695302"/>
    <n v="1.4361696491428002"/>
    <n v="3.3069028251267008"/>
    <x v="5"/>
  </r>
  <r>
    <x v="4"/>
    <x v="9"/>
    <x v="5"/>
    <x v="0"/>
    <n v="3.4557519189487729"/>
    <n v="0.53854255785235894"/>
    <n v="1.2400400656537252"/>
    <x v="0"/>
  </r>
  <r>
    <x v="4"/>
    <x v="9"/>
    <x v="5"/>
    <x v="0"/>
    <n v="1.1309733552923256"/>
    <n v="5.3452373461421121E-2"/>
    <n v="0.1230786383174188"/>
    <x v="1"/>
  </r>
  <r>
    <x v="4"/>
    <x v="0"/>
    <x v="15"/>
    <x v="2"/>
    <n v="0.78539816339744828"/>
    <n v="-0.10491011863382856"/>
    <n v="-0.24156447527049049"/>
    <x v="8"/>
  </r>
  <r>
    <x v="4"/>
    <x v="4"/>
    <x v="15"/>
    <x v="3"/>
    <n v="1.6493361431346412"/>
    <n v="0.21730917610009065"/>
    <n v="0.5003728694588867"/>
    <x v="1"/>
  </r>
  <r>
    <x v="4"/>
    <x v="4"/>
    <x v="15"/>
    <x v="0"/>
    <n v="325.94023780994104"/>
    <n v="2.5131379780782641"/>
    <n v="5.7867140449602079"/>
    <x v="2"/>
  </r>
  <r>
    <x v="4"/>
    <x v="2"/>
    <x v="15"/>
    <x v="0"/>
    <n v="140.58627124814325"/>
    <n v="2.1479429123460645"/>
    <n v="4.945821330570265"/>
    <x v="3"/>
  </r>
  <r>
    <x v="4"/>
    <x v="2"/>
    <x v="15"/>
    <x v="0"/>
    <n v="21.991148575128552"/>
    <n v="1.3422479127083906"/>
    <n v="3.0906400349047134"/>
    <x v="5"/>
  </r>
  <r>
    <x v="4"/>
    <x v="2"/>
    <x v="15"/>
    <x v="0"/>
    <n v="17.27875959474386"/>
    <n v="1.2375125621883776"/>
    <n v="2.8494779780878252"/>
    <x v="6"/>
  </r>
  <r>
    <x v="4"/>
    <x v="2"/>
    <x v="15"/>
    <x v="0"/>
    <n v="104.45795573186062"/>
    <n v="2.0189415223332574"/>
    <n v="4.6487846529512629"/>
    <x v="3"/>
  </r>
  <r>
    <x v="4"/>
    <x v="2"/>
    <x v="15"/>
    <x v="1"/>
    <n v="7.8539816339744828"/>
    <n v="0.8950898813661714"/>
    <n v="2.061020617723555"/>
    <x v="6"/>
  </r>
  <r>
    <x v="4"/>
    <x v="6"/>
    <x v="15"/>
    <x v="2"/>
    <n v="16.493361431346415"/>
    <n v="1.2173091761000907"/>
    <n v="2.8029579624529326"/>
    <x v="6"/>
  </r>
  <r>
    <x v="4"/>
    <x v="6"/>
    <x v="15"/>
    <x v="2"/>
    <n v="25.44690049407733"/>
    <n v="1.4056348915727837"/>
    <n v="3.2365939475277936"/>
    <x v="5"/>
  </r>
  <r>
    <x v="4"/>
    <x v="6"/>
    <x v="15"/>
    <x v="12"/>
    <n v="12.566370614359172"/>
    <n v="1.0992098640220962"/>
    <n v="2.5310242469692907"/>
    <x v="6"/>
  </r>
  <r>
    <x v="4"/>
    <x v="7"/>
    <x v="15"/>
    <x v="25"/>
    <n v="62.988932704475353"/>
    <n v="1.799264249650335"/>
    <n v="4.142959039601978"/>
    <x v="3"/>
  </r>
  <r>
    <x v="4"/>
    <x v="7"/>
    <x v="15"/>
    <x v="13"/>
    <n v="8.1681408993334621"/>
    <n v="0.91212322066495177"/>
    <n v="2.1002413308768366"/>
    <x v="6"/>
  </r>
  <r>
    <x v="4"/>
    <x v="3"/>
    <x v="15"/>
    <x v="2"/>
    <n v="10.210176124166829"/>
    <n v="1.0090332336730083"/>
    <n v="2.3233848821910463"/>
    <x v="6"/>
  </r>
  <r>
    <x v="4"/>
    <x v="3"/>
    <x v="15"/>
    <x v="0"/>
    <n v="36.128315516282619"/>
    <n v="1.5578477130477455"/>
    <n v="3.5870769212186047"/>
    <x v="5"/>
  </r>
  <r>
    <x v="4"/>
    <x v="3"/>
    <x v="15"/>
    <x v="0"/>
    <n v="89.535390627309098"/>
    <n v="1.9519947327026441"/>
    <n v="4.4946339731240048"/>
    <x v="3"/>
  </r>
  <r>
    <x v="4"/>
    <x v="3"/>
    <x v="15"/>
    <x v="0"/>
    <n v="518.36278784231581"/>
    <n v="2.71463381690804"/>
    <n v="6.2506753597499802"/>
    <x v="4"/>
  </r>
  <r>
    <x v="4"/>
    <x v="3"/>
    <x v="15"/>
    <x v="0"/>
    <n v="1487.5441214747671"/>
    <n v="3.1724698560334259"/>
    <n v="7.3048817984755328"/>
    <x v="7"/>
  </r>
  <r>
    <x v="4"/>
    <x v="0"/>
    <x v="8"/>
    <x v="0"/>
    <n v="24.347343065320896"/>
    <n v="1.386451575200444"/>
    <n v="3.1924227292146559"/>
    <x v="5"/>
  </r>
  <r>
    <x v="4"/>
    <x v="0"/>
    <x v="8"/>
    <x v="0"/>
    <n v="8.2466807156732074"/>
    <n v="0.91627918043610956"/>
    <n v="2.1098107818929872"/>
    <x v="6"/>
  </r>
  <r>
    <x v="4"/>
    <x v="0"/>
    <x v="8"/>
    <x v="0"/>
    <n v="9.4247779607693788E-2"/>
    <n v="-1.0257288725862037"/>
    <n v="-2.3618280114705814"/>
    <x v="11"/>
  </r>
  <r>
    <x v="4"/>
    <x v="0"/>
    <x v="8"/>
    <x v="5"/>
    <n v="4.0840704496667311"/>
    <n v="0.61109322500097063"/>
    <n v="1.4070941503168912"/>
    <x v="0"/>
  </r>
  <r>
    <x v="4"/>
    <x v="0"/>
    <x v="8"/>
    <x v="1"/>
    <n v="2.858849314766712"/>
    <n v="0.4561912650152275"/>
    <n v="1.050419206378159"/>
    <x v="1"/>
  </r>
  <r>
    <x v="4"/>
    <x v="0"/>
    <x v="8"/>
    <x v="0"/>
    <n v="3.9269908169872414"/>
    <n v="0.59405988570219026"/>
    <n v="1.3678734371636099"/>
    <x v="0"/>
  </r>
  <r>
    <x v="4"/>
    <x v="0"/>
    <x v="8"/>
    <x v="0"/>
    <n v="1.0681415022205296"/>
    <n v="2.8628789736388945E-2"/>
    <n v="6.5920224477470118E-2"/>
    <x v="1"/>
  </r>
  <r>
    <x v="4"/>
    <x v="0"/>
    <x v="8"/>
    <x v="0"/>
    <n v="2.8274333882308138"/>
    <n v="0.45139238213345872"/>
    <n v="1.0393693701915738"/>
    <x v="1"/>
  </r>
  <r>
    <x v="4"/>
    <x v="0"/>
    <x v="8"/>
    <x v="0"/>
    <n v="2.8274333882308138"/>
    <n v="0.45139238213345872"/>
    <n v="1.0393693701915738"/>
    <x v="1"/>
  </r>
  <r>
    <x v="4"/>
    <x v="0"/>
    <x v="8"/>
    <x v="0"/>
    <n v="189.28095737878505"/>
    <n v="2.27710692394104"/>
    <n v="5.2432324582201648"/>
    <x v="2"/>
  </r>
  <r>
    <x v="4"/>
    <x v="0"/>
    <x v="8"/>
    <x v="0"/>
    <n v="3.4871678454846702"/>
    <n v="0.54247285148079127"/>
    <n v="1.2490899011736429"/>
    <x v="0"/>
  </r>
  <r>
    <x v="4"/>
    <x v="0"/>
    <x v="8"/>
    <x v="0"/>
    <n v="2.0027653166634929"/>
    <n v="0.30163006180012658"/>
    <n v="0.69452888389984413"/>
    <x v="1"/>
  </r>
  <r>
    <x v="4"/>
    <x v="0"/>
    <x v="8"/>
    <x v="4"/>
    <n v="34.164820107788998"/>
    <n v="1.5335791383208088"/>
    <n v="3.5311964628241479"/>
    <x v="5"/>
  </r>
  <r>
    <x v="4"/>
    <x v="0"/>
    <x v="8"/>
    <x v="0"/>
    <n v="55.76326960121883"/>
    <n v="1.7463482300852466"/>
    <n v="4.0211154017708246"/>
    <x v="3"/>
  </r>
  <r>
    <x v="4"/>
    <x v="0"/>
    <x v="8"/>
    <x v="0"/>
    <n v="3.7699111843077522"/>
    <n v="0.57633111874175869"/>
    <n v="1.3270514426433548"/>
    <x v="0"/>
  </r>
  <r>
    <x v="4"/>
    <x v="0"/>
    <x v="8"/>
    <x v="0"/>
    <n v="0.78539816339744828"/>
    <n v="-0.10491011863382856"/>
    <n v="-0.24156447527049049"/>
    <x v="8"/>
  </r>
  <r>
    <x v="4"/>
    <x v="0"/>
    <x v="8"/>
    <x v="0"/>
    <n v="0.78539816339744828"/>
    <n v="-0.10491011863382856"/>
    <n v="-0.24156447527049049"/>
    <x v="8"/>
  </r>
  <r>
    <x v="4"/>
    <x v="0"/>
    <x v="8"/>
    <x v="0"/>
    <n v="1.9792033717615696"/>
    <n v="0.29649042214771554"/>
    <n v="0.68269442625284138"/>
    <x v="1"/>
  </r>
  <r>
    <x v="4"/>
    <x v="0"/>
    <x v="8"/>
    <x v="9"/>
    <n v="9.0163709158027068"/>
    <n v="0.95503176942812618"/>
    <n v="2.19904191562093"/>
    <x v="6"/>
  </r>
  <r>
    <x v="4"/>
    <x v="0"/>
    <x v="8"/>
    <x v="1"/>
    <n v="15.707963267948966"/>
    <n v="1.1961198770301527"/>
    <n v="2.7541677982835004"/>
    <x v="6"/>
  </r>
  <r>
    <x v="4"/>
    <x v="0"/>
    <x v="8"/>
    <x v="2"/>
    <n v="16.022122533307943"/>
    <n v="1.2047200487920702"/>
    <n v="2.7739704255796802"/>
    <x v="6"/>
  </r>
  <r>
    <x v="4"/>
    <x v="0"/>
    <x v="8"/>
    <x v="0"/>
    <n v="90.477868423386042"/>
    <n v="1.9565423604533647"/>
    <n v="4.5051052729913001"/>
    <x v="3"/>
  </r>
  <r>
    <x v="4"/>
    <x v="0"/>
    <x v="8"/>
    <x v="0"/>
    <n v="5.6548667764616276"/>
    <n v="0.75242237779743992"/>
    <n v="1.7325165507515192"/>
    <x v="0"/>
  </r>
  <r>
    <x v="4"/>
    <x v="0"/>
    <x v="8"/>
    <x v="5"/>
    <n v="31.447342462433827"/>
    <n v="1.4975839501734525"/>
    <n v="3.4483144791765294"/>
    <x v="5"/>
  </r>
  <r>
    <x v="4"/>
    <x v="0"/>
    <x v="8"/>
    <x v="0"/>
    <n v="32.044245066615886"/>
    <n v="1.5057500444560514"/>
    <n v="3.4671176061396256"/>
    <x v="5"/>
  </r>
  <r>
    <x v="4"/>
    <x v="0"/>
    <x v="8"/>
    <x v="0"/>
    <n v="91.106186954104004"/>
    <n v="1.95954787059309"/>
    <n v="4.5120257158358745"/>
    <x v="3"/>
  </r>
  <r>
    <x v="4"/>
    <x v="0"/>
    <x v="8"/>
    <x v="0"/>
    <n v="0.94247779607693793"/>
    <n v="-2.5728872586203724E-2"/>
    <n v="-5.9242918476535858E-2"/>
    <x v="8"/>
  </r>
  <r>
    <x v="4"/>
    <x v="1"/>
    <x v="8"/>
    <x v="0"/>
    <n v="4.2725660088821185"/>
    <n v="0.63068878106435133"/>
    <n v="1.4522145855973607"/>
    <x v="0"/>
  </r>
  <r>
    <x v="4"/>
    <x v="1"/>
    <x v="8"/>
    <x v="1"/>
    <n v="2.3561944901923448"/>
    <n v="0.37221113608583389"/>
    <n v="0.85704781339761926"/>
    <x v="1"/>
  </r>
  <r>
    <x v="4"/>
    <x v="1"/>
    <x v="8"/>
    <x v="0"/>
    <n v="29.059732045705587"/>
    <n v="1.4632916054331664"/>
    <n v="3.3693534373737339"/>
    <x v="5"/>
  </r>
  <r>
    <x v="4"/>
    <x v="1"/>
    <x v="8"/>
    <x v="14"/>
    <n v="31.808625617596654"/>
    <n v="1.5025449045808399"/>
    <n v="3.4597374988420029"/>
    <x v="5"/>
  </r>
  <r>
    <x v="4"/>
    <x v="1"/>
    <x v="8"/>
    <x v="1"/>
    <n v="1.6336281798666925"/>
    <n v="0.21315321632893303"/>
    <n v="0.49080341844273617"/>
    <x v="1"/>
  </r>
  <r>
    <x v="4"/>
    <x v="1"/>
    <x v="8"/>
    <x v="0"/>
    <n v="0.50265482457436694"/>
    <n v="-0.29873014464994135"/>
    <n v="-0.68785157789890994"/>
    <x v="8"/>
  </r>
  <r>
    <x v="4"/>
    <x v="1"/>
    <x v="8"/>
    <x v="7"/>
    <n v="1.2566370614359172"/>
    <n v="9.9209864022096222E-2"/>
    <n v="0.22843915397524506"/>
    <x v="1"/>
  </r>
  <r>
    <x v="4"/>
    <x v="1"/>
    <x v="8"/>
    <x v="1"/>
    <n v="64.088490133231772"/>
    <n v="1.8067800401200325"/>
    <n v="4.160264786699571"/>
    <x v="3"/>
  </r>
  <r>
    <x v="4"/>
    <x v="1"/>
    <x v="8"/>
    <x v="0"/>
    <n v="1.759291886010284"/>
    <n v="0.24533789970033421"/>
    <n v="0.5649113905964579"/>
    <x v="1"/>
  </r>
  <r>
    <x v="4"/>
    <x v="1"/>
    <x v="8"/>
    <x v="0"/>
    <n v="1.1309733552923256"/>
    <n v="5.3452373461421121E-2"/>
    <n v="0.1230786383174188"/>
    <x v="1"/>
  </r>
  <r>
    <x v="4"/>
    <x v="1"/>
    <x v="8"/>
    <x v="0"/>
    <n v="73.419020314393464"/>
    <n v="1.8658085850863608"/>
    <n v="4.2961830344001664"/>
    <x v="3"/>
  </r>
  <r>
    <x v="4"/>
    <x v="1"/>
    <x v="8"/>
    <x v="12"/>
    <n v="96.603974097886137"/>
    <n v="1.9849949928055695"/>
    <n v="4.5706198801019271"/>
    <x v="3"/>
  </r>
  <r>
    <x v="4"/>
    <x v="1"/>
    <x v="8"/>
    <x v="0"/>
    <n v="42.411500823462205"/>
    <n v="1.62748364118914"/>
    <n v="3.7474195712937837"/>
    <x v="5"/>
  </r>
  <r>
    <x v="4"/>
    <x v="1"/>
    <x v="8"/>
    <x v="0"/>
    <n v="10.178760197630931"/>
    <n v="1.0076948829007459"/>
    <n v="2.3203032156536381"/>
    <x v="6"/>
  </r>
  <r>
    <x v="4"/>
    <x v="1"/>
    <x v="8"/>
    <x v="1"/>
    <n v="13.006193585861745"/>
    <n v="1.1141502138150328"/>
    <n v="2.5654256736866232"/>
    <x v="6"/>
  </r>
  <r>
    <x v="4"/>
    <x v="4"/>
    <x v="8"/>
    <x v="0"/>
    <n v="26.507188014663878"/>
    <n v="1.4233636585332152"/>
    <n v="3.2774159420480484"/>
    <x v="5"/>
  </r>
  <r>
    <x v="4"/>
    <x v="4"/>
    <x v="8"/>
    <x v="0"/>
    <n v="1.8221237390820801"/>
    <n v="0.26057786625707113"/>
    <n v="0.60000271040772812"/>
    <x v="1"/>
  </r>
  <r>
    <x v="4"/>
    <x v="4"/>
    <x v="8"/>
    <x v="0"/>
    <n v="0.15707963267948966"/>
    <n v="-0.80388012296984734"/>
    <n v="-1.8510023877045909"/>
    <x v="11"/>
  </r>
  <r>
    <x v="4"/>
    <x v="4"/>
    <x v="8"/>
    <x v="0"/>
    <n v="0.15707963267948966"/>
    <n v="-0.80388012296984734"/>
    <n v="-1.8510023877045909"/>
    <x v="11"/>
  </r>
  <r>
    <x v="4"/>
    <x v="4"/>
    <x v="8"/>
    <x v="9"/>
    <n v="18.849555921538759"/>
    <n v="1.2753011230777775"/>
    <n v="2.9364893550774553"/>
    <x v="6"/>
  </r>
  <r>
    <x v="4"/>
    <x v="4"/>
    <x v="8"/>
    <x v="1"/>
    <n v="7.2335170848904982"/>
    <n v="0.85934951156302031"/>
    <n v="1.9787253749967249"/>
    <x v="6"/>
  </r>
  <r>
    <x v="4"/>
    <x v="4"/>
    <x v="8"/>
    <x v="0"/>
    <n v="44.178646691106465"/>
    <n v="1.6452124081495716"/>
    <n v="3.7882415658140389"/>
    <x v="5"/>
  </r>
  <r>
    <x v="4"/>
    <x v="4"/>
    <x v="8"/>
    <x v="0"/>
    <n v="36.521014597981342"/>
    <n v="1.5625428342561254"/>
    <n v="3.59788783732282"/>
    <x v="5"/>
  </r>
  <r>
    <x v="4"/>
    <x v="4"/>
    <x v="8"/>
    <x v="0"/>
    <n v="5.7805304826052195"/>
    <n v="0.76196769570367029"/>
    <n v="1.7544954574702945"/>
    <x v="0"/>
  </r>
  <r>
    <x v="4"/>
    <x v="4"/>
    <x v="8"/>
    <x v="26"/>
    <n v="42.411500823462205"/>
    <n v="1.62748364118914"/>
    <n v="3.7474195712937837"/>
    <x v="5"/>
  </r>
  <r>
    <x v="4"/>
    <x v="5"/>
    <x v="8"/>
    <x v="0"/>
    <n v="0.7539822368615503"/>
    <n v="-0.12263888559426017"/>
    <n v="-0.28238646979074566"/>
    <x v="8"/>
  </r>
  <r>
    <x v="4"/>
    <x v="5"/>
    <x v="8"/>
    <x v="0"/>
    <n v="6.3931410500552293"/>
    <n v="0.80571428625537267"/>
    <n v="1.8552257047439584"/>
    <x v="0"/>
  </r>
  <r>
    <x v="4"/>
    <x v="5"/>
    <x v="8"/>
    <x v="0"/>
    <n v="1.0210176124166828"/>
    <n v="9.0332336730082168E-3"/>
    <n v="2.0799789197000568E-2"/>
    <x v="1"/>
  </r>
  <r>
    <x v="4"/>
    <x v="5"/>
    <x v="8"/>
    <x v="0"/>
    <n v="8.0424771931898711"/>
    <n v="0.90538983800598338"/>
    <n v="2.0847371443408713"/>
    <x v="6"/>
  </r>
  <r>
    <x v="4"/>
    <x v="5"/>
    <x v="8"/>
    <x v="0"/>
    <n v="2.8274333882308138"/>
    <n v="0.45139238213345872"/>
    <n v="1.0393693701915738"/>
    <x v="1"/>
  </r>
  <r>
    <x v="4"/>
    <x v="5"/>
    <x v="8"/>
    <x v="1"/>
    <n v="31.101767270538954"/>
    <n v="1.4927850672916838"/>
    <n v="3.4372646429899443"/>
    <x v="5"/>
  </r>
  <r>
    <x v="4"/>
    <x v="5"/>
    <x v="8"/>
    <x v="2"/>
    <n v="39.458403729087799"/>
    <n v="1.596139512095311"/>
    <n v="3.6752470468894525"/>
    <x v="5"/>
  </r>
  <r>
    <x v="4"/>
    <x v="5"/>
    <x v="8"/>
    <x v="1"/>
    <n v="3.9269908169872414"/>
    <n v="0.59405988570219026"/>
    <n v="1.3678734371636099"/>
    <x v="0"/>
  </r>
  <r>
    <x v="4"/>
    <x v="5"/>
    <x v="8"/>
    <x v="0"/>
    <n v="15.676547341413068"/>
    <n v="1.1952504183175237"/>
    <n v="2.7521657956128274"/>
    <x v="6"/>
  </r>
  <r>
    <x v="4"/>
    <x v="5"/>
    <x v="8"/>
    <x v="1"/>
    <n v="13.697343969651499"/>
    <n v="1.1366363619627198"/>
    <n v="2.6172019432103433"/>
    <x v="6"/>
  </r>
  <r>
    <x v="4"/>
    <x v="5"/>
    <x v="8"/>
    <x v="0"/>
    <n v="1.6964600329384885"/>
    <n v="0.22954363251710239"/>
    <n v="0.52854374642558322"/>
    <x v="1"/>
  </r>
  <r>
    <x v="4"/>
    <x v="5"/>
    <x v="8"/>
    <x v="0"/>
    <n v="10.838494654884785"/>
    <n v="1.0349689677674079"/>
    <n v="2.3831041168926683"/>
    <x v="6"/>
  </r>
  <r>
    <x v="4"/>
    <x v="5"/>
    <x v="8"/>
    <x v="2"/>
    <n v="99.902646384155418"/>
    <n v="1.9995769926785665"/>
    <n v="4.604196175635531"/>
    <x v="3"/>
  </r>
  <r>
    <x v="4"/>
    <x v="5"/>
    <x v="8"/>
    <x v="1"/>
    <n v="4.2411500823462207"/>
    <n v="0.62748364118913991"/>
    <n v="1.4448344782997382"/>
    <x v="0"/>
  </r>
  <r>
    <x v="4"/>
    <x v="5"/>
    <x v="8"/>
    <x v="0"/>
    <n v="12.566370614359172"/>
    <n v="1.0992098640220962"/>
    <n v="2.5310242469692907"/>
    <x v="6"/>
  </r>
  <r>
    <x v="4"/>
    <x v="5"/>
    <x v="8"/>
    <x v="9"/>
    <n v="19.634954084936208"/>
    <n v="1.2930298900382091"/>
    <n v="2.9773113495977102"/>
    <x v="6"/>
  </r>
  <r>
    <x v="4"/>
    <x v="5"/>
    <x v="8"/>
    <x v="2"/>
    <n v="92.111496603252732"/>
    <n v="1.9643138386632242"/>
    <n v="4.5229997628678511"/>
    <x v="3"/>
  </r>
  <r>
    <x v="4"/>
    <x v="5"/>
    <x v="8"/>
    <x v="0"/>
    <n v="131.16149328737387"/>
    <n v="2.1178063525137549"/>
    <n v="4.8764293371462646"/>
    <x v="3"/>
  </r>
  <r>
    <x v="4"/>
    <x v="5"/>
    <x v="8"/>
    <x v="1"/>
    <n v="4.4924774946334045"/>
    <n v="0.65248591015919566"/>
    <n v="1.5024043301212162"/>
    <x v="0"/>
  </r>
  <r>
    <x v="4"/>
    <x v="5"/>
    <x v="8"/>
    <x v="0"/>
    <n v="0.78539816339744828"/>
    <n v="-0.10491011863382856"/>
    <n v="-0.24156447527049049"/>
    <x v="8"/>
  </r>
  <r>
    <x v="4"/>
    <x v="5"/>
    <x v="8"/>
    <x v="2"/>
    <n v="18.880971848074655"/>
    <n v="1.2760243446968733"/>
    <n v="2.9381546343965161"/>
    <x v="6"/>
  </r>
  <r>
    <x v="4"/>
    <x v="5"/>
    <x v="8"/>
    <x v="0"/>
    <n v="8.3566364585488486"/>
    <n v="0.92203150932520073"/>
    <n v="2.1230560086430077"/>
    <x v="6"/>
  </r>
  <r>
    <x v="4"/>
    <x v="5"/>
    <x v="8"/>
    <x v="0"/>
    <n v="2.8588493147667116"/>
    <n v="0.45619126501522739"/>
    <n v="1.0504192063781588"/>
    <x v="1"/>
  </r>
  <r>
    <x v="4"/>
    <x v="5"/>
    <x v="8"/>
    <x v="0"/>
    <n v="32.044245066615886"/>
    <n v="1.5057500444560514"/>
    <n v="3.4671176061396256"/>
    <x v="5"/>
  </r>
  <r>
    <x v="4"/>
    <x v="5"/>
    <x v="8"/>
    <x v="0"/>
    <n v="30.787608005179976"/>
    <n v="1.4883759483866288"/>
    <n v="3.4271122715259263"/>
    <x v="5"/>
  </r>
  <r>
    <x v="4"/>
    <x v="5"/>
    <x v="8"/>
    <x v="0"/>
    <n v="15.707963267948966"/>
    <n v="1.1961198770301527"/>
    <n v="2.7541677982835004"/>
    <x v="6"/>
  </r>
  <r>
    <x v="4"/>
    <x v="5"/>
    <x v="8"/>
    <x v="0"/>
    <n v="72.256631032565238"/>
    <n v="1.8588777087117268"/>
    <n v="4.2802241017785496"/>
    <x v="3"/>
  </r>
  <r>
    <x v="4"/>
    <x v="5"/>
    <x v="8"/>
    <x v="2"/>
    <n v="45.427429770908411"/>
    <n v="1.6573181656526459"/>
    <n v="3.8161161025800188"/>
    <x v="5"/>
  </r>
  <r>
    <x v="4"/>
    <x v="5"/>
    <x v="8"/>
    <x v="0"/>
    <n v="2.1991148575128552"/>
    <n v="0.34224791270839067"/>
    <n v="0.78805494191066772"/>
    <x v="1"/>
  </r>
  <r>
    <x v="4"/>
    <x v="5"/>
    <x v="8"/>
    <x v="0"/>
    <n v="370.70793312359558"/>
    <n v="2.5690318800002592"/>
    <n v="5.915414510315065"/>
    <x v="2"/>
  </r>
  <r>
    <x v="4"/>
    <x v="5"/>
    <x v="8"/>
    <x v="2"/>
    <n v="64.402649398590754"/>
    <n v="1.8089037337498881"/>
    <n v="4.1651547719937625"/>
    <x v="3"/>
  </r>
  <r>
    <x v="4"/>
    <x v="2"/>
    <x v="8"/>
    <x v="0"/>
    <n v="14.922565104551516"/>
    <n v="1.1738434823190005"/>
    <n v="2.7028745038959499"/>
    <x v="6"/>
  </r>
  <r>
    <x v="4"/>
    <x v="2"/>
    <x v="8"/>
    <x v="0"/>
    <n v="18.456856839840036"/>
    <n v="1.2661577436379077"/>
    <n v="2.9154359458796231"/>
    <x v="6"/>
  </r>
  <r>
    <x v="4"/>
    <x v="2"/>
    <x v="8"/>
    <x v="0"/>
    <n v="63.224552153494585"/>
    <n v="1.8008857617340399"/>
    <n v="4.1466927091540269"/>
    <x v="3"/>
  </r>
  <r>
    <x v="4"/>
    <x v="2"/>
    <x v="8"/>
    <x v="0"/>
    <n v="17.475109135593225"/>
    <n v="1.2424198966831219"/>
    <n v="2.8607775333417589"/>
    <x v="6"/>
  </r>
  <r>
    <x v="4"/>
    <x v="2"/>
    <x v="8"/>
    <x v="12"/>
    <n v="135.55972300239958"/>
    <n v="2.1321306727453622"/>
    <n v="4.9094123033788373"/>
    <x v="3"/>
  </r>
  <r>
    <x v="4"/>
    <x v="2"/>
    <x v="8"/>
    <x v="0"/>
    <n v="70.882184246619701"/>
    <n v="1.8505370919438668"/>
    <n v="4.2610191219424998"/>
    <x v="3"/>
  </r>
  <r>
    <x v="4"/>
    <x v="2"/>
    <x v="8"/>
    <x v="1"/>
    <n v="14.922565104551516"/>
    <n v="1.1738434823190005"/>
    <n v="2.7028745038959499"/>
    <x v="6"/>
  </r>
  <r>
    <x v="4"/>
    <x v="2"/>
    <x v="8"/>
    <x v="0"/>
    <n v="37.699111843077517"/>
    <n v="1.5763311187417586"/>
    <n v="3.6296365356374003"/>
    <x v="5"/>
  </r>
  <r>
    <x v="4"/>
    <x v="2"/>
    <x v="8"/>
    <x v="0"/>
    <n v="0.94247779607693793"/>
    <n v="-2.5728872586203724E-2"/>
    <n v="-5.9242918476535858E-2"/>
    <x v="8"/>
  </r>
  <r>
    <x v="4"/>
    <x v="2"/>
    <x v="8"/>
    <x v="0"/>
    <n v="47.123889803846893"/>
    <n v="1.673241131749815"/>
    <n v="3.85278008695161"/>
    <x v="5"/>
  </r>
  <r>
    <x v="4"/>
    <x v="2"/>
    <x v="8"/>
    <x v="0"/>
    <n v="18.692476288859268"/>
    <n v="1.2716668384226835"/>
    <n v="2.9281211054069383"/>
    <x v="6"/>
  </r>
  <r>
    <x v="4"/>
    <x v="2"/>
    <x v="8"/>
    <x v="0"/>
    <n v="4.7123889803846897"/>
    <n v="0.67324113174981504"/>
    <n v="1.5501949939575645"/>
    <x v="0"/>
  </r>
  <r>
    <x v="4"/>
    <x v="2"/>
    <x v="8"/>
    <x v="0"/>
    <n v="2.3561944901923448"/>
    <n v="0.37221113608583389"/>
    <n v="0.85704781339761926"/>
    <x v="1"/>
  </r>
  <r>
    <x v="4"/>
    <x v="2"/>
    <x v="8"/>
    <x v="0"/>
    <n v="5.8904862254808616"/>
    <n v="0.7701511447578715"/>
    <n v="1.7733385452717743"/>
    <x v="0"/>
  </r>
  <r>
    <x v="4"/>
    <x v="2"/>
    <x v="8"/>
    <x v="2"/>
    <n v="4.7123889803846897"/>
    <n v="0.67324113174981504"/>
    <n v="1.5501949939575645"/>
    <x v="0"/>
  </r>
  <r>
    <x v="4"/>
    <x v="2"/>
    <x v="8"/>
    <x v="0"/>
    <n v="1.0995574287564276"/>
    <n v="4.1217917044409476E-2"/>
    <n v="9.4907761350722444E-2"/>
    <x v="1"/>
  </r>
  <r>
    <x v="4"/>
    <x v="2"/>
    <x v="8"/>
    <x v="0"/>
    <n v="37.699111843077517"/>
    <n v="1.5763311187417586"/>
    <n v="3.6296365356374003"/>
    <x v="5"/>
  </r>
  <r>
    <x v="4"/>
    <x v="2"/>
    <x v="8"/>
    <x v="2"/>
    <n v="5.8904862254808616"/>
    <n v="0.7701511447578715"/>
    <n v="1.7733385452717743"/>
    <x v="0"/>
  </r>
  <r>
    <x v="4"/>
    <x v="2"/>
    <x v="8"/>
    <x v="0"/>
    <n v="3.1415926535897931"/>
    <n v="0.49714987269413385"/>
    <n v="1.1447298858494002"/>
    <x v="0"/>
  </r>
  <r>
    <x v="4"/>
    <x v="6"/>
    <x v="8"/>
    <x v="0"/>
    <n v="71.863931950866515"/>
    <n v="1.8565109754326197"/>
    <n v="4.2747744970109851"/>
    <x v="3"/>
  </r>
  <r>
    <x v="4"/>
    <x v="6"/>
    <x v="8"/>
    <x v="0"/>
    <n v="0.18849555921538758"/>
    <n v="-0.72469887692222257"/>
    <n v="-1.6686808309106362"/>
    <x v="11"/>
  </r>
  <r>
    <x v="4"/>
    <x v="6"/>
    <x v="8"/>
    <x v="0"/>
    <n v="6.0946897479641988"/>
    <n v="0.78495160262435992"/>
    <n v="1.807417858924637"/>
    <x v="0"/>
  </r>
  <r>
    <x v="4"/>
    <x v="6"/>
    <x v="8"/>
    <x v="2"/>
    <n v="68.525989756427364"/>
    <n v="1.835855316997389"/>
    <n v="4.2272130858120462"/>
    <x v="3"/>
  </r>
  <r>
    <x v="4"/>
    <x v="6"/>
    <x v="8"/>
    <x v="2"/>
    <n v="137.83737767625217"/>
    <n v="2.1393670021680142"/>
    <n v="4.9260745676354301"/>
    <x v="3"/>
  </r>
  <r>
    <x v="4"/>
    <x v="6"/>
    <x v="8"/>
    <x v="14"/>
    <n v="14.922565104551516"/>
    <n v="1.1738434823190005"/>
    <n v="2.7028745038959499"/>
    <x v="6"/>
  </r>
  <r>
    <x v="4"/>
    <x v="6"/>
    <x v="8"/>
    <x v="0"/>
    <n v="0.23561944901923448"/>
    <n v="-0.62778886391416611"/>
    <n v="-1.4455372795964265"/>
    <x v="11"/>
  </r>
  <r>
    <x v="4"/>
    <x v="6"/>
    <x v="8"/>
    <x v="0"/>
    <n v="3.1415926535897934E-2"/>
    <n v="-1.5028501273058661"/>
    <n v="-3.460440300138691"/>
    <x v="11"/>
  </r>
  <r>
    <x v="4"/>
    <x v="6"/>
    <x v="8"/>
    <x v="0"/>
    <n v="6.7230082786821574"/>
    <n v="0.82756364604332466"/>
    <n v="1.9055357148831602"/>
    <x v="0"/>
  </r>
  <r>
    <x v="4"/>
    <x v="6"/>
    <x v="8"/>
    <x v="0"/>
    <n v="4.7123889803846897"/>
    <n v="0.67324113174981504"/>
    <n v="1.5501949939575645"/>
    <x v="0"/>
  </r>
  <r>
    <x v="4"/>
    <x v="6"/>
    <x v="8"/>
    <x v="0"/>
    <n v="2.3561944901923448"/>
    <n v="0.37221113608583389"/>
    <n v="0.85704781339761926"/>
    <x v="1"/>
  </r>
  <r>
    <x v="4"/>
    <x v="6"/>
    <x v="8"/>
    <x v="0"/>
    <n v="56.391588131936786"/>
    <n v="1.7512143256084718"/>
    <n v="4.0323200007836881"/>
    <x v="3"/>
  </r>
  <r>
    <x v="4"/>
    <x v="6"/>
    <x v="8"/>
    <x v="2"/>
    <n v="23.561944901923447"/>
    <n v="1.3722111360858338"/>
    <n v="3.1596329063916646"/>
    <x v="5"/>
  </r>
  <r>
    <x v="4"/>
    <x v="6"/>
    <x v="8"/>
    <x v="2"/>
    <n v="122.52211349000193"/>
    <n v="2.0882144797206332"/>
    <n v="4.8082915319790462"/>
    <x v="3"/>
  </r>
  <r>
    <x v="4"/>
    <x v="6"/>
    <x v="8"/>
    <x v="0"/>
    <n v="0.28274333882308139"/>
    <n v="-0.54860761786654122"/>
    <n v="-1.2632157228024719"/>
    <x v="11"/>
  </r>
  <r>
    <x v="4"/>
    <x v="6"/>
    <x v="8"/>
    <x v="0"/>
    <n v="1.5079644737231006"/>
    <n v="0.17839111006972103"/>
    <n v="0.41076071076919962"/>
    <x v="1"/>
  </r>
  <r>
    <x v="4"/>
    <x v="6"/>
    <x v="8"/>
    <x v="0"/>
    <n v="9.4247779607693793"/>
    <n v="0.97427112741379629"/>
    <n v="2.2433421745175099"/>
    <x v="6"/>
  </r>
  <r>
    <x v="4"/>
    <x v="6"/>
    <x v="8"/>
    <x v="0"/>
    <n v="15.707963267948966"/>
    <n v="1.1961198770301527"/>
    <n v="2.7541677982835004"/>
    <x v="6"/>
  </r>
  <r>
    <x v="4"/>
    <x v="6"/>
    <x v="8"/>
    <x v="0"/>
    <n v="1.759291886010284"/>
    <n v="0.24533789970033421"/>
    <n v="0.5649113905964579"/>
    <x v="1"/>
  </r>
  <r>
    <x v="4"/>
    <x v="6"/>
    <x v="8"/>
    <x v="0"/>
    <n v="2.8274333882308138"/>
    <n v="0.45139238213345872"/>
    <n v="1.0393693701915738"/>
    <x v="1"/>
  </r>
  <r>
    <x v="4"/>
    <x v="7"/>
    <x v="8"/>
    <x v="0"/>
    <n v="1.6807520696705394"/>
    <n v="0.2255036547153623"/>
    <n v="0.51924135376326963"/>
    <x v="1"/>
  </r>
  <r>
    <x v="4"/>
    <x v="7"/>
    <x v="8"/>
    <x v="0"/>
    <n v="1.1309733552923256"/>
    <n v="5.3452373461421121E-2"/>
    <n v="0.1230786383174188"/>
    <x v="1"/>
  </r>
  <r>
    <x v="4"/>
    <x v="7"/>
    <x v="8"/>
    <x v="19"/>
    <n v="5.6862827029975254"/>
    <n v="0.75482844756331835"/>
    <n v="1.7380567311271344"/>
    <x v="0"/>
  </r>
  <r>
    <x v="4"/>
    <x v="7"/>
    <x v="8"/>
    <x v="0"/>
    <n v="3.7777651659417266"/>
    <n v="0.57723495774000322"/>
    <n v="1.3291326088471795"/>
    <x v="0"/>
  </r>
  <r>
    <x v="4"/>
    <x v="7"/>
    <x v="8"/>
    <x v="0"/>
    <n v="11.356857442727103"/>
    <n v="1.0552581743246834"/>
    <n v="2.4298217414601284"/>
    <x v="6"/>
  </r>
  <r>
    <x v="4"/>
    <x v="7"/>
    <x v="8"/>
    <x v="0"/>
    <n v="121.93306486745385"/>
    <n v="2.0861214902147891"/>
    <n v="4.803472245543098"/>
    <x v="3"/>
  </r>
  <r>
    <x v="4"/>
    <x v="7"/>
    <x v="8"/>
    <x v="5"/>
    <n v="61.261056745000964"/>
    <n v="1.7871844840566518"/>
    <n v="4.1151443514191008"/>
    <x v="3"/>
  </r>
  <r>
    <x v="4"/>
    <x v="7"/>
    <x v="8"/>
    <x v="2"/>
    <n v="239.54643983622174"/>
    <n v="2.3793897207129575"/>
    <n v="5.478747301336921"/>
    <x v="2"/>
  </r>
  <r>
    <x v="4"/>
    <x v="7"/>
    <x v="8"/>
    <x v="0"/>
    <n v="11.969468010177113"/>
    <n v="1.0780748483697531"/>
    <n v="2.4823590749880098"/>
    <x v="6"/>
  </r>
  <r>
    <x v="4"/>
    <x v="7"/>
    <x v="8"/>
    <x v="0"/>
    <n v="2.4504422698000385"/>
    <n v="0.38924447538461421"/>
    <n v="0.8962685265509005"/>
    <x v="1"/>
  </r>
  <r>
    <x v="4"/>
    <x v="7"/>
    <x v="8"/>
    <x v="0"/>
    <n v="6.9115038378975457"/>
    <n v="0.83957255351634008"/>
    <n v="1.9331872462136703"/>
    <x v="0"/>
  </r>
  <r>
    <x v="4"/>
    <x v="7"/>
    <x v="8"/>
    <x v="0"/>
    <n v="1.7592918860102844"/>
    <n v="0.24533789970033432"/>
    <n v="0.56491139059645812"/>
    <x v="1"/>
  </r>
  <r>
    <x v="4"/>
    <x v="7"/>
    <x v="8"/>
    <x v="12"/>
    <n v="20.81305133003238"/>
    <n v="1.3183357553029793"/>
    <n v="3.0355802577216862"/>
    <x v="5"/>
  </r>
  <r>
    <x v="4"/>
    <x v="7"/>
    <x v="8"/>
    <x v="0"/>
    <n v="1.0995574287564276"/>
    <n v="4.1217917044409476E-2"/>
    <n v="9.4907761350722444E-2"/>
    <x v="1"/>
  </r>
  <r>
    <x v="4"/>
    <x v="7"/>
    <x v="8"/>
    <x v="0"/>
    <n v="2.0420352248333655"/>
    <n v="0.31006322933698943"/>
    <n v="0.71394696975694583"/>
    <x v="1"/>
  </r>
  <r>
    <x v="4"/>
    <x v="7"/>
    <x v="8"/>
    <x v="0"/>
    <n v="6.9429197644334426"/>
    <n v="0.84154214637924452"/>
    <n v="1.9377224013790615"/>
    <x v="0"/>
  </r>
  <r>
    <x v="4"/>
    <x v="7"/>
    <x v="8"/>
    <x v="0"/>
    <n v="1.0995574287564276"/>
    <n v="4.1217917044409476E-2"/>
    <n v="9.4907761350722444E-2"/>
    <x v="1"/>
  </r>
  <r>
    <x v="4"/>
    <x v="7"/>
    <x v="8"/>
    <x v="2"/>
    <n v="86.786497055418039"/>
    <n v="1.938452159387301"/>
    <n v="4.4634510456873171"/>
    <x v="3"/>
  </r>
  <r>
    <x v="4"/>
    <x v="7"/>
    <x v="8"/>
    <x v="2"/>
    <n v="156.29423451609222"/>
    <n v="2.193942957775878"/>
    <n v="5.0517403494540023"/>
    <x v="2"/>
  </r>
  <r>
    <x v="4"/>
    <x v="7"/>
    <x v="8"/>
    <x v="2"/>
    <n v="376.99111843077515"/>
    <n v="2.5763311187417588"/>
    <n v="5.9322216286314458"/>
    <x v="2"/>
  </r>
  <r>
    <x v="4"/>
    <x v="7"/>
    <x v="8"/>
    <x v="0"/>
    <n v="0.50265482457436694"/>
    <n v="-0.29873014464994135"/>
    <n v="-0.68785157789890994"/>
    <x v="8"/>
  </r>
  <r>
    <x v="4"/>
    <x v="3"/>
    <x v="8"/>
    <x v="0"/>
    <n v="11.780972450961723"/>
    <n v="1.0711811404218528"/>
    <n v="2.4664857258317197"/>
    <x v="6"/>
  </r>
  <r>
    <x v="4"/>
    <x v="3"/>
    <x v="8"/>
    <x v="0"/>
    <n v="177.49998492782331"/>
    <n v="2.2491983205135724"/>
    <n v="5.1789705240017954"/>
    <x v="2"/>
  </r>
  <r>
    <x v="4"/>
    <x v="3"/>
    <x v="8"/>
    <x v="0"/>
    <n v="5.4663712172462411"/>
    <n v="0.73769912097673362"/>
    <n v="1.6986149990758379"/>
    <x v="0"/>
  </r>
  <r>
    <x v="4"/>
    <x v="3"/>
    <x v="8"/>
    <x v="14"/>
    <n v="810.13820554446795"/>
    <n v="2.9085591136753419"/>
    <n v="6.6972048572408163"/>
    <x v="4"/>
  </r>
  <r>
    <x v="4"/>
    <x v="3"/>
    <x v="8"/>
    <x v="0"/>
    <n v="12.959069696057897"/>
    <n v="1.1125738255800777"/>
    <n v="2.5617959056360444"/>
    <x v="6"/>
  </r>
  <r>
    <x v="4"/>
    <x v="3"/>
    <x v="8"/>
    <x v="2"/>
    <n v="23.561944901923447"/>
    <n v="1.3722111360858338"/>
    <n v="3.1596329063916646"/>
    <x v="5"/>
  </r>
  <r>
    <x v="4"/>
    <x v="3"/>
    <x v="8"/>
    <x v="0"/>
    <n v="16.493361431346415"/>
    <n v="1.2173091761000907"/>
    <n v="2.8029579624529326"/>
    <x v="6"/>
  </r>
  <r>
    <x v="4"/>
    <x v="3"/>
    <x v="8"/>
    <x v="0"/>
    <n v="2.9452431127404308"/>
    <n v="0.46912114909389024"/>
    <n v="1.0801913647118289"/>
    <x v="1"/>
  </r>
  <r>
    <x v="4"/>
    <x v="3"/>
    <x v="8"/>
    <x v="2"/>
    <n v="198.31303625785569"/>
    <n v="2.2973512638208518"/>
    <n v="5.2898467734449239"/>
    <x v="2"/>
  </r>
  <r>
    <x v="4"/>
    <x v="3"/>
    <x v="8"/>
    <x v="0"/>
    <n v="1.4137166941154067"/>
    <n v="0.15036238646947744"/>
    <n v="0.34622218963162837"/>
    <x v="1"/>
  </r>
  <r>
    <x v="4"/>
    <x v="3"/>
    <x v="8"/>
    <x v="2"/>
    <n v="214.41369860750339"/>
    <n v="2.3312525284069276"/>
    <n v="5.3679073199144689"/>
    <x v="2"/>
  </r>
  <r>
    <x v="4"/>
    <x v="3"/>
    <x v="8"/>
    <x v="3"/>
    <n v="102.49446032336699"/>
    <n v="2.0107003930404712"/>
    <n v="4.6298087514922575"/>
    <x v="3"/>
  </r>
  <r>
    <x v="4"/>
    <x v="3"/>
    <x v="8"/>
    <x v="5"/>
    <n v="62.046454908398417"/>
    <n v="1.7927169726566128"/>
    <n v="4.1278833771965306"/>
    <x v="3"/>
  </r>
  <r>
    <x v="4"/>
    <x v="3"/>
    <x v="8"/>
    <x v="14"/>
    <n v="38.877209088173693"/>
    <n v="1.5896950802997403"/>
    <n v="3.6604081943041544"/>
    <x v="5"/>
  </r>
  <r>
    <x v="4"/>
    <x v="3"/>
    <x v="8"/>
    <x v="9"/>
    <n v="89.142691545610376"/>
    <n v="1.9500857428953129"/>
    <n v="4.4902383616509667"/>
    <x v="3"/>
  </r>
  <r>
    <x v="4"/>
    <x v="3"/>
    <x v="8"/>
    <x v="18"/>
    <n v="62.046454908398417"/>
    <n v="1.7927169726566128"/>
    <n v="4.1278833771965306"/>
    <x v="3"/>
  </r>
  <r>
    <x v="4"/>
    <x v="3"/>
    <x v="8"/>
    <x v="0"/>
    <n v="318.871654339364"/>
    <n v="2.5036159149433654"/>
    <n v="5.7647886843312426"/>
    <x v="2"/>
  </r>
  <r>
    <x v="4"/>
    <x v="3"/>
    <x v="8"/>
    <x v="0"/>
    <n v="0.62831853071795862"/>
    <n v="-0.20182013164188498"/>
    <n v="-0.46470802658470023"/>
    <x v="8"/>
  </r>
  <r>
    <x v="4"/>
    <x v="3"/>
    <x v="8"/>
    <x v="0"/>
    <n v="120.16591899980959"/>
    <n v="2.07978131218377"/>
    <n v="4.7888734461219453"/>
    <x v="3"/>
  </r>
  <r>
    <x v="4"/>
    <x v="3"/>
    <x v="8"/>
    <x v="0"/>
    <n v="345.57519189487726"/>
    <n v="2.538542557852359"/>
    <n v="5.8452102516418165"/>
    <x v="2"/>
  </r>
  <r>
    <x v="4"/>
    <x v="3"/>
    <x v="8"/>
    <x v="0"/>
    <n v="166.50441064025904"/>
    <n v="2.2214257422949228"/>
    <n v="5.1150217994015224"/>
    <x v="2"/>
  </r>
  <r>
    <x v="4"/>
    <x v="3"/>
    <x v="8"/>
    <x v="2"/>
    <n v="983.31850057360521"/>
    <n v="2.9926942102405825"/>
    <n v="6.8909330763895529"/>
    <x v="4"/>
  </r>
  <r>
    <x v="4"/>
    <x v="3"/>
    <x v="8"/>
    <x v="3"/>
    <n v="530.92915845667505"/>
    <n v="2.7250365773078076"/>
    <n v="6.2746286007724734"/>
    <x v="4"/>
  </r>
  <r>
    <x v="4"/>
    <x v="8"/>
    <x v="8"/>
    <x v="0"/>
    <n v="2.5446900494077322"/>
    <n v="0.40563489157278354"/>
    <n v="0.93400885453374749"/>
    <x v="1"/>
  </r>
  <r>
    <x v="4"/>
    <x v="8"/>
    <x v="8"/>
    <x v="0"/>
    <n v="2.8981192229365842"/>
    <n v="0.46211624752523184"/>
    <n v="1.0640619827819453"/>
    <x v="1"/>
  </r>
  <r>
    <x v="4"/>
    <x v="8"/>
    <x v="8"/>
    <x v="0"/>
    <n v="0.50265482457436694"/>
    <n v="-0.29873014464994135"/>
    <n v="-0.68785157789890994"/>
    <x v="8"/>
  </r>
  <r>
    <x v="4"/>
    <x v="8"/>
    <x v="8"/>
    <x v="5"/>
    <n v="186.33571426604459"/>
    <n v="2.2702961024655015"/>
    <n v="5.2275499622195465"/>
    <x v="2"/>
  </r>
  <r>
    <x v="4"/>
    <x v="8"/>
    <x v="8"/>
    <x v="2"/>
    <n v="212.84290228070847"/>
    <n v="2.328059172240577"/>
    <n v="5.3605543456092102"/>
    <x v="2"/>
  </r>
  <r>
    <x v="4"/>
    <x v="8"/>
    <x v="8"/>
    <x v="14"/>
    <n v="80.110612666539723"/>
    <n v="1.9036900531280889"/>
    <n v="4.3834083380137807"/>
    <x v="3"/>
  </r>
  <r>
    <x v="4"/>
    <x v="8"/>
    <x v="8"/>
    <x v="0"/>
    <n v="10.995574287564276"/>
    <n v="1.0412179170444096"/>
    <n v="2.397492854344768"/>
    <x v="6"/>
  </r>
  <r>
    <x v="4"/>
    <x v="8"/>
    <x v="8"/>
    <x v="9"/>
    <n v="15.315264186250241"/>
    <n v="1.1851244927286895"/>
    <n v="2.7288499902992105"/>
    <x v="6"/>
  </r>
  <r>
    <x v="4"/>
    <x v="8"/>
    <x v="8"/>
    <x v="13"/>
    <n v="1.0053096491487339"/>
    <n v="2.2998510140398521E-3"/>
    <n v="5.2956026610354026E-3"/>
    <x v="1"/>
  </r>
  <r>
    <x v="4"/>
    <x v="8"/>
    <x v="8"/>
    <x v="7"/>
    <n v="38.861501124905736"/>
    <n v="1.5895195723232545"/>
    <n v="3.6600040722537965"/>
    <x v="5"/>
  </r>
  <r>
    <x v="4"/>
    <x v="8"/>
    <x v="8"/>
    <x v="0"/>
    <n v="2.1991148575128552"/>
    <n v="0.34224791270839067"/>
    <n v="0.78805494191066772"/>
    <x v="1"/>
  </r>
  <r>
    <x v="4"/>
    <x v="8"/>
    <x v="8"/>
    <x v="0"/>
    <n v="4.2411500823462207"/>
    <n v="0.62748364118913991"/>
    <n v="1.4448344782997382"/>
    <x v="0"/>
  </r>
  <r>
    <x v="4"/>
    <x v="8"/>
    <x v="8"/>
    <x v="0"/>
    <n v="10.05309649148734"/>
    <n v="1.00229985101404"/>
    <n v="2.307880695655081"/>
    <x v="6"/>
  </r>
  <r>
    <x v="4"/>
    <x v="8"/>
    <x v="8"/>
    <x v="0"/>
    <n v="0.37699111843077515"/>
    <n v="-0.42366888125824137"/>
    <n v="-0.97553365035069095"/>
    <x v="8"/>
  </r>
  <r>
    <x v="4"/>
    <x v="8"/>
    <x v="8"/>
    <x v="0"/>
    <n v="0.7539822368615503"/>
    <n v="-0.12263888559426017"/>
    <n v="-0.28238646979074566"/>
    <x v="8"/>
  </r>
  <r>
    <x v="4"/>
    <x v="8"/>
    <x v="8"/>
    <x v="12"/>
    <n v="5.2778756580308519"/>
    <n v="0.72245915441999664"/>
    <n v="1.6635236792645676"/>
    <x v="0"/>
  </r>
  <r>
    <x v="4"/>
    <x v="8"/>
    <x v="8"/>
    <x v="0"/>
    <n v="3.1101767270538954"/>
    <n v="0.49278506729168375"/>
    <n v="1.1346795499958988"/>
    <x v="0"/>
  </r>
  <r>
    <x v="4"/>
    <x v="8"/>
    <x v="8"/>
    <x v="0"/>
    <n v="0.47123889803846897"/>
    <n v="-0.32675886825018491"/>
    <n v="-0.75239009903648113"/>
    <x v="8"/>
  </r>
  <r>
    <x v="4"/>
    <x v="8"/>
    <x v="8"/>
    <x v="0"/>
    <n v="0.28274333882308139"/>
    <n v="-0.54860761786654122"/>
    <n v="-1.2632157228024719"/>
    <x v="11"/>
  </r>
  <r>
    <x v="4"/>
    <x v="8"/>
    <x v="8"/>
    <x v="0"/>
    <n v="7.2884949563283206"/>
    <n v="0.86263785758503353"/>
    <n v="1.9862970715276187"/>
    <x v="6"/>
  </r>
  <r>
    <x v="4"/>
    <x v="8"/>
    <x v="8"/>
    <x v="0"/>
    <n v="19.634954084936208"/>
    <n v="1.2930298900382091"/>
    <n v="2.9773113495977102"/>
    <x v="6"/>
  </r>
  <r>
    <x v="4"/>
    <x v="9"/>
    <x v="8"/>
    <x v="0"/>
    <n v="3.8955748904513441"/>
    <n v="0.59057155785636894"/>
    <n v="1.3598412654663459"/>
    <x v="0"/>
  </r>
  <r>
    <x v="4"/>
    <x v="9"/>
    <x v="8"/>
    <x v="0"/>
    <n v="2.8981192229365842"/>
    <n v="0.46211624752523184"/>
    <n v="1.0640619827819453"/>
    <x v="1"/>
  </r>
  <r>
    <x v="4"/>
    <x v="9"/>
    <x v="8"/>
    <x v="2"/>
    <n v="4.3668137884898126"/>
    <n v="0.64016467294822899"/>
    <n v="1.4740336329920005"/>
    <x v="0"/>
  </r>
  <r>
    <x v="4"/>
    <x v="9"/>
    <x v="8"/>
    <x v="0"/>
    <n v="242.68803248981152"/>
    <n v="2.3850483607910062"/>
    <n v="5.491776801627255"/>
    <x v="2"/>
  </r>
  <r>
    <x v="4"/>
    <x v="9"/>
    <x v="8"/>
    <x v="2"/>
    <n v="0.62831853071795862"/>
    <n v="-0.20182013164188498"/>
    <n v="-0.46470802658470023"/>
    <x v="8"/>
  </r>
  <r>
    <x v="4"/>
    <x v="9"/>
    <x v="8"/>
    <x v="3"/>
    <n v="33.693581209750533"/>
    <n v="1.5275471735508956"/>
    <n v="3.5173073506634807"/>
    <x v="5"/>
  </r>
  <r>
    <x v="4"/>
    <x v="9"/>
    <x v="8"/>
    <x v="0"/>
    <n v="7.1942471767206264"/>
    <n v="0.85698535503402185"/>
    <n v="1.9732817034155485"/>
    <x v="6"/>
  </r>
  <r>
    <x v="4"/>
    <x v="9"/>
    <x v="8"/>
    <x v="0"/>
    <n v="7.0685834705770348E-2"/>
    <n v="-1.1506676091945036"/>
    <n v="-2.6495100839223626"/>
    <x v="11"/>
  </r>
  <r>
    <x v="4"/>
    <x v="9"/>
    <x v="8"/>
    <x v="0"/>
    <n v="0.37699111843077515"/>
    <n v="-0.42366888125824137"/>
    <n v="-0.97553365035069095"/>
    <x v="8"/>
  </r>
  <r>
    <x v="4"/>
    <x v="9"/>
    <x v="8"/>
    <x v="0"/>
    <n v="18.786724068466963"/>
    <n v="1.2738510566825447"/>
    <n v="2.9331504538119404"/>
    <x v="6"/>
  </r>
  <r>
    <x v="4"/>
    <x v="9"/>
    <x v="8"/>
    <x v="0"/>
    <n v="100.53096491487338"/>
    <n v="2.00229985101404"/>
    <n v="4.6104657886491269"/>
    <x v="3"/>
  </r>
  <r>
    <x v="4"/>
    <x v="9"/>
    <x v="8"/>
    <x v="1"/>
    <n v="5.3407075111026483"/>
    <n v="0.7275987940724078"/>
    <n v="1.6753581369115704"/>
    <x v="0"/>
  </r>
  <r>
    <x v="4"/>
    <x v="9"/>
    <x v="8"/>
    <x v="0"/>
    <n v="3.1415926535897931"/>
    <n v="0.49714987269413385"/>
    <n v="1.1447298858494002"/>
    <x v="0"/>
  </r>
  <r>
    <x v="4"/>
    <x v="9"/>
    <x v="8"/>
    <x v="0"/>
    <n v="0.78539816339744828"/>
    <n v="-0.10491011863382856"/>
    <n v="-0.24156447527049049"/>
    <x v="8"/>
  </r>
  <r>
    <x v="4"/>
    <x v="9"/>
    <x v="8"/>
    <x v="2"/>
    <n v="35.814156250923645"/>
    <n v="1.5540547240306064"/>
    <n v="3.5783432412498501"/>
    <x v="5"/>
  </r>
  <r>
    <x v="4"/>
    <x v="9"/>
    <x v="8"/>
    <x v="1"/>
    <n v="55.76326960121883"/>
    <n v="1.7463482300852466"/>
    <n v="4.0211154017708246"/>
    <x v="3"/>
  </r>
  <r>
    <x v="4"/>
    <x v="9"/>
    <x v="8"/>
    <x v="13"/>
    <n v="1.2566370614359172"/>
    <n v="9.9209864022096222E-2"/>
    <n v="0.22843915397524506"/>
    <x v="1"/>
  </r>
  <r>
    <x v="4"/>
    <x v="9"/>
    <x v="8"/>
    <x v="2"/>
    <n v="5.7805304826052186"/>
    <n v="0.76196769570367029"/>
    <n v="1.7544954574702942"/>
    <x v="0"/>
  </r>
  <r>
    <x v="4"/>
    <x v="9"/>
    <x v="8"/>
    <x v="0"/>
    <n v="7.0685834705770345"/>
    <n v="0.84933239080549627"/>
    <n v="1.9556601020657289"/>
    <x v="6"/>
  </r>
  <r>
    <x v="4"/>
    <x v="9"/>
    <x v="8"/>
    <x v="0"/>
    <n v="57.930968532195777"/>
    <n v="1.7629107894117444"/>
    <n v="4.0592521039778475"/>
    <x v="3"/>
  </r>
  <r>
    <x v="4"/>
    <x v="9"/>
    <x v="8"/>
    <x v="0"/>
    <n v="47.626544628421257"/>
    <n v="1.6778490739901686"/>
    <n v="3.8633902660636257"/>
    <x v="5"/>
  </r>
  <r>
    <x v="4"/>
    <x v="9"/>
    <x v="8"/>
    <x v="0"/>
    <n v="12.754866173574561"/>
    <n v="1.1056759062713279"/>
    <n v="2.5459128594630416"/>
    <x v="6"/>
  </r>
  <r>
    <x v="4"/>
    <x v="9"/>
    <x v="8"/>
    <x v="0"/>
    <n v="3.1415926535897931"/>
    <n v="0.49714987269413385"/>
    <n v="1.1447298858494002"/>
    <x v="0"/>
  </r>
  <r>
    <x v="4"/>
    <x v="9"/>
    <x v="8"/>
    <x v="0"/>
    <n v="19.163715186897736"/>
    <n v="1.2824797077049008"/>
    <n v="2.9530186570286654"/>
    <x v="6"/>
  </r>
  <r>
    <x v="4"/>
    <x v="9"/>
    <x v="8"/>
    <x v="0"/>
    <n v="21.991148575128552"/>
    <n v="1.3422479127083906"/>
    <n v="3.0906400349047134"/>
    <x v="5"/>
  </r>
  <r>
    <x v="4"/>
    <x v="9"/>
    <x v="8"/>
    <x v="0"/>
    <n v="1.4137166941154069"/>
    <n v="0.15036238646947753"/>
    <n v="0.34622218963162854"/>
    <x v="1"/>
  </r>
  <r>
    <x v="4"/>
    <x v="0"/>
    <x v="9"/>
    <x v="0"/>
    <n v="150.79644737231007"/>
    <n v="2.1783911100697209"/>
    <n v="5.0159308967572906"/>
    <x v="2"/>
  </r>
  <r>
    <x v="4"/>
    <x v="0"/>
    <x v="9"/>
    <x v="0"/>
    <n v="1.5707963267948966"/>
    <n v="0.19611987703015263"/>
    <n v="0.45158270528945482"/>
    <x v="1"/>
  </r>
  <r>
    <x v="4"/>
    <x v="0"/>
    <x v="9"/>
    <x v="0"/>
    <n v="6.5659286460026669"/>
    <n v="0.8172961588051878"/>
    <n v="1.8818939518261197"/>
    <x v="0"/>
  </r>
  <r>
    <x v="4"/>
    <x v="0"/>
    <x v="9"/>
    <x v="13"/>
    <n v="6.2831853071795862"/>
    <n v="0.79817986835811505"/>
    <n v="1.8378770664093453"/>
    <x v="0"/>
  </r>
  <r>
    <x v="4"/>
    <x v="0"/>
    <x v="9"/>
    <x v="10"/>
    <n v="1.9792033717615696"/>
    <n v="0.29649042214771554"/>
    <n v="0.68269442625284138"/>
    <x v="1"/>
  </r>
  <r>
    <x v="4"/>
    <x v="0"/>
    <x v="9"/>
    <x v="20"/>
    <n v="130.69025438933539"/>
    <n v="2.1162432033208765"/>
    <n v="4.8728300531166173"/>
    <x v="3"/>
  </r>
  <r>
    <x v="4"/>
    <x v="0"/>
    <x v="9"/>
    <x v="13"/>
    <n v="1416.8582867689968"/>
    <n v="3.1513264145720945"/>
    <n v="7.2561972253520786"/>
    <x v="7"/>
  </r>
  <r>
    <x v="4"/>
    <x v="0"/>
    <x v="9"/>
    <x v="9"/>
    <n v="2.8274333882308138"/>
    <n v="0.45139238213345872"/>
    <n v="1.0393693701915738"/>
    <x v="1"/>
  </r>
  <r>
    <x v="4"/>
    <x v="1"/>
    <x v="9"/>
    <x v="0"/>
    <n v="0.59690260418206065"/>
    <n v="-0.22409652635303723"/>
    <n v="-0.51600132097225082"/>
    <x v="8"/>
  </r>
  <r>
    <x v="4"/>
    <x v="1"/>
    <x v="9"/>
    <x v="0"/>
    <n v="1.1309733552923256"/>
    <n v="5.3452373461421121E-2"/>
    <n v="0.1230786383174188"/>
    <x v="1"/>
  </r>
  <r>
    <x v="4"/>
    <x v="1"/>
    <x v="9"/>
    <x v="12"/>
    <n v="0.59690260418206065"/>
    <n v="-0.22409652635303723"/>
    <n v="-0.51600132097225082"/>
    <x v="8"/>
  </r>
  <r>
    <x v="4"/>
    <x v="1"/>
    <x v="9"/>
    <x v="0"/>
    <n v="6.2831853071795868E-2"/>
    <n v="-1.2018201316418848"/>
    <n v="-2.767293119578746"/>
    <x v="11"/>
  </r>
  <r>
    <x v="4"/>
    <x v="1"/>
    <x v="9"/>
    <x v="0"/>
    <n v="0.34557519189487729"/>
    <n v="-0.46145744214764106"/>
    <n v="-1.0625450273403205"/>
    <x v="11"/>
  </r>
  <r>
    <x v="4"/>
    <x v="1"/>
    <x v="9"/>
    <x v="0"/>
    <n v="1.7592918860102844"/>
    <n v="0.24533789970033432"/>
    <n v="0.56491139059645812"/>
    <x v="1"/>
  </r>
  <r>
    <x v="4"/>
    <x v="1"/>
    <x v="9"/>
    <x v="0"/>
    <n v="1.0681415022205298"/>
    <n v="2.8628789736389035E-2"/>
    <n v="6.5920224477470327E-2"/>
    <x v="1"/>
  </r>
  <r>
    <x v="4"/>
    <x v="1"/>
    <x v="9"/>
    <x v="1"/>
    <n v="0.59690260418206065"/>
    <n v="-0.22409652635303723"/>
    <n v="-0.51600132097225082"/>
    <x v="8"/>
  </r>
  <r>
    <x v="4"/>
    <x v="1"/>
    <x v="9"/>
    <x v="13"/>
    <n v="1.9792033717615696"/>
    <n v="0.29649042214771554"/>
    <n v="0.68269442625284138"/>
    <x v="1"/>
  </r>
  <r>
    <x v="4"/>
    <x v="1"/>
    <x v="9"/>
    <x v="13"/>
    <n v="10.869910581420685"/>
    <n v="1.0362259714869104"/>
    <n v="2.3859984749190333"/>
    <x v="6"/>
  </r>
  <r>
    <x v="4"/>
    <x v="1"/>
    <x v="9"/>
    <x v="0"/>
    <n v="1.1309733552923256"/>
    <n v="5.3452373461421121E-2"/>
    <n v="0.1230786383174188"/>
    <x v="1"/>
  </r>
  <r>
    <x v="4"/>
    <x v="1"/>
    <x v="9"/>
    <x v="9"/>
    <n v="20.420352248333657"/>
    <n v="1.3100632293369894"/>
    <n v="3.0165320627509917"/>
    <x v="5"/>
  </r>
  <r>
    <x v="4"/>
    <x v="1"/>
    <x v="9"/>
    <x v="2"/>
    <n v="1470.2653618800232"/>
    <n v="3.1673957257682579"/>
    <n v="7.293198181767047"/>
    <x v="7"/>
  </r>
  <r>
    <x v="4"/>
    <x v="4"/>
    <x v="9"/>
    <x v="0"/>
    <n v="9.9274327853437487"/>
    <n v="0.9968369553125378"/>
    <n v="2.2953019134482213"/>
    <x v="6"/>
  </r>
  <r>
    <x v="4"/>
    <x v="4"/>
    <x v="9"/>
    <x v="0"/>
    <n v="5.6862827029975254"/>
    <n v="0.75482844756331835"/>
    <n v="1.7380567311271344"/>
    <x v="0"/>
  </r>
  <r>
    <x v="4"/>
    <x v="4"/>
    <x v="9"/>
    <x v="9"/>
    <n v="130.76879420567514"/>
    <n v="2.1165041192085101"/>
    <n v="4.8734308341500077"/>
    <x v="3"/>
  </r>
  <r>
    <x v="4"/>
    <x v="4"/>
    <x v="9"/>
    <x v="0"/>
    <n v="2.0106192982974673"/>
    <n v="0.30332984667802093"/>
    <n v="0.69844278322098052"/>
    <x v="1"/>
  </r>
  <r>
    <x v="4"/>
    <x v="4"/>
    <x v="9"/>
    <x v="0"/>
    <n v="3.0316369107141505"/>
    <n v="0.48167718603792642"/>
    <n v="1.109102708206249"/>
    <x v="0"/>
  </r>
  <r>
    <x v="4"/>
    <x v="4"/>
    <x v="9"/>
    <x v="8"/>
    <n v="36.28539514896211"/>
    <n v="1.5597318569222969"/>
    <n v="3.5914153228172028"/>
    <x v="5"/>
  </r>
  <r>
    <x v="4"/>
    <x v="4"/>
    <x v="9"/>
    <x v="0"/>
    <n v="1.2566370614359172"/>
    <n v="9.9209864022096222E-2"/>
    <n v="0.22843915397524506"/>
    <x v="1"/>
  </r>
  <r>
    <x v="4"/>
    <x v="5"/>
    <x v="9"/>
    <x v="2"/>
    <n v="14.922565104551516"/>
    <n v="1.1738434823190005"/>
    <n v="2.7028745038959499"/>
    <x v="6"/>
  </r>
  <r>
    <x v="4"/>
    <x v="5"/>
    <x v="9"/>
    <x v="0"/>
    <n v="1.0681415022205296"/>
    <n v="2.8628789736388945E-2"/>
    <n v="6.5920224477470118E-2"/>
    <x v="1"/>
  </r>
  <r>
    <x v="4"/>
    <x v="5"/>
    <x v="9"/>
    <x v="0"/>
    <n v="2.7017696820872219"/>
    <n v="0.43164832393770153"/>
    <n v="0.99390699611481648"/>
    <x v="1"/>
  </r>
  <r>
    <x v="4"/>
    <x v="5"/>
    <x v="9"/>
    <x v="0"/>
    <n v="1.4451326206513049"/>
    <n v="0.15990770437570792"/>
    <n v="0.36820109635040382"/>
    <x v="1"/>
  </r>
  <r>
    <x v="4"/>
    <x v="5"/>
    <x v="9"/>
    <x v="12"/>
    <n v="16.776104770169496"/>
    <n v="1.2246911297226903"/>
    <n v="2.8199555388215036"/>
    <x v="6"/>
  </r>
  <r>
    <x v="4"/>
    <x v="5"/>
    <x v="9"/>
    <x v="12"/>
    <n v="4.2411500823462207"/>
    <n v="0.62748364118913991"/>
    <n v="1.4448344782997382"/>
    <x v="0"/>
  </r>
  <r>
    <x v="4"/>
    <x v="5"/>
    <x v="9"/>
    <x v="13"/>
    <n v="15.707963267948966"/>
    <n v="1.1961198770301527"/>
    <n v="2.7541677982835004"/>
    <x v="6"/>
  </r>
  <r>
    <x v="4"/>
    <x v="5"/>
    <x v="9"/>
    <x v="10"/>
    <n v="4.9008845396000771"/>
    <n v="0.69027447104859541"/>
    <n v="1.5894157071108457"/>
    <x v="0"/>
  </r>
  <r>
    <x v="4"/>
    <x v="5"/>
    <x v="9"/>
    <x v="12"/>
    <n v="578.0530482605219"/>
    <n v="2.7619676957036701"/>
    <n v="6.3596656434583858"/>
    <x v="4"/>
  </r>
  <r>
    <x v="4"/>
    <x v="5"/>
    <x v="9"/>
    <x v="3"/>
    <n v="620.46454908398414"/>
    <n v="2.792716972656613"/>
    <n v="6.4304684701905765"/>
    <x v="4"/>
  </r>
  <r>
    <x v="4"/>
    <x v="5"/>
    <x v="9"/>
    <x v="12"/>
    <n v="0.62831853071795862"/>
    <n v="-0.20182013164188498"/>
    <n v="-0.46470802658470023"/>
    <x v="8"/>
  </r>
  <r>
    <x v="4"/>
    <x v="5"/>
    <x v="9"/>
    <x v="13"/>
    <n v="0.56548667764616278"/>
    <n v="-0.24757762220256008"/>
    <n v="-0.57006854224252645"/>
    <x v="8"/>
  </r>
  <r>
    <x v="4"/>
    <x v="5"/>
    <x v="9"/>
    <x v="13"/>
    <n v="1.5707963267948966"/>
    <n v="0.19611987703015263"/>
    <n v="0.45158270528945482"/>
    <x v="1"/>
  </r>
  <r>
    <x v="4"/>
    <x v="2"/>
    <x v="9"/>
    <x v="15"/>
    <n v="2.3876104167282426"/>
    <n v="0.37796346497492517"/>
    <n v="0.87029304014763975"/>
    <x v="1"/>
  </r>
  <r>
    <x v="4"/>
    <x v="2"/>
    <x v="9"/>
    <x v="9"/>
    <n v="247.40042147019622"/>
    <n v="2.3934004351557721"/>
    <n v="5.5110081635551422"/>
    <x v="2"/>
  </r>
  <r>
    <x v="4"/>
    <x v="2"/>
    <x v="9"/>
    <x v="27"/>
    <n v="1328.8936924684824"/>
    <n v="3.123490240069176"/>
    <n v="7.1921020648956784"/>
    <x v="7"/>
  </r>
  <r>
    <x v="4"/>
    <x v="2"/>
    <x v="9"/>
    <x v="17"/>
    <n v="729.63489379622945"/>
    <n v="2.863105595359813"/>
    <n v="6.5925442635433482"/>
    <x v="4"/>
  </r>
  <r>
    <x v="4"/>
    <x v="2"/>
    <x v="9"/>
    <x v="0"/>
    <n v="4.1940261925423741"/>
    <n v="0.62263113839472795"/>
    <n v="1.4336611777016131"/>
    <x v="0"/>
  </r>
  <r>
    <x v="4"/>
    <x v="6"/>
    <x v="9"/>
    <x v="1"/>
    <n v="1.9163715186897738"/>
    <n v="0.28247970770490088"/>
    <n v="0.65043356403462005"/>
    <x v="1"/>
  </r>
  <r>
    <x v="4"/>
    <x v="6"/>
    <x v="9"/>
    <x v="0"/>
    <n v="1.0053096491487339"/>
    <n v="2.2998510140398521E-3"/>
    <n v="5.2956026610354026E-3"/>
    <x v="1"/>
  </r>
  <r>
    <x v="4"/>
    <x v="6"/>
    <x v="9"/>
    <x v="0"/>
    <n v="1.2880529879718152"/>
    <n v="0.10993372941386935"/>
    <n v="0.25313176656561659"/>
    <x v="1"/>
  </r>
  <r>
    <x v="4"/>
    <x v="6"/>
    <x v="9"/>
    <x v="5"/>
    <n v="10.995574287564276"/>
    <n v="1.0412179170444096"/>
    <n v="2.397492854344768"/>
    <x v="6"/>
  </r>
  <r>
    <x v="4"/>
    <x v="6"/>
    <x v="9"/>
    <x v="8"/>
    <n v="364.42474781641602"/>
    <n v="2.5616078619210523"/>
    <n v="5.8983200769557644"/>
    <x v="2"/>
  </r>
  <r>
    <x v="4"/>
    <x v="6"/>
    <x v="9"/>
    <x v="26"/>
    <n v="1.2566370614359172"/>
    <n v="9.9209864022096222E-2"/>
    <n v="0.22843915397524506"/>
    <x v="1"/>
  </r>
  <r>
    <x v="4"/>
    <x v="6"/>
    <x v="9"/>
    <x v="2"/>
    <n v="349.50218271186446"/>
    <n v="2.5434498923471032"/>
    <n v="5.8565098068957493"/>
    <x v="2"/>
  </r>
  <r>
    <x v="4"/>
    <x v="7"/>
    <x v="9"/>
    <x v="2"/>
    <n v="12.063715789784807"/>
    <n v="1.0814810970616646"/>
    <n v="2.4902022524490359"/>
    <x v="6"/>
  </r>
  <r>
    <x v="4"/>
    <x v="7"/>
    <x v="9"/>
    <x v="13"/>
    <n v="2.7646015351590183"/>
    <n v="0.44163254484430253"/>
    <n v="1.0168965143395154"/>
    <x v="1"/>
  </r>
  <r>
    <x v="4"/>
    <x v="7"/>
    <x v="9"/>
    <x v="21"/>
    <n v="271.74776453551709"/>
    <n v="2.4341659801589479"/>
    <n v="5.6048742997872338"/>
    <x v="2"/>
  </r>
  <r>
    <x v="4"/>
    <x v="7"/>
    <x v="9"/>
    <x v="0"/>
    <n v="4.8380526865282816"/>
    <n v="0.68467059353059689"/>
    <n v="1.5765123022749379"/>
    <x v="0"/>
  </r>
  <r>
    <x v="4"/>
    <x v="3"/>
    <x v="9"/>
    <x v="12"/>
    <n v="2.638937829015426"/>
    <n v="0.42142915875601544"/>
    <n v="0.97037649870462228"/>
    <x v="1"/>
  </r>
  <r>
    <x v="4"/>
    <x v="3"/>
    <x v="9"/>
    <x v="16"/>
    <n v="2.3561944901923448"/>
    <n v="0.37221113608583389"/>
    <n v="0.85704781339761926"/>
    <x v="1"/>
  </r>
  <r>
    <x v="4"/>
    <x v="8"/>
    <x v="9"/>
    <x v="0"/>
    <n v="7.6654860747590954"/>
    <n v="0.88453969903286322"/>
    <n v="2.0367279251545107"/>
    <x v="6"/>
  </r>
  <r>
    <x v="4"/>
    <x v="8"/>
    <x v="9"/>
    <x v="16"/>
    <n v="47.909287967244346"/>
    <n v="1.6804197163769385"/>
    <n v="3.8693093889028209"/>
    <x v="5"/>
  </r>
  <r>
    <x v="4"/>
    <x v="8"/>
    <x v="9"/>
    <x v="0"/>
    <n v="5.7019906662654742"/>
    <n v="0.75602650206626509"/>
    <n v="1.7408153535662141"/>
    <x v="0"/>
  </r>
  <r>
    <x v="4"/>
    <x v="8"/>
    <x v="9"/>
    <x v="0"/>
    <n v="3.1887165433936402"/>
    <n v="0.50361591494336555"/>
    <n v="1.1596184983431508"/>
    <x v="0"/>
  </r>
  <r>
    <x v="4"/>
    <x v="8"/>
    <x v="9"/>
    <x v="3"/>
    <n v="7.4298666257398613"/>
    <n v="0.87098101776796422"/>
    <n v="2.0055079077932967"/>
    <x v="6"/>
  </r>
  <r>
    <x v="4"/>
    <x v="8"/>
    <x v="9"/>
    <x v="0"/>
    <n v="1.1309733552923256"/>
    <n v="5.3452373461421121E-2"/>
    <n v="0.1230786383174188"/>
    <x v="1"/>
  </r>
  <r>
    <x v="4"/>
    <x v="8"/>
    <x v="9"/>
    <x v="13"/>
    <n v="1.0995574287564276"/>
    <n v="4.1217917044409476E-2"/>
    <n v="9.4907761350722444E-2"/>
    <x v="1"/>
  </r>
  <r>
    <x v="4"/>
    <x v="8"/>
    <x v="9"/>
    <x v="10"/>
    <n v="0.50265482457436694"/>
    <n v="-0.29873014464994135"/>
    <n v="-0.68785157789890994"/>
    <x v="8"/>
  </r>
  <r>
    <x v="4"/>
    <x v="9"/>
    <x v="9"/>
    <x v="0"/>
    <n v="7.115707360380882"/>
    <n v="0.85221807904298452"/>
    <n v="1.9623046447843975"/>
    <x v="6"/>
  </r>
  <r>
    <x v="4"/>
    <x v="9"/>
    <x v="9"/>
    <x v="0"/>
    <n v="0.87964594300514221"/>
    <n v="-5.5692095963646875E-2"/>
    <n v="-0.12823578996348717"/>
    <x v="8"/>
  </r>
  <r>
    <x v="4"/>
    <x v="9"/>
    <x v="9"/>
    <x v="0"/>
    <n v="0.15707963267948966"/>
    <n v="-0.80388012296984734"/>
    <n v="-1.8510023877045909"/>
    <x v="11"/>
  </r>
  <r>
    <x v="4"/>
    <x v="9"/>
    <x v="9"/>
    <x v="0"/>
    <n v="2.5446900494077322"/>
    <n v="0.40563489157278354"/>
    <n v="0.93400885453374749"/>
    <x v="1"/>
  </r>
  <r>
    <x v="4"/>
    <x v="9"/>
    <x v="9"/>
    <x v="0"/>
    <n v="49.480084294039244"/>
    <n v="1.6944304308197531"/>
    <n v="3.9015702511210422"/>
    <x v="5"/>
  </r>
  <r>
    <x v="4"/>
    <x v="9"/>
    <x v="9"/>
    <x v="9"/>
    <n v="40.840704496667314"/>
    <n v="1.6110932250009706"/>
    <n v="3.7096792433109371"/>
    <x v="5"/>
  </r>
  <r>
    <x v="4"/>
    <x v="9"/>
    <x v="9"/>
    <x v="9"/>
    <n v="17.46725515395925"/>
    <n v="1.2422246642761914"/>
    <n v="2.8603279941118913"/>
    <x v="6"/>
  </r>
  <r>
    <x v="4"/>
    <x v="9"/>
    <x v="9"/>
    <x v="2"/>
    <n v="1708.24100538945"/>
    <n v="3.2325491426568278"/>
    <n v="7.4432194682522939"/>
    <x v="7"/>
  </r>
  <r>
    <x v="5"/>
    <x v="2"/>
    <x v="12"/>
    <x v="2"/>
    <n v="120.95131716320704"/>
    <n v="2.0826106022026347"/>
    <n v="4.7953881271431387"/>
    <x v="3"/>
  </r>
  <r>
    <x v="5"/>
    <x v="2"/>
    <x v="12"/>
    <x v="8"/>
    <n v="89.535390627309098"/>
    <n v="1.9519947327026441"/>
    <n v="4.4946339731240048"/>
    <x v="3"/>
  </r>
  <r>
    <x v="5"/>
    <x v="0"/>
    <x v="1"/>
    <x v="0"/>
    <n v="1.0995574287564276"/>
    <n v="4.1217917044409476E-2"/>
    <n v="9.4907761350722444E-2"/>
    <x v="1"/>
  </r>
  <r>
    <x v="5"/>
    <x v="0"/>
    <x v="1"/>
    <x v="0"/>
    <n v="1.5707963267948966"/>
    <n v="0.19611987703015263"/>
    <n v="0.45158270528945482"/>
    <x v="1"/>
  </r>
  <r>
    <x v="5"/>
    <x v="0"/>
    <x v="1"/>
    <x v="0"/>
    <n v="1.5707963267948966"/>
    <n v="0.19611987703015263"/>
    <n v="0.45158270528945482"/>
    <x v="1"/>
  </r>
  <r>
    <x v="5"/>
    <x v="1"/>
    <x v="1"/>
    <x v="0"/>
    <n v="0.62831853071795862"/>
    <n v="-0.20182013164188498"/>
    <n v="-0.46470802658470023"/>
    <x v="8"/>
  </r>
  <r>
    <x v="5"/>
    <x v="1"/>
    <x v="1"/>
    <x v="0"/>
    <n v="0.62831853071795862"/>
    <n v="-0.20182013164188498"/>
    <n v="-0.46470802658470023"/>
    <x v="8"/>
  </r>
  <r>
    <x v="5"/>
    <x v="1"/>
    <x v="1"/>
    <x v="0"/>
    <n v="1.9634954084936207"/>
    <n v="0.29302989003820906"/>
    <n v="0.67472625660366459"/>
    <x v="1"/>
  </r>
  <r>
    <x v="5"/>
    <x v="1"/>
    <x v="1"/>
    <x v="0"/>
    <n v="2.5132741228718345"/>
    <n v="0.40023985968607745"/>
    <n v="0.92158633453519034"/>
    <x v="1"/>
  </r>
  <r>
    <x v="5"/>
    <x v="1"/>
    <x v="1"/>
    <x v="2"/>
    <n v="1.4137166941154067"/>
    <n v="0.15036238646947744"/>
    <n v="0.34622218963162837"/>
    <x v="1"/>
  </r>
  <r>
    <x v="5"/>
    <x v="1"/>
    <x v="1"/>
    <x v="0"/>
    <n v="3.2986722862692828"/>
    <n v="0.51833917176407196"/>
    <n v="1.1935200500188321"/>
    <x v="0"/>
  </r>
  <r>
    <x v="5"/>
    <x v="1"/>
    <x v="1"/>
    <x v="2"/>
    <n v="0.7539822368615503"/>
    <n v="-0.12263888559426017"/>
    <n v="-0.28238646979074566"/>
    <x v="8"/>
  </r>
  <r>
    <x v="5"/>
    <x v="1"/>
    <x v="1"/>
    <x v="0"/>
    <n v="0.62831853071795862"/>
    <n v="-0.20182013164188498"/>
    <n v="-0.46470802658470023"/>
    <x v="8"/>
  </r>
  <r>
    <x v="5"/>
    <x v="1"/>
    <x v="1"/>
    <x v="12"/>
    <n v="1.7671458676442586"/>
    <n v="0.24727239947753393"/>
    <n v="0.56936574094583825"/>
    <x v="1"/>
  </r>
  <r>
    <x v="5"/>
    <x v="1"/>
    <x v="1"/>
    <x v="0"/>
    <n v="0.62831853071795862"/>
    <n v="-0.20182013164188498"/>
    <n v="-0.46470802658470023"/>
    <x v="8"/>
  </r>
  <r>
    <x v="5"/>
    <x v="1"/>
    <x v="1"/>
    <x v="0"/>
    <n v="0.94247779607693793"/>
    <n v="-2.5728872586203724E-2"/>
    <n v="-5.9242918476535858E-2"/>
    <x v="8"/>
  </r>
  <r>
    <x v="5"/>
    <x v="1"/>
    <x v="1"/>
    <x v="0"/>
    <n v="2.1991148575128552"/>
    <n v="0.34224791270839067"/>
    <n v="0.78805494191066772"/>
    <x v="1"/>
  </r>
  <r>
    <x v="5"/>
    <x v="1"/>
    <x v="1"/>
    <x v="7"/>
    <n v="3.9269908169872414"/>
    <n v="0.59405988570219026"/>
    <n v="1.3678734371636099"/>
    <x v="0"/>
  </r>
  <r>
    <x v="5"/>
    <x v="1"/>
    <x v="1"/>
    <x v="0"/>
    <n v="1.1309733552923256"/>
    <n v="5.3452373461421121E-2"/>
    <n v="0.1230786383174188"/>
    <x v="1"/>
  </r>
  <r>
    <x v="5"/>
    <x v="1"/>
    <x v="1"/>
    <x v="0"/>
    <n v="0.37699111843077515"/>
    <n v="-0.42366888125824137"/>
    <n v="-0.97553365035069095"/>
    <x v="8"/>
  </r>
  <r>
    <x v="5"/>
    <x v="1"/>
    <x v="1"/>
    <x v="7"/>
    <n v="6.2831853071795862"/>
    <n v="0.79817986835811505"/>
    <n v="1.8378770664093453"/>
    <x v="0"/>
  </r>
  <r>
    <x v="5"/>
    <x v="1"/>
    <x v="1"/>
    <x v="7"/>
    <n v="16.493361431346415"/>
    <n v="1.2173091761000907"/>
    <n v="2.8029579624529326"/>
    <x v="6"/>
  </r>
  <r>
    <x v="5"/>
    <x v="1"/>
    <x v="1"/>
    <x v="1"/>
    <n v="1.1780972450961724"/>
    <n v="7.1181140421852696E-2"/>
    <n v="0.16390063283767389"/>
    <x v="1"/>
  </r>
  <r>
    <x v="5"/>
    <x v="1"/>
    <x v="1"/>
    <x v="8"/>
    <n v="5.8904862254808616"/>
    <n v="0.7701511447578715"/>
    <n v="1.7733385452717743"/>
    <x v="0"/>
  </r>
  <r>
    <x v="5"/>
    <x v="1"/>
    <x v="1"/>
    <x v="0"/>
    <n v="5.8904862254808616"/>
    <n v="0.7701511447578715"/>
    <n v="1.7733385452717743"/>
    <x v="0"/>
  </r>
  <r>
    <x v="5"/>
    <x v="1"/>
    <x v="1"/>
    <x v="0"/>
    <n v="15.707963267948966"/>
    <n v="1.1961198770301527"/>
    <n v="2.7541677982835004"/>
    <x v="6"/>
  </r>
  <r>
    <x v="5"/>
    <x v="1"/>
    <x v="1"/>
    <x v="0"/>
    <n v="2.3561944901923448"/>
    <n v="0.37221113608583389"/>
    <n v="0.85704781339761926"/>
    <x v="1"/>
  </r>
  <r>
    <x v="5"/>
    <x v="1"/>
    <x v="1"/>
    <x v="0"/>
    <n v="7.8539816339744828"/>
    <n v="0.8950898813661714"/>
    <n v="2.061020617723555"/>
    <x v="6"/>
  </r>
  <r>
    <x v="5"/>
    <x v="1"/>
    <x v="1"/>
    <x v="0"/>
    <n v="5.497787143782138"/>
    <n v="0.74018792138042833"/>
    <n v="1.7043456737848228"/>
    <x v="0"/>
  </r>
  <r>
    <x v="5"/>
    <x v="1"/>
    <x v="1"/>
    <x v="1"/>
    <n v="2.3561944901923448"/>
    <n v="0.37221113608583389"/>
    <n v="0.85704781339761926"/>
    <x v="1"/>
  </r>
  <r>
    <x v="5"/>
    <x v="4"/>
    <x v="1"/>
    <x v="3"/>
    <n v="3.5342917352885173"/>
    <n v="0.54830239514151513"/>
    <n v="1.2625129215057835"/>
    <x v="0"/>
  </r>
  <r>
    <x v="5"/>
    <x v="4"/>
    <x v="1"/>
    <x v="0"/>
    <n v="4.9480084294039237"/>
    <n v="0.69443043081975309"/>
    <n v="1.5989851581269965"/>
    <x v="0"/>
  </r>
  <r>
    <x v="5"/>
    <x v="4"/>
    <x v="1"/>
    <x v="0"/>
    <n v="3.9269908169872414"/>
    <n v="0.59405988570219026"/>
    <n v="1.3678734371636099"/>
    <x v="0"/>
  </r>
  <r>
    <x v="5"/>
    <x v="4"/>
    <x v="1"/>
    <x v="0"/>
    <n v="5.8904862254808616"/>
    <n v="0.7701511447578715"/>
    <n v="1.7733385452717743"/>
    <x v="0"/>
  </r>
  <r>
    <x v="5"/>
    <x v="4"/>
    <x v="1"/>
    <x v="0"/>
    <n v="2.1205750411731104"/>
    <n v="0.32645364552515876"/>
    <n v="0.75168729773979293"/>
    <x v="1"/>
  </r>
  <r>
    <x v="5"/>
    <x v="4"/>
    <x v="1"/>
    <x v="0"/>
    <n v="6.5973445725385647"/>
    <n v="0.8193691674280531"/>
    <n v="1.8866672305787773"/>
    <x v="0"/>
  </r>
  <r>
    <x v="5"/>
    <x v="4"/>
    <x v="1"/>
    <x v="0"/>
    <n v="0.94247779607693793"/>
    <n v="-2.5728872586203724E-2"/>
    <n v="-5.9242918476535858E-2"/>
    <x v="8"/>
  </r>
  <r>
    <x v="5"/>
    <x v="4"/>
    <x v="1"/>
    <x v="0"/>
    <n v="3.9269908169872414"/>
    <n v="0.59405988570219026"/>
    <n v="1.3678734371636099"/>
    <x v="0"/>
  </r>
  <r>
    <x v="5"/>
    <x v="4"/>
    <x v="1"/>
    <x v="0"/>
    <n v="3.9269908169872414"/>
    <n v="0.59405988570219026"/>
    <n v="1.3678734371636099"/>
    <x v="0"/>
  </r>
  <r>
    <x v="5"/>
    <x v="4"/>
    <x v="1"/>
    <x v="1"/>
    <n v="3.9269908169872414"/>
    <n v="0.59405988570219026"/>
    <n v="1.3678734371636099"/>
    <x v="0"/>
  </r>
  <r>
    <x v="5"/>
    <x v="4"/>
    <x v="1"/>
    <x v="9"/>
    <n v="5.8904862254808616"/>
    <n v="0.7701511447578715"/>
    <n v="1.7733385452717743"/>
    <x v="0"/>
  </r>
  <r>
    <x v="5"/>
    <x v="4"/>
    <x v="1"/>
    <x v="12"/>
    <n v="5.8904862254808616"/>
    <n v="0.7701511447578715"/>
    <n v="1.7733385452717743"/>
    <x v="0"/>
  </r>
  <r>
    <x v="5"/>
    <x v="4"/>
    <x v="1"/>
    <x v="12"/>
    <n v="13.744467859455344"/>
    <n v="1.1381279300524658"/>
    <n v="2.6206364056589777"/>
    <x v="6"/>
  </r>
  <r>
    <x v="5"/>
    <x v="5"/>
    <x v="1"/>
    <x v="0"/>
    <n v="0.62831853071795862"/>
    <n v="-0.20182013164188498"/>
    <n v="-0.46470802658470023"/>
    <x v="8"/>
  </r>
  <r>
    <x v="5"/>
    <x v="5"/>
    <x v="1"/>
    <x v="13"/>
    <n v="8.7964594300514207"/>
    <n v="0.94430790403635301"/>
    <n v="2.1743493030305583"/>
    <x v="6"/>
  </r>
  <r>
    <x v="5"/>
    <x v="5"/>
    <x v="1"/>
    <x v="12"/>
    <n v="5.497787143782138"/>
    <n v="0.74018792138042833"/>
    <n v="1.7043456737848228"/>
    <x v="0"/>
  </r>
  <r>
    <x v="5"/>
    <x v="5"/>
    <x v="1"/>
    <x v="0"/>
    <n v="1.6336281798666925"/>
    <n v="0.21315321632893303"/>
    <n v="0.49080341844273617"/>
    <x v="1"/>
  </r>
  <r>
    <x v="5"/>
    <x v="5"/>
    <x v="1"/>
    <x v="0"/>
    <n v="1.1309733552923256"/>
    <n v="5.3452373461421121E-2"/>
    <n v="0.1230786383174188"/>
    <x v="1"/>
  </r>
  <r>
    <x v="5"/>
    <x v="5"/>
    <x v="1"/>
    <x v="0"/>
    <n v="0.7539822368615503"/>
    <n v="-0.12263888559426017"/>
    <n v="-0.28238646979074566"/>
    <x v="8"/>
  </r>
  <r>
    <x v="5"/>
    <x v="5"/>
    <x v="1"/>
    <x v="10"/>
    <n v="3.4557519189487729"/>
    <n v="0.53854255785235894"/>
    <n v="1.2400400656537252"/>
    <x v="0"/>
  </r>
  <r>
    <x v="5"/>
    <x v="5"/>
    <x v="1"/>
    <x v="0"/>
    <n v="4.7123889803846897"/>
    <n v="0.67324113174981504"/>
    <n v="1.5501949939575645"/>
    <x v="0"/>
  </r>
  <r>
    <x v="5"/>
    <x v="5"/>
    <x v="1"/>
    <x v="8"/>
    <n v="15.11891464540088"/>
    <n v="1.179520615210691"/>
    <n v="2.7159465854633029"/>
    <x v="6"/>
  </r>
  <r>
    <x v="5"/>
    <x v="5"/>
    <x v="1"/>
    <x v="12"/>
    <n v="0.78539816339744828"/>
    <n v="-0.10491011863382856"/>
    <n v="-0.24156447527049049"/>
    <x v="8"/>
  </r>
  <r>
    <x v="5"/>
    <x v="5"/>
    <x v="1"/>
    <x v="1"/>
    <n v="1.6336281798666925"/>
    <n v="0.21315321632893303"/>
    <n v="0.49080341844273617"/>
    <x v="1"/>
  </r>
  <r>
    <x v="5"/>
    <x v="5"/>
    <x v="1"/>
    <x v="0"/>
    <n v="3.9269908169872414"/>
    <n v="0.59405988570219026"/>
    <n v="1.3678734371636099"/>
    <x v="0"/>
  </r>
  <r>
    <x v="5"/>
    <x v="5"/>
    <x v="1"/>
    <x v="1"/>
    <n v="2.9452431127404308"/>
    <n v="0.46912114909389024"/>
    <n v="1.0801913647118289"/>
    <x v="1"/>
  </r>
  <r>
    <x v="5"/>
    <x v="5"/>
    <x v="1"/>
    <x v="12"/>
    <n v="75.398223686155035"/>
    <n v="1.8773611144057398"/>
    <n v="4.3227837161973461"/>
    <x v="3"/>
  </r>
  <r>
    <x v="5"/>
    <x v="5"/>
    <x v="1"/>
    <x v="2"/>
    <n v="22.972896279375362"/>
    <n v="1.3612157517843706"/>
    <n v="3.1343150984073751"/>
    <x v="5"/>
  </r>
  <r>
    <x v="5"/>
    <x v="2"/>
    <x v="1"/>
    <x v="5"/>
    <n v="808.567409217673"/>
    <n v="2.9077162323202215"/>
    <n v="6.6952640511973538"/>
    <x v="4"/>
  </r>
  <r>
    <x v="5"/>
    <x v="2"/>
    <x v="1"/>
    <x v="0"/>
    <n v="1.1309733552923256"/>
    <n v="5.3452373461421121E-2"/>
    <n v="0.1230786383174188"/>
    <x v="1"/>
  </r>
  <r>
    <x v="5"/>
    <x v="2"/>
    <x v="1"/>
    <x v="19"/>
    <n v="7.0685834705770345"/>
    <n v="0.84933239080549627"/>
    <n v="1.9556601020657289"/>
    <x v="6"/>
  </r>
  <r>
    <x v="5"/>
    <x v="2"/>
    <x v="1"/>
    <x v="18"/>
    <n v="11.780972450961723"/>
    <n v="1.0711811404218528"/>
    <n v="2.4664857258317197"/>
    <x v="6"/>
  </r>
  <r>
    <x v="5"/>
    <x v="2"/>
    <x v="1"/>
    <x v="6"/>
    <n v="14.137166941154069"/>
    <n v="1.1503623864694774"/>
    <n v="2.6488072826256741"/>
    <x v="6"/>
  </r>
  <r>
    <x v="5"/>
    <x v="2"/>
    <x v="1"/>
    <x v="2"/>
    <n v="10.799224746714915"/>
    <n v="1.033392579532453"/>
    <n v="2.37947434884209"/>
    <x v="6"/>
  </r>
  <r>
    <x v="5"/>
    <x v="2"/>
    <x v="1"/>
    <x v="1"/>
    <n v="32.397674240144738"/>
    <n v="1.5105138342521154"/>
    <n v="3.4780866375101995"/>
    <x v="5"/>
  </r>
  <r>
    <x v="5"/>
    <x v="2"/>
    <x v="1"/>
    <x v="2"/>
    <n v="21.991148575128552"/>
    <n v="1.3422479127083906"/>
    <n v="3.0906400349047134"/>
    <x v="5"/>
  </r>
  <r>
    <x v="5"/>
    <x v="2"/>
    <x v="1"/>
    <x v="14"/>
    <n v="35.342917352885173"/>
    <n v="1.5483023951415151"/>
    <n v="3.5650980144998292"/>
    <x v="5"/>
  </r>
  <r>
    <x v="5"/>
    <x v="2"/>
    <x v="1"/>
    <x v="0"/>
    <n v="25.918139392115794"/>
    <n v="1.4136038212440589"/>
    <n v="3.2549430861959898"/>
    <x v="5"/>
  </r>
  <r>
    <x v="5"/>
    <x v="2"/>
    <x v="1"/>
    <x v="13"/>
    <n v="20.420352248333657"/>
    <n v="1.3100632293369894"/>
    <n v="3.0165320627509917"/>
    <x v="5"/>
  </r>
  <r>
    <x v="5"/>
    <x v="2"/>
    <x v="1"/>
    <x v="2"/>
    <n v="2.9452431127404308"/>
    <n v="0.46912114909389024"/>
    <n v="1.0801913647118289"/>
    <x v="1"/>
  </r>
  <r>
    <x v="5"/>
    <x v="2"/>
    <x v="1"/>
    <x v="2"/>
    <n v="9.4247779607693793"/>
    <n v="0.97427112741379629"/>
    <n v="2.2433421745175099"/>
    <x v="6"/>
  </r>
  <r>
    <x v="5"/>
    <x v="2"/>
    <x v="1"/>
    <x v="2"/>
    <n v="5.3014376029327757"/>
    <n v="0.72439365419719637"/>
    <n v="1.6679780296139479"/>
    <x v="0"/>
  </r>
  <r>
    <x v="5"/>
    <x v="2"/>
    <x v="1"/>
    <x v="12"/>
    <n v="3.9269908169872414"/>
    <n v="0.59405988570219026"/>
    <n v="1.3678734371636099"/>
    <x v="0"/>
  </r>
  <r>
    <x v="5"/>
    <x v="6"/>
    <x v="1"/>
    <x v="0"/>
    <n v="0.62831853071795862"/>
    <n v="-0.20182013164188498"/>
    <n v="-0.46470802658470023"/>
    <x v="8"/>
  </r>
  <r>
    <x v="5"/>
    <x v="6"/>
    <x v="1"/>
    <x v="0"/>
    <n v="5.1836278784231586"/>
    <n v="0.71463381690804006"/>
    <n v="1.6455051737618893"/>
    <x v="0"/>
  </r>
  <r>
    <x v="5"/>
    <x v="6"/>
    <x v="1"/>
    <x v="0"/>
    <n v="0.56548667764616278"/>
    <n v="-0.24757762220256008"/>
    <n v="-0.57006854224252645"/>
    <x v="8"/>
  </r>
  <r>
    <x v="5"/>
    <x v="6"/>
    <x v="1"/>
    <x v="0"/>
    <n v="0.56548667764616278"/>
    <n v="-0.24757762220256008"/>
    <n v="-0.57006854224252645"/>
    <x v="8"/>
  </r>
  <r>
    <x v="5"/>
    <x v="6"/>
    <x v="1"/>
    <x v="12"/>
    <n v="0.7539822368615503"/>
    <n v="-0.12263888559426017"/>
    <n v="-0.28238646979074566"/>
    <x v="8"/>
  </r>
  <r>
    <x v="5"/>
    <x v="6"/>
    <x v="1"/>
    <x v="0"/>
    <n v="3.4557519189487729"/>
    <n v="0.53854255785235894"/>
    <n v="1.2400400656537252"/>
    <x v="0"/>
  </r>
  <r>
    <x v="5"/>
    <x v="6"/>
    <x v="1"/>
    <x v="0"/>
    <n v="0.94247779607693805"/>
    <n v="-2.5728872586203676E-2"/>
    <n v="-5.924291847653574E-2"/>
    <x v="8"/>
  </r>
  <r>
    <x v="5"/>
    <x v="6"/>
    <x v="1"/>
    <x v="2"/>
    <n v="7.8539816339744828"/>
    <n v="0.8950898813661714"/>
    <n v="2.061020617723555"/>
    <x v="6"/>
  </r>
  <r>
    <x v="5"/>
    <x v="6"/>
    <x v="1"/>
    <x v="3"/>
    <n v="3.1415926535897931"/>
    <n v="0.49714987269413385"/>
    <n v="1.1447298858494002"/>
    <x v="0"/>
  </r>
  <r>
    <x v="5"/>
    <x v="6"/>
    <x v="1"/>
    <x v="18"/>
    <n v="35.342917352885173"/>
    <n v="1.5483023951415151"/>
    <n v="3.5650980144998292"/>
    <x v="5"/>
  </r>
  <r>
    <x v="5"/>
    <x v="7"/>
    <x v="1"/>
    <x v="1"/>
    <n v="2.8274333882308138"/>
    <n v="0.45139238213345872"/>
    <n v="1.0393693701915738"/>
    <x v="1"/>
  </r>
  <r>
    <x v="5"/>
    <x v="7"/>
    <x v="1"/>
    <x v="0"/>
    <n v="2.9452431127404308"/>
    <n v="0.46912114909389024"/>
    <n v="1.0801913647118289"/>
    <x v="1"/>
  </r>
  <r>
    <x v="5"/>
    <x v="7"/>
    <x v="1"/>
    <x v="0"/>
    <n v="3.1415926535897934E-2"/>
    <n v="-1.5028501273058661"/>
    <n v="-3.460440300138691"/>
    <x v="11"/>
  </r>
  <r>
    <x v="5"/>
    <x v="7"/>
    <x v="1"/>
    <x v="0"/>
    <n v="1.6493361431346412"/>
    <n v="0.21730917610009065"/>
    <n v="0.5003728694588867"/>
    <x v="1"/>
  </r>
  <r>
    <x v="5"/>
    <x v="7"/>
    <x v="1"/>
    <x v="3"/>
    <n v="10.995574287564276"/>
    <n v="1.0412179170444096"/>
    <n v="2.397492854344768"/>
    <x v="6"/>
  </r>
  <r>
    <x v="5"/>
    <x v="7"/>
    <x v="1"/>
    <x v="2"/>
    <n v="4.1233403578366037"/>
    <n v="0.61524918477212831"/>
    <n v="1.416663601333042"/>
    <x v="0"/>
  </r>
  <r>
    <x v="5"/>
    <x v="7"/>
    <x v="1"/>
    <x v="1"/>
    <n v="5.3014376029327757"/>
    <n v="0.72439365419719637"/>
    <n v="1.6679780296139479"/>
    <x v="0"/>
  </r>
  <r>
    <x v="5"/>
    <x v="7"/>
    <x v="1"/>
    <x v="2"/>
    <n v="3.5342917352885173"/>
    <n v="0.54830239514151513"/>
    <n v="1.2625129215057835"/>
    <x v="0"/>
  </r>
  <r>
    <x v="5"/>
    <x v="7"/>
    <x v="1"/>
    <x v="9"/>
    <n v="2.9452431127404308"/>
    <n v="0.46912114909389024"/>
    <n v="1.0801913647118289"/>
    <x v="1"/>
  </r>
  <r>
    <x v="5"/>
    <x v="7"/>
    <x v="1"/>
    <x v="1"/>
    <n v="2.3561944901923448"/>
    <n v="0.37221113608583389"/>
    <n v="0.85704781339761926"/>
    <x v="1"/>
  </r>
  <r>
    <x v="5"/>
    <x v="7"/>
    <x v="1"/>
    <x v="2"/>
    <n v="2.9452431127404308"/>
    <n v="0.46912114909389024"/>
    <n v="1.0801913647118289"/>
    <x v="1"/>
  </r>
  <r>
    <x v="5"/>
    <x v="3"/>
    <x v="1"/>
    <x v="0"/>
    <n v="1.8849555921538759"/>
    <n v="0.27530112307777749"/>
    <n v="0.63390426208340944"/>
    <x v="1"/>
  </r>
  <r>
    <x v="5"/>
    <x v="3"/>
    <x v="1"/>
    <x v="0"/>
    <n v="0.28274333882308139"/>
    <n v="-0.54860761786654122"/>
    <n v="-1.2632157228024719"/>
    <x v="11"/>
  </r>
  <r>
    <x v="5"/>
    <x v="3"/>
    <x v="1"/>
    <x v="2"/>
    <n v="2.0734511513692637"/>
    <n v="0.31669380823600257"/>
    <n v="0.72921444188773443"/>
    <x v="1"/>
  </r>
  <r>
    <x v="5"/>
    <x v="3"/>
    <x v="1"/>
    <x v="0"/>
    <n v="1.8849555921538759"/>
    <n v="0.27530112307777749"/>
    <n v="0.63390426208340944"/>
    <x v="1"/>
  </r>
  <r>
    <x v="5"/>
    <x v="3"/>
    <x v="1"/>
    <x v="0"/>
    <n v="0.50265482457436694"/>
    <n v="-0.29873014464994135"/>
    <n v="-0.68785157789890994"/>
    <x v="8"/>
  </r>
  <r>
    <x v="5"/>
    <x v="3"/>
    <x v="1"/>
    <x v="3"/>
    <n v="5.6548667764616267"/>
    <n v="0.75242237779743981"/>
    <n v="1.732516550751519"/>
    <x v="0"/>
  </r>
  <r>
    <x v="5"/>
    <x v="3"/>
    <x v="1"/>
    <x v="0"/>
    <n v="0.28274333882308139"/>
    <n v="-0.54860761786654122"/>
    <n v="-1.2632157228024719"/>
    <x v="11"/>
  </r>
  <r>
    <x v="5"/>
    <x v="3"/>
    <x v="1"/>
    <x v="1"/>
    <n v="0.94247779607693793"/>
    <n v="-2.5728872586203724E-2"/>
    <n v="-5.9242918476535858E-2"/>
    <x v="8"/>
  </r>
  <r>
    <x v="5"/>
    <x v="3"/>
    <x v="1"/>
    <x v="0"/>
    <n v="0.94247779607693793"/>
    <n v="-2.5728872586203724E-2"/>
    <n v="-5.9242918476535858E-2"/>
    <x v="8"/>
  </r>
  <r>
    <x v="5"/>
    <x v="3"/>
    <x v="1"/>
    <x v="0"/>
    <n v="14.137166941154069"/>
    <n v="1.1503623864694774"/>
    <n v="2.6488072826256741"/>
    <x v="6"/>
  </r>
  <r>
    <x v="5"/>
    <x v="8"/>
    <x v="1"/>
    <x v="9"/>
    <n v="6.2831853071795862"/>
    <n v="0.79817986835811505"/>
    <n v="1.8378770664093453"/>
    <x v="0"/>
  </r>
  <r>
    <x v="5"/>
    <x v="8"/>
    <x v="1"/>
    <x v="0"/>
    <n v="0.37699111843077515"/>
    <n v="-0.42366888125824137"/>
    <n v="-0.97553365035069095"/>
    <x v="8"/>
  </r>
  <r>
    <x v="5"/>
    <x v="8"/>
    <x v="1"/>
    <x v="0"/>
    <n v="0.62831853071795862"/>
    <n v="-0.20182013164188498"/>
    <n v="-0.46470802658470023"/>
    <x v="8"/>
  </r>
  <r>
    <x v="5"/>
    <x v="8"/>
    <x v="1"/>
    <x v="0"/>
    <n v="0.62831853071795862"/>
    <n v="-0.20182013164188498"/>
    <n v="-0.46470802658470023"/>
    <x v="8"/>
  </r>
  <r>
    <x v="5"/>
    <x v="8"/>
    <x v="1"/>
    <x v="3"/>
    <n v="0.50265482457436694"/>
    <n v="-0.29873014464994135"/>
    <n v="-0.68785157789890994"/>
    <x v="8"/>
  </r>
  <r>
    <x v="5"/>
    <x v="8"/>
    <x v="1"/>
    <x v="0"/>
    <n v="1.4137166941154067"/>
    <n v="0.15036238646947744"/>
    <n v="0.34622218963162837"/>
    <x v="1"/>
  </r>
  <r>
    <x v="5"/>
    <x v="8"/>
    <x v="1"/>
    <x v="0"/>
    <n v="0.18849555921538758"/>
    <n v="-0.72469887692222257"/>
    <n v="-1.6686808309106362"/>
    <x v="11"/>
  </r>
  <r>
    <x v="5"/>
    <x v="8"/>
    <x v="1"/>
    <x v="0"/>
    <n v="1.1780972450961724"/>
    <n v="7.1181140421852696E-2"/>
    <n v="0.16390063283767389"/>
    <x v="1"/>
  </r>
  <r>
    <x v="5"/>
    <x v="8"/>
    <x v="1"/>
    <x v="0"/>
    <n v="2.3561944901923448"/>
    <n v="0.37221113608583389"/>
    <n v="0.85704781339761926"/>
    <x v="1"/>
  </r>
  <r>
    <x v="5"/>
    <x v="8"/>
    <x v="1"/>
    <x v="0"/>
    <n v="1.4137166941154067"/>
    <n v="0.15036238646947744"/>
    <n v="0.34622218963162837"/>
    <x v="1"/>
  </r>
  <r>
    <x v="5"/>
    <x v="8"/>
    <x v="1"/>
    <x v="0"/>
    <n v="0.50265482457436694"/>
    <n v="-0.29873014464994135"/>
    <n v="-0.68785157789890994"/>
    <x v="8"/>
  </r>
  <r>
    <x v="5"/>
    <x v="8"/>
    <x v="1"/>
    <x v="0"/>
    <n v="2.1205750411731104"/>
    <n v="0.32645364552515876"/>
    <n v="0.75168729773979293"/>
    <x v="1"/>
  </r>
  <r>
    <x v="5"/>
    <x v="8"/>
    <x v="1"/>
    <x v="0"/>
    <n v="1.1780972450961724"/>
    <n v="7.1181140421852696E-2"/>
    <n v="0.16390063283767389"/>
    <x v="1"/>
  </r>
  <r>
    <x v="5"/>
    <x v="8"/>
    <x v="1"/>
    <x v="0"/>
    <n v="0.78539816339744828"/>
    <n v="-0.10491011863382856"/>
    <n v="-0.24156447527049049"/>
    <x v="8"/>
  </r>
  <r>
    <x v="5"/>
    <x v="8"/>
    <x v="1"/>
    <x v="0"/>
    <n v="1.1780972450961724"/>
    <n v="7.1181140421852696E-2"/>
    <n v="0.16390063283767389"/>
    <x v="1"/>
  </r>
  <r>
    <x v="5"/>
    <x v="8"/>
    <x v="1"/>
    <x v="18"/>
    <n v="9.4247779607693793"/>
    <n v="0.97427112741379629"/>
    <n v="2.2433421745175099"/>
    <x v="6"/>
  </r>
  <r>
    <x v="5"/>
    <x v="9"/>
    <x v="1"/>
    <x v="0"/>
    <n v="1.759291886010284"/>
    <n v="0.24533789970033421"/>
    <n v="0.5649113905964579"/>
    <x v="1"/>
  </r>
  <r>
    <x v="5"/>
    <x v="9"/>
    <x v="1"/>
    <x v="1"/>
    <n v="1.0053096491487339"/>
    <n v="2.2998510140398521E-3"/>
    <n v="5.2956026610354026E-3"/>
    <x v="1"/>
  </r>
  <r>
    <x v="5"/>
    <x v="9"/>
    <x v="1"/>
    <x v="0"/>
    <n v="1.0995574287564276"/>
    <n v="4.1217917044409476E-2"/>
    <n v="9.4907761350722444E-2"/>
    <x v="1"/>
  </r>
  <r>
    <x v="5"/>
    <x v="9"/>
    <x v="1"/>
    <x v="0"/>
    <n v="1.759291886010284"/>
    <n v="0.24533789970033421"/>
    <n v="0.5649113905964579"/>
    <x v="1"/>
  </r>
  <r>
    <x v="5"/>
    <x v="9"/>
    <x v="1"/>
    <x v="1"/>
    <n v="1.6336281798666925"/>
    <n v="0.21315321632893303"/>
    <n v="0.49080341844273617"/>
    <x v="1"/>
  </r>
  <r>
    <x v="5"/>
    <x v="9"/>
    <x v="1"/>
    <x v="0"/>
    <n v="0.23561944901923448"/>
    <n v="-0.62778886391416611"/>
    <n v="-1.4455372795964265"/>
    <x v="11"/>
  </r>
  <r>
    <x v="5"/>
    <x v="9"/>
    <x v="1"/>
    <x v="0"/>
    <n v="15.707963267948966"/>
    <n v="1.1961198770301527"/>
    <n v="2.7541677982835004"/>
    <x v="6"/>
  </r>
  <r>
    <x v="5"/>
    <x v="9"/>
    <x v="1"/>
    <x v="2"/>
    <n v="4.7123889803846897"/>
    <n v="0.67324113174981504"/>
    <n v="1.5501949939575645"/>
    <x v="0"/>
  </r>
  <r>
    <x v="5"/>
    <x v="9"/>
    <x v="1"/>
    <x v="0"/>
    <n v="0.78539816339744828"/>
    <n v="-0.10491011863382856"/>
    <n v="-0.24156447527049049"/>
    <x v="8"/>
  </r>
  <r>
    <x v="5"/>
    <x v="9"/>
    <x v="1"/>
    <x v="0"/>
    <n v="3.1415926535897931"/>
    <n v="0.49714987269413385"/>
    <n v="1.1447298858494002"/>
    <x v="0"/>
  </r>
  <r>
    <x v="5"/>
    <x v="9"/>
    <x v="1"/>
    <x v="0"/>
    <n v="4.7123889803846897"/>
    <n v="0.67324113174981504"/>
    <n v="1.5501949939575645"/>
    <x v="0"/>
  </r>
  <r>
    <x v="5"/>
    <x v="9"/>
    <x v="1"/>
    <x v="0"/>
    <n v="3.1415926535897931"/>
    <n v="0.49714987269413385"/>
    <n v="1.1447298858494002"/>
    <x v="0"/>
  </r>
  <r>
    <x v="5"/>
    <x v="9"/>
    <x v="1"/>
    <x v="0"/>
    <n v="9.4247779607693793"/>
    <n v="0.97427112741379629"/>
    <n v="2.2433421745175099"/>
    <x v="6"/>
  </r>
  <r>
    <x v="5"/>
    <x v="9"/>
    <x v="1"/>
    <x v="0"/>
    <n v="9.4247779607693793"/>
    <n v="0.97427112741379629"/>
    <n v="2.2433421745175099"/>
    <x v="6"/>
  </r>
  <r>
    <x v="5"/>
    <x v="0"/>
    <x v="3"/>
    <x v="0"/>
    <n v="9.8174770424681039"/>
    <n v="0.99199989437422786"/>
    <n v="2.2841641690377652"/>
    <x v="6"/>
  </r>
  <r>
    <x v="5"/>
    <x v="0"/>
    <x v="3"/>
    <x v="18"/>
    <n v="17.27875959474386"/>
    <n v="1.2375125621883776"/>
    <n v="2.8494779780878252"/>
    <x v="6"/>
  </r>
  <r>
    <x v="5"/>
    <x v="0"/>
    <x v="3"/>
    <x v="12"/>
    <n v="8.2466807156732074"/>
    <n v="0.91627918043610956"/>
    <n v="2.1098107818929872"/>
    <x v="6"/>
  </r>
  <r>
    <x v="5"/>
    <x v="0"/>
    <x v="3"/>
    <x v="9"/>
    <n v="2.8274333882308134"/>
    <n v="0.45139238213345867"/>
    <n v="1.0393693701915736"/>
    <x v="1"/>
  </r>
  <r>
    <x v="5"/>
    <x v="0"/>
    <x v="3"/>
    <x v="8"/>
    <n v="5.3014376029327757"/>
    <n v="0.72439365419719637"/>
    <n v="1.6679780296139479"/>
    <x v="0"/>
  </r>
  <r>
    <x v="5"/>
    <x v="0"/>
    <x v="3"/>
    <x v="1"/>
    <n v="14.137166941154069"/>
    <n v="1.1503623864694774"/>
    <n v="2.6488072826256741"/>
    <x v="6"/>
  </r>
  <r>
    <x v="5"/>
    <x v="0"/>
    <x v="3"/>
    <x v="2"/>
    <n v="15.707963267948966"/>
    <n v="1.1961198770301527"/>
    <n v="2.7541677982835004"/>
    <x v="6"/>
  </r>
  <r>
    <x v="5"/>
    <x v="0"/>
    <x v="3"/>
    <x v="0"/>
    <n v="1.4137166941154069"/>
    <n v="0.15036238646947753"/>
    <n v="0.34622218963162854"/>
    <x v="1"/>
  </r>
  <r>
    <x v="5"/>
    <x v="0"/>
    <x v="3"/>
    <x v="0"/>
    <n v="1.9634954084936207"/>
    <n v="0.29302989003820906"/>
    <n v="0.67472625660366459"/>
    <x v="1"/>
  </r>
  <r>
    <x v="5"/>
    <x v="0"/>
    <x v="3"/>
    <x v="0"/>
    <n v="14.137166941154069"/>
    <n v="1.1503623864694774"/>
    <n v="2.6488072826256741"/>
    <x v="6"/>
  </r>
  <r>
    <x v="5"/>
    <x v="0"/>
    <x v="3"/>
    <x v="0"/>
    <n v="11.780972450961723"/>
    <n v="1.0711811404218528"/>
    <n v="2.4664857258317197"/>
    <x v="6"/>
  </r>
  <r>
    <x v="5"/>
    <x v="1"/>
    <x v="3"/>
    <x v="0"/>
    <n v="0.94247779607693805"/>
    <n v="-2.5728872586203676E-2"/>
    <n v="-5.924291847653574E-2"/>
    <x v="8"/>
  </r>
  <r>
    <x v="5"/>
    <x v="1"/>
    <x v="3"/>
    <x v="0"/>
    <n v="1.8849555921538761"/>
    <n v="0.27530112307777754"/>
    <n v="0.63390426208340955"/>
    <x v="1"/>
  </r>
  <r>
    <x v="5"/>
    <x v="1"/>
    <x v="3"/>
    <x v="0"/>
    <n v="3.9269908169872414"/>
    <n v="0.59405988570219026"/>
    <n v="1.3678734371636099"/>
    <x v="0"/>
  </r>
  <r>
    <x v="5"/>
    <x v="1"/>
    <x v="3"/>
    <x v="0"/>
    <n v="2.3561944901923448"/>
    <n v="0.37221113608583389"/>
    <n v="0.85704781339761926"/>
    <x v="1"/>
  </r>
  <r>
    <x v="5"/>
    <x v="1"/>
    <x v="3"/>
    <x v="0"/>
    <n v="3.5342917352885173"/>
    <n v="0.54830239514151513"/>
    <n v="1.2625129215057835"/>
    <x v="0"/>
  </r>
  <r>
    <x v="5"/>
    <x v="4"/>
    <x v="3"/>
    <x v="0"/>
    <n v="23.561944901923447"/>
    <n v="1.3722111360858338"/>
    <n v="3.1596329063916646"/>
    <x v="5"/>
  </r>
  <r>
    <x v="5"/>
    <x v="4"/>
    <x v="3"/>
    <x v="1"/>
    <n v="6.4795348480289485"/>
    <n v="0.81154382991609653"/>
    <n v="1.8686487250760992"/>
    <x v="0"/>
  </r>
  <r>
    <x v="5"/>
    <x v="4"/>
    <x v="3"/>
    <x v="0"/>
    <n v="5.497787143782138"/>
    <n v="0.74018792138042833"/>
    <n v="1.7043456737848228"/>
    <x v="0"/>
  </r>
  <r>
    <x v="5"/>
    <x v="4"/>
    <x v="3"/>
    <x v="0"/>
    <n v="4.3196898986859651"/>
    <n v="0.63545257086041529"/>
    <n v="1.4631836169679346"/>
    <x v="0"/>
  </r>
  <r>
    <x v="5"/>
    <x v="4"/>
    <x v="3"/>
    <x v="0"/>
    <n v="1.1780972450961724"/>
    <n v="7.1181140421852696E-2"/>
    <n v="0.16390063283767389"/>
    <x v="1"/>
  </r>
  <r>
    <x v="5"/>
    <x v="4"/>
    <x v="3"/>
    <x v="0"/>
    <n v="0.37699111843077515"/>
    <n v="-0.42366888125824137"/>
    <n v="-0.97553365035069095"/>
    <x v="8"/>
  </r>
  <r>
    <x v="5"/>
    <x v="4"/>
    <x v="3"/>
    <x v="0"/>
    <n v="0.19634954084936207"/>
    <n v="-0.70697010996179099"/>
    <n v="-1.6278588363903812"/>
    <x v="11"/>
  </r>
  <r>
    <x v="5"/>
    <x v="4"/>
    <x v="3"/>
    <x v="0"/>
    <n v="0.78539816339744828"/>
    <n v="-0.10491011863382856"/>
    <n v="-0.24156447527049049"/>
    <x v="8"/>
  </r>
  <r>
    <x v="5"/>
    <x v="4"/>
    <x v="3"/>
    <x v="0"/>
    <n v="5.497787143782138"/>
    <n v="0.74018792138042833"/>
    <n v="1.7043456737848228"/>
    <x v="0"/>
  </r>
  <r>
    <x v="5"/>
    <x v="5"/>
    <x v="3"/>
    <x v="3"/>
    <n v="30.630528372500482"/>
    <n v="1.4861544883926707"/>
    <n v="3.4219971708591559"/>
    <x v="5"/>
  </r>
  <r>
    <x v="5"/>
    <x v="5"/>
    <x v="3"/>
    <x v="0"/>
    <n v="15.11891464540088"/>
    <n v="1.179520615210691"/>
    <n v="2.7159465854633029"/>
    <x v="6"/>
  </r>
  <r>
    <x v="5"/>
    <x v="5"/>
    <x v="3"/>
    <x v="2"/>
    <n v="54.192473274423932"/>
    <n v="1.7339389721034268"/>
    <n v="3.9925420293267688"/>
    <x v="5"/>
  </r>
  <r>
    <x v="5"/>
    <x v="5"/>
    <x v="3"/>
    <x v="0"/>
    <n v="3.5342917352885173"/>
    <n v="0.54830239514151513"/>
    <n v="1.2625129215057835"/>
    <x v="0"/>
  </r>
  <r>
    <x v="5"/>
    <x v="5"/>
    <x v="3"/>
    <x v="0"/>
    <n v="8.2466807156732074"/>
    <n v="0.91627918043610956"/>
    <n v="2.1098107818929872"/>
    <x v="6"/>
  </r>
  <r>
    <x v="5"/>
    <x v="5"/>
    <x v="3"/>
    <x v="2"/>
    <n v="13.430308594096363"/>
    <n v="1.1280859917583252"/>
    <n v="2.5975139882381235"/>
    <x v="6"/>
  </r>
  <r>
    <x v="5"/>
    <x v="5"/>
    <x v="3"/>
    <x v="0"/>
    <n v="7.8539816339744828"/>
    <n v="0.8950898813661714"/>
    <n v="2.061020617723555"/>
    <x v="6"/>
  </r>
  <r>
    <x v="5"/>
    <x v="5"/>
    <x v="3"/>
    <x v="2"/>
    <n v="4.7123889803846897"/>
    <n v="0.67324113174981504"/>
    <n v="1.5501949939575645"/>
    <x v="0"/>
  </r>
  <r>
    <x v="5"/>
    <x v="5"/>
    <x v="3"/>
    <x v="0"/>
    <n v="3.1415926535897931"/>
    <n v="0.49714987269413385"/>
    <n v="1.1447298858494002"/>
    <x v="0"/>
  </r>
  <r>
    <x v="5"/>
    <x v="5"/>
    <x v="3"/>
    <x v="0"/>
    <n v="4.7123889803846897"/>
    <n v="0.67324113174981504"/>
    <n v="1.5501949939575645"/>
    <x v="0"/>
  </r>
  <r>
    <x v="5"/>
    <x v="2"/>
    <x v="3"/>
    <x v="9"/>
    <n v="5.497787143782138"/>
    <n v="0.74018792138042833"/>
    <n v="1.7043456737848228"/>
    <x v="0"/>
  </r>
  <r>
    <x v="5"/>
    <x v="2"/>
    <x v="3"/>
    <x v="1"/>
    <n v="2.9452431127404308"/>
    <n v="0.46912114909389024"/>
    <n v="1.0801913647118289"/>
    <x v="1"/>
  </r>
  <r>
    <x v="5"/>
    <x v="2"/>
    <x v="3"/>
    <x v="0"/>
    <n v="0.7539822368615503"/>
    <n v="-0.12263888559426017"/>
    <n v="-0.28238646979074566"/>
    <x v="8"/>
  </r>
  <r>
    <x v="5"/>
    <x v="2"/>
    <x v="3"/>
    <x v="0"/>
    <n v="2.0106192982974678"/>
    <n v="0.30332984667802104"/>
    <n v="0.69844278322098075"/>
    <x v="1"/>
  </r>
  <r>
    <x v="5"/>
    <x v="2"/>
    <x v="3"/>
    <x v="12"/>
    <n v="12.959069696057897"/>
    <n v="1.1125738255800777"/>
    <n v="2.5617959056360444"/>
    <x v="6"/>
  </r>
  <r>
    <x v="5"/>
    <x v="2"/>
    <x v="3"/>
    <x v="3"/>
    <n v="3.5342917352885173"/>
    <n v="0.54830239514151513"/>
    <n v="1.2625129215057835"/>
    <x v="0"/>
  </r>
  <r>
    <x v="5"/>
    <x v="2"/>
    <x v="3"/>
    <x v="2"/>
    <n v="2.3561944901923448"/>
    <n v="0.37221113608583389"/>
    <n v="0.85704781339761926"/>
    <x v="1"/>
  </r>
  <r>
    <x v="5"/>
    <x v="2"/>
    <x v="3"/>
    <x v="0"/>
    <n v="2.3561944901923448"/>
    <n v="0.37221113608583389"/>
    <n v="0.85704781339761926"/>
    <x v="1"/>
  </r>
  <r>
    <x v="5"/>
    <x v="6"/>
    <x v="3"/>
    <x v="0"/>
    <n v="0.47123889803846897"/>
    <n v="-0.32675886825018491"/>
    <n v="-0.75239009903648113"/>
    <x v="8"/>
  </r>
  <r>
    <x v="5"/>
    <x v="6"/>
    <x v="3"/>
    <x v="0"/>
    <n v="3.2986722862692823"/>
    <n v="0.51833917176407185"/>
    <n v="1.1935200500188321"/>
    <x v="0"/>
  </r>
  <r>
    <x v="5"/>
    <x v="6"/>
    <x v="3"/>
    <x v="0"/>
    <n v="0.7539822368615503"/>
    <n v="-0.12263888559426017"/>
    <n v="-0.28238646979074566"/>
    <x v="8"/>
  </r>
  <r>
    <x v="5"/>
    <x v="6"/>
    <x v="3"/>
    <x v="0"/>
    <n v="1.1780972450961724"/>
    <n v="7.1181140421852696E-2"/>
    <n v="0.16390063283767389"/>
    <x v="1"/>
  </r>
  <r>
    <x v="5"/>
    <x v="6"/>
    <x v="3"/>
    <x v="0"/>
    <n v="1.8849555921538761"/>
    <n v="0.27530112307777754"/>
    <n v="0.63390426208340955"/>
    <x v="1"/>
  </r>
  <r>
    <x v="5"/>
    <x v="6"/>
    <x v="3"/>
    <x v="0"/>
    <n v="35.735616434583896"/>
    <n v="1.5531012780232838"/>
    <n v="3.5761478506864144"/>
    <x v="5"/>
  </r>
  <r>
    <x v="5"/>
    <x v="6"/>
    <x v="3"/>
    <x v="0"/>
    <n v="3.1415926535897931"/>
    <n v="0.49714987269413385"/>
    <n v="1.1447298858494002"/>
    <x v="0"/>
  </r>
  <r>
    <x v="5"/>
    <x v="6"/>
    <x v="3"/>
    <x v="1"/>
    <n v="7.0685834705770345"/>
    <n v="0.84933239080549627"/>
    <n v="1.9556601020657289"/>
    <x v="6"/>
  </r>
  <r>
    <x v="5"/>
    <x v="6"/>
    <x v="3"/>
    <x v="0"/>
    <n v="1.5707963267948966"/>
    <n v="0.19611987703015263"/>
    <n v="0.45158270528945482"/>
    <x v="1"/>
  </r>
  <r>
    <x v="5"/>
    <x v="6"/>
    <x v="3"/>
    <x v="1"/>
    <n v="10.799224746714915"/>
    <n v="1.033392579532453"/>
    <n v="2.37947434884209"/>
    <x v="6"/>
  </r>
  <r>
    <x v="5"/>
    <x v="6"/>
    <x v="3"/>
    <x v="0"/>
    <n v="9.4247779607693793"/>
    <n v="0.97427112741379629"/>
    <n v="2.2433421745175099"/>
    <x v="6"/>
  </r>
  <r>
    <x v="5"/>
    <x v="6"/>
    <x v="3"/>
    <x v="2"/>
    <n v="79.521564043991631"/>
    <n v="1.9004849132528776"/>
    <n v="4.376028230716158"/>
    <x v="3"/>
  </r>
  <r>
    <x v="5"/>
    <x v="6"/>
    <x v="3"/>
    <x v="0"/>
    <n v="53.996123733574571"/>
    <n v="1.7323625838684718"/>
    <n v="3.98891226127619"/>
    <x v="5"/>
  </r>
  <r>
    <x v="5"/>
    <x v="6"/>
    <x v="3"/>
    <x v="1"/>
    <n v="314.15926535897933"/>
    <n v="2.4971498726941337"/>
    <n v="5.7499000718374917"/>
    <x v="2"/>
  </r>
  <r>
    <x v="5"/>
    <x v="6"/>
    <x v="3"/>
    <x v="0"/>
    <n v="6.2831853071795862"/>
    <n v="0.79817986835811505"/>
    <n v="1.8378770664093453"/>
    <x v="0"/>
  </r>
  <r>
    <x v="5"/>
    <x v="7"/>
    <x v="3"/>
    <x v="0"/>
    <n v="0.94247779607693805"/>
    <n v="-2.5728872586203676E-2"/>
    <n v="-5.924291847653574E-2"/>
    <x v="8"/>
  </r>
  <r>
    <x v="5"/>
    <x v="7"/>
    <x v="3"/>
    <x v="0"/>
    <n v="3.9584067435231391"/>
    <n v="0.59752041781169674"/>
    <n v="1.3758416068127868"/>
    <x v="0"/>
  </r>
  <r>
    <x v="5"/>
    <x v="7"/>
    <x v="3"/>
    <x v="0"/>
    <n v="4.3982297150257104"/>
    <n v="0.64327790837237186"/>
    <n v="1.4812021224706131"/>
    <x v="0"/>
  </r>
  <r>
    <x v="5"/>
    <x v="7"/>
    <x v="3"/>
    <x v="1"/>
    <n v="2.748893571891069"/>
    <n v="0.43915792571644707"/>
    <n v="1.0111984932248774"/>
    <x v="1"/>
  </r>
  <r>
    <x v="5"/>
    <x v="7"/>
    <x v="3"/>
    <x v="1"/>
    <n v="1.5079644737231006"/>
    <n v="0.17839111006972103"/>
    <n v="0.41076071076919962"/>
    <x v="1"/>
  </r>
  <r>
    <x v="5"/>
    <x v="7"/>
    <x v="3"/>
    <x v="0"/>
    <n v="3.9269908169872414"/>
    <n v="0.59405988570219026"/>
    <n v="1.3678734371636099"/>
    <x v="0"/>
  </r>
  <r>
    <x v="5"/>
    <x v="7"/>
    <x v="3"/>
    <x v="0"/>
    <n v="6.8722339297276722"/>
    <n v="0.83709793438848468"/>
    <n v="1.9274892250990325"/>
    <x v="0"/>
  </r>
  <r>
    <x v="5"/>
    <x v="7"/>
    <x v="3"/>
    <x v="3"/>
    <n v="2.9452431127404308"/>
    <n v="0.46912114909389024"/>
    <n v="1.0801913647118289"/>
    <x v="1"/>
  </r>
  <r>
    <x v="5"/>
    <x v="7"/>
    <x v="3"/>
    <x v="0"/>
    <n v="1.7671458676442586"/>
    <n v="0.24727239947753393"/>
    <n v="0.56936574094583825"/>
    <x v="1"/>
  </r>
  <r>
    <x v="5"/>
    <x v="7"/>
    <x v="3"/>
    <x v="2"/>
    <n v="4.7123889803846897"/>
    <n v="0.67324113174981504"/>
    <n v="1.5501949939575645"/>
    <x v="0"/>
  </r>
  <r>
    <x v="5"/>
    <x v="7"/>
    <x v="3"/>
    <x v="12"/>
    <n v="16.493361431346415"/>
    <n v="1.2173091761000907"/>
    <n v="2.8029579624529326"/>
    <x v="6"/>
  </r>
  <r>
    <x v="5"/>
    <x v="3"/>
    <x v="3"/>
    <x v="0"/>
    <n v="1.8849555921538759"/>
    <n v="0.27530112307777749"/>
    <n v="0.63390426208340944"/>
    <x v="1"/>
  </r>
  <r>
    <x v="5"/>
    <x v="3"/>
    <x v="3"/>
    <x v="0"/>
    <n v="1.2566370614359172"/>
    <n v="9.9209864022096222E-2"/>
    <n v="0.22843915397524506"/>
    <x v="1"/>
  </r>
  <r>
    <x v="5"/>
    <x v="3"/>
    <x v="3"/>
    <x v="0"/>
    <n v="2.0420352248333655"/>
    <n v="0.31006322933698943"/>
    <n v="0.71394696975694583"/>
    <x v="1"/>
  </r>
  <r>
    <x v="5"/>
    <x v="3"/>
    <x v="3"/>
    <x v="0"/>
    <n v="0.87964594300514198"/>
    <n v="-5.5692095963646986E-2"/>
    <n v="-0.12823578996348742"/>
    <x v="8"/>
  </r>
  <r>
    <x v="5"/>
    <x v="3"/>
    <x v="3"/>
    <x v="0"/>
    <n v="2.0734511513692637"/>
    <n v="0.31669380823600257"/>
    <n v="0.72921444188773443"/>
    <x v="1"/>
  </r>
  <r>
    <x v="5"/>
    <x v="3"/>
    <x v="3"/>
    <x v="18"/>
    <n v="4.0840704496667311"/>
    <n v="0.61109322500097063"/>
    <n v="1.4070941503168912"/>
    <x v="0"/>
  </r>
  <r>
    <x v="5"/>
    <x v="3"/>
    <x v="3"/>
    <x v="0"/>
    <n v="7.8539816339744828"/>
    <n v="0.8950898813661714"/>
    <n v="2.061020617723555"/>
    <x v="6"/>
  </r>
  <r>
    <x v="5"/>
    <x v="3"/>
    <x v="3"/>
    <x v="0"/>
    <n v="3.1415926535897931"/>
    <n v="0.49714987269413385"/>
    <n v="1.1447298858494002"/>
    <x v="0"/>
  </r>
  <r>
    <x v="5"/>
    <x v="3"/>
    <x v="3"/>
    <x v="0"/>
    <n v="37.699111843077517"/>
    <n v="1.5763311187417586"/>
    <n v="3.6296365356374003"/>
    <x v="5"/>
  </r>
  <r>
    <x v="5"/>
    <x v="3"/>
    <x v="3"/>
    <x v="0"/>
    <n v="4.7123889803846897"/>
    <n v="0.67324113174981504"/>
    <n v="1.5501949939575645"/>
    <x v="0"/>
  </r>
  <r>
    <x v="5"/>
    <x v="3"/>
    <x v="3"/>
    <x v="0"/>
    <n v="102.10176124166827"/>
    <n v="2.0090332336730081"/>
    <n v="4.6259699751850922"/>
    <x v="3"/>
  </r>
  <r>
    <x v="5"/>
    <x v="8"/>
    <x v="3"/>
    <x v="0"/>
    <n v="3.5342917352885173"/>
    <n v="0.54830239514151513"/>
    <n v="1.2625129215057835"/>
    <x v="0"/>
  </r>
  <r>
    <x v="5"/>
    <x v="8"/>
    <x v="3"/>
    <x v="0"/>
    <n v="0.70685834705770334"/>
    <n v="-0.15066760919450375"/>
    <n v="-0.34692499092831697"/>
    <x v="8"/>
  </r>
  <r>
    <x v="5"/>
    <x v="8"/>
    <x v="3"/>
    <x v="0"/>
    <n v="1.8849555921538759"/>
    <n v="0.27530112307777749"/>
    <n v="0.63390426208340944"/>
    <x v="1"/>
  </r>
  <r>
    <x v="5"/>
    <x v="8"/>
    <x v="3"/>
    <x v="0"/>
    <n v="2.5132741228718345"/>
    <n v="0.40023985968607745"/>
    <n v="0.92158633453519034"/>
    <x v="1"/>
  </r>
  <r>
    <x v="5"/>
    <x v="8"/>
    <x v="3"/>
    <x v="1"/>
    <n v="3.4557519189487729"/>
    <n v="0.53854255785235894"/>
    <n v="1.2400400656537252"/>
    <x v="0"/>
  </r>
  <r>
    <x v="5"/>
    <x v="8"/>
    <x v="3"/>
    <x v="0"/>
    <n v="1.4137166941154067"/>
    <n v="0.15036238646947744"/>
    <n v="0.34622218963162837"/>
    <x v="1"/>
  </r>
  <r>
    <x v="5"/>
    <x v="8"/>
    <x v="3"/>
    <x v="0"/>
    <n v="3.5342917352885173"/>
    <n v="0.54830239514151513"/>
    <n v="1.2625129215057835"/>
    <x v="0"/>
  </r>
  <r>
    <x v="5"/>
    <x v="8"/>
    <x v="3"/>
    <x v="0"/>
    <n v="2.3561944901923448"/>
    <n v="0.37221113608583389"/>
    <n v="0.85704781339761926"/>
    <x v="1"/>
  </r>
  <r>
    <x v="5"/>
    <x v="8"/>
    <x v="3"/>
    <x v="0"/>
    <n v="1.1780972450961724"/>
    <n v="7.1181140421852696E-2"/>
    <n v="0.16390063283767389"/>
    <x v="1"/>
  </r>
  <r>
    <x v="5"/>
    <x v="8"/>
    <x v="3"/>
    <x v="2"/>
    <n v="6.2831853071795862"/>
    <n v="0.79817986835811505"/>
    <n v="1.8378770664093453"/>
    <x v="0"/>
  </r>
  <r>
    <x v="5"/>
    <x v="9"/>
    <x v="3"/>
    <x v="12"/>
    <n v="1.8849555921538759"/>
    <n v="0.27530112307777749"/>
    <n v="0.63390426208340944"/>
    <x v="1"/>
  </r>
  <r>
    <x v="5"/>
    <x v="9"/>
    <x v="3"/>
    <x v="20"/>
    <n v="10.602875205865551"/>
    <n v="1.0254236498611775"/>
    <n v="2.3611252101738933"/>
    <x v="6"/>
  </r>
  <r>
    <x v="5"/>
    <x v="9"/>
    <x v="3"/>
    <x v="18"/>
    <n v="34.557519189487721"/>
    <n v="1.5385425578523588"/>
    <n v="3.5426251586477706"/>
    <x v="5"/>
  </r>
  <r>
    <x v="5"/>
    <x v="9"/>
    <x v="3"/>
    <x v="0"/>
    <n v="0.50265482457436694"/>
    <n v="-0.29873014464994135"/>
    <n v="-0.68785157789890994"/>
    <x v="8"/>
  </r>
  <r>
    <x v="5"/>
    <x v="9"/>
    <x v="3"/>
    <x v="12"/>
    <n v="20.027653166634931"/>
    <n v="1.3016300618001266"/>
    <n v="2.9971139768938899"/>
    <x v="5"/>
  </r>
  <r>
    <x v="5"/>
    <x v="9"/>
    <x v="3"/>
    <x v="9"/>
    <n v="3.4557519189487729"/>
    <n v="0.53854255785235894"/>
    <n v="1.2400400656537252"/>
    <x v="0"/>
  </r>
  <r>
    <x v="5"/>
    <x v="9"/>
    <x v="3"/>
    <x v="1"/>
    <n v="6.8722339297276722"/>
    <n v="0.83709793438848468"/>
    <n v="1.9274892250990325"/>
    <x v="0"/>
  </r>
  <r>
    <x v="5"/>
    <x v="9"/>
    <x v="3"/>
    <x v="9"/>
    <n v="4.908738521234052"/>
    <n v="0.69096989871024672"/>
    <n v="1.5910169884778196"/>
    <x v="0"/>
  </r>
  <r>
    <x v="5"/>
    <x v="9"/>
    <x v="3"/>
    <x v="0"/>
    <n v="0.78539816339744828"/>
    <n v="-0.10491011863382856"/>
    <n v="-0.24156447527049049"/>
    <x v="8"/>
  </r>
  <r>
    <x v="5"/>
    <x v="9"/>
    <x v="3"/>
    <x v="0"/>
    <n v="32.986722862692829"/>
    <n v="1.518339171764072"/>
    <n v="3.496105143012878"/>
    <x v="5"/>
  </r>
  <r>
    <x v="5"/>
    <x v="9"/>
    <x v="3"/>
    <x v="0"/>
    <n v="28.274333882308138"/>
    <n v="1.4513923821334587"/>
    <n v="3.3419544631856195"/>
    <x v="5"/>
  </r>
  <r>
    <x v="5"/>
    <x v="0"/>
    <x v="5"/>
    <x v="0"/>
    <n v="9.1891585117501435"/>
    <n v="0.96327574311233299"/>
    <n v="2.21802436653322"/>
    <x v="6"/>
  </r>
  <r>
    <x v="5"/>
    <x v="0"/>
    <x v="5"/>
    <x v="0"/>
    <n v="769.69020012949932"/>
    <n v="2.8863159570586663"/>
    <n v="6.6459880963941274"/>
    <x v="4"/>
  </r>
  <r>
    <x v="5"/>
    <x v="0"/>
    <x v="5"/>
    <x v="0"/>
    <n v="132.73228961416876"/>
    <n v="2.1229765859798451"/>
    <n v="4.8883342396525826"/>
    <x v="3"/>
  </r>
  <r>
    <x v="5"/>
    <x v="1"/>
    <x v="5"/>
    <x v="0"/>
    <n v="0.69115038378975457"/>
    <n v="-0.16042744648365986"/>
    <n v="-0.36939784678037524"/>
    <x v="8"/>
  </r>
  <r>
    <x v="5"/>
    <x v="5"/>
    <x v="5"/>
    <x v="0"/>
    <n v="18.661060362323369"/>
    <n v="1.2709363176753272"/>
    <n v="2.9264390192239538"/>
    <x v="6"/>
  </r>
  <r>
    <x v="5"/>
    <x v="2"/>
    <x v="5"/>
    <x v="0"/>
    <n v="65.266587378327941"/>
    <n v="1.8146909051502824"/>
    <n v="4.1784802265909118"/>
    <x v="3"/>
  </r>
  <r>
    <x v="5"/>
    <x v="6"/>
    <x v="5"/>
    <x v="2"/>
    <n v="153.15264186250241"/>
    <n v="2.1851244927286895"/>
    <n v="5.0314350832932559"/>
    <x v="2"/>
  </r>
  <r>
    <x v="5"/>
    <x v="6"/>
    <x v="5"/>
    <x v="7"/>
    <n v="1734.9445429449634"/>
    <n v="3.2392855972376062"/>
    <n v="7.4587307281496269"/>
    <x v="7"/>
  </r>
  <r>
    <x v="5"/>
    <x v="3"/>
    <x v="5"/>
    <x v="0"/>
    <n v="11.938052083641214"/>
    <n v="1.076933469310944"/>
    <n v="2.4797309525817401"/>
    <x v="6"/>
  </r>
  <r>
    <x v="5"/>
    <x v="8"/>
    <x v="5"/>
    <x v="0"/>
    <n v="16.493361431346415"/>
    <n v="1.2173091761000907"/>
    <n v="2.8029579624529326"/>
    <x v="6"/>
  </r>
  <r>
    <x v="5"/>
    <x v="9"/>
    <x v="5"/>
    <x v="12"/>
    <n v="147.65485471872029"/>
    <n v="2.1692477306298512"/>
    <n v="4.9948774875594584"/>
    <x v="3"/>
  </r>
  <r>
    <x v="5"/>
    <x v="9"/>
    <x v="6"/>
    <x v="15"/>
    <n v="1222.0795422464296"/>
    <n v="3.0870994740198414"/>
    <n v="7.1083092294678467"/>
    <x v="7"/>
  </r>
  <r>
    <x v="5"/>
    <x v="4"/>
    <x v="7"/>
    <x v="0"/>
    <n v="0.23561944901923448"/>
    <n v="-0.62778886391416611"/>
    <n v="-1.4455372795964265"/>
    <x v="11"/>
  </r>
  <r>
    <x v="5"/>
    <x v="7"/>
    <x v="7"/>
    <x v="0"/>
    <n v="1.8849555921538759"/>
    <n v="0.27530112307777749"/>
    <n v="0.63390426208340944"/>
    <x v="1"/>
  </r>
  <r>
    <x v="5"/>
    <x v="7"/>
    <x v="7"/>
    <x v="0"/>
    <n v="0.78539816339744828"/>
    <n v="-0.10491011863382856"/>
    <n v="-0.24156447527049049"/>
    <x v="8"/>
  </r>
  <r>
    <x v="5"/>
    <x v="0"/>
    <x v="8"/>
    <x v="12"/>
    <n v="7.5398223686155035"/>
    <n v="0.87736111440573983"/>
    <n v="2.0201986232033002"/>
    <x v="6"/>
  </r>
  <r>
    <x v="5"/>
    <x v="0"/>
    <x v="8"/>
    <x v="20"/>
    <n v="13.948671381938681"/>
    <n v="1.1445328428087536"/>
    <n v="2.6353842622935333"/>
    <x v="6"/>
  </r>
  <r>
    <x v="5"/>
    <x v="0"/>
    <x v="8"/>
    <x v="8"/>
    <n v="30.630528372500482"/>
    <n v="1.4861544883926707"/>
    <n v="3.4219971708591559"/>
    <x v="5"/>
  </r>
  <r>
    <x v="5"/>
    <x v="0"/>
    <x v="8"/>
    <x v="3"/>
    <n v="128.01990063378406"/>
    <n v="2.1072774857701293"/>
    <n v="4.8521857255362715"/>
    <x v="3"/>
  </r>
  <r>
    <x v="5"/>
    <x v="0"/>
    <x v="8"/>
    <x v="0"/>
    <n v="1.1780972450961724"/>
    <n v="7.1181140421852696E-2"/>
    <n v="0.16390063283767389"/>
    <x v="1"/>
  </r>
  <r>
    <x v="5"/>
    <x v="0"/>
    <x v="8"/>
    <x v="3"/>
    <n v="177.89268400952204"/>
    <n v="2.2501580877150222"/>
    <n v="5.181180469652598"/>
    <x v="2"/>
  </r>
  <r>
    <x v="5"/>
    <x v="0"/>
    <x v="8"/>
    <x v="1"/>
    <n v="609.46897479641984"/>
    <n v="2.7849516026243597"/>
    <n v="6.4125880449127282"/>
    <x v="4"/>
  </r>
  <r>
    <x v="5"/>
    <x v="0"/>
    <x v="8"/>
    <x v="9"/>
    <n v="805.81851564578199"/>
    <n v="2.9062372421419691"/>
    <n v="6.6918585504602248"/>
    <x v="4"/>
  </r>
  <r>
    <x v="5"/>
    <x v="0"/>
    <x v="8"/>
    <x v="8"/>
    <n v="6950.7737460674171"/>
    <n v="3.8420331520639968"/>
    <n v="8.8466082627314844"/>
    <x v="9"/>
  </r>
  <r>
    <x v="5"/>
    <x v="0"/>
    <x v="8"/>
    <x v="0"/>
    <n v="11.780972450961723"/>
    <n v="1.0711811404218528"/>
    <n v="2.4664857258317197"/>
    <x v="6"/>
  </r>
  <r>
    <x v="5"/>
    <x v="0"/>
    <x v="8"/>
    <x v="0"/>
    <n v="32.986722862692829"/>
    <n v="1.518339171764072"/>
    <n v="3.496105143012878"/>
    <x v="5"/>
  </r>
  <r>
    <x v="5"/>
    <x v="0"/>
    <x v="8"/>
    <x v="0"/>
    <n v="1.5707963267948966"/>
    <n v="0.19611987703015263"/>
    <n v="0.45158270528945482"/>
    <x v="1"/>
  </r>
  <r>
    <x v="5"/>
    <x v="0"/>
    <x v="8"/>
    <x v="0"/>
    <n v="15.707963267948966"/>
    <n v="1.1961198770301527"/>
    <n v="2.7541677982835004"/>
    <x v="6"/>
  </r>
  <r>
    <x v="5"/>
    <x v="0"/>
    <x v="8"/>
    <x v="0"/>
    <n v="3.1415926535897931"/>
    <n v="0.49714987269413385"/>
    <n v="1.1447298858494002"/>
    <x v="0"/>
  </r>
  <r>
    <x v="5"/>
    <x v="0"/>
    <x v="8"/>
    <x v="0"/>
    <n v="4.7123889803846897"/>
    <n v="0.67324113174981504"/>
    <n v="1.5501949939575645"/>
    <x v="0"/>
  </r>
  <r>
    <x v="5"/>
    <x v="0"/>
    <x v="8"/>
    <x v="0"/>
    <n v="19.634954084936208"/>
    <n v="1.2930298900382091"/>
    <n v="2.9773113495977102"/>
    <x v="6"/>
  </r>
  <r>
    <x v="5"/>
    <x v="0"/>
    <x v="8"/>
    <x v="0"/>
    <n v="9.4247779607693793"/>
    <n v="0.97427112741379629"/>
    <n v="2.2433421745175099"/>
    <x v="6"/>
  </r>
  <r>
    <x v="5"/>
    <x v="0"/>
    <x v="8"/>
    <x v="0"/>
    <n v="7.0685834705770345"/>
    <n v="0.84933239080549627"/>
    <n v="1.9556601020657289"/>
    <x v="6"/>
  </r>
  <r>
    <x v="5"/>
    <x v="0"/>
    <x v="8"/>
    <x v="0"/>
    <n v="37.699111843077517"/>
    <n v="1.5763311187417586"/>
    <n v="3.6296365356374003"/>
    <x v="5"/>
  </r>
  <r>
    <x v="5"/>
    <x v="0"/>
    <x v="8"/>
    <x v="0"/>
    <n v="15.707963267948966"/>
    <n v="1.1961198770301527"/>
    <n v="2.7541677982835004"/>
    <x v="6"/>
  </r>
  <r>
    <x v="5"/>
    <x v="0"/>
    <x v="8"/>
    <x v="0"/>
    <n v="6.2831853071795862"/>
    <n v="0.79817986835811505"/>
    <n v="1.8378770664093453"/>
    <x v="0"/>
  </r>
  <r>
    <x v="5"/>
    <x v="0"/>
    <x v="8"/>
    <x v="0"/>
    <n v="0.78539816339744828"/>
    <n v="-0.10491011863382856"/>
    <n v="-0.24156447527049049"/>
    <x v="8"/>
  </r>
  <r>
    <x v="5"/>
    <x v="1"/>
    <x v="8"/>
    <x v="2"/>
    <n v="258.7886948394592"/>
    <n v="2.4129453002962"/>
    <n v="5.5560118786720718"/>
    <x v="2"/>
  </r>
  <r>
    <x v="5"/>
    <x v="1"/>
    <x v="8"/>
    <x v="0"/>
    <n v="0.50265482457436694"/>
    <n v="-0.29873014464994135"/>
    <n v="-0.68785157789890994"/>
    <x v="8"/>
  </r>
  <r>
    <x v="5"/>
    <x v="1"/>
    <x v="8"/>
    <x v="14"/>
    <n v="5.3485614927366232"/>
    <n v="0.72823699327895663"/>
    <n v="1.6768276448909305"/>
    <x v="0"/>
  </r>
  <r>
    <x v="5"/>
    <x v="1"/>
    <x v="8"/>
    <x v="0"/>
    <n v="1.4451326206513051"/>
    <n v="0.159907704375708"/>
    <n v="0.36820109635040393"/>
    <x v="1"/>
  </r>
  <r>
    <x v="5"/>
    <x v="1"/>
    <x v="8"/>
    <x v="1"/>
    <n v="21.402099952580464"/>
    <n v="1.3304563879788327"/>
    <n v="3.0634890458387627"/>
    <x v="5"/>
  </r>
  <r>
    <x v="5"/>
    <x v="1"/>
    <x v="8"/>
    <x v="1"/>
    <n v="62.831853071795862"/>
    <n v="1.7981798683581149"/>
    <n v="4.1404621594033912"/>
    <x v="3"/>
  </r>
  <r>
    <x v="5"/>
    <x v="1"/>
    <x v="8"/>
    <x v="2"/>
    <n v="163.36281798666926"/>
    <n v="2.2131532163289331"/>
    <n v="5.0959736044308279"/>
    <x v="2"/>
  </r>
  <r>
    <x v="5"/>
    <x v="1"/>
    <x v="8"/>
    <x v="3"/>
    <n v="4084.0704496667308"/>
    <n v="3.6110932250009706"/>
    <n v="8.3148494292990289"/>
    <x v="9"/>
  </r>
  <r>
    <x v="5"/>
    <x v="1"/>
    <x v="8"/>
    <x v="1"/>
    <n v="265.46457922833753"/>
    <n v="2.4240065816438263"/>
    <n v="5.581481420212528"/>
    <x v="2"/>
  </r>
  <r>
    <x v="5"/>
    <x v="1"/>
    <x v="8"/>
    <x v="2"/>
    <n v="276.46015351590177"/>
    <n v="2.4416325448443024"/>
    <n v="5.6220667003276068"/>
    <x v="2"/>
  </r>
  <r>
    <x v="5"/>
    <x v="1"/>
    <x v="8"/>
    <x v="2"/>
    <n v="128.01990063378406"/>
    <n v="2.1072774857701293"/>
    <n v="4.8521857255362715"/>
    <x v="3"/>
  </r>
  <r>
    <x v="5"/>
    <x v="1"/>
    <x v="8"/>
    <x v="0"/>
    <n v="178.67808217291949"/>
    <n v="2.2520712823593025"/>
    <n v="5.1855857631205149"/>
    <x v="2"/>
  </r>
  <r>
    <x v="5"/>
    <x v="1"/>
    <x v="8"/>
    <x v="3"/>
    <n v="58.512163173109897"/>
    <n v="1.7672461541144644"/>
    <n v="4.0692346501150229"/>
    <x v="3"/>
  </r>
  <r>
    <x v="5"/>
    <x v="1"/>
    <x v="8"/>
    <x v="0"/>
    <n v="3.1415926535897931"/>
    <n v="0.49714987269413385"/>
    <n v="1.1447298858494002"/>
    <x v="0"/>
  </r>
  <r>
    <x v="5"/>
    <x v="4"/>
    <x v="8"/>
    <x v="18"/>
    <n v="3343.4399815829374"/>
    <n v="3.5241935315433079"/>
    <n v="8.1147554905576627"/>
    <x v="9"/>
  </r>
  <r>
    <x v="5"/>
    <x v="4"/>
    <x v="8"/>
    <x v="0"/>
    <n v="4.0840704496667311"/>
    <n v="0.61109322500097063"/>
    <n v="1.4070941503168912"/>
    <x v="0"/>
  </r>
  <r>
    <x v="5"/>
    <x v="4"/>
    <x v="8"/>
    <x v="0"/>
    <n v="244.65152789830515"/>
    <n v="2.3885479323613601"/>
    <n v="5.4998348629570177"/>
    <x v="2"/>
  </r>
  <r>
    <x v="5"/>
    <x v="4"/>
    <x v="8"/>
    <x v="0"/>
    <n v="65.973445725385659"/>
    <n v="1.8193691674280532"/>
    <n v="4.1892523235728234"/>
    <x v="3"/>
  </r>
  <r>
    <x v="5"/>
    <x v="4"/>
    <x v="8"/>
    <x v="0"/>
    <n v="132.73228961416876"/>
    <n v="2.1229765859798451"/>
    <n v="4.8883342396525826"/>
    <x v="3"/>
  </r>
  <r>
    <x v="5"/>
    <x v="4"/>
    <x v="8"/>
    <x v="0"/>
    <n v="130.76879420567514"/>
    <n v="2.1165041192085101"/>
    <n v="4.8734308341500077"/>
    <x v="3"/>
  </r>
  <r>
    <x v="5"/>
    <x v="4"/>
    <x v="8"/>
    <x v="0"/>
    <n v="1.2566370614359172"/>
    <n v="9.9209864022096222E-2"/>
    <n v="0.22843915397524506"/>
    <x v="1"/>
  </r>
  <r>
    <x v="5"/>
    <x v="4"/>
    <x v="8"/>
    <x v="3"/>
    <n v="138.62277583964962"/>
    <n v="2.1418345910900127"/>
    <n v="4.9317564011028612"/>
    <x v="3"/>
  </r>
  <r>
    <x v="5"/>
    <x v="4"/>
    <x v="8"/>
    <x v="0"/>
    <n v="1.7671458676442586"/>
    <n v="0.24727239947753393"/>
    <n v="0.56936574094583825"/>
    <x v="1"/>
  </r>
  <r>
    <x v="5"/>
    <x v="4"/>
    <x v="8"/>
    <x v="0"/>
    <n v="4.7123889803846897"/>
    <n v="0.67324113174981504"/>
    <n v="1.5501949939575645"/>
    <x v="0"/>
  </r>
  <r>
    <x v="5"/>
    <x v="4"/>
    <x v="8"/>
    <x v="2"/>
    <n v="85.608399810321856"/>
    <n v="1.932516379306795"/>
    <n v="4.4497834069586535"/>
    <x v="3"/>
  </r>
  <r>
    <x v="5"/>
    <x v="4"/>
    <x v="8"/>
    <x v="1"/>
    <n v="235.61944901923448"/>
    <n v="2.3722111360858338"/>
    <n v="5.462217999385711"/>
    <x v="2"/>
  </r>
  <r>
    <x v="5"/>
    <x v="4"/>
    <x v="8"/>
    <x v="1"/>
    <n v="421.36611466273098"/>
    <n v="2.6246596076681414"/>
    <n v="6.0435020868002622"/>
    <x v="4"/>
  </r>
  <r>
    <x v="5"/>
    <x v="4"/>
    <x v="8"/>
    <x v="2"/>
    <n v="34.557519189487721"/>
    <n v="1.5385425578523588"/>
    <n v="3.5426251586477706"/>
    <x v="5"/>
  </r>
  <r>
    <x v="5"/>
    <x v="4"/>
    <x v="8"/>
    <x v="2"/>
    <n v="3.1415926535897931"/>
    <n v="0.49714987269413385"/>
    <n v="1.1447298858494002"/>
    <x v="0"/>
  </r>
  <r>
    <x v="5"/>
    <x v="4"/>
    <x v="8"/>
    <x v="2"/>
    <n v="17.27875959474386"/>
    <n v="1.2375125621883776"/>
    <n v="2.8494779780878252"/>
    <x v="6"/>
  </r>
  <r>
    <x v="5"/>
    <x v="4"/>
    <x v="8"/>
    <x v="0"/>
    <n v="76.18362184955248"/>
    <n v="1.8818616156324164"/>
    <n v="4.333146503232892"/>
    <x v="3"/>
  </r>
  <r>
    <x v="5"/>
    <x v="5"/>
    <x v="8"/>
    <x v="15"/>
    <n v="1202.8372872431921"/>
    <n v="3.080206882508763"/>
    <n v="7.0924384510023399"/>
    <x v="7"/>
  </r>
  <r>
    <x v="5"/>
    <x v="5"/>
    <x v="8"/>
    <x v="9"/>
    <n v="192.22620049152547"/>
    <n v="2.2838125818413468"/>
    <n v="5.2586728061401296"/>
    <x v="2"/>
  </r>
  <r>
    <x v="5"/>
    <x v="5"/>
    <x v="8"/>
    <x v="1"/>
    <n v="110.7411410390402"/>
    <n v="2.0443089940215513"/>
    <n v="4.7071954151076776"/>
    <x v="3"/>
  </r>
  <r>
    <x v="5"/>
    <x v="5"/>
    <x v="8"/>
    <x v="2"/>
    <n v="2183.0141951632077"/>
    <n v="3.3390565597407504"/>
    <n v="7.6884618591230334"/>
    <x v="7"/>
  </r>
  <r>
    <x v="5"/>
    <x v="5"/>
    <x v="8"/>
    <x v="2"/>
    <n v="311.01767270538954"/>
    <n v="2.4927850672916838"/>
    <n v="5.7398497359839897"/>
    <x v="2"/>
  </r>
  <r>
    <x v="5"/>
    <x v="5"/>
    <x v="8"/>
    <x v="1"/>
    <n v="7054.4463036358802"/>
    <n v="3.8484629320928674"/>
    <n v="8.8614133783771933"/>
    <x v="9"/>
  </r>
  <r>
    <x v="5"/>
    <x v="5"/>
    <x v="8"/>
    <x v="2"/>
    <n v="139.40817400304707"/>
    <n v="2.1442882387572841"/>
    <n v="4.9374061336449797"/>
    <x v="3"/>
  </r>
  <r>
    <x v="5"/>
    <x v="5"/>
    <x v="8"/>
    <x v="0"/>
    <n v="27.68528525976005"/>
    <n v="1.442249002693589"/>
    <n v="3.3209010539877872"/>
    <x v="5"/>
  </r>
  <r>
    <x v="5"/>
    <x v="5"/>
    <x v="8"/>
    <x v="3"/>
    <n v="24.740042147019622"/>
    <n v="1.3934004351557721"/>
    <n v="3.2084230705610968"/>
    <x v="5"/>
  </r>
  <r>
    <x v="5"/>
    <x v="5"/>
    <x v="8"/>
    <x v="5"/>
    <n v="7829.6342909091618"/>
    <n v="3.8937414773645451"/>
    <n v="8.9656710817522143"/>
    <x v="9"/>
  </r>
  <r>
    <x v="5"/>
    <x v="5"/>
    <x v="8"/>
    <x v="2"/>
    <n v="106.81415022205297"/>
    <n v="2.028628789736389"/>
    <n v="4.6710904104655615"/>
    <x v="3"/>
  </r>
  <r>
    <x v="5"/>
    <x v="2"/>
    <x v="8"/>
    <x v="18"/>
    <n v="267.03537555513242"/>
    <n v="2.4265687984084265"/>
    <n v="5.5873811423397166"/>
    <x v="2"/>
  </r>
  <r>
    <x v="5"/>
    <x v="2"/>
    <x v="8"/>
    <x v="2"/>
    <n v="189.67365646048376"/>
    <n v="2.2780070164537025"/>
    <n v="5.2453049978221369"/>
    <x v="2"/>
  </r>
  <r>
    <x v="5"/>
    <x v="2"/>
    <x v="8"/>
    <x v="12"/>
    <n v="14.576989912656641"/>
    <n v="1.1636678532490148"/>
    <n v="2.6794442520875643"/>
    <x v="6"/>
  </r>
  <r>
    <x v="5"/>
    <x v="2"/>
    <x v="8"/>
    <x v="0"/>
    <n v="14.404202316709201"/>
    <n v="1.1584892127001738"/>
    <n v="2.6675199915578283"/>
    <x v="6"/>
  </r>
  <r>
    <x v="5"/>
    <x v="2"/>
    <x v="8"/>
    <x v="1"/>
    <n v="1949.3582415524666"/>
    <n v="3.2898916585288824"/>
    <n v="7.5752554904940617"/>
    <x v="7"/>
  </r>
  <r>
    <x v="5"/>
    <x v="2"/>
    <x v="8"/>
    <x v="2"/>
    <n v="10.257300013970674"/>
    <n v="1.0110330583052265"/>
    <n v="2.3279896485777947"/>
    <x v="6"/>
  </r>
  <r>
    <x v="5"/>
    <x v="2"/>
    <x v="8"/>
    <x v="0"/>
    <n v="570.19906662654751"/>
    <n v="2.7560265020662653"/>
    <n v="6.3459855395543059"/>
    <x v="4"/>
  </r>
  <r>
    <x v="5"/>
    <x v="2"/>
    <x v="8"/>
    <x v="1"/>
    <n v="1513.4622608668828"/>
    <n v="3.1799715960216246"/>
    <n v="7.3221551931438755"/>
    <x v="7"/>
  </r>
  <r>
    <x v="5"/>
    <x v="2"/>
    <x v="8"/>
    <x v="0"/>
    <n v="378.9546138392688"/>
    <n v="2.578587199045983"/>
    <n v="5.9374164455085499"/>
    <x v="2"/>
  </r>
  <r>
    <x v="5"/>
    <x v="2"/>
    <x v="8"/>
    <x v="8"/>
    <n v="8.2466807156732074"/>
    <n v="0.91627918043610956"/>
    <n v="2.1098107818929872"/>
    <x v="6"/>
  </r>
  <r>
    <x v="5"/>
    <x v="2"/>
    <x v="8"/>
    <x v="1"/>
    <n v="52.621676947629034"/>
    <n v="1.7211646840669979"/>
    <n v="3.9631281441204758"/>
    <x v="5"/>
  </r>
  <r>
    <x v="5"/>
    <x v="2"/>
    <x v="8"/>
    <x v="2"/>
    <n v="12.370021073509811"/>
    <n v="1.0923704394917908"/>
    <n v="2.5152758900011518"/>
    <x v="6"/>
  </r>
  <r>
    <x v="5"/>
    <x v="2"/>
    <x v="8"/>
    <x v="12"/>
    <n v="29.059732045705587"/>
    <n v="1.4632916054331664"/>
    <n v="3.3693534373737339"/>
    <x v="5"/>
  </r>
  <r>
    <x v="5"/>
    <x v="2"/>
    <x v="8"/>
    <x v="8"/>
    <n v="1713.7387925332321"/>
    <n v="3.2339446276184947"/>
    <n v="7.446432691122526"/>
    <x v="7"/>
  </r>
  <r>
    <x v="5"/>
    <x v="2"/>
    <x v="8"/>
    <x v="0"/>
    <n v="26.703537555513243"/>
    <n v="1.4265687984084265"/>
    <n v="3.2847960493456712"/>
    <x v="5"/>
  </r>
  <r>
    <x v="5"/>
    <x v="6"/>
    <x v="8"/>
    <x v="0"/>
    <n v="4.7752208334564861"/>
    <n v="0.67899346063890642"/>
    <n v="1.5634402207075853"/>
    <x v="0"/>
  </r>
  <r>
    <x v="5"/>
    <x v="6"/>
    <x v="8"/>
    <x v="16"/>
    <n v="639.7068040872216"/>
    <n v="2.8059809700106997"/>
    <n v="6.4610099527716089"/>
    <x v="4"/>
  </r>
  <r>
    <x v="5"/>
    <x v="6"/>
    <x v="8"/>
    <x v="2"/>
    <n v="258.7886948394592"/>
    <n v="2.4129453002962"/>
    <n v="5.5560118786720718"/>
    <x v="2"/>
  </r>
  <r>
    <x v="5"/>
    <x v="6"/>
    <x v="8"/>
    <x v="0"/>
    <n v="4.6495571273128942"/>
    <n v="0.66741158808909129"/>
    <n v="1.5367719736254239"/>
    <x v="0"/>
  </r>
  <r>
    <x v="5"/>
    <x v="6"/>
    <x v="8"/>
    <x v="0"/>
    <n v="3.9584067435231391"/>
    <n v="0.59752041781169674"/>
    <n v="1.3758416068127868"/>
    <x v="0"/>
  </r>
  <r>
    <x v="5"/>
    <x v="6"/>
    <x v="8"/>
    <x v="14"/>
    <n v="360.10505791773005"/>
    <n v="2.5564292213722113"/>
    <n v="5.8863958164260293"/>
    <x v="2"/>
  </r>
  <r>
    <x v="5"/>
    <x v="6"/>
    <x v="8"/>
    <x v="0"/>
    <n v="127.23450247038662"/>
    <n v="2.1046048959088024"/>
    <n v="4.8460318599618937"/>
    <x v="3"/>
  </r>
  <r>
    <x v="5"/>
    <x v="6"/>
    <x v="8"/>
    <x v="0"/>
    <n v="0.78539816339744828"/>
    <n v="-0.10491011863382856"/>
    <n v="-0.24156447527049049"/>
    <x v="8"/>
  </r>
  <r>
    <x v="5"/>
    <x v="6"/>
    <x v="8"/>
    <x v="2"/>
    <n v="212.05750411731103"/>
    <n v="2.3264536455251585"/>
    <n v="5.3568574837278842"/>
    <x v="2"/>
  </r>
  <r>
    <x v="5"/>
    <x v="6"/>
    <x v="8"/>
    <x v="2"/>
    <n v="136.65928043115599"/>
    <n v="2.1356391296487711"/>
    <n v="4.9174908239440382"/>
    <x v="3"/>
  </r>
  <r>
    <x v="5"/>
    <x v="6"/>
    <x v="8"/>
    <x v="1"/>
    <n v="281.95794065968391"/>
    <n v="2.4501843299444905"/>
    <n v="5.6417579132177886"/>
    <x v="2"/>
  </r>
  <r>
    <x v="5"/>
    <x v="6"/>
    <x v="8"/>
    <x v="0"/>
    <n v="13.351768777756622"/>
    <n v="1.1255388027444455"/>
    <n v="2.5916488687857258"/>
    <x v="6"/>
  </r>
  <r>
    <x v="5"/>
    <x v="6"/>
    <x v="8"/>
    <x v="9"/>
    <n v="1.7671458676442586"/>
    <n v="0.24727239947753393"/>
    <n v="0.56936574094583825"/>
    <x v="1"/>
  </r>
  <r>
    <x v="5"/>
    <x v="6"/>
    <x v="8"/>
    <x v="2"/>
    <n v="95.033177771091246"/>
    <n v="1.9778752516826215"/>
    <n v="4.5542260703262505"/>
    <x v="3"/>
  </r>
  <r>
    <x v="5"/>
    <x v="6"/>
    <x v="8"/>
    <x v="0"/>
    <n v="76.18362184955248"/>
    <n v="1.8818616156324164"/>
    <n v="4.333146503232892"/>
    <x v="3"/>
  </r>
  <r>
    <x v="5"/>
    <x v="6"/>
    <x v="8"/>
    <x v="2"/>
    <n v="111.52653920243766"/>
    <n v="2.0473782257492279"/>
    <n v="4.71426258233077"/>
    <x v="3"/>
  </r>
  <r>
    <x v="5"/>
    <x v="6"/>
    <x v="8"/>
    <x v="0"/>
    <n v="10.602875205865551"/>
    <n v="1.0254236498611775"/>
    <n v="2.3611252101738933"/>
    <x v="6"/>
  </r>
  <r>
    <x v="5"/>
    <x v="6"/>
    <x v="8"/>
    <x v="0"/>
    <n v="2.3561944901923448"/>
    <n v="0.37221113608583389"/>
    <n v="0.85704781339761926"/>
    <x v="1"/>
  </r>
  <r>
    <x v="5"/>
    <x v="7"/>
    <x v="8"/>
    <x v="9"/>
    <n v="12.377875055143784"/>
    <n v="1.0926460945197078"/>
    <n v="2.5159106091592425"/>
    <x v="6"/>
  </r>
  <r>
    <x v="5"/>
    <x v="7"/>
    <x v="8"/>
    <x v="15"/>
    <n v="428.82739721500678"/>
    <n v="2.6322825240709089"/>
    <n v="6.0610545004744143"/>
    <x v="4"/>
  </r>
  <r>
    <x v="5"/>
    <x v="7"/>
    <x v="8"/>
    <x v="0"/>
    <n v="0.28274333882308139"/>
    <n v="-0.54860761786654122"/>
    <n v="-1.2632157228024719"/>
    <x v="11"/>
  </r>
  <r>
    <x v="5"/>
    <x v="7"/>
    <x v="8"/>
    <x v="7"/>
    <n v="19.634954084936208"/>
    <n v="1.2930298900382091"/>
    <n v="2.9773113495977102"/>
    <x v="6"/>
  </r>
  <r>
    <x v="5"/>
    <x v="7"/>
    <x v="8"/>
    <x v="9"/>
    <n v="5.497787143782138"/>
    <n v="0.74018792138042833"/>
    <n v="1.7043456737848228"/>
    <x v="0"/>
  </r>
  <r>
    <x v="5"/>
    <x v="7"/>
    <x v="8"/>
    <x v="0"/>
    <n v="470.84619895677025"/>
    <n v="2.6728790688010391"/>
    <n v="6.1545314991970788"/>
    <x v="4"/>
  </r>
  <r>
    <x v="5"/>
    <x v="7"/>
    <x v="8"/>
    <x v="19"/>
    <n v="1224.4357367366219"/>
    <n v="3.0879359965550131"/>
    <n v="7.1102353937872858"/>
    <x v="7"/>
  </r>
  <r>
    <x v="5"/>
    <x v="7"/>
    <x v="8"/>
    <x v="3"/>
    <n v="301.59289474462014"/>
    <n v="2.4794211057337021"/>
    <n v="5.709078077317236"/>
    <x v="2"/>
  </r>
  <r>
    <x v="5"/>
    <x v="7"/>
    <x v="8"/>
    <x v="1"/>
    <n v="606.32738214283006"/>
    <n v="2.7827071817019076"/>
    <n v="6.4074200747542855"/>
    <x v="4"/>
  </r>
  <r>
    <x v="5"/>
    <x v="7"/>
    <x v="8"/>
    <x v="1"/>
    <n v="490.87385212340519"/>
    <n v="2.6909698987102466"/>
    <n v="6.1961871744659112"/>
    <x v="4"/>
  </r>
  <r>
    <x v="5"/>
    <x v="7"/>
    <x v="8"/>
    <x v="2"/>
    <n v="346.36059005827468"/>
    <n v="2.5395284708340098"/>
    <n v="5.8474804001763552"/>
    <x v="2"/>
  </r>
  <r>
    <x v="5"/>
    <x v="7"/>
    <x v="8"/>
    <x v="0"/>
    <n v="3.1415926535897931"/>
    <n v="0.49714987269413385"/>
    <n v="1.1447298858494002"/>
    <x v="0"/>
  </r>
  <r>
    <x v="5"/>
    <x v="7"/>
    <x v="8"/>
    <x v="12"/>
    <n v="400.55306333269863"/>
    <n v="2.6026600574641079"/>
    <n v="5.9928462504478812"/>
    <x v="2"/>
  </r>
  <r>
    <x v="5"/>
    <x v="7"/>
    <x v="8"/>
    <x v="2"/>
    <n v="1.1780972450961724"/>
    <n v="7.1181140421852696E-2"/>
    <n v="0.16390063283767389"/>
    <x v="1"/>
  </r>
  <r>
    <x v="5"/>
    <x v="7"/>
    <x v="8"/>
    <x v="2"/>
    <n v="1.1780972450961724"/>
    <n v="7.1181140421852696E-2"/>
    <n v="0.16390063283767389"/>
    <x v="1"/>
  </r>
  <r>
    <x v="5"/>
    <x v="7"/>
    <x v="8"/>
    <x v="2"/>
    <n v="73.827427359360144"/>
    <n v="1.8682177349658702"/>
    <n v="4.3017303069995139"/>
    <x v="3"/>
  </r>
  <r>
    <x v="5"/>
    <x v="3"/>
    <x v="8"/>
    <x v="1"/>
    <n v="14.137166941154069"/>
    <n v="1.1503623864694774"/>
    <n v="2.6488072826256741"/>
    <x v="6"/>
  </r>
  <r>
    <x v="5"/>
    <x v="3"/>
    <x v="8"/>
    <x v="2"/>
    <n v="16.022122533307943"/>
    <n v="1.2047200487920702"/>
    <n v="2.7739704255796802"/>
    <x v="6"/>
  </r>
  <r>
    <x v="5"/>
    <x v="3"/>
    <x v="8"/>
    <x v="3"/>
    <n v="436.87772838983062"/>
    <n v="2.6403599053551594"/>
    <n v="6.0796533582099599"/>
    <x v="4"/>
  </r>
  <r>
    <x v="5"/>
    <x v="3"/>
    <x v="8"/>
    <x v="2"/>
    <n v="424.11500823462205"/>
    <n v="2.6274836411891398"/>
    <n v="6.0500046642878296"/>
    <x v="4"/>
  </r>
  <r>
    <x v="5"/>
    <x v="3"/>
    <x v="8"/>
    <x v="9"/>
    <n v="15.904312808798327"/>
    <n v="1.2015149089168589"/>
    <n v="2.7665903182820575"/>
    <x v="6"/>
  </r>
  <r>
    <x v="5"/>
    <x v="3"/>
    <x v="8"/>
    <x v="8"/>
    <n v="69.115038378975441"/>
    <n v="1.8395725535163401"/>
    <n v="4.235772339207716"/>
    <x v="3"/>
  </r>
  <r>
    <x v="5"/>
    <x v="3"/>
    <x v="8"/>
    <x v="2"/>
    <n v="182.01602436735863"/>
    <n v="2.2601096241827059"/>
    <n v="5.2040947291754742"/>
    <x v="2"/>
  </r>
  <r>
    <x v="5"/>
    <x v="3"/>
    <x v="8"/>
    <x v="2"/>
    <n v="127.23450247038662"/>
    <n v="2.1046048959088024"/>
    <n v="4.8460318599618937"/>
    <x v="3"/>
  </r>
  <r>
    <x v="5"/>
    <x v="3"/>
    <x v="8"/>
    <x v="0"/>
    <n v="504.22562090116179"/>
    <n v="2.7026249094350248"/>
    <n v="6.2230238284194703"/>
    <x v="4"/>
  </r>
  <r>
    <x v="5"/>
    <x v="3"/>
    <x v="8"/>
    <x v="0"/>
    <n v="2964.0926686619696"/>
    <n v="3.4718917771950841"/>
    <n v="7.9943262506580046"/>
    <x v="7"/>
  </r>
  <r>
    <x v="5"/>
    <x v="3"/>
    <x v="8"/>
    <x v="2"/>
    <n v="141.37166941154069"/>
    <n v="2.1503623864694776"/>
    <n v="4.9513923756197196"/>
    <x v="3"/>
  </r>
  <r>
    <x v="5"/>
    <x v="3"/>
    <x v="8"/>
    <x v="2"/>
    <n v="430.39819354180167"/>
    <n v="2.6338704398505408"/>
    <n v="6.064710811677525"/>
    <x v="4"/>
  </r>
  <r>
    <x v="5"/>
    <x v="3"/>
    <x v="8"/>
    <x v="2"/>
    <n v="1463.9821765728436"/>
    <n v="3.1655357893841338"/>
    <n v="7.2889155199750464"/>
    <x v="7"/>
  </r>
  <r>
    <x v="5"/>
    <x v="3"/>
    <x v="8"/>
    <x v="0"/>
    <n v="1.5707963267948966"/>
    <n v="0.19611987703015263"/>
    <n v="0.45158270528945482"/>
    <x v="1"/>
  </r>
  <r>
    <x v="5"/>
    <x v="3"/>
    <x v="8"/>
    <x v="0"/>
    <n v="1.5707963267948966"/>
    <n v="0.19611987703015263"/>
    <n v="0.45158270528945482"/>
    <x v="1"/>
  </r>
  <r>
    <x v="5"/>
    <x v="3"/>
    <x v="8"/>
    <x v="1"/>
    <n v="9.4247779607693793"/>
    <n v="0.97427112741379629"/>
    <n v="2.2433421745175099"/>
    <x v="6"/>
  </r>
  <r>
    <x v="5"/>
    <x v="3"/>
    <x v="8"/>
    <x v="2"/>
    <n v="32.986722862692829"/>
    <n v="1.518339171764072"/>
    <n v="3.496105143012878"/>
    <x v="5"/>
  </r>
  <r>
    <x v="5"/>
    <x v="3"/>
    <x v="8"/>
    <x v="0"/>
    <n v="0.78539816339744828"/>
    <n v="-0.10491011863382856"/>
    <n v="-0.24156447527049049"/>
    <x v="8"/>
  </r>
  <r>
    <x v="5"/>
    <x v="3"/>
    <x v="8"/>
    <x v="0"/>
    <n v="24.347343065320896"/>
    <n v="1.386451575200444"/>
    <n v="3.1924227292146559"/>
    <x v="5"/>
  </r>
  <r>
    <x v="5"/>
    <x v="3"/>
    <x v="8"/>
    <x v="0"/>
    <n v="479.09287967244347"/>
    <n v="2.6804197163769383"/>
    <n v="6.1718944818968664"/>
    <x v="4"/>
  </r>
  <r>
    <x v="5"/>
    <x v="3"/>
    <x v="8"/>
    <x v="0"/>
    <n v="232.4778563656447"/>
    <n v="2.3663815924251099"/>
    <n v="5.4487949790535701"/>
    <x v="2"/>
  </r>
  <r>
    <x v="5"/>
    <x v="3"/>
    <x v="8"/>
    <x v="0"/>
    <n v="113.09733552923255"/>
    <n v="2.053452373461421"/>
    <n v="4.7282488243055099"/>
    <x v="3"/>
  </r>
  <r>
    <x v="5"/>
    <x v="3"/>
    <x v="8"/>
    <x v="0"/>
    <n v="20.420352248333657"/>
    <n v="1.3100632293369894"/>
    <n v="3.0165320627509917"/>
    <x v="5"/>
  </r>
  <r>
    <x v="5"/>
    <x v="3"/>
    <x v="8"/>
    <x v="2"/>
    <n v="136.65928043115599"/>
    <n v="2.1356391296487711"/>
    <n v="4.9174908239440382"/>
    <x v="3"/>
  </r>
  <r>
    <x v="5"/>
    <x v="8"/>
    <x v="8"/>
    <x v="8"/>
    <n v="1519.5490966332131"/>
    <n v="3.1817147366979079"/>
    <n v="7.3261689228800781"/>
    <x v="7"/>
  </r>
  <r>
    <x v="5"/>
    <x v="8"/>
    <x v="8"/>
    <x v="12"/>
    <n v="108.77764563054659"/>
    <n v="2.036539654766639"/>
    <n v="4.6893058503569023"/>
    <x v="3"/>
  </r>
  <r>
    <x v="5"/>
    <x v="8"/>
    <x v="8"/>
    <x v="2"/>
    <n v="158.25772992458582"/>
    <n v="2.1993649318432995"/>
    <n v="5.0642249061162472"/>
    <x v="2"/>
  </r>
  <r>
    <x v="5"/>
    <x v="8"/>
    <x v="8"/>
    <x v="1"/>
    <n v="1.1780972450961724"/>
    <n v="7.1181140421852696E-2"/>
    <n v="0.16390063283767389"/>
    <x v="1"/>
  </r>
  <r>
    <x v="5"/>
    <x v="8"/>
    <x v="8"/>
    <x v="12"/>
    <n v="371.49333128699305"/>
    <n v="2.5699510221039832"/>
    <n v="5.9175309132214426"/>
    <x v="2"/>
  </r>
  <r>
    <x v="5"/>
    <x v="8"/>
    <x v="8"/>
    <x v="2"/>
    <n v="15.707963267948966"/>
    <n v="1.1961198770301527"/>
    <n v="2.7541677982835004"/>
    <x v="6"/>
  </r>
  <r>
    <x v="5"/>
    <x v="8"/>
    <x v="8"/>
    <x v="0"/>
    <n v="14.137166941154069"/>
    <n v="1.1503623864694774"/>
    <n v="2.6488072826256741"/>
    <x v="6"/>
  </r>
  <r>
    <x v="5"/>
    <x v="8"/>
    <x v="8"/>
    <x v="0"/>
    <n v="31.21957699504857"/>
    <n v="1.4944270143586607"/>
    <n v="3.4410453658298503"/>
    <x v="5"/>
  </r>
  <r>
    <x v="5"/>
    <x v="8"/>
    <x v="8"/>
    <x v="0"/>
    <n v="7.8539816339744828"/>
    <n v="0.8950898813661714"/>
    <n v="2.061020617723555"/>
    <x v="6"/>
  </r>
  <r>
    <x v="5"/>
    <x v="8"/>
    <x v="8"/>
    <x v="0"/>
    <n v="0.78539816339744828"/>
    <n v="-0.10491011863382856"/>
    <n v="-0.24156447527049049"/>
    <x v="8"/>
  </r>
  <r>
    <x v="5"/>
    <x v="8"/>
    <x v="8"/>
    <x v="12"/>
    <n v="8.2466807156732074"/>
    <n v="0.91627918043610956"/>
    <n v="2.1098107818929872"/>
    <x v="6"/>
  </r>
  <r>
    <x v="5"/>
    <x v="8"/>
    <x v="8"/>
    <x v="2"/>
    <n v="24.347343065320896"/>
    <n v="1.386451575200444"/>
    <n v="3.1924227292146559"/>
    <x v="5"/>
  </r>
  <r>
    <x v="5"/>
    <x v="8"/>
    <x v="8"/>
    <x v="12"/>
    <n v="351.85837720205683"/>
    <n v="2.5463678953643156"/>
    <n v="5.863228757144495"/>
    <x v="2"/>
  </r>
  <r>
    <x v="5"/>
    <x v="9"/>
    <x v="8"/>
    <x v="18"/>
    <n v="11474.667167236719"/>
    <n v="4.0597400973004678"/>
    <n v="9.3478970294742538"/>
    <x v="10"/>
  </r>
  <r>
    <x v="5"/>
    <x v="9"/>
    <x v="8"/>
    <x v="3"/>
    <n v="21.009400870881741"/>
    <n v="1.3224136677234186"/>
    <n v="3.044969998071525"/>
    <x v="5"/>
  </r>
  <r>
    <x v="5"/>
    <x v="9"/>
    <x v="8"/>
    <x v="4"/>
    <n v="311.41037178708825"/>
    <n v="2.493333073019794"/>
    <n v="5.7411115658044123"/>
    <x v="2"/>
  </r>
  <r>
    <x v="5"/>
    <x v="9"/>
    <x v="8"/>
    <x v="12"/>
    <n v="104.85065481355934"/>
    <n v="2.0205711470667653"/>
    <n v="4.6525370025698134"/>
    <x v="3"/>
  </r>
  <r>
    <x v="5"/>
    <x v="9"/>
    <x v="8"/>
    <x v="2"/>
    <n v="151.58184553570752"/>
    <n v="2.1806471903739451"/>
    <n v="5.0211257136343947"/>
    <x v="2"/>
  </r>
  <r>
    <x v="5"/>
    <x v="9"/>
    <x v="8"/>
    <x v="2"/>
    <n v="102.10176124166827"/>
    <n v="2.0090332336730081"/>
    <n v="4.6259699751850922"/>
    <x v="3"/>
  </r>
  <r>
    <x v="5"/>
    <x v="9"/>
    <x v="8"/>
    <x v="1"/>
    <n v="349.50218271186446"/>
    <n v="2.5434498923471032"/>
    <n v="5.8565098068957493"/>
    <x v="2"/>
  </r>
  <r>
    <x v="5"/>
    <x v="9"/>
    <x v="8"/>
    <x v="0"/>
    <n v="7.0685834705770345"/>
    <n v="0.84933239080549627"/>
    <n v="1.9556601020657289"/>
    <x v="6"/>
  </r>
  <r>
    <x v="5"/>
    <x v="9"/>
    <x v="8"/>
    <x v="0"/>
    <n v="301.59289474462014"/>
    <n v="2.4794211057337021"/>
    <n v="5.709078077317236"/>
    <x v="2"/>
  </r>
  <r>
    <x v="5"/>
    <x v="9"/>
    <x v="8"/>
    <x v="0"/>
    <n v="347.14598822167216"/>
    <n v="2.5405121507152635"/>
    <n v="5.8497454068072079"/>
    <x v="2"/>
  </r>
  <r>
    <x v="5"/>
    <x v="9"/>
    <x v="8"/>
    <x v="0"/>
    <n v="7.0685834705770345"/>
    <n v="0.84933239080549627"/>
    <n v="1.9556601020657289"/>
    <x v="6"/>
  </r>
  <r>
    <x v="5"/>
    <x v="9"/>
    <x v="8"/>
    <x v="0"/>
    <n v="181.42697574481056"/>
    <n v="2.2587018612583156"/>
    <n v="5.2008532352513033"/>
    <x v="2"/>
  </r>
  <r>
    <x v="5"/>
    <x v="9"/>
    <x v="8"/>
    <x v="0"/>
    <n v="87.964594300514207"/>
    <n v="1.9443079040363531"/>
    <n v="4.4769343960246042"/>
    <x v="3"/>
  </r>
  <r>
    <x v="5"/>
    <x v="9"/>
    <x v="8"/>
    <x v="0"/>
    <n v="3.1415926535897931"/>
    <n v="0.49714987269413385"/>
    <n v="1.1447298858494002"/>
    <x v="0"/>
  </r>
  <r>
    <x v="5"/>
    <x v="9"/>
    <x v="8"/>
    <x v="0"/>
    <n v="125.66370614359172"/>
    <n v="2.0992098640220962"/>
    <n v="4.8336093399633366"/>
    <x v="3"/>
  </r>
  <r>
    <x v="5"/>
    <x v="9"/>
    <x v="8"/>
    <x v="0"/>
    <n v="19.634954084936208"/>
    <n v="1.2930298900382091"/>
    <n v="2.9773113495977102"/>
    <x v="6"/>
  </r>
  <r>
    <x v="5"/>
    <x v="9"/>
    <x v="8"/>
    <x v="0"/>
    <n v="35.342917352885173"/>
    <n v="1.5483023951415151"/>
    <n v="3.5650980144998292"/>
    <x v="5"/>
  </r>
  <r>
    <x v="5"/>
    <x v="0"/>
    <x v="9"/>
    <x v="0"/>
    <n v="764.58511206741593"/>
    <n v="2.8834258372222221"/>
    <n v="6.6393333495417641"/>
    <x v="4"/>
  </r>
  <r>
    <x v="5"/>
    <x v="0"/>
    <x v="9"/>
    <x v="1"/>
    <n v="417.04642476404501"/>
    <n v="2.6201844024476406"/>
    <n v="6.033197545971448"/>
    <x v="4"/>
  </r>
  <r>
    <x v="5"/>
    <x v="0"/>
    <x v="9"/>
    <x v="0"/>
    <n v="1.0995574287564276"/>
    <n v="4.1217917044409476E-2"/>
    <n v="9.4907761350722444E-2"/>
    <x v="1"/>
  </r>
  <r>
    <x v="5"/>
    <x v="0"/>
    <x v="9"/>
    <x v="7"/>
    <n v="1488.9185682607126"/>
    <n v="3.1728709460247715"/>
    <n v="7.3058053423105545"/>
    <x v="7"/>
  </r>
  <r>
    <x v="5"/>
    <x v="0"/>
    <x v="9"/>
    <x v="0"/>
    <n v="774.00989002818528"/>
    <n v="2.8887465099816336"/>
    <n v="6.6515846513222847"/>
    <x v="4"/>
  </r>
  <r>
    <x v="5"/>
    <x v="0"/>
    <x v="9"/>
    <x v="0"/>
    <n v="78.539816339744831"/>
    <n v="1.8950898813661714"/>
    <n v="4.3636057107176009"/>
    <x v="3"/>
  </r>
  <r>
    <x v="5"/>
    <x v="0"/>
    <x v="9"/>
    <x v="0"/>
    <n v="639.31410500552295"/>
    <n v="2.8057142862553728"/>
    <n v="6.46039589073205"/>
    <x v="4"/>
  </r>
  <r>
    <x v="5"/>
    <x v="0"/>
    <x v="9"/>
    <x v="0"/>
    <n v="942.47779607693792"/>
    <n v="2.9742711274137963"/>
    <n v="6.8485123605056009"/>
    <x v="4"/>
  </r>
  <r>
    <x v="5"/>
    <x v="0"/>
    <x v="9"/>
    <x v="2"/>
    <n v="713.92693052828054"/>
    <n v="2.853653764588139"/>
    <n v="6.5707806189069888"/>
    <x v="4"/>
  </r>
  <r>
    <x v="5"/>
    <x v="0"/>
    <x v="9"/>
    <x v="13"/>
    <n v="1570.7963267948965"/>
    <n v="3.1961198770301524"/>
    <n v="7.3593379842715922"/>
    <x v="7"/>
  </r>
  <r>
    <x v="5"/>
    <x v="0"/>
    <x v="9"/>
    <x v="21"/>
    <n v="1083.8494654884787"/>
    <n v="3.0349689677674081"/>
    <n v="6.9882743028807601"/>
    <x v="4"/>
  </r>
  <r>
    <x v="5"/>
    <x v="1"/>
    <x v="9"/>
    <x v="17"/>
    <n v="706.07294889430602"/>
    <n v="2.8488495730994003"/>
    <n v="6.55971855920113"/>
    <x v="4"/>
  </r>
  <r>
    <x v="5"/>
    <x v="1"/>
    <x v="9"/>
    <x v="0"/>
    <n v="2.0734511513692633"/>
    <n v="0.31669380823600246"/>
    <n v="0.72921444188773421"/>
    <x v="1"/>
  </r>
  <r>
    <x v="5"/>
    <x v="1"/>
    <x v="9"/>
    <x v="16"/>
    <n v="92.676983280898895"/>
    <n v="1.9669718886722969"/>
    <n v="4.5291201491951742"/>
    <x v="3"/>
  </r>
  <r>
    <x v="5"/>
    <x v="1"/>
    <x v="9"/>
    <x v="17"/>
    <n v="644.02649398590756"/>
    <n v="2.8089037337498883"/>
    <n v="6.4677398649878084"/>
    <x v="4"/>
  </r>
  <r>
    <x v="5"/>
    <x v="1"/>
    <x v="9"/>
    <x v="17"/>
    <n v="483.80526865282815"/>
    <n v="2.6846705935305968"/>
    <n v="6.1816824882630295"/>
    <x v="4"/>
  </r>
  <r>
    <x v="5"/>
    <x v="1"/>
    <x v="9"/>
    <x v="0"/>
    <n v="10.210176124166829"/>
    <n v="1.0090332336730083"/>
    <n v="2.3233848821910463"/>
    <x v="6"/>
  </r>
  <r>
    <x v="5"/>
    <x v="4"/>
    <x v="9"/>
    <x v="7"/>
    <n v="304.73448739820992"/>
    <n v="2.4839216069603789"/>
    <n v="5.7194408643527828"/>
    <x v="2"/>
  </r>
  <r>
    <x v="5"/>
    <x v="4"/>
    <x v="9"/>
    <x v="16"/>
    <n v="185.74666564349653"/>
    <n v="2.2689210264400019"/>
    <n v="5.2243837326614972"/>
    <x v="2"/>
  </r>
  <r>
    <x v="5"/>
    <x v="4"/>
    <x v="9"/>
    <x v="21"/>
    <n v="84.823001646924411"/>
    <n v="1.928513636853121"/>
    <n v="4.4405667518537291"/>
    <x v="3"/>
  </r>
  <r>
    <x v="5"/>
    <x v="4"/>
    <x v="9"/>
    <x v="28"/>
    <n v="514.82849610702738"/>
    <n v="2.7116625773922745"/>
    <n v="6.2438338279332637"/>
    <x v="4"/>
  </r>
  <r>
    <x v="5"/>
    <x v="4"/>
    <x v="9"/>
    <x v="0"/>
    <n v="76.772670472100572"/>
    <n v="1.8852066474340758"/>
    <n v="4.3408487235949851"/>
    <x v="3"/>
  </r>
  <r>
    <x v="5"/>
    <x v="4"/>
    <x v="9"/>
    <x v="0"/>
    <n v="23.561944901923447"/>
    <n v="1.3722111360858338"/>
    <n v="3.1596329063916646"/>
    <x v="5"/>
  </r>
  <r>
    <x v="5"/>
    <x v="4"/>
    <x v="9"/>
    <x v="0"/>
    <n v="10.210176124166829"/>
    <n v="1.0090332336730083"/>
    <n v="2.3233848821910463"/>
    <x v="6"/>
  </r>
  <r>
    <x v="5"/>
    <x v="4"/>
    <x v="9"/>
    <x v="0"/>
    <n v="17.27875959474386"/>
    <n v="1.2375125621883776"/>
    <n v="2.8494779780878252"/>
    <x v="6"/>
  </r>
  <r>
    <x v="5"/>
    <x v="4"/>
    <x v="9"/>
    <x v="13"/>
    <n v="348.71678454846705"/>
    <n v="2.5424728514807913"/>
    <n v="5.8542600871617347"/>
    <x v="2"/>
  </r>
  <r>
    <x v="5"/>
    <x v="4"/>
    <x v="9"/>
    <x v="4"/>
    <n v="742.20126441058858"/>
    <n v="2.8705216898754342"/>
    <n v="6.6096204522232522"/>
    <x v="4"/>
  </r>
  <r>
    <x v="5"/>
    <x v="5"/>
    <x v="9"/>
    <x v="0"/>
    <n v="4.6024332375090475"/>
    <n v="0.6629874973842621"/>
    <n v="1.5265851283184309"/>
    <x v="0"/>
  </r>
  <r>
    <x v="5"/>
    <x v="5"/>
    <x v="9"/>
    <x v="3"/>
    <n v="547.4225198880215"/>
    <n v="2.7383226594641807"/>
    <n v="6.3052209354900333"/>
    <x v="4"/>
  </r>
  <r>
    <x v="5"/>
    <x v="5"/>
    <x v="9"/>
    <x v="14"/>
    <n v="357.94521296838707"/>
    <n v="2.5538165586931854"/>
    <n v="5.8803799382882822"/>
    <x v="2"/>
  </r>
  <r>
    <x v="5"/>
    <x v="5"/>
    <x v="9"/>
    <x v="17"/>
    <n v="474.38049069205874"/>
    <n v="2.6761268199873034"/>
    <n v="6.1620097226643242"/>
    <x v="4"/>
  </r>
  <r>
    <x v="5"/>
    <x v="5"/>
    <x v="9"/>
    <x v="18"/>
    <n v="138.42642629880027"/>
    <n v="2.141219007029608"/>
    <n v="4.9303389664218873"/>
    <x v="3"/>
  </r>
  <r>
    <x v="5"/>
    <x v="5"/>
    <x v="9"/>
    <x v="0"/>
    <n v="91.106186954104004"/>
    <n v="1.95954787059309"/>
    <n v="4.5120257158358745"/>
    <x v="3"/>
  </r>
  <r>
    <x v="5"/>
    <x v="5"/>
    <x v="9"/>
    <x v="12"/>
    <n v="573.34065928013729"/>
    <n v="2.7584127414866275"/>
    <n v="6.351480058871946"/>
    <x v="4"/>
  </r>
  <r>
    <x v="5"/>
    <x v="5"/>
    <x v="9"/>
    <x v="0"/>
    <n v="660.51985541725401"/>
    <n v="2.8198858771640838"/>
    <n v="6.4930271847024574"/>
    <x v="4"/>
  </r>
  <r>
    <x v="5"/>
    <x v="5"/>
    <x v="9"/>
    <x v="1"/>
    <n v="1418.4290830957916"/>
    <n v="3.1518076273436586"/>
    <n v="7.2573052587064399"/>
    <x v="7"/>
  </r>
  <r>
    <x v="5"/>
    <x v="5"/>
    <x v="9"/>
    <x v="0"/>
    <n v="77.754418176347386"/>
    <n v="1.8907250759637213"/>
    <n v="4.3535553748640998"/>
    <x v="3"/>
  </r>
  <r>
    <x v="5"/>
    <x v="5"/>
    <x v="9"/>
    <x v="2"/>
    <n v="12.959069696057897"/>
    <n v="1.1125738255800777"/>
    <n v="2.5617959056360444"/>
    <x v="6"/>
  </r>
  <r>
    <x v="5"/>
    <x v="5"/>
    <x v="9"/>
    <x v="2"/>
    <n v="18.456856839840036"/>
    <n v="1.2661577436379077"/>
    <n v="2.9154359458796231"/>
    <x v="6"/>
  </r>
  <r>
    <x v="5"/>
    <x v="2"/>
    <x v="9"/>
    <x v="17"/>
    <n v="309.4468763785946"/>
    <n v="2.4905861031917453"/>
    <n v="5.734786434027443"/>
    <x v="2"/>
  </r>
  <r>
    <x v="5"/>
    <x v="2"/>
    <x v="9"/>
    <x v="16"/>
    <n v="861.97448432869953"/>
    <n v="2.9354944102803304"/>
    <n v="6.7592256696788358"/>
    <x v="4"/>
  </r>
  <r>
    <x v="5"/>
    <x v="2"/>
    <x v="9"/>
    <x v="0"/>
    <n v="64.402649398590754"/>
    <n v="1.8089037337498881"/>
    <n v="4.1651547719937625"/>
    <x v="3"/>
  </r>
  <r>
    <x v="5"/>
    <x v="2"/>
    <x v="9"/>
    <x v="0"/>
    <n v="257.02154897181492"/>
    <n v="2.4099695365889646"/>
    <n v="5.5491599295195186"/>
    <x v="2"/>
  </r>
  <r>
    <x v="5"/>
    <x v="2"/>
    <x v="9"/>
    <x v="0"/>
    <n v="430.39819354180167"/>
    <n v="2.6338704398505408"/>
    <n v="6.064710811677525"/>
    <x v="4"/>
  </r>
  <r>
    <x v="5"/>
    <x v="2"/>
    <x v="9"/>
    <x v="17"/>
    <n v="1583.3626974092558"/>
    <n v="3.1995804091396591"/>
    <n v="7.3673061539207687"/>
    <x v="7"/>
  </r>
  <r>
    <x v="5"/>
    <x v="2"/>
    <x v="9"/>
    <x v="0"/>
    <n v="6.2831853071795862"/>
    <n v="0.79817986835811505"/>
    <n v="1.8378770664093453"/>
    <x v="0"/>
  </r>
  <r>
    <x v="5"/>
    <x v="2"/>
    <x v="9"/>
    <x v="3"/>
    <n v="645.98998939440116"/>
    <n v="2.8102257879881831"/>
    <n v="6.4707840073690361"/>
    <x v="4"/>
  </r>
  <r>
    <x v="5"/>
    <x v="2"/>
    <x v="9"/>
    <x v="18"/>
    <n v="150.79644737231007"/>
    <n v="2.1783911100697209"/>
    <n v="5.0159308967572906"/>
    <x v="2"/>
  </r>
  <r>
    <x v="5"/>
    <x v="2"/>
    <x v="9"/>
    <x v="12"/>
    <n v="1167.1016708086081"/>
    <n v="3.0671086907907279"/>
    <n v="7.0622787500072137"/>
    <x v="7"/>
  </r>
  <r>
    <x v="5"/>
    <x v="6"/>
    <x v="9"/>
    <x v="7"/>
    <n v="198.11668671700633"/>
    <n v="2.2969210562751194"/>
    <n v="5.2888561839632278"/>
    <x v="2"/>
  </r>
  <r>
    <x v="5"/>
    <x v="6"/>
    <x v="9"/>
    <x v="0"/>
    <n v="27.77167905773377"/>
    <n v="1.443602137707207"/>
    <n v="3.3240167624989523"/>
    <x v="5"/>
  </r>
  <r>
    <x v="5"/>
    <x v="6"/>
    <x v="9"/>
    <x v="0"/>
    <n v="372.27872945039047"/>
    <n v="2.5708682230402564"/>
    <n v="5.919642846424586"/>
    <x v="2"/>
  </r>
  <r>
    <x v="5"/>
    <x v="6"/>
    <x v="9"/>
    <x v="3"/>
    <n v="441.19741828851659"/>
    <n v="2.6446329624573379"/>
    <n v="6.0894924357949485"/>
    <x v="4"/>
  </r>
  <r>
    <x v="5"/>
    <x v="6"/>
    <x v="9"/>
    <x v="2"/>
    <n v="340.86280291449253"/>
    <n v="2.532579610878682"/>
    <n v="5.8314800588299143"/>
    <x v="2"/>
  </r>
  <r>
    <x v="5"/>
    <x v="6"/>
    <x v="9"/>
    <x v="2"/>
    <n v="1462.4113802460488"/>
    <n v="3.1650695580114951"/>
    <n v="7.2878419825665217"/>
    <x v="7"/>
  </r>
  <r>
    <x v="5"/>
    <x v="6"/>
    <x v="9"/>
    <x v="1"/>
    <n v="331.43802495372319"/>
    <n v="2.5204023323278455"/>
    <n v="5.8034408387655212"/>
    <x v="2"/>
  </r>
  <r>
    <x v="5"/>
    <x v="6"/>
    <x v="9"/>
    <x v="0"/>
    <n v="19.438604544086846"/>
    <n v="1.288665084635759"/>
    <n v="2.967261013744209"/>
    <x v="6"/>
  </r>
  <r>
    <x v="5"/>
    <x v="7"/>
    <x v="9"/>
    <x v="0"/>
    <n v="6.2910392888135602"/>
    <n v="0.79872239745040907"/>
    <n v="1.8391262858097772"/>
    <x v="0"/>
  </r>
  <r>
    <x v="5"/>
    <x v="7"/>
    <x v="9"/>
    <x v="8"/>
    <n v="890.64151729270634"/>
    <n v="2.9497029359230593"/>
    <n v="6.7919420090172071"/>
    <x v="4"/>
  </r>
  <r>
    <x v="5"/>
    <x v="7"/>
    <x v="9"/>
    <x v="16"/>
    <n v="466.72285859893361"/>
    <n v="2.6690590717663891"/>
    <n v="6.1457356309698126"/>
    <x v="4"/>
  </r>
  <r>
    <x v="5"/>
    <x v="7"/>
    <x v="9"/>
    <x v="0"/>
    <n v="1.1309733552923256"/>
    <n v="5.3452373461421121E-2"/>
    <n v="0.1230786383174188"/>
    <x v="1"/>
  </r>
  <r>
    <x v="5"/>
    <x v="7"/>
    <x v="9"/>
    <x v="2"/>
    <n v="904.77868423386042"/>
    <n v="2.9565423604533647"/>
    <n v="6.807690365985346"/>
    <x v="4"/>
  </r>
  <r>
    <x v="5"/>
    <x v="7"/>
    <x v="9"/>
    <x v="1"/>
    <n v="966.03974097886135"/>
    <n v="2.9849949928055692"/>
    <n v="6.873204973095973"/>
    <x v="4"/>
  </r>
  <r>
    <x v="5"/>
    <x v="7"/>
    <x v="9"/>
    <x v="0"/>
    <n v="107.40319884460105"/>
    <n v="2.03101721637164"/>
    <n v="4.6765899660316004"/>
    <x v="3"/>
  </r>
  <r>
    <x v="5"/>
    <x v="7"/>
    <x v="9"/>
    <x v="0"/>
    <n v="1.5707963267948966"/>
    <n v="0.19611987703015263"/>
    <n v="0.45158270528945482"/>
    <x v="1"/>
  </r>
  <r>
    <x v="5"/>
    <x v="7"/>
    <x v="9"/>
    <x v="0"/>
    <n v="2.5525440310417071"/>
    <n v="0.40697324234504584"/>
    <n v="0.93709052107115576"/>
    <x v="1"/>
  </r>
  <r>
    <x v="5"/>
    <x v="7"/>
    <x v="9"/>
    <x v="13"/>
    <n v="483.80526865282815"/>
    <n v="2.6846705935305968"/>
    <n v="6.1816824882630295"/>
    <x v="4"/>
  </r>
  <r>
    <x v="5"/>
    <x v="3"/>
    <x v="9"/>
    <x v="1"/>
    <n v="921.66474474690551"/>
    <n v="2.9645729753007828"/>
    <n v="6.8261815400205874"/>
    <x v="4"/>
  </r>
  <r>
    <x v="5"/>
    <x v="3"/>
    <x v="9"/>
    <x v="1"/>
    <n v="19.132299260361844"/>
    <n v="1.2817671653270093"/>
    <n v="2.9513779675712062"/>
    <x v="6"/>
  </r>
  <r>
    <x v="5"/>
    <x v="3"/>
    <x v="9"/>
    <x v="0"/>
    <n v="90.320788790706558"/>
    <n v="1.9557877217197832"/>
    <n v="4.5033676530927593"/>
    <x v="3"/>
  </r>
  <r>
    <x v="5"/>
    <x v="3"/>
    <x v="9"/>
    <x v="10"/>
    <n v="1083.8494654884787"/>
    <n v="3.0349689677674081"/>
    <n v="6.9882743028807601"/>
    <x v="4"/>
  </r>
  <r>
    <x v="5"/>
    <x v="3"/>
    <x v="9"/>
    <x v="0"/>
    <n v="78.539816339744831"/>
    <n v="1.8950898813661714"/>
    <n v="4.3636057107176009"/>
    <x v="3"/>
  </r>
  <r>
    <x v="5"/>
    <x v="8"/>
    <x v="9"/>
    <x v="0"/>
    <n v="837.23444218167981"/>
    <n v="2.9228470860567248"/>
    <n v="6.7301041294552997"/>
    <x v="4"/>
  </r>
  <r>
    <x v="5"/>
    <x v="8"/>
    <x v="9"/>
    <x v="1"/>
    <n v="5.497787143782138"/>
    <n v="0.74018792138042833"/>
    <n v="1.7043456737848228"/>
    <x v="0"/>
  </r>
  <r>
    <x v="5"/>
    <x v="8"/>
    <x v="9"/>
    <x v="0"/>
    <n v="5.6862827029975254"/>
    <n v="0.75482844756331835"/>
    <n v="1.7380567311271344"/>
    <x v="0"/>
  </r>
  <r>
    <x v="5"/>
    <x v="8"/>
    <x v="9"/>
    <x v="0"/>
    <n v="0.87964594300514221"/>
    <n v="-5.5692095963646875E-2"/>
    <n v="-0.12823578996348717"/>
    <x v="8"/>
  </r>
  <r>
    <x v="5"/>
    <x v="8"/>
    <x v="9"/>
    <x v="16"/>
    <n v="543.49552907103418"/>
    <n v="2.7351959758229292"/>
    <n v="6.2980214803471792"/>
    <x v="4"/>
  </r>
  <r>
    <x v="5"/>
    <x v="8"/>
    <x v="9"/>
    <x v="3"/>
    <n v="635.38711418853563"/>
    <n v="2.8030384029784439"/>
    <n v="6.4542344417880013"/>
    <x v="4"/>
  </r>
  <r>
    <x v="5"/>
    <x v="8"/>
    <x v="9"/>
    <x v="2"/>
    <n v="407.42529726242628"/>
    <n v="2.6100479910863204"/>
    <n v="6.0098575962744176"/>
    <x v="4"/>
  </r>
  <r>
    <x v="5"/>
    <x v="8"/>
    <x v="9"/>
    <x v="10"/>
    <n v="42.411500823462205"/>
    <n v="1.62748364118914"/>
    <n v="3.7474195712937837"/>
    <x v="5"/>
  </r>
  <r>
    <x v="5"/>
    <x v="8"/>
    <x v="9"/>
    <x v="17"/>
    <n v="719.42471767206257"/>
    <n v="2.8569853550340216"/>
    <n v="6.5784518894036399"/>
    <x v="4"/>
  </r>
  <r>
    <x v="5"/>
    <x v="8"/>
    <x v="9"/>
    <x v="10"/>
    <n v="321.22784882955636"/>
    <n v="2.5068131893735135"/>
    <n v="5.7721506807723113"/>
    <x v="2"/>
  </r>
  <r>
    <x v="5"/>
    <x v="8"/>
    <x v="9"/>
    <x v="18"/>
    <n v="1681.5374678339367"/>
    <n v="3.2257065486606096"/>
    <n v="7.4274638133191919"/>
    <x v="7"/>
  </r>
  <r>
    <x v="5"/>
    <x v="9"/>
    <x v="9"/>
    <x v="0"/>
    <n v="99.352867669777211"/>
    <n v="1.9971804068780081"/>
    <n v="4.5986778328970841"/>
    <x v="3"/>
  </r>
  <r>
    <x v="5"/>
    <x v="9"/>
    <x v="9"/>
    <x v="0"/>
    <n v="1.2252211349000193"/>
    <n v="8.8214479720633024E-2"/>
    <n v="0.20312134599095516"/>
    <x v="1"/>
  </r>
  <r>
    <x v="5"/>
    <x v="9"/>
    <x v="9"/>
    <x v="0"/>
    <n v="26.507188014663878"/>
    <n v="1.4233636585332152"/>
    <n v="3.2774159420480484"/>
    <x v="5"/>
  </r>
  <r>
    <x v="5"/>
    <x v="9"/>
    <x v="9"/>
    <x v="2"/>
    <n v="74.612825522757589"/>
    <n v="1.8728134866550192"/>
    <n v="4.3123124163300508"/>
    <x v="3"/>
  </r>
  <r>
    <x v="5"/>
    <x v="9"/>
    <x v="9"/>
    <x v="17"/>
    <n v="523.07517682270054"/>
    <n v="2.7185641105364726"/>
    <n v="6.2597251952698985"/>
    <x v="4"/>
  </r>
  <r>
    <x v="5"/>
    <x v="9"/>
    <x v="9"/>
    <x v="0"/>
    <n v="417.83182292744249"/>
    <n v="2.6210015136612195"/>
    <n v="6.0350790140711537"/>
    <x v="4"/>
  </r>
  <r>
    <x v="5"/>
    <x v="5"/>
    <x v="11"/>
    <x v="7"/>
    <n v="7.0685834705770345"/>
    <n v="0.84933239080549627"/>
    <n v="1.9556601020657289"/>
    <x v="6"/>
  </r>
  <r>
    <x v="5"/>
    <x v="5"/>
    <x v="11"/>
    <x v="5"/>
    <n v="7.8539816339744828"/>
    <n v="0.8950898813661714"/>
    <n v="2.061020617723555"/>
    <x v="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3036">
  <r>
    <x v="0"/>
    <x v="0"/>
    <x v="0"/>
    <x v="0"/>
    <x v="0"/>
    <x v="0"/>
    <x v="0"/>
    <n v="3.5"/>
    <n v="1.5"/>
    <n v="0"/>
    <x v="0"/>
    <n v="4.1233403578366037"/>
    <n v="0.61524918477212831"/>
    <n v="1.416663601333042"/>
  </r>
  <r>
    <x v="0"/>
    <x v="0"/>
    <x v="0"/>
    <x v="0"/>
    <x v="0"/>
    <x v="0"/>
    <x v="0"/>
    <n v="2"/>
    <n v="1.5"/>
    <n v="0"/>
    <x v="0"/>
    <n v="2.3561944901923448"/>
    <n v="0.37221113608583389"/>
    <n v="0.85704781339761926"/>
  </r>
  <r>
    <x v="0"/>
    <x v="1"/>
    <x v="0"/>
    <x v="1"/>
    <x v="0"/>
    <x v="0"/>
    <x v="0"/>
    <n v="2"/>
    <n v="1.5"/>
    <n v="0"/>
    <x v="0"/>
    <n v="2.3561944901923448"/>
    <n v="0.37221113608583389"/>
    <n v="0.85704781339761926"/>
  </r>
  <r>
    <x v="0"/>
    <x v="0"/>
    <x v="0"/>
    <x v="2"/>
    <x v="0"/>
    <x v="0"/>
    <x v="0"/>
    <n v="2.5"/>
    <n v="2"/>
    <n v="0"/>
    <x v="0"/>
    <n v="3.9269908169872414"/>
    <n v="0.59405988570219026"/>
    <n v="1.3678734371636099"/>
  </r>
  <r>
    <x v="0"/>
    <x v="0"/>
    <x v="0"/>
    <x v="3"/>
    <x v="0"/>
    <x v="0"/>
    <x v="0"/>
    <n v="3"/>
    <n v="2.5"/>
    <n v="0"/>
    <x v="1"/>
    <n v="5.8904862254808616"/>
    <n v="0.7701511447578715"/>
    <n v="1.7733385452717743"/>
  </r>
  <r>
    <x v="0"/>
    <x v="0"/>
    <x v="0"/>
    <x v="0"/>
    <x v="1"/>
    <x v="1"/>
    <x v="1"/>
    <n v="19.5"/>
    <n v="13"/>
    <n v="0"/>
    <x v="0"/>
    <n v="199.09843442125313"/>
    <n v="2.2990678450355264"/>
    <n v="5.2937993477607472"/>
  </r>
  <r>
    <x v="0"/>
    <x v="0"/>
    <x v="0"/>
    <x v="0"/>
    <x v="1"/>
    <x v="1"/>
    <x v="1"/>
    <n v="12"/>
    <n v="9"/>
    <n v="0"/>
    <x v="0"/>
    <n v="84.823001646924411"/>
    <n v="1.928513636853121"/>
    <n v="4.4405667518537291"/>
  </r>
  <r>
    <x v="0"/>
    <x v="0"/>
    <x v="0"/>
    <x v="0"/>
    <x v="1"/>
    <x v="1"/>
    <x v="1"/>
    <n v="2.5"/>
    <n v="1"/>
    <n v="0"/>
    <x v="0"/>
    <n v="1.9634954084936207"/>
    <n v="0.29302989003820906"/>
    <n v="0.67472625660366459"/>
  </r>
  <r>
    <x v="0"/>
    <x v="1"/>
    <x v="0"/>
    <x v="0"/>
    <x v="1"/>
    <x v="1"/>
    <x v="1"/>
    <n v="15"/>
    <n v="10"/>
    <n v="0"/>
    <x v="2"/>
    <n v="117.80972450961724"/>
    <n v="2.0711811404218525"/>
    <n v="4.7690708188257656"/>
  </r>
  <r>
    <x v="0"/>
    <x v="1"/>
    <x v="0"/>
    <x v="0"/>
    <x v="1"/>
    <x v="1"/>
    <x v="1"/>
    <n v="17"/>
    <n v="11.5"/>
    <n v="0"/>
    <x v="3"/>
    <n v="153.54534094420114"/>
    <n v="2.1862366430980571"/>
    <n v="5.0339959041549296"/>
  </r>
  <r>
    <x v="1"/>
    <x v="0"/>
    <x v="0"/>
    <x v="0"/>
    <x v="1"/>
    <x v="1"/>
    <x v="1"/>
    <n v="31.5"/>
    <n v="25.5"/>
    <n v="0"/>
    <x v="4"/>
    <n v="630.87107474900029"/>
    <n v="2.7999406155897271"/>
    <n v="6.4471015227254771"/>
  </r>
  <r>
    <x v="1"/>
    <x v="0"/>
    <x v="0"/>
    <x v="0"/>
    <x v="1"/>
    <x v="1"/>
    <x v="1"/>
    <n v="5.5"/>
    <n v="5.5"/>
    <n v="0"/>
    <x v="5"/>
    <n v="23.758294442772812"/>
    <n v="1.3758152603546592"/>
    <n v="3.1679317092063601"/>
  </r>
  <r>
    <x v="1"/>
    <x v="0"/>
    <x v="0"/>
    <x v="0"/>
    <x v="1"/>
    <x v="1"/>
    <x v="1"/>
    <n v="11.5"/>
    <n v="4.5"/>
    <n v="0"/>
    <x v="6"/>
    <n v="40.644354955817946"/>
    <n v="1.6090002354951267"/>
    <n v="3.704859956874988"/>
  </r>
  <r>
    <x v="0"/>
    <x v="0"/>
    <x v="0"/>
    <x v="1"/>
    <x v="1"/>
    <x v="1"/>
    <x v="1"/>
    <n v="3.5"/>
    <n v="2.5"/>
    <n v="0"/>
    <x v="0"/>
    <n v="6.8722339297276722"/>
    <n v="0.83709793438848468"/>
    <n v="1.9274892250990325"/>
  </r>
  <r>
    <x v="0"/>
    <x v="0"/>
    <x v="0"/>
    <x v="1"/>
    <x v="1"/>
    <x v="1"/>
    <x v="1"/>
    <n v="4.5"/>
    <n v="5"/>
    <n v="0"/>
    <x v="0"/>
    <n v="17.671458676442587"/>
    <n v="1.2472723994775339"/>
    <n v="2.8719508339398838"/>
  </r>
  <r>
    <x v="0"/>
    <x v="1"/>
    <x v="0"/>
    <x v="1"/>
    <x v="1"/>
    <x v="1"/>
    <x v="1"/>
    <n v="6"/>
    <n v="3.5"/>
    <n v="0"/>
    <x v="2"/>
    <n v="16.493361431346415"/>
    <n v="1.2173091761000907"/>
    <n v="2.8029579624529326"/>
  </r>
  <r>
    <x v="0"/>
    <x v="1"/>
    <x v="0"/>
    <x v="1"/>
    <x v="1"/>
    <x v="1"/>
    <x v="1"/>
    <n v="11.5"/>
    <n v="6.5"/>
    <n v="0"/>
    <x v="1"/>
    <n v="58.708512713959259"/>
    <n v="1.7687010783626387"/>
    <n v="4.0725847370003052"/>
  </r>
  <r>
    <x v="0"/>
    <x v="1"/>
    <x v="0"/>
    <x v="1"/>
    <x v="1"/>
    <x v="1"/>
    <x v="1"/>
    <n v="2"/>
    <n v="2.5"/>
    <n v="0"/>
    <x v="0"/>
    <n v="3.9269908169872414"/>
    <n v="0.59405988570219026"/>
    <n v="1.3678734371636099"/>
  </r>
  <r>
    <x v="0"/>
    <x v="1"/>
    <x v="0"/>
    <x v="1"/>
    <x v="1"/>
    <x v="1"/>
    <x v="1"/>
    <n v="8"/>
    <n v="7"/>
    <n v="0"/>
    <x v="2"/>
    <n v="43.982297150257104"/>
    <n v="1.6432779083723719"/>
    <n v="3.7837872154646588"/>
  </r>
  <r>
    <x v="0"/>
    <x v="0"/>
    <x v="0"/>
    <x v="4"/>
    <x v="1"/>
    <x v="1"/>
    <x v="1"/>
    <n v="38"/>
    <n v="25.5"/>
    <n v="0"/>
    <x v="7"/>
    <n v="761.05082033212739"/>
    <n v="2.8814136584169368"/>
    <n v="6.6347001366202756"/>
  </r>
  <r>
    <x v="0"/>
    <x v="0"/>
    <x v="0"/>
    <x v="4"/>
    <x v="1"/>
    <x v="1"/>
    <x v="1"/>
    <n v="16.5"/>
    <n v="20"/>
    <n v="0"/>
    <x v="8"/>
    <n v="259.18139392115791"/>
    <n v="2.4136038212440587"/>
    <n v="5.5575281791900357"/>
  </r>
  <r>
    <x v="0"/>
    <x v="1"/>
    <x v="0"/>
    <x v="4"/>
    <x v="1"/>
    <x v="1"/>
    <x v="1"/>
    <n v="6.6"/>
    <n v="3"/>
    <n v="0"/>
    <x v="1"/>
    <n v="15.550883635269473"/>
    <n v="1.1917550716277026"/>
    <n v="2.7441174624299989"/>
  </r>
  <r>
    <x v="0"/>
    <x v="1"/>
    <x v="0"/>
    <x v="4"/>
    <x v="1"/>
    <x v="1"/>
    <x v="1"/>
    <n v="10.5"/>
    <n v="7"/>
    <n v="0"/>
    <x v="9"/>
    <n v="57.726765009712452"/>
    <n v="1.7613772204503664"/>
    <n v="4.0557209309483007"/>
  </r>
  <r>
    <x v="0"/>
    <x v="1"/>
    <x v="0"/>
    <x v="4"/>
    <x v="1"/>
    <x v="1"/>
    <x v="1"/>
    <n v="18.5"/>
    <n v="12"/>
    <n v="0"/>
    <x v="8"/>
    <n v="174.35839227423352"/>
    <n v="2.24144285581681"/>
    <n v="5.1611129066017893"/>
  </r>
  <r>
    <x v="1"/>
    <x v="0"/>
    <x v="0"/>
    <x v="4"/>
    <x v="1"/>
    <x v="1"/>
    <x v="1"/>
    <n v="49"/>
    <n v="36"/>
    <n v="0"/>
    <x v="9"/>
    <n v="1385.4423602330987"/>
    <n v="3.1415884621619723"/>
    <n v="7.233774761296246"/>
  </r>
  <r>
    <x v="1"/>
    <x v="0"/>
    <x v="0"/>
    <x v="4"/>
    <x v="1"/>
    <x v="1"/>
    <x v="1"/>
    <n v="22.5"/>
    <n v="16"/>
    <n v="0"/>
    <x v="10"/>
    <n v="282.74333882308139"/>
    <n v="2.4513923821334589"/>
    <n v="5.644539556179665"/>
  </r>
  <r>
    <x v="0"/>
    <x v="0"/>
    <x v="0"/>
    <x v="5"/>
    <x v="1"/>
    <x v="1"/>
    <x v="1"/>
    <n v="7.5"/>
    <n v="3.5"/>
    <n v="0"/>
    <x v="9"/>
    <n v="20.616701789183018"/>
    <n v="1.3142191891081472"/>
    <n v="3.0261015137671423"/>
  </r>
  <r>
    <x v="0"/>
    <x v="0"/>
    <x v="0"/>
    <x v="5"/>
    <x v="1"/>
    <x v="1"/>
    <x v="1"/>
    <n v="7.5"/>
    <n v="6"/>
    <n v="0"/>
    <x v="9"/>
    <n v="35.342917352885173"/>
    <n v="1.5483023951415151"/>
    <n v="3.5650980144998292"/>
  </r>
  <r>
    <x v="0"/>
    <x v="0"/>
    <x v="0"/>
    <x v="5"/>
    <x v="1"/>
    <x v="1"/>
    <x v="1"/>
    <n v="21"/>
    <n v="15"/>
    <n v="0"/>
    <x v="3"/>
    <n v="247.40042147019622"/>
    <n v="2.3934004351557721"/>
    <n v="5.5110081635551422"/>
  </r>
  <r>
    <x v="0"/>
    <x v="0"/>
    <x v="0"/>
    <x v="5"/>
    <x v="1"/>
    <x v="1"/>
    <x v="1"/>
    <n v="10.5"/>
    <n v="10.5"/>
    <n v="0"/>
    <x v="0"/>
    <n v="86.59014751456867"/>
    <n v="1.9374684795060475"/>
    <n v="4.4611860390564653"/>
  </r>
  <r>
    <x v="1"/>
    <x v="2"/>
    <x v="0"/>
    <x v="5"/>
    <x v="1"/>
    <x v="1"/>
    <x v="1"/>
    <n v="4"/>
    <n v="3"/>
    <n v="0"/>
    <x v="0"/>
    <n v="9.4247779607693793"/>
    <n v="0.97427112741379629"/>
    <n v="2.2433421745175099"/>
  </r>
  <r>
    <x v="1"/>
    <x v="2"/>
    <x v="0"/>
    <x v="5"/>
    <x v="1"/>
    <x v="1"/>
    <x v="1"/>
    <n v="2"/>
    <n v="2"/>
    <n v="0"/>
    <x v="0"/>
    <n v="3.1415926535897931"/>
    <n v="0.49714987269413385"/>
    <n v="1.1447298858494002"/>
  </r>
  <r>
    <x v="1"/>
    <x v="0"/>
    <x v="0"/>
    <x v="5"/>
    <x v="1"/>
    <x v="1"/>
    <x v="1"/>
    <n v="12.5"/>
    <n v="8.5"/>
    <n v="0"/>
    <x v="11"/>
    <n v="83.448554860978874"/>
    <n v="1.9214188200885205"/>
    <n v="4.4242303325340355"/>
  </r>
  <r>
    <x v="1"/>
    <x v="0"/>
    <x v="0"/>
    <x v="5"/>
    <x v="1"/>
    <x v="1"/>
    <x v="1"/>
    <n v="16"/>
    <n v="13.5"/>
    <n v="0"/>
    <x v="5"/>
    <n v="169.64600329384882"/>
    <n v="2.2295436325171023"/>
    <n v="5.1337139324136745"/>
  </r>
  <r>
    <x v="1"/>
    <x v="0"/>
    <x v="0"/>
    <x v="5"/>
    <x v="1"/>
    <x v="1"/>
    <x v="1"/>
    <n v="26.5"/>
    <n v="13"/>
    <n v="0"/>
    <x v="9"/>
    <n v="270.56966729042091"/>
    <n v="2.432279107609816"/>
    <n v="5.6005296151832225"/>
  </r>
  <r>
    <x v="1"/>
    <x v="0"/>
    <x v="0"/>
    <x v="5"/>
    <x v="1"/>
    <x v="1"/>
    <x v="1"/>
    <n v="36"/>
    <n v="28.5"/>
    <n v="0"/>
    <x v="1"/>
    <n v="805.81851564578199"/>
    <n v="2.9062372421419691"/>
    <n v="6.6918585504602248"/>
  </r>
  <r>
    <x v="1"/>
    <x v="0"/>
    <x v="0"/>
    <x v="5"/>
    <x v="1"/>
    <x v="1"/>
    <x v="1"/>
    <n v="12"/>
    <n v="11"/>
    <n v="0"/>
    <x v="2"/>
    <n v="103.67255756846318"/>
    <n v="2.0156638125720212"/>
    <n v="4.6412374473158806"/>
  </r>
  <r>
    <x v="1"/>
    <x v="0"/>
    <x v="0"/>
    <x v="5"/>
    <x v="1"/>
    <x v="1"/>
    <x v="1"/>
    <n v="5"/>
    <n v="3.5"/>
    <n v="0"/>
    <x v="7"/>
    <n v="13.744467859455344"/>
    <n v="1.1381279300524658"/>
    <n v="2.6206364056589777"/>
  </r>
  <r>
    <x v="0"/>
    <x v="0"/>
    <x v="0"/>
    <x v="2"/>
    <x v="1"/>
    <x v="1"/>
    <x v="1"/>
    <n v="4"/>
    <n v="2"/>
    <n v="0"/>
    <x v="2"/>
    <n v="6.2831853071795862"/>
    <n v="0.79817986835811505"/>
    <n v="1.8378770664093453"/>
  </r>
  <r>
    <x v="0"/>
    <x v="0"/>
    <x v="0"/>
    <x v="2"/>
    <x v="1"/>
    <x v="1"/>
    <x v="1"/>
    <n v="7"/>
    <n v="3"/>
    <n v="0"/>
    <x v="0"/>
    <n v="16.493361431346415"/>
    <n v="1.2173091761000907"/>
    <n v="2.8029579624529326"/>
  </r>
  <r>
    <x v="1"/>
    <x v="0"/>
    <x v="0"/>
    <x v="2"/>
    <x v="1"/>
    <x v="1"/>
    <x v="1"/>
    <n v="14"/>
    <n v="12.5"/>
    <n v="0"/>
    <x v="12"/>
    <n v="137.44467859455344"/>
    <n v="2.138127930052466"/>
    <n v="4.9232214986530236"/>
  </r>
  <r>
    <x v="1"/>
    <x v="0"/>
    <x v="0"/>
    <x v="2"/>
    <x v="1"/>
    <x v="1"/>
    <x v="1"/>
    <n v="7"/>
    <n v="3.5"/>
    <n v="0"/>
    <x v="1"/>
    <n v="19.242255003237482"/>
    <n v="1.2842559657307038"/>
    <n v="2.9571086422801907"/>
  </r>
  <r>
    <x v="0"/>
    <x v="0"/>
    <x v="0"/>
    <x v="6"/>
    <x v="1"/>
    <x v="1"/>
    <x v="1"/>
    <n v="9.5"/>
    <n v="4.5"/>
    <n v="0"/>
    <x v="2"/>
    <n v="33.575771485240914"/>
    <n v="1.526026000430363"/>
    <n v="3.5138047201122786"/>
  </r>
  <r>
    <x v="0"/>
    <x v="0"/>
    <x v="0"/>
    <x v="6"/>
    <x v="1"/>
    <x v="1"/>
    <x v="1"/>
    <n v="2.5"/>
    <n v="3"/>
    <n v="0"/>
    <x v="0"/>
    <n v="5.8904862254808616"/>
    <n v="0.7701511447578715"/>
    <n v="1.7733385452717743"/>
  </r>
  <r>
    <x v="0"/>
    <x v="0"/>
    <x v="0"/>
    <x v="6"/>
    <x v="1"/>
    <x v="1"/>
    <x v="1"/>
    <n v="6.5"/>
    <n v="2.5"/>
    <n v="0"/>
    <x v="1"/>
    <n v="12.762720155208534"/>
    <n v="1.1059432466810646"/>
    <n v="2.546528433505256"/>
  </r>
  <r>
    <x v="0"/>
    <x v="0"/>
    <x v="0"/>
    <x v="6"/>
    <x v="1"/>
    <x v="1"/>
    <x v="1"/>
    <n v="3.5"/>
    <n v="2"/>
    <n v="0"/>
    <x v="0"/>
    <n v="5.497787143782138"/>
    <n v="0.74018792138042833"/>
    <n v="1.7043456737848228"/>
  </r>
  <r>
    <x v="0"/>
    <x v="1"/>
    <x v="0"/>
    <x v="6"/>
    <x v="1"/>
    <x v="1"/>
    <x v="1"/>
    <n v="10.5"/>
    <n v="5"/>
    <n v="0"/>
    <x v="2"/>
    <n v="41.233403578366037"/>
    <n v="1.6152491847721284"/>
    <n v="3.7192486943270877"/>
  </r>
  <r>
    <x v="0"/>
    <x v="1"/>
    <x v="0"/>
    <x v="6"/>
    <x v="1"/>
    <x v="1"/>
    <x v="1"/>
    <n v="10.5"/>
    <n v="6"/>
    <n v="0"/>
    <x v="2"/>
    <n v="49.480084294039244"/>
    <n v="1.6944304308197531"/>
    <n v="3.9015702511210422"/>
  </r>
  <r>
    <x v="0"/>
    <x v="1"/>
    <x v="0"/>
    <x v="6"/>
    <x v="1"/>
    <x v="1"/>
    <x v="1"/>
    <n v="11"/>
    <n v="5.5"/>
    <n v="0"/>
    <x v="2"/>
    <n v="47.516588885545623"/>
    <n v="1.6768452560186404"/>
    <n v="3.8610788897663055"/>
  </r>
  <r>
    <x v="0"/>
    <x v="1"/>
    <x v="0"/>
    <x v="6"/>
    <x v="1"/>
    <x v="1"/>
    <x v="1"/>
    <n v="4"/>
    <n v="3"/>
    <n v="0"/>
    <x v="0"/>
    <n v="9.4247779607693793"/>
    <n v="0.97427112741379629"/>
    <n v="2.2433421745175099"/>
  </r>
  <r>
    <x v="0"/>
    <x v="1"/>
    <x v="0"/>
    <x v="6"/>
    <x v="1"/>
    <x v="1"/>
    <x v="1"/>
    <n v="13"/>
    <n v="5"/>
    <n v="0"/>
    <x v="3"/>
    <n v="51.050880620834135"/>
    <n v="1.7080032380090271"/>
    <n v="3.9328227946251464"/>
  </r>
  <r>
    <x v="1"/>
    <x v="0"/>
    <x v="0"/>
    <x v="6"/>
    <x v="1"/>
    <x v="1"/>
    <x v="1"/>
    <n v="3.5"/>
    <n v="3"/>
    <n v="0"/>
    <x v="0"/>
    <n v="8.2466807156732074"/>
    <n v="0.91627918043610956"/>
    <n v="2.1098107818929872"/>
  </r>
  <r>
    <x v="1"/>
    <x v="0"/>
    <x v="0"/>
    <x v="6"/>
    <x v="1"/>
    <x v="1"/>
    <x v="1"/>
    <n v="19"/>
    <n v="11.5"/>
    <n v="0"/>
    <x v="9"/>
    <n v="171.60949870234245"/>
    <n v="2.2345413226726123"/>
    <n v="5.1452215392651546"/>
  </r>
  <r>
    <x v="1"/>
    <x v="0"/>
    <x v="0"/>
    <x v="6"/>
    <x v="1"/>
    <x v="1"/>
    <x v="1"/>
    <n v="16.5"/>
    <n v="15.5"/>
    <n v="0"/>
    <x v="13"/>
    <n v="200.86558028889741"/>
    <n v="2.3029055237503693"/>
    <n v="5.3026359295612453"/>
  </r>
  <r>
    <x v="1"/>
    <x v="0"/>
    <x v="0"/>
    <x v="6"/>
    <x v="1"/>
    <x v="1"/>
    <x v="1"/>
    <n v="5"/>
    <n v="2"/>
    <n v="0"/>
    <x v="7"/>
    <n v="7.8539816339744828"/>
    <n v="0.8950898813661714"/>
    <n v="2.061020617723555"/>
  </r>
  <r>
    <x v="1"/>
    <x v="0"/>
    <x v="0"/>
    <x v="6"/>
    <x v="1"/>
    <x v="1"/>
    <x v="1"/>
    <n v="7"/>
    <n v="4.5"/>
    <n v="0"/>
    <x v="7"/>
    <n v="24.740042147019622"/>
    <n v="1.3934004351557721"/>
    <n v="3.2084230705610968"/>
  </r>
  <r>
    <x v="0"/>
    <x v="0"/>
    <x v="0"/>
    <x v="7"/>
    <x v="1"/>
    <x v="1"/>
    <x v="1"/>
    <n v="28.5"/>
    <n v="9.5"/>
    <n v="0"/>
    <x v="1"/>
    <n v="212.64655273985912"/>
    <n v="2.3276583466635294"/>
    <n v="5.3596314106106098"/>
  </r>
  <r>
    <x v="0"/>
    <x v="0"/>
    <x v="0"/>
    <x v="7"/>
    <x v="1"/>
    <x v="1"/>
    <x v="1"/>
    <n v="1"/>
    <n v="0.5"/>
    <n v="0"/>
    <x v="0"/>
    <n v="0.39269908169872414"/>
    <n v="-0.40594011429780974"/>
    <n v="-0.93471165583043581"/>
  </r>
  <r>
    <x v="0"/>
    <x v="0"/>
    <x v="0"/>
    <x v="7"/>
    <x v="1"/>
    <x v="1"/>
    <x v="1"/>
    <n v="10"/>
    <n v="6.5"/>
    <n v="0"/>
    <x v="0"/>
    <n v="51.050880620834135"/>
    <n v="1.7080032380090271"/>
    <n v="3.9328227946251464"/>
  </r>
  <r>
    <x v="0"/>
    <x v="0"/>
    <x v="0"/>
    <x v="7"/>
    <x v="1"/>
    <x v="1"/>
    <x v="1"/>
    <n v="5"/>
    <n v="3"/>
    <n v="0"/>
    <x v="0"/>
    <n v="11.780972450961723"/>
    <n v="1.0711811404218528"/>
    <n v="2.4664857258317197"/>
  </r>
  <r>
    <x v="0"/>
    <x v="0"/>
    <x v="0"/>
    <x v="7"/>
    <x v="1"/>
    <x v="1"/>
    <x v="1"/>
    <n v="8"/>
    <n v="3"/>
    <n v="0"/>
    <x v="0"/>
    <n v="18.849555921538759"/>
    <n v="1.2753011230777775"/>
    <n v="2.9364893550774553"/>
  </r>
  <r>
    <x v="0"/>
    <x v="0"/>
    <x v="0"/>
    <x v="7"/>
    <x v="1"/>
    <x v="1"/>
    <x v="1"/>
    <n v="9"/>
    <n v="6"/>
    <n v="0"/>
    <x v="0"/>
    <n v="42.411500823462205"/>
    <n v="1.62748364118914"/>
    <n v="3.7474195712937837"/>
  </r>
  <r>
    <x v="0"/>
    <x v="0"/>
    <x v="0"/>
    <x v="7"/>
    <x v="1"/>
    <x v="1"/>
    <x v="1"/>
    <n v="8.5"/>
    <n v="8"/>
    <n v="0"/>
    <x v="1"/>
    <n v="53.407075111026487"/>
    <n v="1.7275987940724078"/>
    <n v="3.9779432299056161"/>
  </r>
  <r>
    <x v="0"/>
    <x v="0"/>
    <x v="0"/>
    <x v="7"/>
    <x v="1"/>
    <x v="1"/>
    <x v="1"/>
    <n v="5"/>
    <n v="1.5"/>
    <n v="0"/>
    <x v="0"/>
    <n v="5.8904862254808616"/>
    <n v="0.7701511447578715"/>
    <n v="1.7733385452717743"/>
  </r>
  <r>
    <x v="0"/>
    <x v="0"/>
    <x v="0"/>
    <x v="7"/>
    <x v="1"/>
    <x v="1"/>
    <x v="1"/>
    <n v="15"/>
    <n v="9"/>
    <n v="0"/>
    <x v="1"/>
    <n v="106.02875205865551"/>
    <n v="2.0254236498611777"/>
    <n v="4.6637103031679388"/>
  </r>
  <r>
    <x v="1"/>
    <x v="2"/>
    <x v="0"/>
    <x v="7"/>
    <x v="1"/>
    <x v="1"/>
    <x v="1"/>
    <n v="10"/>
    <n v="6"/>
    <n v="1"/>
    <x v="0"/>
    <n v="50.26548245743669"/>
    <n v="1.7012698553500587"/>
    <n v="3.9173186080891815"/>
  </r>
  <r>
    <x v="1"/>
    <x v="2"/>
    <x v="0"/>
    <x v="7"/>
    <x v="1"/>
    <x v="1"/>
    <x v="1"/>
    <n v="6"/>
    <n v="3"/>
    <n v="1"/>
    <x v="0"/>
    <n v="17.27875959474386"/>
    <n v="1.2375125621883776"/>
    <n v="2.8494779780878252"/>
  </r>
  <r>
    <x v="1"/>
    <x v="0"/>
    <x v="0"/>
    <x v="7"/>
    <x v="1"/>
    <x v="1"/>
    <x v="1"/>
    <n v="15.5"/>
    <n v="7.5"/>
    <n v="0"/>
    <x v="1"/>
    <n v="91.302536494953358"/>
    <n v="1.9604828429281629"/>
    <n v="4.5141785691969751"/>
  </r>
  <r>
    <x v="1"/>
    <x v="0"/>
    <x v="0"/>
    <x v="7"/>
    <x v="1"/>
    <x v="1"/>
    <x v="1"/>
    <n v="51.5"/>
    <n v="55"/>
    <n v="0"/>
    <x v="7"/>
    <n v="2224.6402978232722"/>
    <n v="3.3472597999016065"/>
    <n v="7.7073505176316708"/>
  </r>
  <r>
    <x v="1"/>
    <x v="0"/>
    <x v="0"/>
    <x v="7"/>
    <x v="1"/>
    <x v="1"/>
    <x v="1"/>
    <n v="14"/>
    <n v="10"/>
    <n v="0"/>
    <x v="1"/>
    <n v="109.95574287564276"/>
    <n v="2.0412179170444094"/>
    <n v="4.7000779473388139"/>
  </r>
  <r>
    <x v="0"/>
    <x v="0"/>
    <x v="0"/>
    <x v="3"/>
    <x v="1"/>
    <x v="1"/>
    <x v="1"/>
    <n v="5.5"/>
    <n v="5"/>
    <n v="0"/>
    <x v="2"/>
    <n v="21.598449493429829"/>
    <n v="1.334422575196434"/>
    <n v="3.0726215294020354"/>
  </r>
  <r>
    <x v="0"/>
    <x v="0"/>
    <x v="0"/>
    <x v="3"/>
    <x v="1"/>
    <x v="1"/>
    <x v="1"/>
    <n v="11.5"/>
    <n v="9"/>
    <n v="0"/>
    <x v="1"/>
    <n v="81.288709911635891"/>
    <n v="1.910030231159108"/>
    <n v="4.3980071374349334"/>
  </r>
  <r>
    <x v="0"/>
    <x v="0"/>
    <x v="0"/>
    <x v="3"/>
    <x v="1"/>
    <x v="1"/>
    <x v="1"/>
    <n v="4.5"/>
    <n v="3.5"/>
    <n v="0"/>
    <x v="0"/>
    <n v="12.370021073509811"/>
    <n v="1.0923704394917908"/>
    <n v="2.5152758900011518"/>
  </r>
  <r>
    <x v="0"/>
    <x v="0"/>
    <x v="0"/>
    <x v="3"/>
    <x v="1"/>
    <x v="1"/>
    <x v="1"/>
    <n v="9"/>
    <n v="6"/>
    <n v="0"/>
    <x v="3"/>
    <n v="42.411500823462205"/>
    <n v="1.62748364118914"/>
    <n v="3.7474195712937837"/>
  </r>
  <r>
    <x v="0"/>
    <x v="0"/>
    <x v="0"/>
    <x v="3"/>
    <x v="1"/>
    <x v="1"/>
    <x v="1"/>
    <n v="5"/>
    <n v="5"/>
    <n v="0"/>
    <x v="0"/>
    <n v="19.634954084936208"/>
    <n v="1.2930298900382091"/>
    <n v="2.9773113495977102"/>
  </r>
  <r>
    <x v="0"/>
    <x v="0"/>
    <x v="0"/>
    <x v="3"/>
    <x v="1"/>
    <x v="1"/>
    <x v="1"/>
    <n v="9"/>
    <n v="5.5"/>
    <n v="0"/>
    <x v="1"/>
    <n v="38.877209088173693"/>
    <n v="1.5896950802997403"/>
    <n v="3.6604081943041544"/>
  </r>
  <r>
    <x v="0"/>
    <x v="0"/>
    <x v="0"/>
    <x v="3"/>
    <x v="1"/>
    <x v="1"/>
    <x v="1"/>
    <n v="7"/>
    <n v="10.5"/>
    <n v="0"/>
    <x v="3"/>
    <n v="57.726765009712452"/>
    <n v="1.7613772204503664"/>
    <n v="4.0557209309483007"/>
  </r>
  <r>
    <x v="0"/>
    <x v="0"/>
    <x v="0"/>
    <x v="3"/>
    <x v="1"/>
    <x v="1"/>
    <x v="1"/>
    <n v="1.5"/>
    <n v="1"/>
    <n v="0"/>
    <x v="0"/>
    <n v="1.1780972450961724"/>
    <n v="7.1181140421852696E-2"/>
    <n v="0.16390063283767389"/>
  </r>
  <r>
    <x v="0"/>
    <x v="0"/>
    <x v="0"/>
    <x v="3"/>
    <x v="1"/>
    <x v="1"/>
    <x v="1"/>
    <n v="10.5"/>
    <n v="8.5"/>
    <n v="0"/>
    <x v="0"/>
    <n v="70.096786083222256"/>
    <n v="1.8456981061504023"/>
    <n v="4.249876945389258"/>
  </r>
  <r>
    <x v="0"/>
    <x v="0"/>
    <x v="0"/>
    <x v="3"/>
    <x v="1"/>
    <x v="1"/>
    <x v="1"/>
    <n v="10.5"/>
    <n v="7.5"/>
    <n v="0"/>
    <x v="2"/>
    <n v="61.850105367549055"/>
    <n v="1.7913404438278095"/>
    <n v="4.1247138024352523"/>
  </r>
  <r>
    <x v="0"/>
    <x v="0"/>
    <x v="0"/>
    <x v="3"/>
    <x v="1"/>
    <x v="1"/>
    <x v="1"/>
    <n v="16.5"/>
    <n v="9.5"/>
    <n v="0"/>
    <x v="1"/>
    <n v="123.11116211255002"/>
    <n v="2.0902974308689255"/>
    <n v="4.8130877042425393"/>
  </r>
  <r>
    <x v="0"/>
    <x v="0"/>
    <x v="0"/>
    <x v="3"/>
    <x v="1"/>
    <x v="1"/>
    <x v="1"/>
    <n v="4.5"/>
    <n v="3"/>
    <n v="0"/>
    <x v="0"/>
    <n v="10.602875205865551"/>
    <n v="1.0254236498611775"/>
    <n v="2.3611252101738933"/>
  </r>
  <r>
    <x v="0"/>
    <x v="0"/>
    <x v="0"/>
    <x v="3"/>
    <x v="1"/>
    <x v="1"/>
    <x v="1"/>
    <n v="22"/>
    <n v="4.5"/>
    <n v="0"/>
    <x v="9"/>
    <n v="77.754418176347386"/>
    <n v="1.8907250759637213"/>
    <n v="4.3535553748640998"/>
  </r>
  <r>
    <x v="0"/>
    <x v="0"/>
    <x v="0"/>
    <x v="3"/>
    <x v="1"/>
    <x v="1"/>
    <x v="1"/>
    <n v="4.5"/>
    <n v="2.5"/>
    <n v="0"/>
    <x v="0"/>
    <n v="8.8357293382212934"/>
    <n v="0.94624240381355273"/>
    <n v="2.1788036533799389"/>
  </r>
  <r>
    <x v="1"/>
    <x v="2"/>
    <x v="0"/>
    <x v="3"/>
    <x v="1"/>
    <x v="1"/>
    <x v="1"/>
    <n v="3"/>
    <n v="2"/>
    <n v="0"/>
    <x v="0"/>
    <n v="4.7123889803846897"/>
    <n v="0.67324113174981504"/>
    <n v="1.5501949939575645"/>
  </r>
  <r>
    <x v="2"/>
    <x v="1"/>
    <x v="0"/>
    <x v="8"/>
    <x v="1"/>
    <x v="1"/>
    <x v="1"/>
    <n v="10"/>
    <n v="15"/>
    <n v="0"/>
    <x v="12"/>
    <n v="117.80972450961724"/>
    <n v="2.0711811404218525"/>
    <n v="4.7690708188257656"/>
  </r>
  <r>
    <x v="2"/>
    <x v="0"/>
    <x v="0"/>
    <x v="8"/>
    <x v="1"/>
    <x v="1"/>
    <x v="1"/>
    <n v="2.5"/>
    <n v="1.5"/>
    <n v="0"/>
    <x v="0"/>
    <n v="2.9452431127404308"/>
    <n v="0.46912114909389024"/>
    <n v="1.0801913647118289"/>
  </r>
  <r>
    <x v="1"/>
    <x v="0"/>
    <x v="0"/>
    <x v="8"/>
    <x v="1"/>
    <x v="1"/>
    <x v="1"/>
    <n v="9.5"/>
    <n v="9.5"/>
    <n v="0"/>
    <x v="13"/>
    <n v="70.882184246619701"/>
    <n v="1.8505370919438668"/>
    <n v="4.2610191219424998"/>
  </r>
  <r>
    <x v="1"/>
    <x v="0"/>
    <x v="0"/>
    <x v="8"/>
    <x v="1"/>
    <x v="1"/>
    <x v="1"/>
    <n v="6"/>
    <n v="2.5"/>
    <n v="0"/>
    <x v="3"/>
    <n v="11.780972450961723"/>
    <n v="1.0711811404218528"/>
    <n v="2.4664857258317197"/>
  </r>
  <r>
    <x v="1"/>
    <x v="0"/>
    <x v="0"/>
    <x v="8"/>
    <x v="1"/>
    <x v="1"/>
    <x v="1"/>
    <n v="6"/>
    <n v="5.5"/>
    <n v="0"/>
    <x v="1"/>
    <n v="25.918139392115794"/>
    <n v="1.4136038212440589"/>
    <n v="3.2549430861959898"/>
  </r>
  <r>
    <x v="1"/>
    <x v="0"/>
    <x v="0"/>
    <x v="8"/>
    <x v="1"/>
    <x v="1"/>
    <x v="1"/>
    <n v="15.5"/>
    <n v="12"/>
    <n v="0"/>
    <x v="8"/>
    <n v="146.08405839192537"/>
    <n v="2.1646028255840877"/>
    <n v="4.9841821984427108"/>
  </r>
  <r>
    <x v="1"/>
    <x v="0"/>
    <x v="0"/>
    <x v="8"/>
    <x v="1"/>
    <x v="1"/>
    <x v="1"/>
    <n v="3"/>
    <n v="2"/>
    <n v="0"/>
    <x v="0"/>
    <n v="4.7123889803846897"/>
    <n v="0.67324113174981504"/>
    <n v="1.5501949939575645"/>
  </r>
  <r>
    <x v="2"/>
    <x v="0"/>
    <x v="0"/>
    <x v="9"/>
    <x v="1"/>
    <x v="1"/>
    <x v="1"/>
    <n v="1"/>
    <n v="1"/>
    <n v="0"/>
    <x v="0"/>
    <n v="0.78539816339744828"/>
    <n v="-0.10491011863382856"/>
    <n v="-0.24156447527049049"/>
  </r>
  <r>
    <x v="2"/>
    <x v="0"/>
    <x v="0"/>
    <x v="9"/>
    <x v="1"/>
    <x v="1"/>
    <x v="1"/>
    <n v="5"/>
    <n v="4"/>
    <n v="0"/>
    <x v="1"/>
    <n v="15.707963267948966"/>
    <n v="1.1961198770301527"/>
    <n v="2.7541677982835004"/>
  </r>
  <r>
    <x v="2"/>
    <x v="0"/>
    <x v="0"/>
    <x v="9"/>
    <x v="1"/>
    <x v="1"/>
    <x v="1"/>
    <n v="6.5"/>
    <n v="5.5"/>
    <n v="0"/>
    <x v="9"/>
    <n v="28.077984341458777"/>
    <n v="1.448365927503271"/>
    <n v="3.3349857938695262"/>
  </r>
  <r>
    <x v="2"/>
    <x v="0"/>
    <x v="0"/>
    <x v="9"/>
    <x v="1"/>
    <x v="1"/>
    <x v="1"/>
    <n v="1.5"/>
    <n v="1.5"/>
    <n v="0"/>
    <x v="0"/>
    <n v="1.7671458676442586"/>
    <n v="0.24727239947753393"/>
    <n v="0.56936574094583825"/>
  </r>
  <r>
    <x v="2"/>
    <x v="0"/>
    <x v="0"/>
    <x v="9"/>
    <x v="1"/>
    <x v="1"/>
    <x v="1"/>
    <n v="4.5"/>
    <n v="2"/>
    <n v="0"/>
    <x v="12"/>
    <n v="7.0685834705770345"/>
    <n v="0.84933239080549627"/>
    <n v="1.9556601020657289"/>
  </r>
  <r>
    <x v="2"/>
    <x v="0"/>
    <x v="0"/>
    <x v="9"/>
    <x v="1"/>
    <x v="1"/>
    <x v="1"/>
    <n v="16.5"/>
    <n v="5.5"/>
    <n v="0"/>
    <x v="12"/>
    <n v="71.274883328318438"/>
    <n v="1.8529365150743216"/>
    <n v="4.2665439978744697"/>
  </r>
  <r>
    <x v="0"/>
    <x v="0"/>
    <x v="0"/>
    <x v="0"/>
    <x v="2"/>
    <x v="1"/>
    <x v="0"/>
    <n v="15"/>
    <n v="15.5"/>
    <n v="0"/>
    <x v="8"/>
    <n v="182.60507298990672"/>
    <n v="2.2615128385921444"/>
    <n v="5.2073257497569205"/>
  </r>
  <r>
    <x v="0"/>
    <x v="0"/>
    <x v="0"/>
    <x v="0"/>
    <x v="2"/>
    <x v="1"/>
    <x v="0"/>
    <n v="3"/>
    <n v="2"/>
    <n v="0"/>
    <x v="12"/>
    <n v="4.7123889803846897"/>
    <n v="0.67324113174981504"/>
    <n v="1.5501949939575645"/>
  </r>
  <r>
    <x v="0"/>
    <x v="0"/>
    <x v="0"/>
    <x v="0"/>
    <x v="2"/>
    <x v="1"/>
    <x v="0"/>
    <n v="1.5"/>
    <n v="1.5"/>
    <n v="0"/>
    <x v="0"/>
    <n v="1.7671458676442586"/>
    <n v="0.24727239947753393"/>
    <n v="0.56936574094583825"/>
  </r>
  <r>
    <x v="0"/>
    <x v="0"/>
    <x v="0"/>
    <x v="0"/>
    <x v="2"/>
    <x v="1"/>
    <x v="0"/>
    <n v="4"/>
    <n v="2"/>
    <n v="0"/>
    <x v="0"/>
    <n v="6.2831853071795862"/>
    <n v="0.79817986835811505"/>
    <n v="1.8378770664093453"/>
  </r>
  <r>
    <x v="0"/>
    <x v="0"/>
    <x v="0"/>
    <x v="0"/>
    <x v="2"/>
    <x v="1"/>
    <x v="0"/>
    <n v="10"/>
    <n v="4.5"/>
    <n v="0"/>
    <x v="2"/>
    <n v="35.342917352885173"/>
    <n v="1.5483023951415151"/>
    <n v="3.5650980144998292"/>
  </r>
  <r>
    <x v="0"/>
    <x v="0"/>
    <x v="0"/>
    <x v="0"/>
    <x v="2"/>
    <x v="1"/>
    <x v="0"/>
    <n v="12"/>
    <n v="7"/>
    <n v="0"/>
    <x v="12"/>
    <n v="65.973445725385659"/>
    <n v="1.8193691674280532"/>
    <n v="4.1892523235728234"/>
  </r>
  <r>
    <x v="0"/>
    <x v="0"/>
    <x v="0"/>
    <x v="1"/>
    <x v="2"/>
    <x v="1"/>
    <x v="0"/>
    <n v="3"/>
    <n v="2"/>
    <n v="0"/>
    <x v="0"/>
    <n v="4.7123889803846897"/>
    <n v="0.67324113174981504"/>
    <n v="1.5501949939575645"/>
  </r>
  <r>
    <x v="0"/>
    <x v="0"/>
    <x v="0"/>
    <x v="1"/>
    <x v="2"/>
    <x v="1"/>
    <x v="0"/>
    <n v="10.5"/>
    <n v="6.5"/>
    <n v="0"/>
    <x v="9"/>
    <n v="53.603424651875848"/>
    <n v="1.7291925370789651"/>
    <n v="3.9816129587945785"/>
  </r>
  <r>
    <x v="0"/>
    <x v="0"/>
    <x v="0"/>
    <x v="1"/>
    <x v="2"/>
    <x v="1"/>
    <x v="0"/>
    <n v="5"/>
    <n v="4"/>
    <n v="0"/>
    <x v="3"/>
    <n v="15.707963267948966"/>
    <n v="1.1961198770301527"/>
    <n v="2.7541677982835004"/>
  </r>
  <r>
    <x v="0"/>
    <x v="0"/>
    <x v="0"/>
    <x v="1"/>
    <x v="2"/>
    <x v="1"/>
    <x v="0"/>
    <n v="4"/>
    <n v="2.5"/>
    <n v="0"/>
    <x v="0"/>
    <n v="7.8539816339744828"/>
    <n v="0.8950898813661714"/>
    <n v="2.061020617723555"/>
  </r>
  <r>
    <x v="0"/>
    <x v="0"/>
    <x v="0"/>
    <x v="1"/>
    <x v="2"/>
    <x v="1"/>
    <x v="0"/>
    <n v="3"/>
    <n v="2"/>
    <n v="0"/>
    <x v="5"/>
    <n v="4.7123889803846897"/>
    <n v="0.67324113174981504"/>
    <n v="1.5501949939575645"/>
  </r>
  <r>
    <x v="0"/>
    <x v="0"/>
    <x v="0"/>
    <x v="1"/>
    <x v="2"/>
    <x v="1"/>
    <x v="0"/>
    <n v="4.5"/>
    <n v="4.5"/>
    <n v="0"/>
    <x v="1"/>
    <n v="15.904312808798327"/>
    <n v="1.2015149089168589"/>
    <n v="2.7665903182820575"/>
  </r>
  <r>
    <x v="0"/>
    <x v="0"/>
    <x v="0"/>
    <x v="1"/>
    <x v="2"/>
    <x v="1"/>
    <x v="0"/>
    <n v="11"/>
    <n v="7.5"/>
    <n v="0"/>
    <x v="13"/>
    <n v="64.795348480289476"/>
    <n v="1.8115438299160964"/>
    <n v="4.1712338180701449"/>
  </r>
  <r>
    <x v="0"/>
    <x v="1"/>
    <x v="0"/>
    <x v="1"/>
    <x v="2"/>
    <x v="1"/>
    <x v="0"/>
    <n v="8.5"/>
    <n v="5"/>
    <n v="0"/>
    <x v="1"/>
    <n v="33.379421944391552"/>
    <n v="1.523478811416483"/>
    <n v="3.5079396006598809"/>
  </r>
  <r>
    <x v="1"/>
    <x v="2"/>
    <x v="0"/>
    <x v="1"/>
    <x v="2"/>
    <x v="1"/>
    <x v="0"/>
    <n v="40"/>
    <n v="25"/>
    <n v="20"/>
    <x v="0"/>
    <n v="2042.0352248333654"/>
    <n v="3.3100632293369894"/>
    <n v="7.6217022487390826"/>
  </r>
  <r>
    <x v="1"/>
    <x v="2"/>
    <x v="0"/>
    <x v="1"/>
    <x v="2"/>
    <x v="1"/>
    <x v="0"/>
    <n v="6"/>
    <n v="6"/>
    <n v="0"/>
    <x v="0"/>
    <n v="28.274333882308138"/>
    <n v="1.4513923821334587"/>
    <n v="3.3419544631856195"/>
  </r>
  <r>
    <x v="1"/>
    <x v="0"/>
    <x v="0"/>
    <x v="1"/>
    <x v="2"/>
    <x v="1"/>
    <x v="0"/>
    <n v="7"/>
    <n v="6"/>
    <n v="0"/>
    <x v="14"/>
    <n v="32.986722862692829"/>
    <n v="1.518339171764072"/>
    <n v="3.496105143012878"/>
  </r>
  <r>
    <x v="0"/>
    <x v="0"/>
    <x v="0"/>
    <x v="4"/>
    <x v="2"/>
    <x v="1"/>
    <x v="0"/>
    <n v="67.5"/>
    <n v="46"/>
    <n v="0"/>
    <x v="5"/>
    <n v="2438.6612973490769"/>
    <n v="3.3871514858787704"/>
    <n v="7.7992045190970885"/>
  </r>
  <r>
    <x v="0"/>
    <x v="1"/>
    <x v="0"/>
    <x v="4"/>
    <x v="2"/>
    <x v="1"/>
    <x v="0"/>
    <n v="33.5"/>
    <n v="56"/>
    <n v="0"/>
    <x v="9"/>
    <n v="1473.4069545336129"/>
    <n v="3.1683227154092171"/>
    <n v="7.2953326542956791"/>
  </r>
  <r>
    <x v="0"/>
    <x v="0"/>
    <x v="0"/>
    <x v="5"/>
    <x v="2"/>
    <x v="1"/>
    <x v="0"/>
    <n v="3"/>
    <n v="2.5"/>
    <n v="0"/>
    <x v="0"/>
    <n v="5.8904862254808616"/>
    <n v="0.7701511447578715"/>
    <n v="1.7733385452717743"/>
  </r>
  <r>
    <x v="0"/>
    <x v="0"/>
    <x v="0"/>
    <x v="5"/>
    <x v="2"/>
    <x v="1"/>
    <x v="0"/>
    <n v="9.5"/>
    <n v="5.5"/>
    <n v="0"/>
    <x v="11"/>
    <n v="41.037054037516675"/>
    <n v="1.6131761761492631"/>
    <n v="3.7144754155744302"/>
  </r>
  <r>
    <x v="0"/>
    <x v="0"/>
    <x v="0"/>
    <x v="5"/>
    <x v="2"/>
    <x v="1"/>
    <x v="0"/>
    <n v="2"/>
    <n v="1.5"/>
    <n v="0"/>
    <x v="0"/>
    <n v="2.3561944901923448"/>
    <n v="0.37221113608583389"/>
    <n v="0.85704781339761926"/>
  </r>
  <r>
    <x v="0"/>
    <x v="0"/>
    <x v="0"/>
    <x v="5"/>
    <x v="2"/>
    <x v="1"/>
    <x v="0"/>
    <n v="9.5"/>
    <n v="8"/>
    <n v="0"/>
    <x v="9"/>
    <n v="59.690260418206066"/>
    <n v="1.7759034736469628"/>
    <n v="4.0891688650158402"/>
  </r>
  <r>
    <x v="0"/>
    <x v="0"/>
    <x v="0"/>
    <x v="5"/>
    <x v="2"/>
    <x v="1"/>
    <x v="0"/>
    <n v="18"/>
    <n v="14.5"/>
    <n v="0"/>
    <x v="6"/>
    <n v="204.98892064673399"/>
    <n v="2.3117303887044525"/>
    <n v="5.3229559320522029"/>
  </r>
  <r>
    <x v="0"/>
    <x v="1"/>
    <x v="0"/>
    <x v="5"/>
    <x v="2"/>
    <x v="1"/>
    <x v="0"/>
    <n v="7.5"/>
    <n v="8"/>
    <n v="0"/>
    <x v="8"/>
    <n v="47.123889803846893"/>
    <n v="1.673241131749815"/>
    <n v="3.85278008695161"/>
  </r>
  <r>
    <x v="1"/>
    <x v="0"/>
    <x v="0"/>
    <x v="5"/>
    <x v="2"/>
    <x v="1"/>
    <x v="0"/>
    <n v="5.5"/>
    <n v="4"/>
    <n v="0"/>
    <x v="0"/>
    <n v="17.27875959474386"/>
    <n v="1.2375125621883776"/>
    <n v="2.8494779780878252"/>
  </r>
  <r>
    <x v="1"/>
    <x v="0"/>
    <x v="0"/>
    <x v="5"/>
    <x v="2"/>
    <x v="1"/>
    <x v="0"/>
    <n v="16"/>
    <n v="13.5"/>
    <n v="0"/>
    <x v="7"/>
    <n v="169.64600329384882"/>
    <n v="2.2295436325171023"/>
    <n v="5.1337139324136745"/>
  </r>
  <r>
    <x v="1"/>
    <x v="2"/>
    <x v="0"/>
    <x v="2"/>
    <x v="2"/>
    <x v="1"/>
    <x v="0"/>
    <n v="25"/>
    <n v="19"/>
    <n v="0"/>
    <x v="0"/>
    <n v="373.06412761378795"/>
    <n v="2.571783490991038"/>
    <n v="5.9217503287641504"/>
  </r>
  <r>
    <x v="0"/>
    <x v="1"/>
    <x v="0"/>
    <x v="6"/>
    <x v="2"/>
    <x v="1"/>
    <x v="0"/>
    <n v="37.5"/>
    <n v="17"/>
    <n v="0"/>
    <x v="12"/>
    <n v="500.6913291658733"/>
    <n v="2.6995700704721641"/>
    <n v="6.2159898017620909"/>
  </r>
  <r>
    <x v="0"/>
    <x v="0"/>
    <x v="0"/>
    <x v="7"/>
    <x v="2"/>
    <x v="1"/>
    <x v="0"/>
    <n v="17.5"/>
    <n v="15"/>
    <n v="0"/>
    <x v="12"/>
    <n v="206.16701789183017"/>
    <n v="2.3142191891081469"/>
    <n v="5.3286866067611882"/>
  </r>
  <r>
    <x v="1"/>
    <x v="2"/>
    <x v="0"/>
    <x v="7"/>
    <x v="2"/>
    <x v="1"/>
    <x v="0"/>
    <n v="6"/>
    <n v="4.5"/>
    <n v="0"/>
    <x v="0"/>
    <n v="21.205750411731103"/>
    <n v="1.3264536455251588"/>
    <n v="3.0542723907338387"/>
  </r>
  <r>
    <x v="1"/>
    <x v="2"/>
    <x v="0"/>
    <x v="3"/>
    <x v="2"/>
    <x v="1"/>
    <x v="0"/>
    <n v="3"/>
    <n v="2"/>
    <n v="0"/>
    <x v="0"/>
    <n v="4.7123889803846897"/>
    <n v="0.67324113174981504"/>
    <n v="1.5501949939575645"/>
  </r>
  <r>
    <x v="2"/>
    <x v="1"/>
    <x v="0"/>
    <x v="8"/>
    <x v="2"/>
    <x v="1"/>
    <x v="0"/>
    <n v="2"/>
    <n v="1.5"/>
    <n v="0"/>
    <x v="1"/>
    <n v="2.3561944901923448"/>
    <n v="0.37221113608583389"/>
    <n v="0.85704781339761926"/>
  </r>
  <r>
    <x v="2"/>
    <x v="1"/>
    <x v="0"/>
    <x v="8"/>
    <x v="2"/>
    <x v="1"/>
    <x v="0"/>
    <n v="4"/>
    <n v="3"/>
    <n v="0"/>
    <x v="2"/>
    <n v="9.4247779607693793"/>
    <n v="0.97427112741379629"/>
    <n v="2.2433421745175099"/>
  </r>
  <r>
    <x v="2"/>
    <x v="0"/>
    <x v="0"/>
    <x v="8"/>
    <x v="2"/>
    <x v="1"/>
    <x v="0"/>
    <n v="3.5"/>
    <n v="2.5"/>
    <n v="0"/>
    <x v="0"/>
    <n v="6.8722339297276722"/>
    <n v="0.83709793438848468"/>
    <n v="1.9274892250990325"/>
  </r>
  <r>
    <x v="2"/>
    <x v="0"/>
    <x v="0"/>
    <x v="8"/>
    <x v="2"/>
    <x v="1"/>
    <x v="0"/>
    <n v="4.5"/>
    <n v="3.5"/>
    <n v="0"/>
    <x v="0"/>
    <n v="12.370021073509811"/>
    <n v="1.0923704394917908"/>
    <n v="2.5152758900011518"/>
  </r>
  <r>
    <x v="2"/>
    <x v="0"/>
    <x v="0"/>
    <x v="8"/>
    <x v="2"/>
    <x v="1"/>
    <x v="0"/>
    <n v="3.5"/>
    <n v="3"/>
    <n v="0"/>
    <x v="0"/>
    <n v="8.2466807156732074"/>
    <n v="0.91627918043610956"/>
    <n v="2.1098107818929872"/>
  </r>
  <r>
    <x v="2"/>
    <x v="0"/>
    <x v="0"/>
    <x v="8"/>
    <x v="2"/>
    <x v="1"/>
    <x v="0"/>
    <n v="4"/>
    <n v="2"/>
    <n v="0"/>
    <x v="0"/>
    <n v="6.2831853071795862"/>
    <n v="0.79817986835811505"/>
    <n v="1.8378770664093453"/>
  </r>
  <r>
    <x v="2"/>
    <x v="0"/>
    <x v="0"/>
    <x v="8"/>
    <x v="2"/>
    <x v="1"/>
    <x v="0"/>
    <n v="10"/>
    <n v="6"/>
    <n v="0"/>
    <x v="12"/>
    <n v="47.123889803846893"/>
    <n v="1.673241131749815"/>
    <n v="3.85278008695161"/>
  </r>
  <r>
    <x v="2"/>
    <x v="0"/>
    <x v="0"/>
    <x v="8"/>
    <x v="2"/>
    <x v="1"/>
    <x v="0"/>
    <n v="9.5"/>
    <n v="5"/>
    <n v="0"/>
    <x v="1"/>
    <n v="37.306412761378795"/>
    <n v="1.571783490991038"/>
    <n v="3.619165235770105"/>
  </r>
  <r>
    <x v="2"/>
    <x v="0"/>
    <x v="0"/>
    <x v="8"/>
    <x v="2"/>
    <x v="1"/>
    <x v="0"/>
    <n v="13"/>
    <n v="8.5"/>
    <n v="0"/>
    <x v="9"/>
    <n v="86.786497055418039"/>
    <n v="1.938452159387301"/>
    <n v="4.4634510456873171"/>
  </r>
  <r>
    <x v="2"/>
    <x v="1"/>
    <x v="0"/>
    <x v="9"/>
    <x v="2"/>
    <x v="1"/>
    <x v="0"/>
    <n v="33"/>
    <n v="21"/>
    <n v="0"/>
    <x v="7"/>
    <n v="544.2809272344316"/>
    <n v="2.7358231159779782"/>
    <n v="6.2994655239194124"/>
  </r>
  <r>
    <x v="2"/>
    <x v="0"/>
    <x v="0"/>
    <x v="9"/>
    <x v="2"/>
    <x v="1"/>
    <x v="0"/>
    <n v="3"/>
    <n v="2"/>
    <n v="0"/>
    <x v="0"/>
    <n v="4.7123889803846897"/>
    <n v="0.67324113174981504"/>
    <n v="1.5501949939575645"/>
  </r>
  <r>
    <x v="2"/>
    <x v="0"/>
    <x v="0"/>
    <x v="9"/>
    <x v="2"/>
    <x v="1"/>
    <x v="0"/>
    <n v="5.5"/>
    <n v="3"/>
    <n v="0"/>
    <x v="5"/>
    <n v="12.959069696057897"/>
    <n v="1.1125738255800777"/>
    <n v="2.5617959056360444"/>
  </r>
  <r>
    <x v="2"/>
    <x v="0"/>
    <x v="0"/>
    <x v="9"/>
    <x v="2"/>
    <x v="1"/>
    <x v="0"/>
    <n v="3.5"/>
    <n v="2.5"/>
    <n v="0"/>
    <x v="3"/>
    <n v="6.8722339297276722"/>
    <n v="0.83709793438848468"/>
    <n v="1.9274892250990325"/>
  </r>
  <r>
    <x v="2"/>
    <x v="0"/>
    <x v="0"/>
    <x v="9"/>
    <x v="2"/>
    <x v="1"/>
    <x v="0"/>
    <n v="3"/>
    <n v="2.5"/>
    <n v="0"/>
    <x v="1"/>
    <n v="5.8904862254808616"/>
    <n v="0.7701511447578715"/>
    <n v="1.7733385452717743"/>
  </r>
  <r>
    <x v="2"/>
    <x v="0"/>
    <x v="0"/>
    <x v="9"/>
    <x v="2"/>
    <x v="1"/>
    <x v="0"/>
    <n v="2.5"/>
    <n v="1.5"/>
    <n v="0"/>
    <x v="0"/>
    <n v="2.9452431127404308"/>
    <n v="0.46912114909389024"/>
    <n v="1.0801913647118289"/>
  </r>
  <r>
    <x v="2"/>
    <x v="0"/>
    <x v="0"/>
    <x v="9"/>
    <x v="2"/>
    <x v="1"/>
    <x v="0"/>
    <n v="5"/>
    <n v="4"/>
    <n v="0"/>
    <x v="1"/>
    <n v="15.707963267948966"/>
    <n v="1.1961198770301527"/>
    <n v="2.7541677982835004"/>
  </r>
  <r>
    <x v="2"/>
    <x v="0"/>
    <x v="0"/>
    <x v="9"/>
    <x v="2"/>
    <x v="1"/>
    <x v="0"/>
    <n v="13.5"/>
    <n v="9.5"/>
    <n v="0"/>
    <x v="11"/>
    <n v="100.72731445572275"/>
    <n v="2.0031472551500253"/>
    <n v="4.6124170087803886"/>
  </r>
  <r>
    <x v="2"/>
    <x v="0"/>
    <x v="0"/>
    <x v="9"/>
    <x v="2"/>
    <x v="1"/>
    <x v="0"/>
    <n v="12.5"/>
    <n v="13"/>
    <n v="0"/>
    <x v="7"/>
    <n v="127.62720155208534"/>
    <n v="2.1059432466810648"/>
    <n v="4.8491135264993019"/>
  </r>
  <r>
    <x v="1"/>
    <x v="2"/>
    <x v="0"/>
    <x v="9"/>
    <x v="2"/>
    <x v="1"/>
    <x v="0"/>
    <n v="21"/>
    <n v="18"/>
    <n v="0"/>
    <x v="13"/>
    <n v="296.88050576423547"/>
    <n v="2.4725816812033967"/>
    <n v="5.6933297203490971"/>
  </r>
  <r>
    <x v="1"/>
    <x v="0"/>
    <x v="0"/>
    <x v="9"/>
    <x v="2"/>
    <x v="1"/>
    <x v="0"/>
    <n v="6"/>
    <n v="4"/>
    <n v="0"/>
    <x v="1"/>
    <n v="18.849555921538759"/>
    <n v="1.2753011230777775"/>
    <n v="2.9364893550774553"/>
  </r>
  <r>
    <x v="0"/>
    <x v="1"/>
    <x v="0"/>
    <x v="0"/>
    <x v="3"/>
    <x v="1"/>
    <x v="1"/>
    <n v="9"/>
    <n v="6"/>
    <n v="0"/>
    <x v="12"/>
    <n v="42.411500823462205"/>
    <n v="1.62748364118914"/>
    <n v="3.7474195712937837"/>
  </r>
  <r>
    <x v="1"/>
    <x v="2"/>
    <x v="0"/>
    <x v="0"/>
    <x v="3"/>
    <x v="1"/>
    <x v="1"/>
    <n v="5"/>
    <n v="3"/>
    <n v="0"/>
    <x v="0"/>
    <n v="11.780972450961723"/>
    <n v="1.0711811404218528"/>
    <n v="2.4664857258317197"/>
  </r>
  <r>
    <x v="0"/>
    <x v="0"/>
    <x v="0"/>
    <x v="1"/>
    <x v="3"/>
    <x v="1"/>
    <x v="1"/>
    <n v="64"/>
    <n v="31"/>
    <n v="0"/>
    <x v="12"/>
    <n v="1558.2299561805373"/>
    <n v="3.1926315491843313"/>
    <n v="7.3513058125743278"/>
  </r>
  <r>
    <x v="1"/>
    <x v="2"/>
    <x v="0"/>
    <x v="1"/>
    <x v="3"/>
    <x v="1"/>
    <x v="1"/>
    <n v="15"/>
    <n v="12"/>
    <n v="0"/>
    <x v="9"/>
    <n v="141.37166941154069"/>
    <n v="2.1503623864694776"/>
    <n v="4.9513923756197196"/>
  </r>
  <r>
    <x v="1"/>
    <x v="0"/>
    <x v="0"/>
    <x v="1"/>
    <x v="3"/>
    <x v="1"/>
    <x v="1"/>
    <n v="7.5"/>
    <n v="2.5"/>
    <n v="0"/>
    <x v="9"/>
    <n v="14.726215563702155"/>
    <n v="1.168091153429909"/>
    <n v="2.6896292771459294"/>
  </r>
  <r>
    <x v="1"/>
    <x v="0"/>
    <x v="0"/>
    <x v="1"/>
    <x v="3"/>
    <x v="1"/>
    <x v="1"/>
    <n v="2.5"/>
    <n v="2"/>
    <n v="0"/>
    <x v="0"/>
    <n v="3.9269908169872414"/>
    <n v="0.59405988570219026"/>
    <n v="1.3678734371636099"/>
  </r>
  <r>
    <x v="1"/>
    <x v="0"/>
    <x v="0"/>
    <x v="1"/>
    <x v="3"/>
    <x v="1"/>
    <x v="1"/>
    <n v="2"/>
    <n v="1.2"/>
    <n v="0"/>
    <x v="3"/>
    <n v="1.8849555921538759"/>
    <n v="0.27530112307777749"/>
    <n v="0.63390426208340944"/>
  </r>
  <r>
    <x v="1"/>
    <x v="0"/>
    <x v="0"/>
    <x v="1"/>
    <x v="3"/>
    <x v="1"/>
    <x v="1"/>
    <n v="6"/>
    <n v="4"/>
    <n v="0"/>
    <x v="2"/>
    <n v="18.849555921538759"/>
    <n v="1.2753011230777775"/>
    <n v="2.9364893550774553"/>
  </r>
  <r>
    <x v="1"/>
    <x v="0"/>
    <x v="0"/>
    <x v="1"/>
    <x v="3"/>
    <x v="1"/>
    <x v="1"/>
    <n v="3.5"/>
    <n v="3"/>
    <n v="0"/>
    <x v="0"/>
    <n v="8.2466807156732074"/>
    <n v="0.91627918043610956"/>
    <n v="2.1098107818929872"/>
  </r>
  <r>
    <x v="0"/>
    <x v="0"/>
    <x v="0"/>
    <x v="4"/>
    <x v="3"/>
    <x v="1"/>
    <x v="1"/>
    <n v="5"/>
    <n v="5.5"/>
    <n v="0"/>
    <x v="0"/>
    <n v="21.598449493429829"/>
    <n v="1.334422575196434"/>
    <n v="3.0726215294020354"/>
  </r>
  <r>
    <x v="0"/>
    <x v="1"/>
    <x v="0"/>
    <x v="4"/>
    <x v="3"/>
    <x v="1"/>
    <x v="1"/>
    <n v="60"/>
    <n v="88"/>
    <n v="0"/>
    <x v="12"/>
    <n v="4146.9023027385265"/>
    <n v="3.6177238038999837"/>
    <n v="8.3301169014298164"/>
  </r>
  <r>
    <x v="0"/>
    <x v="1"/>
    <x v="0"/>
    <x v="4"/>
    <x v="3"/>
    <x v="1"/>
    <x v="1"/>
    <n v="15"/>
    <n v="15.5"/>
    <n v="0"/>
    <x v="2"/>
    <n v="182.60507298990672"/>
    <n v="2.2615128385921444"/>
    <n v="5.2073257497569205"/>
  </r>
  <r>
    <x v="0"/>
    <x v="1"/>
    <x v="0"/>
    <x v="2"/>
    <x v="3"/>
    <x v="1"/>
    <x v="1"/>
    <n v="4"/>
    <n v="4.5"/>
    <n v="0"/>
    <x v="0"/>
    <n v="14.137166941154069"/>
    <n v="1.1503623864694774"/>
    <n v="2.6488072826256741"/>
  </r>
  <r>
    <x v="1"/>
    <x v="2"/>
    <x v="0"/>
    <x v="2"/>
    <x v="3"/>
    <x v="1"/>
    <x v="1"/>
    <n v="7"/>
    <n v="6"/>
    <n v="0"/>
    <x v="0"/>
    <n v="32.986722862692829"/>
    <n v="1.518339171764072"/>
    <n v="3.496105143012878"/>
  </r>
  <r>
    <x v="1"/>
    <x v="2"/>
    <x v="0"/>
    <x v="2"/>
    <x v="3"/>
    <x v="1"/>
    <x v="1"/>
    <n v="9"/>
    <n v="5"/>
    <n v="0"/>
    <x v="0"/>
    <n v="35.342917352885173"/>
    <n v="1.5483023951415151"/>
    <n v="3.5650980144998292"/>
  </r>
  <r>
    <x v="1"/>
    <x v="0"/>
    <x v="0"/>
    <x v="2"/>
    <x v="3"/>
    <x v="1"/>
    <x v="1"/>
    <n v="20"/>
    <n v="8"/>
    <n v="0"/>
    <x v="5"/>
    <n v="125.66370614359172"/>
    <n v="2.0992098640220962"/>
    <n v="4.8336093399633366"/>
  </r>
  <r>
    <x v="1"/>
    <x v="0"/>
    <x v="0"/>
    <x v="2"/>
    <x v="3"/>
    <x v="1"/>
    <x v="1"/>
    <n v="9"/>
    <n v="7"/>
    <n v="0"/>
    <x v="3"/>
    <n v="49.480084294039244"/>
    <n v="1.6944304308197531"/>
    <n v="3.9015702511210422"/>
  </r>
  <r>
    <x v="1"/>
    <x v="0"/>
    <x v="0"/>
    <x v="2"/>
    <x v="3"/>
    <x v="1"/>
    <x v="1"/>
    <n v="6.5"/>
    <n v="3"/>
    <n v="0"/>
    <x v="11"/>
    <n v="15.315264186250241"/>
    <n v="1.1851244927286895"/>
    <n v="2.7288499902992105"/>
  </r>
  <r>
    <x v="1"/>
    <x v="0"/>
    <x v="0"/>
    <x v="2"/>
    <x v="3"/>
    <x v="1"/>
    <x v="1"/>
    <n v="12.5"/>
    <n v="7"/>
    <n v="0"/>
    <x v="3"/>
    <n v="68.722339297276719"/>
    <n v="1.8370979343884846"/>
    <n v="4.2300743180930782"/>
  </r>
  <r>
    <x v="0"/>
    <x v="0"/>
    <x v="0"/>
    <x v="6"/>
    <x v="3"/>
    <x v="1"/>
    <x v="1"/>
    <n v="2"/>
    <n v="2"/>
    <n v="0"/>
    <x v="0"/>
    <n v="3.1415926535897931"/>
    <n v="0.49714987269413385"/>
    <n v="1.1447298858494002"/>
  </r>
  <r>
    <x v="0"/>
    <x v="0"/>
    <x v="0"/>
    <x v="6"/>
    <x v="3"/>
    <x v="1"/>
    <x v="1"/>
    <n v="1.2"/>
    <n v="1"/>
    <n v="0"/>
    <x v="0"/>
    <n v="0.94247779607693793"/>
    <n v="-2.5728872586203724E-2"/>
    <n v="-5.9242918476535858E-2"/>
  </r>
  <r>
    <x v="0"/>
    <x v="0"/>
    <x v="0"/>
    <x v="6"/>
    <x v="3"/>
    <x v="1"/>
    <x v="1"/>
    <n v="3.5"/>
    <n v="1.5"/>
    <n v="0"/>
    <x v="0"/>
    <n v="4.1233403578366037"/>
    <n v="0.61524918477212831"/>
    <n v="1.416663601333042"/>
  </r>
  <r>
    <x v="0"/>
    <x v="0"/>
    <x v="0"/>
    <x v="6"/>
    <x v="3"/>
    <x v="1"/>
    <x v="1"/>
    <n v="17"/>
    <n v="10"/>
    <n v="0"/>
    <x v="13"/>
    <n v="133.51768777756621"/>
    <n v="2.1255388027444453"/>
    <n v="4.8942339617797712"/>
  </r>
  <r>
    <x v="0"/>
    <x v="0"/>
    <x v="0"/>
    <x v="6"/>
    <x v="3"/>
    <x v="1"/>
    <x v="1"/>
    <n v="3.5"/>
    <n v="4.5"/>
    <n v="0"/>
    <x v="1"/>
    <n v="12.370021073509811"/>
    <n v="1.0923704394917908"/>
    <n v="2.5152758900011518"/>
  </r>
  <r>
    <x v="0"/>
    <x v="0"/>
    <x v="0"/>
    <x v="6"/>
    <x v="3"/>
    <x v="1"/>
    <x v="1"/>
    <n v="3.5"/>
    <n v="2"/>
    <n v="0"/>
    <x v="0"/>
    <n v="5.497787143782138"/>
    <n v="0.74018792138042833"/>
    <n v="1.7043456737848228"/>
  </r>
  <r>
    <x v="1"/>
    <x v="0"/>
    <x v="0"/>
    <x v="6"/>
    <x v="3"/>
    <x v="1"/>
    <x v="1"/>
    <n v="2.5"/>
    <n v="1.5"/>
    <n v="0"/>
    <x v="5"/>
    <n v="2.9452431127404308"/>
    <n v="0.46912114909389024"/>
    <n v="1.0801913647118289"/>
  </r>
  <r>
    <x v="1"/>
    <x v="0"/>
    <x v="0"/>
    <x v="6"/>
    <x v="3"/>
    <x v="1"/>
    <x v="1"/>
    <n v="4.5"/>
    <n v="4"/>
    <n v="0"/>
    <x v="0"/>
    <n v="14.137166941154069"/>
    <n v="1.1503623864694774"/>
    <n v="2.6488072826256741"/>
  </r>
  <r>
    <x v="0"/>
    <x v="0"/>
    <x v="0"/>
    <x v="7"/>
    <x v="3"/>
    <x v="1"/>
    <x v="1"/>
    <n v="7"/>
    <n v="3.5"/>
    <n v="0"/>
    <x v="2"/>
    <n v="19.242255003237482"/>
    <n v="1.2842559657307038"/>
    <n v="2.9571086422801907"/>
  </r>
  <r>
    <x v="0"/>
    <x v="1"/>
    <x v="0"/>
    <x v="7"/>
    <x v="3"/>
    <x v="1"/>
    <x v="1"/>
    <n v="9.1999999999999993"/>
    <n v="8.8000000000000007"/>
    <n v="0"/>
    <x v="1"/>
    <n v="63.585835308657408"/>
    <n v="1.8033603808618952"/>
    <n v="4.1523907302686647"/>
  </r>
  <r>
    <x v="0"/>
    <x v="1"/>
    <x v="0"/>
    <x v="7"/>
    <x v="3"/>
    <x v="1"/>
    <x v="1"/>
    <n v="23.2"/>
    <n v="17.399999999999999"/>
    <n v="0"/>
    <x v="13"/>
    <n v="317.04953060028186"/>
    <n v="2.501127114539671"/>
    <n v="5.7590580096222572"/>
  </r>
  <r>
    <x v="1"/>
    <x v="0"/>
    <x v="0"/>
    <x v="7"/>
    <x v="3"/>
    <x v="1"/>
    <x v="1"/>
    <n v="7"/>
    <n v="5.5"/>
    <n v="0"/>
    <x v="3"/>
    <n v="30.237829290801759"/>
    <n v="1.4805506108746722"/>
    <n v="3.4090937660232479"/>
  </r>
  <r>
    <x v="1"/>
    <x v="0"/>
    <x v="0"/>
    <x v="7"/>
    <x v="3"/>
    <x v="1"/>
    <x v="1"/>
    <n v="9"/>
    <n v="5"/>
    <n v="0"/>
    <x v="1"/>
    <n v="35.342917352885173"/>
    <n v="1.5483023951415151"/>
    <n v="3.5650980144998292"/>
  </r>
  <r>
    <x v="1"/>
    <x v="0"/>
    <x v="0"/>
    <x v="7"/>
    <x v="3"/>
    <x v="1"/>
    <x v="1"/>
    <n v="2"/>
    <n v="1.2"/>
    <n v="0"/>
    <x v="0"/>
    <n v="1.8849555921538759"/>
    <n v="0.27530112307777749"/>
    <n v="0.63390426208340944"/>
  </r>
  <r>
    <x v="1"/>
    <x v="0"/>
    <x v="0"/>
    <x v="7"/>
    <x v="3"/>
    <x v="1"/>
    <x v="1"/>
    <n v="2.5"/>
    <n v="1.7"/>
    <n v="0"/>
    <x v="0"/>
    <n v="3.3379421944391554"/>
    <n v="0.523478811416483"/>
    <n v="1.205354507665835"/>
  </r>
  <r>
    <x v="0"/>
    <x v="0"/>
    <x v="0"/>
    <x v="3"/>
    <x v="3"/>
    <x v="1"/>
    <x v="1"/>
    <n v="19"/>
    <n v="18.5"/>
    <n v="0"/>
    <x v="9"/>
    <n v="276.06745443420306"/>
    <n v="2.4410152107220142"/>
    <n v="5.6206452359802288"/>
  </r>
  <r>
    <x v="0"/>
    <x v="0"/>
    <x v="0"/>
    <x v="3"/>
    <x v="3"/>
    <x v="1"/>
    <x v="1"/>
    <n v="6.5"/>
    <n v="6"/>
    <n v="0"/>
    <x v="0"/>
    <n v="30.630528372500482"/>
    <n v="1.4861544883926707"/>
    <n v="3.4219971708591559"/>
  </r>
  <r>
    <x v="0"/>
    <x v="0"/>
    <x v="0"/>
    <x v="3"/>
    <x v="3"/>
    <x v="1"/>
    <x v="1"/>
    <n v="3.5"/>
    <n v="3.5"/>
    <n v="0"/>
    <x v="0"/>
    <n v="9.6211275016187408"/>
    <n v="0.98322597006672274"/>
    <n v="2.2639614617202453"/>
  </r>
  <r>
    <x v="0"/>
    <x v="0"/>
    <x v="0"/>
    <x v="3"/>
    <x v="3"/>
    <x v="1"/>
    <x v="1"/>
    <n v="4.5"/>
    <n v="3"/>
    <n v="0"/>
    <x v="0"/>
    <n v="10.602875205865551"/>
    <n v="1.0254236498611775"/>
    <n v="2.3611252101738933"/>
  </r>
  <r>
    <x v="0"/>
    <x v="0"/>
    <x v="0"/>
    <x v="3"/>
    <x v="3"/>
    <x v="1"/>
    <x v="1"/>
    <n v="10"/>
    <n v="9"/>
    <n v="0"/>
    <x v="2"/>
    <n v="70.685834705770347"/>
    <n v="1.8493323908054964"/>
    <n v="4.2582451950597742"/>
  </r>
  <r>
    <x v="0"/>
    <x v="1"/>
    <x v="0"/>
    <x v="3"/>
    <x v="3"/>
    <x v="1"/>
    <x v="1"/>
    <n v="10.5"/>
    <n v="6.5"/>
    <n v="0"/>
    <x v="2"/>
    <n v="53.603424651875848"/>
    <n v="1.7291925370789651"/>
    <n v="3.9816129587945785"/>
  </r>
  <r>
    <x v="0"/>
    <x v="1"/>
    <x v="0"/>
    <x v="3"/>
    <x v="3"/>
    <x v="1"/>
    <x v="1"/>
    <n v="4.5"/>
    <n v="3"/>
    <n v="0"/>
    <x v="0"/>
    <n v="10.602875205865551"/>
    <n v="1.0254236498611775"/>
    <n v="2.3611252101738933"/>
  </r>
  <r>
    <x v="0"/>
    <x v="1"/>
    <x v="0"/>
    <x v="3"/>
    <x v="3"/>
    <x v="1"/>
    <x v="1"/>
    <n v="6"/>
    <n v="4.5"/>
    <n v="0"/>
    <x v="2"/>
    <n v="21.205750411731103"/>
    <n v="1.3264536455251588"/>
    <n v="3.0542723907338387"/>
  </r>
  <r>
    <x v="0"/>
    <x v="1"/>
    <x v="0"/>
    <x v="3"/>
    <x v="3"/>
    <x v="1"/>
    <x v="1"/>
    <n v="12"/>
    <n v="8"/>
    <n v="0"/>
    <x v="2"/>
    <n v="75.398223686155035"/>
    <n v="1.8773611144057398"/>
    <n v="4.3227837161973461"/>
  </r>
  <r>
    <x v="0"/>
    <x v="1"/>
    <x v="0"/>
    <x v="3"/>
    <x v="3"/>
    <x v="1"/>
    <x v="1"/>
    <n v="4.5"/>
    <n v="3.5"/>
    <n v="0"/>
    <x v="1"/>
    <n v="12.370021073509811"/>
    <n v="1.0923704394917908"/>
    <n v="2.5152758900011518"/>
  </r>
  <r>
    <x v="2"/>
    <x v="0"/>
    <x v="0"/>
    <x v="8"/>
    <x v="3"/>
    <x v="1"/>
    <x v="1"/>
    <n v="2"/>
    <n v="2.5"/>
    <n v="0"/>
    <x v="0"/>
    <n v="3.9269908169872414"/>
    <n v="0.59405988570219026"/>
    <n v="1.3678734371636099"/>
  </r>
  <r>
    <x v="1"/>
    <x v="2"/>
    <x v="0"/>
    <x v="8"/>
    <x v="3"/>
    <x v="1"/>
    <x v="1"/>
    <n v="8"/>
    <n v="6"/>
    <n v="0"/>
    <x v="0"/>
    <n v="37.699111843077517"/>
    <n v="1.5763311187417586"/>
    <n v="3.6296365356374003"/>
  </r>
  <r>
    <x v="1"/>
    <x v="2"/>
    <x v="0"/>
    <x v="8"/>
    <x v="3"/>
    <x v="1"/>
    <x v="1"/>
    <n v="5.5"/>
    <n v="3.5"/>
    <n v="0"/>
    <x v="0"/>
    <n v="15.11891464540088"/>
    <n v="1.179520615210691"/>
    <n v="2.7159465854633029"/>
  </r>
  <r>
    <x v="1"/>
    <x v="2"/>
    <x v="0"/>
    <x v="8"/>
    <x v="3"/>
    <x v="1"/>
    <x v="1"/>
    <n v="7"/>
    <n v="7"/>
    <n v="0"/>
    <x v="9"/>
    <n v="38.484510006474963"/>
    <n v="1.585285961394685"/>
    <n v="3.6502558228401361"/>
  </r>
  <r>
    <x v="1"/>
    <x v="0"/>
    <x v="0"/>
    <x v="8"/>
    <x v="3"/>
    <x v="1"/>
    <x v="1"/>
    <n v="4"/>
    <n v="3"/>
    <n v="0"/>
    <x v="0"/>
    <n v="9.4247779607693793"/>
    <n v="0.97427112741379629"/>
    <n v="2.2433421745175099"/>
  </r>
  <r>
    <x v="1"/>
    <x v="0"/>
    <x v="0"/>
    <x v="8"/>
    <x v="3"/>
    <x v="1"/>
    <x v="1"/>
    <n v="13"/>
    <n v="4.5"/>
    <n v="0"/>
    <x v="12"/>
    <n v="45.945792558750725"/>
    <n v="1.6622457474483519"/>
    <n v="3.8274622789673205"/>
  </r>
  <r>
    <x v="1"/>
    <x v="0"/>
    <x v="0"/>
    <x v="8"/>
    <x v="3"/>
    <x v="1"/>
    <x v="1"/>
    <n v="2.2000000000000002"/>
    <n v="2"/>
    <n v="0"/>
    <x v="14"/>
    <n v="3.4557519189487729"/>
    <n v="0.53854255785235894"/>
    <n v="1.2400400656537252"/>
  </r>
  <r>
    <x v="1"/>
    <x v="0"/>
    <x v="0"/>
    <x v="8"/>
    <x v="3"/>
    <x v="1"/>
    <x v="1"/>
    <n v="6"/>
    <n v="5"/>
    <n v="0"/>
    <x v="0"/>
    <n v="23.561944901923447"/>
    <n v="1.3722111360858338"/>
    <n v="3.1596329063916646"/>
  </r>
  <r>
    <x v="2"/>
    <x v="1"/>
    <x v="0"/>
    <x v="9"/>
    <x v="3"/>
    <x v="1"/>
    <x v="1"/>
    <n v="13"/>
    <n v="14"/>
    <n v="0"/>
    <x v="12"/>
    <n v="142.94246573833559"/>
    <n v="2.1551612693512463"/>
    <n v="4.9624422118063052"/>
  </r>
  <r>
    <x v="2"/>
    <x v="1"/>
    <x v="0"/>
    <x v="9"/>
    <x v="3"/>
    <x v="1"/>
    <x v="1"/>
    <n v="12"/>
    <n v="5.5"/>
    <n v="0"/>
    <x v="3"/>
    <n v="51.836278784231588"/>
    <n v="1.7146338169080402"/>
    <n v="3.9480902667559352"/>
  </r>
  <r>
    <x v="2"/>
    <x v="1"/>
    <x v="0"/>
    <x v="9"/>
    <x v="3"/>
    <x v="1"/>
    <x v="1"/>
    <n v="18"/>
    <n v="8"/>
    <n v="0"/>
    <x v="2"/>
    <n v="113.09733552923255"/>
    <n v="2.053452373461421"/>
    <n v="4.7282488243055099"/>
  </r>
  <r>
    <x v="2"/>
    <x v="1"/>
    <x v="0"/>
    <x v="9"/>
    <x v="3"/>
    <x v="1"/>
    <x v="1"/>
    <n v="10"/>
    <n v="8"/>
    <n v="0"/>
    <x v="5"/>
    <n v="62.831853071795862"/>
    <n v="1.7981798683581149"/>
    <n v="4.1404621594033912"/>
  </r>
  <r>
    <x v="2"/>
    <x v="1"/>
    <x v="0"/>
    <x v="9"/>
    <x v="3"/>
    <x v="1"/>
    <x v="1"/>
    <n v="1.5"/>
    <n v="2"/>
    <n v="0"/>
    <x v="2"/>
    <n v="2.3561944901923448"/>
    <n v="0.37221113608583389"/>
    <n v="0.85704781339761926"/>
  </r>
  <r>
    <x v="2"/>
    <x v="1"/>
    <x v="0"/>
    <x v="9"/>
    <x v="3"/>
    <x v="1"/>
    <x v="1"/>
    <n v="7"/>
    <n v="3.5"/>
    <n v="0"/>
    <x v="7"/>
    <n v="19.242255003237482"/>
    <n v="1.2842559657307038"/>
    <n v="2.9571086422801907"/>
  </r>
  <r>
    <x v="2"/>
    <x v="1"/>
    <x v="0"/>
    <x v="9"/>
    <x v="3"/>
    <x v="1"/>
    <x v="1"/>
    <n v="5.5"/>
    <n v="4"/>
    <n v="0"/>
    <x v="5"/>
    <n v="17.27875959474386"/>
    <n v="1.2375125621883776"/>
    <n v="2.8494779780878252"/>
  </r>
  <r>
    <x v="2"/>
    <x v="1"/>
    <x v="0"/>
    <x v="9"/>
    <x v="3"/>
    <x v="1"/>
    <x v="1"/>
    <n v="5"/>
    <n v="3.5"/>
    <n v="0"/>
    <x v="2"/>
    <n v="13.744467859455344"/>
    <n v="1.1381279300524658"/>
    <n v="2.6206364056589777"/>
  </r>
  <r>
    <x v="2"/>
    <x v="1"/>
    <x v="0"/>
    <x v="9"/>
    <x v="3"/>
    <x v="1"/>
    <x v="1"/>
    <n v="5.5"/>
    <n v="3"/>
    <n v="0"/>
    <x v="0"/>
    <n v="12.959069696057897"/>
    <n v="1.1125738255800777"/>
    <n v="2.5617959056360444"/>
  </r>
  <r>
    <x v="2"/>
    <x v="1"/>
    <x v="0"/>
    <x v="9"/>
    <x v="3"/>
    <x v="1"/>
    <x v="1"/>
    <n v="7.5"/>
    <n v="6"/>
    <n v="0"/>
    <x v="5"/>
    <n v="35.342917352885173"/>
    <n v="1.5483023951415151"/>
    <n v="3.5650980144998292"/>
  </r>
  <r>
    <x v="2"/>
    <x v="1"/>
    <x v="0"/>
    <x v="9"/>
    <x v="3"/>
    <x v="1"/>
    <x v="1"/>
    <n v="10"/>
    <n v="7"/>
    <n v="0"/>
    <x v="0"/>
    <n v="54.977871437821378"/>
    <n v="1.7401879213804283"/>
    <n v="4.0069307667788685"/>
  </r>
  <r>
    <x v="0"/>
    <x v="0"/>
    <x v="0"/>
    <x v="1"/>
    <x v="4"/>
    <x v="1"/>
    <x v="0"/>
    <n v="4.5"/>
    <n v="3.5"/>
    <n v="0"/>
    <x v="0"/>
    <n v="12.370021073509811"/>
    <n v="1.0923704394917908"/>
    <n v="2.5152758900011518"/>
  </r>
  <r>
    <x v="0"/>
    <x v="0"/>
    <x v="0"/>
    <x v="1"/>
    <x v="4"/>
    <x v="1"/>
    <x v="0"/>
    <n v="2.5"/>
    <n v="2"/>
    <n v="0"/>
    <x v="12"/>
    <n v="3.9269908169872414"/>
    <n v="0.59405988570219026"/>
    <n v="1.3678734371636099"/>
  </r>
  <r>
    <x v="0"/>
    <x v="0"/>
    <x v="0"/>
    <x v="1"/>
    <x v="4"/>
    <x v="1"/>
    <x v="0"/>
    <n v="1"/>
    <n v="0.8"/>
    <n v="0"/>
    <x v="0"/>
    <n v="0.62831853071795862"/>
    <n v="-0.20182013164188498"/>
    <n v="-0.46470802658470023"/>
  </r>
  <r>
    <x v="0"/>
    <x v="0"/>
    <x v="0"/>
    <x v="1"/>
    <x v="4"/>
    <x v="1"/>
    <x v="0"/>
    <n v="2"/>
    <n v="1.5"/>
    <n v="0"/>
    <x v="0"/>
    <n v="2.3561944901923448"/>
    <n v="0.37221113608583389"/>
    <n v="0.85704781339761926"/>
  </r>
  <r>
    <x v="0"/>
    <x v="0"/>
    <x v="0"/>
    <x v="6"/>
    <x v="4"/>
    <x v="1"/>
    <x v="0"/>
    <n v="5.5"/>
    <n v="5"/>
    <n v="0"/>
    <x v="15"/>
    <n v="21.598449493429829"/>
    <n v="1.334422575196434"/>
    <n v="3.0726215294020354"/>
  </r>
  <r>
    <x v="0"/>
    <x v="0"/>
    <x v="0"/>
    <x v="6"/>
    <x v="4"/>
    <x v="1"/>
    <x v="0"/>
    <n v="7.5"/>
    <n v="5.5"/>
    <n v="0"/>
    <x v="9"/>
    <n v="32.397674240144738"/>
    <n v="1.5105138342521154"/>
    <n v="3.4780866375101995"/>
  </r>
  <r>
    <x v="2"/>
    <x v="0"/>
    <x v="0"/>
    <x v="8"/>
    <x v="4"/>
    <x v="1"/>
    <x v="0"/>
    <n v="4"/>
    <n v="2"/>
    <n v="0"/>
    <x v="0"/>
    <n v="6.2831853071795862"/>
    <n v="0.79817986835811505"/>
    <n v="1.8378770664093453"/>
  </r>
  <r>
    <x v="2"/>
    <x v="0"/>
    <x v="0"/>
    <x v="8"/>
    <x v="4"/>
    <x v="1"/>
    <x v="0"/>
    <n v="3"/>
    <n v="2"/>
    <n v="0"/>
    <x v="0"/>
    <n v="4.7123889803846897"/>
    <n v="0.67324113174981504"/>
    <n v="1.5501949939575645"/>
  </r>
  <r>
    <x v="2"/>
    <x v="0"/>
    <x v="0"/>
    <x v="8"/>
    <x v="4"/>
    <x v="1"/>
    <x v="0"/>
    <n v="4.5"/>
    <n v="4.5"/>
    <n v="0"/>
    <x v="2"/>
    <n v="15.904312808798327"/>
    <n v="1.2015149089168589"/>
    <n v="2.7665903182820575"/>
  </r>
  <r>
    <x v="1"/>
    <x v="0"/>
    <x v="0"/>
    <x v="0"/>
    <x v="5"/>
    <x v="2"/>
    <x v="2"/>
    <n v="68"/>
    <n v="52"/>
    <n v="46.5"/>
    <x v="16"/>
    <n v="9570.0766209979065"/>
    <n v="3.9809154148869146"/>
    <n v="9.1663964907888165"/>
  </r>
  <r>
    <x v="1"/>
    <x v="0"/>
    <x v="0"/>
    <x v="0"/>
    <x v="5"/>
    <x v="2"/>
    <x v="2"/>
    <n v="11"/>
    <n v="6.5"/>
    <n v="9"/>
    <x v="2"/>
    <n v="310.62497362369078"/>
    <n v="2.4922363691998668"/>
    <n v="5.738586311937218"/>
  </r>
  <r>
    <x v="1"/>
    <x v="0"/>
    <x v="0"/>
    <x v="0"/>
    <x v="5"/>
    <x v="2"/>
    <x v="2"/>
    <n v="72"/>
    <n v="26.5"/>
    <n v="34"/>
    <x v="4"/>
    <n v="5130.2208033121324"/>
    <n v="3.7101360574308022"/>
    <n v="8.5429039788198651"/>
  </r>
  <r>
    <x v="0"/>
    <x v="1"/>
    <x v="0"/>
    <x v="1"/>
    <x v="5"/>
    <x v="2"/>
    <x v="2"/>
    <n v="5"/>
    <n v="2"/>
    <n v="4.5"/>
    <x v="1"/>
    <n v="71.471232869167793"/>
    <n v="1.854131273687265"/>
    <n v="4.2692950312463598"/>
  </r>
  <r>
    <x v="0"/>
    <x v="0"/>
    <x v="0"/>
    <x v="4"/>
    <x v="5"/>
    <x v="2"/>
    <x v="2"/>
    <n v="16.5"/>
    <n v="14"/>
    <n v="11.5"/>
    <x v="17"/>
    <n v="596.90260418206071"/>
    <n v="2.775903473646963"/>
    <n v="6.3917539580098861"/>
  </r>
  <r>
    <x v="0"/>
    <x v="0"/>
    <x v="0"/>
    <x v="4"/>
    <x v="5"/>
    <x v="2"/>
    <x v="2"/>
    <n v="9.5"/>
    <n v="5.5"/>
    <n v="5"/>
    <x v="0"/>
    <n v="119.5768703772615"/>
    <n v="2.0776471826710843"/>
    <n v="4.7839594313195155"/>
  </r>
  <r>
    <x v="0"/>
    <x v="1"/>
    <x v="0"/>
    <x v="4"/>
    <x v="5"/>
    <x v="2"/>
    <x v="2"/>
    <n v="45.5"/>
    <n v="21"/>
    <n v="15"/>
    <x v="18"/>
    <n v="1457.3062921839653"/>
    <n v="3.1635508400509735"/>
    <n v="7.2843450052301622"/>
  </r>
  <r>
    <x v="1"/>
    <x v="0"/>
    <x v="0"/>
    <x v="4"/>
    <x v="5"/>
    <x v="2"/>
    <x v="2"/>
    <n v="10"/>
    <n v="5"/>
    <n v="5"/>
    <x v="0"/>
    <n v="117.80972450961724"/>
    <n v="2.0711811404218525"/>
    <n v="4.7690708188257656"/>
  </r>
  <r>
    <x v="1"/>
    <x v="0"/>
    <x v="0"/>
    <x v="4"/>
    <x v="5"/>
    <x v="2"/>
    <x v="2"/>
    <n v="24"/>
    <n v="13.5"/>
    <n v="9"/>
    <x v="5"/>
    <n v="508.93800988154646"/>
    <n v="2.7066648872367649"/>
    <n v="6.2323262210817845"/>
  </r>
  <r>
    <x v="1"/>
    <x v="0"/>
    <x v="0"/>
    <x v="4"/>
    <x v="5"/>
    <x v="2"/>
    <x v="2"/>
    <n v="11.5"/>
    <n v="7.5"/>
    <n v="7"/>
    <x v="16"/>
    <n v="221.67863161892978"/>
    <n v="2.345723831963177"/>
    <n v="5.401228727759281"/>
  </r>
  <r>
    <x v="1"/>
    <x v="0"/>
    <x v="0"/>
    <x v="4"/>
    <x v="5"/>
    <x v="2"/>
    <x v="2"/>
    <n v="3.5"/>
    <n v="2.5"/>
    <n v="4.5"/>
    <x v="18"/>
    <n v="70.489485164920978"/>
    <n v="1.8481243386165283"/>
    <n v="4.2554635520978978"/>
  </r>
  <r>
    <x v="1"/>
    <x v="0"/>
    <x v="0"/>
    <x v="4"/>
    <x v="5"/>
    <x v="2"/>
    <x v="2"/>
    <n v="8"/>
    <n v="4.5"/>
    <n v="5"/>
    <x v="9"/>
    <n v="106.81415022205297"/>
    <n v="2.028628789736389"/>
    <n v="4.6710904104655615"/>
  </r>
  <r>
    <x v="0"/>
    <x v="0"/>
    <x v="0"/>
    <x v="5"/>
    <x v="5"/>
    <x v="2"/>
    <x v="2"/>
    <n v="10.5"/>
    <n v="9"/>
    <n v="9.5"/>
    <x v="7"/>
    <n v="357.74886342753769"/>
    <n v="2.5535782626751886"/>
    <n v="5.8798312414295228"/>
  </r>
  <r>
    <x v="0"/>
    <x v="0"/>
    <x v="0"/>
    <x v="2"/>
    <x v="5"/>
    <x v="2"/>
    <x v="2"/>
    <n v="11.5"/>
    <n v="9"/>
    <n v="5.5"/>
    <x v="1"/>
    <n v="176.32188768272715"/>
    <n v="2.2463062267055136"/>
    <n v="5.1723112319118183"/>
  </r>
  <r>
    <x v="0"/>
    <x v="0"/>
    <x v="0"/>
    <x v="2"/>
    <x v="5"/>
    <x v="2"/>
    <x v="2"/>
    <n v="11"/>
    <n v="10.5"/>
    <n v="8"/>
    <x v="12"/>
    <n v="291.77541770215203"/>
    <n v="2.4650486994627654"/>
    <n v="5.6759843888873229"/>
  </r>
  <r>
    <x v="0"/>
    <x v="1"/>
    <x v="0"/>
    <x v="2"/>
    <x v="5"/>
    <x v="2"/>
    <x v="2"/>
    <n v="4"/>
    <n v="3"/>
    <n v="5"/>
    <x v="0"/>
    <n v="87.964594300514207"/>
    <n v="1.9443079040363531"/>
    <n v="4.4769343960246042"/>
  </r>
  <r>
    <x v="0"/>
    <x v="1"/>
    <x v="0"/>
    <x v="2"/>
    <x v="5"/>
    <x v="2"/>
    <x v="2"/>
    <n v="6"/>
    <n v="7"/>
    <n v="5"/>
    <x v="3"/>
    <n v="111.52653920243766"/>
    <n v="2.0473782257492279"/>
    <n v="4.71426258233077"/>
  </r>
  <r>
    <x v="0"/>
    <x v="1"/>
    <x v="0"/>
    <x v="2"/>
    <x v="5"/>
    <x v="2"/>
    <x v="2"/>
    <n v="5"/>
    <n v="3.5"/>
    <n v="3.5"/>
    <x v="2"/>
    <n v="52.228977865930311"/>
    <n v="1.7179115266692762"/>
    <n v="3.9556374723913179"/>
  </r>
  <r>
    <x v="1"/>
    <x v="2"/>
    <x v="0"/>
    <x v="2"/>
    <x v="5"/>
    <x v="2"/>
    <x v="2"/>
    <n v="7"/>
    <n v="6"/>
    <n v="4"/>
    <x v="0"/>
    <n v="83.252205320129519"/>
    <n v="1.9203957466309416"/>
    <n v="4.421874618841577"/>
  </r>
  <r>
    <x v="1"/>
    <x v="0"/>
    <x v="0"/>
    <x v="2"/>
    <x v="5"/>
    <x v="2"/>
    <x v="2"/>
    <n v="50"/>
    <n v="37"/>
    <n v="33"/>
    <x v="10"/>
    <n v="4874.1810020445637"/>
    <n v="3.6879016526143182"/>
    <n v="8.4917073697378349"/>
  </r>
  <r>
    <x v="0"/>
    <x v="0"/>
    <x v="0"/>
    <x v="6"/>
    <x v="5"/>
    <x v="2"/>
    <x v="2"/>
    <n v="2"/>
    <n v="1"/>
    <n v="0.5"/>
    <x v="0"/>
    <n v="2.3561944901923448"/>
    <n v="0.37221113608583389"/>
    <n v="0.85704781339761926"/>
  </r>
  <r>
    <x v="0"/>
    <x v="0"/>
    <x v="0"/>
    <x v="6"/>
    <x v="5"/>
    <x v="2"/>
    <x v="2"/>
    <n v="5"/>
    <n v="2"/>
    <n v="5"/>
    <x v="7"/>
    <n v="86.393797973719316"/>
    <n v="1.9364825665243965"/>
    <n v="4.4589158905219257"/>
  </r>
  <r>
    <x v="1"/>
    <x v="2"/>
    <x v="0"/>
    <x v="6"/>
    <x v="5"/>
    <x v="2"/>
    <x v="2"/>
    <n v="21"/>
    <n v="12"/>
    <n v="12"/>
    <x v="12"/>
    <n v="650.30967929308713"/>
    <n v="2.8131202181510515"/>
    <n v="6.4774486791147687"/>
  </r>
  <r>
    <x v="0"/>
    <x v="0"/>
    <x v="0"/>
    <x v="7"/>
    <x v="5"/>
    <x v="2"/>
    <x v="2"/>
    <n v="13"/>
    <n v="9"/>
    <n v="9.5"/>
    <x v="12"/>
    <n v="375.42032210398025"/>
    <n v="2.5745177779782904"/>
    <n v="5.9280462572209656"/>
  </r>
  <r>
    <x v="0"/>
    <x v="1"/>
    <x v="0"/>
    <x v="7"/>
    <x v="5"/>
    <x v="2"/>
    <x v="2"/>
    <n v="13"/>
    <n v="7"/>
    <n v="12.4"/>
    <x v="3"/>
    <n v="554.52251928513442"/>
    <n v="2.7439191876406044"/>
    <n v="6.3181074178415875"/>
  </r>
  <r>
    <x v="0"/>
    <x v="1"/>
    <x v="0"/>
    <x v="7"/>
    <x v="5"/>
    <x v="2"/>
    <x v="2"/>
    <n v="21.8"/>
    <n v="16.2"/>
    <n v="11.2"/>
    <x v="10"/>
    <n v="671.4525978517463"/>
    <n v="2.8270153584521411"/>
    <n v="6.5094434220371191"/>
  </r>
  <r>
    <x v="0"/>
    <x v="1"/>
    <x v="0"/>
    <x v="3"/>
    <x v="5"/>
    <x v="2"/>
    <x v="2"/>
    <n v="18"/>
    <n v="8"/>
    <n v="12"/>
    <x v="3"/>
    <n v="565.48667764616278"/>
    <n v="2.7524223777974397"/>
    <n v="6.3376867367396104"/>
  </r>
  <r>
    <x v="0"/>
    <x v="1"/>
    <x v="0"/>
    <x v="1"/>
    <x v="6"/>
    <x v="0"/>
    <x v="3"/>
    <n v="23"/>
    <n v="11"/>
    <n v="7"/>
    <x v="19"/>
    <n v="352.6437753654543"/>
    <n v="2.5473362223694949"/>
    <n v="5.8654584124717637"/>
  </r>
  <r>
    <x v="0"/>
    <x v="0"/>
    <x v="0"/>
    <x v="4"/>
    <x v="6"/>
    <x v="0"/>
    <x v="3"/>
    <n v="9"/>
    <n v="6"/>
    <n v="10"/>
    <x v="3"/>
    <n v="356.5707661824415"/>
    <n v="2.5521457342232754"/>
    <n v="5.8765327227708575"/>
  </r>
  <r>
    <x v="1"/>
    <x v="2"/>
    <x v="0"/>
    <x v="4"/>
    <x v="6"/>
    <x v="0"/>
    <x v="3"/>
    <n v="20"/>
    <n v="12"/>
    <n v="6"/>
    <x v="9"/>
    <n v="301.59289474462014"/>
    <n v="2.4794211057337021"/>
    <n v="5.709078077317236"/>
  </r>
  <r>
    <x v="1"/>
    <x v="2"/>
    <x v="0"/>
    <x v="6"/>
    <x v="6"/>
    <x v="0"/>
    <x v="3"/>
    <n v="40"/>
    <n v="25"/>
    <n v="25"/>
    <x v="8"/>
    <n v="2748.8935718910689"/>
    <n v="3.4391579257164469"/>
    <n v="7.9189537722070149"/>
  </r>
  <r>
    <x v="2"/>
    <x v="0"/>
    <x v="0"/>
    <x v="8"/>
    <x v="6"/>
    <x v="0"/>
    <x v="3"/>
    <n v="8.5"/>
    <n v="5"/>
    <n v="6.5"/>
    <x v="13"/>
    <n v="166.1117115585603"/>
    <n v="2.2204002530772327"/>
    <n v="5.1126605232158422"/>
  </r>
  <r>
    <x v="2"/>
    <x v="0"/>
    <x v="0"/>
    <x v="9"/>
    <x v="6"/>
    <x v="0"/>
    <x v="3"/>
    <n v="61"/>
    <n v="58"/>
    <n v="19.5"/>
    <x v="4"/>
    <n v="3973.3293086276908"/>
    <n v="3.5991545607747386"/>
    <n v="8.2873596390214459"/>
  </r>
  <r>
    <x v="2"/>
    <x v="0"/>
    <x v="0"/>
    <x v="9"/>
    <x v="6"/>
    <x v="0"/>
    <x v="3"/>
    <n v="12"/>
    <n v="5.5"/>
    <n v="6.5"/>
    <x v="10"/>
    <n v="184.56856839840034"/>
    <n v="2.2661577436379079"/>
    <n v="5.2180210388736681"/>
  </r>
  <r>
    <x v="1"/>
    <x v="0"/>
    <x v="0"/>
    <x v="9"/>
    <x v="6"/>
    <x v="0"/>
    <x v="3"/>
    <n v="76"/>
    <n v="40.5"/>
    <n v="23.5"/>
    <x v="4"/>
    <n v="4152.4000898823087"/>
    <n v="3.6182991917712828"/>
    <n v="8.3314417809649601"/>
  </r>
  <r>
    <x v="1"/>
    <x v="0"/>
    <x v="0"/>
    <x v="9"/>
    <x v="6"/>
    <x v="0"/>
    <x v="3"/>
    <n v="30.5"/>
    <n v="29"/>
    <n v="14.5"/>
    <x v="16"/>
    <n v="1355.204530942297"/>
    <n v="3.132004844993677"/>
    <n v="7.211707667267568"/>
  </r>
  <r>
    <x v="0"/>
    <x v="0"/>
    <x v="0"/>
    <x v="0"/>
    <x v="7"/>
    <x v="2"/>
    <x v="0"/>
    <n v="2"/>
    <n v="1.5"/>
    <n v="0"/>
    <x v="0"/>
    <n v="2.3561944901923448"/>
    <n v="0.37221113608583389"/>
    <n v="0.85704781339761926"/>
  </r>
  <r>
    <x v="0"/>
    <x v="0"/>
    <x v="0"/>
    <x v="1"/>
    <x v="7"/>
    <x v="2"/>
    <x v="0"/>
    <n v="1.5"/>
    <n v="2"/>
    <n v="0"/>
    <x v="0"/>
    <n v="2.3561944901923448"/>
    <n v="0.37221113608583389"/>
    <n v="0.85704781339761926"/>
  </r>
  <r>
    <x v="0"/>
    <x v="0"/>
    <x v="0"/>
    <x v="1"/>
    <x v="7"/>
    <x v="2"/>
    <x v="0"/>
    <n v="1"/>
    <n v="0.8"/>
    <n v="0"/>
    <x v="0"/>
    <n v="0.62831853071795862"/>
    <n v="-0.20182013164188498"/>
    <n v="-0.46470802658470023"/>
  </r>
  <r>
    <x v="1"/>
    <x v="0"/>
    <x v="0"/>
    <x v="1"/>
    <x v="7"/>
    <x v="2"/>
    <x v="0"/>
    <n v="3"/>
    <n v="2"/>
    <n v="0"/>
    <x v="0"/>
    <n v="4.7123889803846897"/>
    <n v="0.67324113174981504"/>
    <n v="1.5501949939575645"/>
  </r>
  <r>
    <x v="1"/>
    <x v="0"/>
    <x v="0"/>
    <x v="1"/>
    <x v="7"/>
    <x v="2"/>
    <x v="0"/>
    <n v="2.4"/>
    <n v="1.8"/>
    <n v="0"/>
    <x v="2"/>
    <n v="3.3929200658769769"/>
    <n v="0.53057362818108356"/>
    <n v="1.2216909269855285"/>
  </r>
  <r>
    <x v="1"/>
    <x v="2"/>
    <x v="0"/>
    <x v="4"/>
    <x v="7"/>
    <x v="2"/>
    <x v="0"/>
    <n v="2"/>
    <n v="1"/>
    <n v="0"/>
    <x v="0"/>
    <n v="1.5707963267948966"/>
    <n v="0.19611987703015263"/>
    <n v="0.45158270528945482"/>
  </r>
  <r>
    <x v="0"/>
    <x v="0"/>
    <x v="0"/>
    <x v="5"/>
    <x v="7"/>
    <x v="2"/>
    <x v="0"/>
    <n v="3"/>
    <n v="1.5"/>
    <n v="0"/>
    <x v="0"/>
    <n v="3.5342917352885173"/>
    <n v="0.54830239514151513"/>
    <n v="1.2625129215057835"/>
  </r>
  <r>
    <x v="0"/>
    <x v="0"/>
    <x v="0"/>
    <x v="5"/>
    <x v="7"/>
    <x v="2"/>
    <x v="0"/>
    <n v="3"/>
    <n v="1"/>
    <n v="0"/>
    <x v="0"/>
    <n v="2.3561944901923448"/>
    <n v="0.37221113608583389"/>
    <n v="0.85704781339761926"/>
  </r>
  <r>
    <x v="0"/>
    <x v="0"/>
    <x v="0"/>
    <x v="5"/>
    <x v="7"/>
    <x v="2"/>
    <x v="0"/>
    <n v="0.4"/>
    <n v="0.6"/>
    <n v="0"/>
    <x v="0"/>
    <n v="0.18849555921538758"/>
    <n v="-0.72469887692222257"/>
    <n v="-1.6686808309106362"/>
  </r>
  <r>
    <x v="0"/>
    <x v="1"/>
    <x v="0"/>
    <x v="5"/>
    <x v="7"/>
    <x v="2"/>
    <x v="0"/>
    <n v="3"/>
    <n v="1.5"/>
    <n v="0"/>
    <x v="2"/>
    <n v="3.5342917352885173"/>
    <n v="0.54830239514151513"/>
    <n v="1.2625129215057835"/>
  </r>
  <r>
    <x v="0"/>
    <x v="1"/>
    <x v="0"/>
    <x v="5"/>
    <x v="7"/>
    <x v="2"/>
    <x v="0"/>
    <n v="2"/>
    <n v="1.5"/>
    <n v="0"/>
    <x v="2"/>
    <n v="2.3561944901923448"/>
    <n v="0.37221113608583389"/>
    <n v="0.85704781339761926"/>
  </r>
  <r>
    <x v="0"/>
    <x v="1"/>
    <x v="0"/>
    <x v="5"/>
    <x v="7"/>
    <x v="2"/>
    <x v="0"/>
    <n v="4"/>
    <n v="1"/>
    <n v="0"/>
    <x v="2"/>
    <n v="3.1415926535897931"/>
    <n v="0.49714987269413385"/>
    <n v="1.1447298858494002"/>
  </r>
  <r>
    <x v="0"/>
    <x v="0"/>
    <x v="0"/>
    <x v="2"/>
    <x v="7"/>
    <x v="2"/>
    <x v="0"/>
    <n v="1.5"/>
    <n v="0.5"/>
    <n v="0"/>
    <x v="0"/>
    <n v="0.58904862254808621"/>
    <n v="-0.2298488552421285"/>
    <n v="-0.52924654772227142"/>
  </r>
  <r>
    <x v="0"/>
    <x v="0"/>
    <x v="0"/>
    <x v="2"/>
    <x v="7"/>
    <x v="2"/>
    <x v="0"/>
    <n v="4.5"/>
    <n v="4"/>
    <n v="0"/>
    <x v="0"/>
    <n v="14.137166941154069"/>
    <n v="1.1503623864694774"/>
    <n v="2.6488072826256741"/>
  </r>
  <r>
    <x v="0"/>
    <x v="0"/>
    <x v="0"/>
    <x v="6"/>
    <x v="7"/>
    <x v="2"/>
    <x v="0"/>
    <n v="2.5"/>
    <n v="2"/>
    <n v="0"/>
    <x v="0"/>
    <n v="3.9269908169872414"/>
    <n v="0.59405988570219026"/>
    <n v="1.3678734371636099"/>
  </r>
  <r>
    <x v="0"/>
    <x v="1"/>
    <x v="0"/>
    <x v="6"/>
    <x v="7"/>
    <x v="2"/>
    <x v="0"/>
    <n v="2"/>
    <n v="1.5"/>
    <n v="0"/>
    <x v="2"/>
    <n v="2.3561944901923448"/>
    <n v="0.37221113608583389"/>
    <n v="0.85704781339761926"/>
  </r>
  <r>
    <x v="0"/>
    <x v="1"/>
    <x v="0"/>
    <x v="6"/>
    <x v="7"/>
    <x v="2"/>
    <x v="0"/>
    <n v="3"/>
    <n v="2.5"/>
    <n v="0"/>
    <x v="5"/>
    <n v="5.8904862254808616"/>
    <n v="0.7701511447578715"/>
    <n v="1.7733385452717743"/>
  </r>
  <r>
    <x v="0"/>
    <x v="1"/>
    <x v="0"/>
    <x v="6"/>
    <x v="7"/>
    <x v="2"/>
    <x v="0"/>
    <n v="1.5"/>
    <n v="0.5"/>
    <n v="0"/>
    <x v="2"/>
    <n v="0.58904862254808621"/>
    <n v="-0.2298488552421285"/>
    <n v="-0.52924654772227142"/>
  </r>
  <r>
    <x v="1"/>
    <x v="0"/>
    <x v="0"/>
    <x v="6"/>
    <x v="7"/>
    <x v="2"/>
    <x v="0"/>
    <n v="2.2000000000000002"/>
    <n v="1.2"/>
    <n v="0"/>
    <x v="0"/>
    <n v="2.0734511513692637"/>
    <n v="0.31669380823600257"/>
    <n v="0.72921444188773443"/>
  </r>
  <r>
    <x v="1"/>
    <x v="0"/>
    <x v="0"/>
    <x v="7"/>
    <x v="7"/>
    <x v="2"/>
    <x v="0"/>
    <n v="4.5"/>
    <n v="3"/>
    <n v="0"/>
    <x v="0"/>
    <n v="10.602875205865551"/>
    <n v="1.0254236498611775"/>
    <n v="2.3611252101738933"/>
  </r>
  <r>
    <x v="1"/>
    <x v="0"/>
    <x v="0"/>
    <x v="7"/>
    <x v="7"/>
    <x v="2"/>
    <x v="0"/>
    <n v="1.2"/>
    <n v="1"/>
    <n v="0"/>
    <x v="0"/>
    <n v="0.94247779607693793"/>
    <n v="-2.5728872586203724E-2"/>
    <n v="-5.9242918476535858E-2"/>
  </r>
  <r>
    <x v="0"/>
    <x v="1"/>
    <x v="0"/>
    <x v="3"/>
    <x v="7"/>
    <x v="2"/>
    <x v="0"/>
    <n v="1.5"/>
    <n v="1"/>
    <n v="0"/>
    <x v="0"/>
    <n v="1.1780972450961724"/>
    <n v="7.1181140421852696E-2"/>
    <n v="0.16390063283767389"/>
  </r>
  <r>
    <x v="0"/>
    <x v="1"/>
    <x v="0"/>
    <x v="3"/>
    <x v="7"/>
    <x v="2"/>
    <x v="0"/>
    <n v="0.5"/>
    <n v="1.5"/>
    <n v="0"/>
    <x v="9"/>
    <n v="0.58904862254808621"/>
    <n v="-0.2298488552421285"/>
    <n v="-0.52924654772227142"/>
  </r>
  <r>
    <x v="0"/>
    <x v="1"/>
    <x v="0"/>
    <x v="3"/>
    <x v="7"/>
    <x v="2"/>
    <x v="0"/>
    <n v="2.5"/>
    <n v="1.5"/>
    <n v="0"/>
    <x v="0"/>
    <n v="2.9452431127404308"/>
    <n v="0.46912114909389024"/>
    <n v="1.0801913647118289"/>
  </r>
  <r>
    <x v="1"/>
    <x v="0"/>
    <x v="0"/>
    <x v="3"/>
    <x v="7"/>
    <x v="2"/>
    <x v="0"/>
    <n v="2.5"/>
    <n v="1.2"/>
    <n v="0"/>
    <x v="0"/>
    <n v="2.3561944901923448"/>
    <n v="0.37221113608583389"/>
    <n v="0.85704781339761926"/>
  </r>
  <r>
    <x v="2"/>
    <x v="0"/>
    <x v="0"/>
    <x v="8"/>
    <x v="7"/>
    <x v="2"/>
    <x v="0"/>
    <n v="5"/>
    <n v="2.5"/>
    <n v="0"/>
    <x v="0"/>
    <n v="9.8174770424681039"/>
    <n v="0.99199989437422786"/>
    <n v="2.2841641690377652"/>
  </r>
  <r>
    <x v="2"/>
    <x v="0"/>
    <x v="0"/>
    <x v="8"/>
    <x v="7"/>
    <x v="2"/>
    <x v="0"/>
    <n v="1.5"/>
    <n v="1"/>
    <n v="0"/>
    <x v="0"/>
    <n v="1.1780972450961724"/>
    <n v="7.1181140421852696E-2"/>
    <n v="0.16390063283767389"/>
  </r>
  <r>
    <x v="1"/>
    <x v="2"/>
    <x v="0"/>
    <x v="8"/>
    <x v="7"/>
    <x v="2"/>
    <x v="0"/>
    <n v="3"/>
    <n v="0.5"/>
    <n v="0"/>
    <x v="0"/>
    <n v="1.1780972450961724"/>
    <n v="7.1181140421852696E-2"/>
    <n v="0.16390063283767389"/>
  </r>
  <r>
    <x v="2"/>
    <x v="0"/>
    <x v="0"/>
    <x v="9"/>
    <x v="7"/>
    <x v="2"/>
    <x v="0"/>
    <n v="0.8"/>
    <n v="1.4"/>
    <n v="0"/>
    <x v="0"/>
    <n v="0.87964594300514198"/>
    <n v="-5.5692095963646986E-2"/>
    <n v="-0.12823578996348742"/>
  </r>
  <r>
    <x v="2"/>
    <x v="0"/>
    <x v="0"/>
    <x v="9"/>
    <x v="7"/>
    <x v="2"/>
    <x v="0"/>
    <n v="1"/>
    <n v="0.6"/>
    <n v="0"/>
    <x v="0"/>
    <n v="0.47123889803846897"/>
    <n v="-0.32675886825018491"/>
    <n v="-0.75239009903648113"/>
  </r>
  <r>
    <x v="2"/>
    <x v="0"/>
    <x v="0"/>
    <x v="9"/>
    <x v="7"/>
    <x v="2"/>
    <x v="0"/>
    <n v="1.4"/>
    <n v="0.6"/>
    <n v="0"/>
    <x v="0"/>
    <n v="0.65973445725385649"/>
    <n v="-0.18063083257194693"/>
    <n v="-0.41591786241526835"/>
  </r>
  <r>
    <x v="1"/>
    <x v="0"/>
    <x v="0"/>
    <x v="9"/>
    <x v="7"/>
    <x v="2"/>
    <x v="0"/>
    <n v="2"/>
    <n v="1.2"/>
    <n v="0"/>
    <x v="12"/>
    <n v="1.8849555921538759"/>
    <n v="0.27530112307777749"/>
    <n v="0.63390426208340944"/>
  </r>
  <r>
    <x v="0"/>
    <x v="0"/>
    <x v="0"/>
    <x v="0"/>
    <x v="8"/>
    <x v="2"/>
    <x v="4"/>
    <n v="155"/>
    <n v="104"/>
    <n v="94"/>
    <x v="8"/>
    <n v="40419.731081086276"/>
    <n v="4.6065934197584832"/>
    <n v="10.607073337820346"/>
  </r>
  <r>
    <x v="0"/>
    <x v="1"/>
    <x v="0"/>
    <x v="0"/>
    <x v="8"/>
    <x v="2"/>
    <x v="4"/>
    <n v="10"/>
    <n v="6.5"/>
    <n v="6"/>
    <x v="7"/>
    <n v="164.1482161500667"/>
    <n v="2.2152361674772254"/>
    <n v="5.100769776694321"/>
  </r>
  <r>
    <x v="0"/>
    <x v="1"/>
    <x v="0"/>
    <x v="0"/>
    <x v="8"/>
    <x v="2"/>
    <x v="4"/>
    <n v="6"/>
    <n v="7"/>
    <n v="6"/>
    <x v="12"/>
    <n v="146.08405839192537"/>
    <n v="2.1646028255840877"/>
    <n v="4.9841821984427108"/>
  </r>
  <r>
    <x v="0"/>
    <x v="1"/>
    <x v="0"/>
    <x v="0"/>
    <x v="8"/>
    <x v="2"/>
    <x v="4"/>
    <n v="4"/>
    <n v="2.5"/>
    <n v="0"/>
    <x v="0"/>
    <n v="7.8539816339744828"/>
    <n v="0.8950898813661714"/>
    <n v="2.061020617723555"/>
  </r>
  <r>
    <x v="0"/>
    <x v="1"/>
    <x v="0"/>
    <x v="0"/>
    <x v="8"/>
    <x v="2"/>
    <x v="4"/>
    <n v="3.5"/>
    <n v="2"/>
    <n v="0"/>
    <x v="2"/>
    <n v="5.497787143782138"/>
    <n v="0.74018792138042833"/>
    <n v="1.7043456737848228"/>
  </r>
  <r>
    <x v="0"/>
    <x v="1"/>
    <x v="0"/>
    <x v="0"/>
    <x v="8"/>
    <x v="2"/>
    <x v="4"/>
    <n v="5"/>
    <n v="4"/>
    <n v="0"/>
    <x v="0"/>
    <n v="15.707963267948966"/>
    <n v="1.1961198770301527"/>
    <n v="2.7541677982835004"/>
  </r>
  <r>
    <x v="1"/>
    <x v="0"/>
    <x v="0"/>
    <x v="0"/>
    <x v="8"/>
    <x v="2"/>
    <x v="4"/>
    <n v="5"/>
    <n v="3.5"/>
    <n v="3"/>
    <x v="0"/>
    <n v="42.018801741763482"/>
    <n v="1.6234436633873999"/>
    <n v="3.7381171786314704"/>
  </r>
  <r>
    <x v="0"/>
    <x v="0"/>
    <x v="0"/>
    <x v="1"/>
    <x v="8"/>
    <x v="2"/>
    <x v="4"/>
    <n v="54"/>
    <n v="50.5"/>
    <n v="20.5"/>
    <x v="4"/>
    <n v="3462.0351042559519"/>
    <n v="3.5393314672098999"/>
    <n v="8.1496118755622593"/>
  </r>
  <r>
    <x v="0"/>
    <x v="1"/>
    <x v="0"/>
    <x v="1"/>
    <x v="8"/>
    <x v="2"/>
    <x v="4"/>
    <n v="28"/>
    <n v="24"/>
    <n v="22"/>
    <x v="8"/>
    <n v="2048.318410140545"/>
    <n v="3.3113974684260539"/>
    <n v="7.6247744477760531"/>
  </r>
  <r>
    <x v="1"/>
    <x v="2"/>
    <x v="0"/>
    <x v="1"/>
    <x v="8"/>
    <x v="2"/>
    <x v="4"/>
    <n v="170"/>
    <n v="150"/>
    <n v="65"/>
    <x v="18"/>
    <n v="33300.88212805181"/>
    <n v="4.5224557379589045"/>
    <n v="10.413339165949559"/>
  </r>
  <r>
    <x v="1"/>
    <x v="0"/>
    <x v="0"/>
    <x v="1"/>
    <x v="8"/>
    <x v="2"/>
    <x v="4"/>
    <n v="171"/>
    <n v="140.5"/>
    <n v="55"/>
    <x v="19"/>
    <n v="28372.901351814518"/>
    <n v="4.4529037480854665"/>
    <n v="10.25318979087891"/>
  </r>
  <r>
    <x v="0"/>
    <x v="0"/>
    <x v="0"/>
    <x v="4"/>
    <x v="8"/>
    <x v="2"/>
    <x v="4"/>
    <n v="24.5"/>
    <n v="21"/>
    <n v="10"/>
    <x v="5"/>
    <n v="718.2466204269665"/>
    <n v="2.8562735911786072"/>
    <n v="6.5768129925604297"/>
  </r>
  <r>
    <x v="0"/>
    <x v="0"/>
    <x v="0"/>
    <x v="4"/>
    <x v="8"/>
    <x v="2"/>
    <x v="4"/>
    <n v="12.5"/>
    <n v="9"/>
    <n v="4.5"/>
    <x v="0"/>
    <n v="151.97454461740625"/>
    <n v="2.1817708507211018"/>
    <n v="5.0237130371993457"/>
  </r>
  <r>
    <x v="0"/>
    <x v="0"/>
    <x v="0"/>
    <x v="4"/>
    <x v="8"/>
    <x v="2"/>
    <x v="4"/>
    <n v="4.5"/>
    <n v="6"/>
    <n v="2.5"/>
    <x v="0"/>
    <n v="40.840704496667314"/>
    <n v="1.6110932250009706"/>
    <n v="3.7096792433109371"/>
  </r>
  <r>
    <x v="0"/>
    <x v="0"/>
    <x v="0"/>
    <x v="4"/>
    <x v="8"/>
    <x v="2"/>
    <x v="4"/>
    <n v="51.5"/>
    <n v="36.5"/>
    <n v="26.5"/>
    <x v="18"/>
    <n v="3682.5356386297858"/>
    <n v="3.5661469585249508"/>
    <n v="8.2113568261256074"/>
  </r>
  <r>
    <x v="0"/>
    <x v="0"/>
    <x v="0"/>
    <x v="5"/>
    <x v="8"/>
    <x v="2"/>
    <x v="4"/>
    <n v="12.5"/>
    <n v="10.5"/>
    <n v="11"/>
    <x v="19"/>
    <n v="483.21622003028006"/>
    <n v="2.6841415037410115"/>
    <n v="6.1804642140006747"/>
  </r>
  <r>
    <x v="0"/>
    <x v="0"/>
    <x v="0"/>
    <x v="5"/>
    <x v="8"/>
    <x v="2"/>
    <x v="4"/>
    <n v="35"/>
    <n v="25.5"/>
    <n v="9.5"/>
    <x v="19"/>
    <n v="984.49659781870139"/>
    <n v="2.9932142196604068"/>
    <n v="6.8921304423278578"/>
  </r>
  <r>
    <x v="0"/>
    <x v="0"/>
    <x v="0"/>
    <x v="5"/>
    <x v="8"/>
    <x v="2"/>
    <x v="4"/>
    <n v="30.5"/>
    <n v="22"/>
    <n v="10.5"/>
    <x v="10"/>
    <n v="873.36275769796248"/>
    <n v="2.9411946686122099"/>
    <n v="6.7723509995400368"/>
  </r>
  <r>
    <x v="0"/>
    <x v="1"/>
    <x v="0"/>
    <x v="5"/>
    <x v="8"/>
    <x v="2"/>
    <x v="4"/>
    <n v="5"/>
    <n v="3"/>
    <n v="0"/>
    <x v="2"/>
    <n v="11.780972450961723"/>
    <n v="1.0711811404218528"/>
    <n v="2.4664857258317197"/>
  </r>
  <r>
    <x v="0"/>
    <x v="1"/>
    <x v="0"/>
    <x v="5"/>
    <x v="8"/>
    <x v="2"/>
    <x v="4"/>
    <n v="16"/>
    <n v="9.5"/>
    <n v="0"/>
    <x v="2"/>
    <n v="119.38052083641213"/>
    <n v="2.0769334693109438"/>
    <n v="4.7823160455757856"/>
  </r>
  <r>
    <x v="0"/>
    <x v="1"/>
    <x v="0"/>
    <x v="5"/>
    <x v="8"/>
    <x v="2"/>
    <x v="4"/>
    <n v="16"/>
    <n v="11"/>
    <n v="0"/>
    <x v="5"/>
    <n v="138.23007675795088"/>
    <n v="2.1406025491803211"/>
    <n v="4.9289195197676614"/>
  </r>
  <r>
    <x v="1"/>
    <x v="2"/>
    <x v="0"/>
    <x v="5"/>
    <x v="8"/>
    <x v="2"/>
    <x v="4"/>
    <n v="1.5"/>
    <n v="1"/>
    <n v="0"/>
    <x v="0"/>
    <n v="1.1780972450961724"/>
    <n v="7.1181140421852696E-2"/>
    <n v="0.16390063283767389"/>
  </r>
  <r>
    <x v="1"/>
    <x v="2"/>
    <x v="0"/>
    <x v="5"/>
    <x v="8"/>
    <x v="2"/>
    <x v="4"/>
    <n v="8"/>
    <n v="6"/>
    <n v="5"/>
    <x v="9"/>
    <n v="116.23892818282235"/>
    <n v="2.0653515967611287"/>
    <n v="4.7556477984936247"/>
  </r>
  <r>
    <x v="1"/>
    <x v="2"/>
    <x v="0"/>
    <x v="5"/>
    <x v="8"/>
    <x v="2"/>
    <x v="4"/>
    <n v="15"/>
    <n v="6"/>
    <n v="3"/>
    <x v="0"/>
    <n v="98.960168588078488"/>
    <n v="1.9954604264837343"/>
    <n v="4.594717431680988"/>
  </r>
  <r>
    <x v="1"/>
    <x v="0"/>
    <x v="0"/>
    <x v="5"/>
    <x v="8"/>
    <x v="2"/>
    <x v="4"/>
    <n v="6"/>
    <n v="4.5"/>
    <n v="4"/>
    <x v="0"/>
    <n v="71.471232869167793"/>
    <n v="1.854131273687265"/>
    <n v="4.2692950312463598"/>
  </r>
  <r>
    <x v="1"/>
    <x v="0"/>
    <x v="0"/>
    <x v="5"/>
    <x v="8"/>
    <x v="2"/>
    <x v="4"/>
    <n v="74"/>
    <n v="68"/>
    <n v="47"/>
    <x v="4"/>
    <n v="10891.901729995812"/>
    <n v="4.0371037143505308"/>
    <n v="9.2957748315344233"/>
  </r>
  <r>
    <x v="0"/>
    <x v="0"/>
    <x v="0"/>
    <x v="2"/>
    <x v="8"/>
    <x v="2"/>
    <x v="4"/>
    <n v="267"/>
    <n v="236"/>
    <n v="86"/>
    <x v="8"/>
    <n v="72724.728337950117"/>
    <n v="4.8616821076220935"/>
    <n v="11.194436747886506"/>
  </r>
  <r>
    <x v="0"/>
    <x v="1"/>
    <x v="0"/>
    <x v="2"/>
    <x v="8"/>
    <x v="2"/>
    <x v="4"/>
    <n v="4.5"/>
    <n v="1.5"/>
    <n v="0"/>
    <x v="0"/>
    <n v="5.3014376029327757"/>
    <n v="0.72439365419719637"/>
    <n v="1.6679780296139479"/>
  </r>
  <r>
    <x v="0"/>
    <x v="1"/>
    <x v="0"/>
    <x v="2"/>
    <x v="8"/>
    <x v="2"/>
    <x v="4"/>
    <n v="8"/>
    <n v="4.5"/>
    <n v="0"/>
    <x v="1"/>
    <n v="28.274333882308138"/>
    <n v="1.4513923821334587"/>
    <n v="3.3419544631856195"/>
  </r>
  <r>
    <x v="1"/>
    <x v="0"/>
    <x v="0"/>
    <x v="2"/>
    <x v="8"/>
    <x v="2"/>
    <x v="4"/>
    <n v="31.5"/>
    <n v="26"/>
    <n v="28"/>
    <x v="19"/>
    <n v="3106.2497362369081"/>
    <n v="3.4922363691998668"/>
    <n v="8.0411714049312639"/>
  </r>
  <r>
    <x v="1"/>
    <x v="0"/>
    <x v="0"/>
    <x v="2"/>
    <x v="8"/>
    <x v="2"/>
    <x v="4"/>
    <n v="178"/>
    <n v="140"/>
    <n v="103"/>
    <x v="8"/>
    <n v="52901.278693798529"/>
    <n v="4.7234661696334683"/>
    <n v="10.87618278945971"/>
  </r>
  <r>
    <x v="0"/>
    <x v="0"/>
    <x v="0"/>
    <x v="6"/>
    <x v="8"/>
    <x v="2"/>
    <x v="4"/>
    <n v="2"/>
    <n v="1.5"/>
    <n v="0"/>
    <x v="0"/>
    <n v="2.3561944901923448"/>
    <n v="0.37221113608583389"/>
    <n v="0.85704781339761926"/>
  </r>
  <r>
    <x v="0"/>
    <x v="0"/>
    <x v="0"/>
    <x v="6"/>
    <x v="8"/>
    <x v="2"/>
    <x v="4"/>
    <n v="78.5"/>
    <n v="76"/>
    <n v="41"/>
    <x v="16"/>
    <n v="9966.7026935136182"/>
    <n v="3.9985515034608761"/>
    <n v="9.2070050854379435"/>
  </r>
  <r>
    <x v="0"/>
    <x v="0"/>
    <x v="0"/>
    <x v="6"/>
    <x v="8"/>
    <x v="2"/>
    <x v="4"/>
    <n v="156"/>
    <n v="146"/>
    <n v="76"/>
    <x v="20"/>
    <n v="36034.06773667493"/>
    <n v="4.5567132905954013"/>
    <n v="10.492220095972817"/>
  </r>
  <r>
    <x v="0"/>
    <x v="0"/>
    <x v="0"/>
    <x v="7"/>
    <x v="8"/>
    <x v="2"/>
    <x v="4"/>
    <n v="85"/>
    <n v="83"/>
    <n v="67"/>
    <x v="8"/>
    <n v="19643.593464733578"/>
    <n v="4.293220937582868"/>
    <n v="9.8855065318082325"/>
  </r>
  <r>
    <x v="0"/>
    <x v="0"/>
    <x v="0"/>
    <x v="7"/>
    <x v="8"/>
    <x v="2"/>
    <x v="4"/>
    <n v="20"/>
    <n v="16"/>
    <n v="21.5"/>
    <x v="7"/>
    <n v="1703.5286164090653"/>
    <n v="3.2313494333803647"/>
    <n v="7.4404570355563839"/>
  </r>
  <r>
    <x v="0"/>
    <x v="0"/>
    <x v="0"/>
    <x v="7"/>
    <x v="8"/>
    <x v="2"/>
    <x v="4"/>
    <n v="179"/>
    <n v="72"/>
    <n v="67"/>
    <x v="10"/>
    <n v="24224.820951830894"/>
    <n v="4.3842605758190176"/>
    <n v="10.095133045682362"/>
  </r>
  <r>
    <x v="0"/>
    <x v="1"/>
    <x v="0"/>
    <x v="7"/>
    <x v="8"/>
    <x v="2"/>
    <x v="4"/>
    <n v="4.8"/>
    <n v="4"/>
    <n v="0"/>
    <x v="1"/>
    <n v="15.079644737231007"/>
    <n v="1.1783911100697211"/>
    <n v="2.7133458037632452"/>
  </r>
  <r>
    <x v="0"/>
    <x v="1"/>
    <x v="0"/>
    <x v="7"/>
    <x v="8"/>
    <x v="2"/>
    <x v="4"/>
    <n v="10.8"/>
    <n v="7.8"/>
    <n v="7.2"/>
    <x v="2"/>
    <n v="229.02210444669595"/>
    <n v="2.3598774010121084"/>
    <n v="5.4338185248640123"/>
  </r>
  <r>
    <x v="0"/>
    <x v="1"/>
    <x v="0"/>
    <x v="7"/>
    <x v="8"/>
    <x v="2"/>
    <x v="4"/>
    <n v="11"/>
    <n v="7"/>
    <n v="6"/>
    <x v="2"/>
    <n v="173.57299411083608"/>
    <n v="2.2394821550512822"/>
    <n v="5.1565982262472625"/>
  </r>
  <r>
    <x v="0"/>
    <x v="1"/>
    <x v="0"/>
    <x v="7"/>
    <x v="8"/>
    <x v="2"/>
    <x v="4"/>
    <n v="9.1999999999999993"/>
    <n v="5.8"/>
    <n v="5.2"/>
    <x v="0"/>
    <n v="126.85751135195585"/>
    <n v="2.1033161873017545"/>
    <n v="4.8430644987340914"/>
  </r>
  <r>
    <x v="1"/>
    <x v="2"/>
    <x v="0"/>
    <x v="7"/>
    <x v="8"/>
    <x v="2"/>
    <x v="4"/>
    <n v="13"/>
    <n v="10"/>
    <n v="8"/>
    <x v="9"/>
    <n v="303.16369107141503"/>
    <n v="2.4816771860379263"/>
    <n v="5.7142728941943401"/>
  </r>
  <r>
    <x v="1"/>
    <x v="0"/>
    <x v="0"/>
    <x v="7"/>
    <x v="8"/>
    <x v="2"/>
    <x v="4"/>
    <n v="172.5"/>
    <n v="102"/>
    <n v="142"/>
    <x v="10"/>
    <n v="77166.154951962686"/>
    <n v="4.8874268606912112"/>
    <n v="11.253716232526269"/>
  </r>
  <r>
    <x v="0"/>
    <x v="1"/>
    <x v="0"/>
    <x v="3"/>
    <x v="8"/>
    <x v="2"/>
    <x v="4"/>
    <n v="10.5"/>
    <n v="18"/>
    <n v="14.5"/>
    <x v="12"/>
    <n v="808.96010829937177"/>
    <n v="2.9079271060713436"/>
    <n v="6.6957496059531909"/>
  </r>
  <r>
    <x v="1"/>
    <x v="2"/>
    <x v="0"/>
    <x v="3"/>
    <x v="8"/>
    <x v="2"/>
    <x v="4"/>
    <n v="15"/>
    <n v="10"/>
    <n v="4"/>
    <x v="9"/>
    <n v="168.07520696705393"/>
    <n v="2.2255036547153622"/>
    <n v="5.1244115397513612"/>
  </r>
  <r>
    <x v="2"/>
    <x v="1"/>
    <x v="0"/>
    <x v="8"/>
    <x v="8"/>
    <x v="2"/>
    <x v="4"/>
    <n v="23.5"/>
    <n v="10"/>
    <n v="7.5"/>
    <x v="12"/>
    <n v="361.28315516282623"/>
    <n v="2.5578477130477455"/>
    <n v="5.8896620142126501"/>
  </r>
  <r>
    <x v="2"/>
    <x v="1"/>
    <x v="0"/>
    <x v="8"/>
    <x v="8"/>
    <x v="2"/>
    <x v="4"/>
    <n v="9.5"/>
    <n v="6"/>
    <n v="0"/>
    <x v="1"/>
    <n v="44.767695313654549"/>
    <n v="1.6509647370386629"/>
    <n v="3.8014867925640594"/>
  </r>
  <r>
    <x v="2"/>
    <x v="1"/>
    <x v="0"/>
    <x v="8"/>
    <x v="8"/>
    <x v="2"/>
    <x v="4"/>
    <n v="8"/>
    <n v="6"/>
    <n v="8"/>
    <x v="5"/>
    <n v="238.76104167282426"/>
    <n v="2.3779634649749251"/>
    <n v="5.475463226135731"/>
  </r>
  <r>
    <x v="2"/>
    <x v="1"/>
    <x v="0"/>
    <x v="8"/>
    <x v="8"/>
    <x v="2"/>
    <x v="4"/>
    <n v="35"/>
    <n v="21"/>
    <n v="14"/>
    <x v="7"/>
    <n v="1193.0198102007239"/>
    <n v="3.0766476552289577"/>
    <n v="7.0842430273252823"/>
  </r>
  <r>
    <x v="2"/>
    <x v="1"/>
    <x v="0"/>
    <x v="8"/>
    <x v="8"/>
    <x v="2"/>
    <x v="4"/>
    <n v="13"/>
    <n v="13.5"/>
    <n v="8"/>
    <x v="13"/>
    <n v="338.89930750599893"/>
    <n v="2.5300706814173997"/>
    <n v="5.8257030352529924"/>
  </r>
  <r>
    <x v="2"/>
    <x v="1"/>
    <x v="0"/>
    <x v="8"/>
    <x v="8"/>
    <x v="2"/>
    <x v="4"/>
    <n v="8.5"/>
    <n v="6"/>
    <n v="7.5"/>
    <x v="18"/>
    <n v="216.76989309769573"/>
    <n v="2.3359989634313894"/>
    <n v="5.3788363904466596"/>
  </r>
  <r>
    <x v="2"/>
    <x v="1"/>
    <x v="0"/>
    <x v="8"/>
    <x v="8"/>
    <x v="2"/>
    <x v="4"/>
    <n v="23.5"/>
    <n v="15"/>
    <n v="8"/>
    <x v="4"/>
    <n v="477.91478242734729"/>
    <n v="2.6793504639322552"/>
    <n v="6.1694324371570914"/>
  </r>
  <r>
    <x v="2"/>
    <x v="1"/>
    <x v="0"/>
    <x v="8"/>
    <x v="8"/>
    <x v="2"/>
    <x v="4"/>
    <n v="20"/>
    <n v="14"/>
    <n v="7"/>
    <x v="8"/>
    <n v="373.84952577718536"/>
    <n v="2.5726968340866647"/>
    <n v="5.9238533789609296"/>
  </r>
  <r>
    <x v="2"/>
    <x v="1"/>
    <x v="0"/>
    <x v="8"/>
    <x v="8"/>
    <x v="2"/>
    <x v="4"/>
    <n v="20.5"/>
    <n v="18"/>
    <n v="9.5"/>
    <x v="8"/>
    <n v="573.34065928013729"/>
    <n v="2.7584127414866275"/>
    <n v="6.351480058871946"/>
  </r>
  <r>
    <x v="2"/>
    <x v="1"/>
    <x v="0"/>
    <x v="8"/>
    <x v="8"/>
    <x v="2"/>
    <x v="4"/>
    <n v="22"/>
    <n v="31"/>
    <n v="17"/>
    <x v="4"/>
    <n v="1443.5618243245099"/>
    <n v="3.1594353884162638"/>
    <n v="7.2748688276451414"/>
  </r>
  <r>
    <x v="2"/>
    <x v="0"/>
    <x v="0"/>
    <x v="8"/>
    <x v="8"/>
    <x v="2"/>
    <x v="4"/>
    <n v="19.5"/>
    <n v="15.5"/>
    <n v="13"/>
    <x v="7"/>
    <n v="768.31575334355375"/>
    <n v="2.8855397379388892"/>
    <n v="6.6442007858200309"/>
  </r>
  <r>
    <x v="2"/>
    <x v="0"/>
    <x v="0"/>
    <x v="8"/>
    <x v="8"/>
    <x v="2"/>
    <x v="4"/>
    <n v="21.5"/>
    <n v="13.5"/>
    <n v="18"/>
    <x v="3"/>
    <n v="1245.8378366892023"/>
    <n v="3.0954615164689328"/>
    <n v="7.1275635437581073"/>
  </r>
  <r>
    <x v="2"/>
    <x v="0"/>
    <x v="0"/>
    <x v="8"/>
    <x v="8"/>
    <x v="2"/>
    <x v="4"/>
    <n v="1.5"/>
    <n v="0.5"/>
    <n v="0.5"/>
    <x v="0"/>
    <n v="1.3744467859455345"/>
    <n v="0.13812793005246587"/>
    <n v="0.3180513126649322"/>
  </r>
  <r>
    <x v="1"/>
    <x v="2"/>
    <x v="0"/>
    <x v="8"/>
    <x v="8"/>
    <x v="2"/>
    <x v="4"/>
    <n v="5.5"/>
    <n v="4"/>
    <n v="2"/>
    <x v="0"/>
    <n v="29.845130209103033"/>
    <n v="1.4748734779829815"/>
    <n v="3.3960216844558953"/>
  </r>
  <r>
    <x v="2"/>
    <x v="1"/>
    <x v="0"/>
    <x v="9"/>
    <x v="8"/>
    <x v="2"/>
    <x v="4"/>
    <n v="7"/>
    <n v="5"/>
    <n v="0"/>
    <x v="9"/>
    <n v="27.488935718910689"/>
    <n v="1.4391579257164471"/>
    <n v="3.3137835862189231"/>
  </r>
  <r>
    <x v="2"/>
    <x v="1"/>
    <x v="0"/>
    <x v="9"/>
    <x v="8"/>
    <x v="2"/>
    <x v="4"/>
    <n v="5"/>
    <n v="7.5"/>
    <n v="0"/>
    <x v="1"/>
    <n v="29.45243112740431"/>
    <n v="1.4691211490938902"/>
    <n v="3.3827764577058748"/>
  </r>
  <r>
    <x v="2"/>
    <x v="1"/>
    <x v="0"/>
    <x v="9"/>
    <x v="8"/>
    <x v="2"/>
    <x v="4"/>
    <n v="3"/>
    <n v="2"/>
    <n v="0"/>
    <x v="0"/>
    <n v="4.7123889803846897"/>
    <n v="0.67324113174981504"/>
    <n v="1.5501949939575645"/>
  </r>
  <r>
    <x v="2"/>
    <x v="1"/>
    <x v="0"/>
    <x v="9"/>
    <x v="8"/>
    <x v="2"/>
    <x v="4"/>
    <n v="75"/>
    <n v="84"/>
    <n v="45"/>
    <x v="18"/>
    <n v="11309.733552923255"/>
    <n v="4.053452373461421"/>
    <n v="9.3334190102936017"/>
  </r>
  <r>
    <x v="2"/>
    <x v="0"/>
    <x v="0"/>
    <x v="9"/>
    <x v="8"/>
    <x v="2"/>
    <x v="4"/>
    <n v="1.2"/>
    <n v="0.4"/>
    <n v="0.8"/>
    <x v="0"/>
    <n v="2.387610416728243"/>
    <n v="0.37796346497492522"/>
    <n v="0.87029304014763997"/>
  </r>
  <r>
    <x v="2"/>
    <x v="0"/>
    <x v="0"/>
    <x v="9"/>
    <x v="8"/>
    <x v="2"/>
    <x v="4"/>
    <n v="29.5"/>
    <n v="22.5"/>
    <n v="15.5"/>
    <x v="9"/>
    <n v="1276.075665980004"/>
    <n v="3.1058764270052803"/>
    <n v="7.1515447615039678"/>
  </r>
  <r>
    <x v="2"/>
    <x v="0"/>
    <x v="0"/>
    <x v="9"/>
    <x v="8"/>
    <x v="2"/>
    <x v="4"/>
    <n v="69"/>
    <n v="68"/>
    <n v="28"/>
    <x v="10"/>
    <n v="6148.0968230752251"/>
    <n v="3.788740698352135"/>
    <n v="8.723897853245477"/>
  </r>
  <r>
    <x v="1"/>
    <x v="2"/>
    <x v="0"/>
    <x v="9"/>
    <x v="8"/>
    <x v="2"/>
    <x v="4"/>
    <n v="120"/>
    <n v="100"/>
    <n v="48"/>
    <x v="18"/>
    <n v="16663.007434640262"/>
    <n v="4.2217533880908507"/>
    <n v="9.7209464177150977"/>
  </r>
  <r>
    <x v="1"/>
    <x v="2"/>
    <x v="0"/>
    <x v="9"/>
    <x v="8"/>
    <x v="2"/>
    <x v="4"/>
    <n v="4"/>
    <n v="2"/>
    <n v="0"/>
    <x v="0"/>
    <n v="6.2831853071795862"/>
    <n v="0.79817986835811505"/>
    <n v="1.8378770664093453"/>
  </r>
  <r>
    <x v="1"/>
    <x v="0"/>
    <x v="0"/>
    <x v="9"/>
    <x v="8"/>
    <x v="2"/>
    <x v="4"/>
    <n v="12.5"/>
    <n v="10"/>
    <n v="13"/>
    <x v="18"/>
    <n v="629.10392888135607"/>
    <n v="2.7987223974504092"/>
    <n v="6.4442964717978688"/>
  </r>
  <r>
    <x v="1"/>
    <x v="0"/>
    <x v="0"/>
    <x v="9"/>
    <x v="8"/>
    <x v="2"/>
    <x v="4"/>
    <n v="7"/>
    <n v="7"/>
    <n v="6.5"/>
    <x v="3"/>
    <n v="171.21679962064371"/>
    <n v="2.2335463749707762"/>
    <n v="5.1429305875185989"/>
  </r>
  <r>
    <x v="1"/>
    <x v="0"/>
    <x v="0"/>
    <x v="9"/>
    <x v="8"/>
    <x v="2"/>
    <x v="4"/>
    <n v="20"/>
    <n v="17"/>
    <n v="10"/>
    <x v="21"/>
    <n v="581.19464091411169"/>
    <n v="2.7643216010971474"/>
    <n v="6.3650857109277252"/>
  </r>
  <r>
    <x v="1"/>
    <x v="2"/>
    <x v="0"/>
    <x v="0"/>
    <x v="9"/>
    <x v="3"/>
    <x v="2"/>
    <n v="27"/>
    <n v="15"/>
    <n v="30"/>
    <x v="9"/>
    <n v="3145.5196444067806"/>
    <n v="3.4976924017864279"/>
    <n v="8.0537343842319693"/>
  </r>
  <r>
    <x v="0"/>
    <x v="1"/>
    <x v="0"/>
    <x v="1"/>
    <x v="9"/>
    <x v="3"/>
    <x v="2"/>
    <n v="28"/>
    <n v="25.5"/>
    <n v="13"/>
    <x v="2"/>
    <n v="1091.7034471224531"/>
    <n v="3.0381046816202666"/>
    <n v="6.9954945508542465"/>
  </r>
  <r>
    <x v="0"/>
    <x v="1"/>
    <x v="0"/>
    <x v="1"/>
    <x v="9"/>
    <x v="3"/>
    <x v="2"/>
    <n v="8"/>
    <n v="7.5"/>
    <n v="6"/>
    <x v="2"/>
    <n v="160.22122533307945"/>
    <n v="2.2047200487920704"/>
    <n v="5.0765555185737261"/>
  </r>
  <r>
    <x v="1"/>
    <x v="2"/>
    <x v="0"/>
    <x v="1"/>
    <x v="9"/>
    <x v="3"/>
    <x v="2"/>
    <n v="25"/>
    <n v="20"/>
    <n v="8"/>
    <x v="0"/>
    <n v="593.76101152847093"/>
    <n v="2.773611676867378"/>
    <n v="6.3864769009090425"/>
  </r>
  <r>
    <x v="1"/>
    <x v="0"/>
    <x v="0"/>
    <x v="1"/>
    <x v="9"/>
    <x v="3"/>
    <x v="2"/>
    <n v="16.5"/>
    <n v="14"/>
    <n v="9"/>
    <x v="14"/>
    <n v="435.89598068558382"/>
    <n v="2.6393828644888475"/>
    <n v="6.0774036384759444"/>
  </r>
  <r>
    <x v="1"/>
    <x v="0"/>
    <x v="0"/>
    <x v="1"/>
    <x v="9"/>
    <x v="3"/>
    <x v="2"/>
    <n v="3"/>
    <n v="3"/>
    <n v="2.5"/>
    <x v="0"/>
    <n v="26.703537555513243"/>
    <n v="1.4265687984084265"/>
    <n v="3.2847960493456712"/>
  </r>
  <r>
    <x v="0"/>
    <x v="0"/>
    <x v="0"/>
    <x v="4"/>
    <x v="9"/>
    <x v="3"/>
    <x v="2"/>
    <n v="4.5"/>
    <n v="3"/>
    <n v="2.5"/>
    <x v="0"/>
    <n v="30.237829290801759"/>
    <n v="1.4805506108746722"/>
    <n v="3.4090937660232479"/>
  </r>
  <r>
    <x v="1"/>
    <x v="2"/>
    <x v="0"/>
    <x v="4"/>
    <x v="9"/>
    <x v="3"/>
    <x v="2"/>
    <n v="7"/>
    <n v="6"/>
    <n v="3"/>
    <x v="0"/>
    <n v="61.261056745000964"/>
    <n v="1.7871844840566518"/>
    <n v="4.1151443514191008"/>
  </r>
  <r>
    <x v="0"/>
    <x v="0"/>
    <x v="0"/>
    <x v="5"/>
    <x v="9"/>
    <x v="3"/>
    <x v="2"/>
    <n v="49.5"/>
    <n v="43"/>
    <n v="26"/>
    <x v="18"/>
    <n v="3795.4366246181689"/>
    <n v="3.5792617440667622"/>
    <n v="8.2415547358119952"/>
  </r>
  <r>
    <x v="0"/>
    <x v="1"/>
    <x v="0"/>
    <x v="5"/>
    <x v="9"/>
    <x v="3"/>
    <x v="2"/>
    <n v="34"/>
    <n v="27.5"/>
    <n v="20"/>
    <x v="12"/>
    <n v="1990.9843442125314"/>
    <n v="3.2990678450355264"/>
    <n v="7.5963844407547931"/>
  </r>
  <r>
    <x v="1"/>
    <x v="2"/>
    <x v="0"/>
    <x v="6"/>
    <x v="9"/>
    <x v="3"/>
    <x v="2"/>
    <n v="6.5"/>
    <n v="5.5"/>
    <n v="3"/>
    <x v="0"/>
    <n v="56.352318223766915"/>
    <n v="1.7509117867722015"/>
    <n v="4.0316233793692398"/>
  </r>
  <r>
    <x v="1"/>
    <x v="0"/>
    <x v="0"/>
    <x v="6"/>
    <x v="9"/>
    <x v="3"/>
    <x v="2"/>
    <n v="8.5"/>
    <n v="8.5"/>
    <n v="4"/>
    <x v="2"/>
    <n v="107.01049976290233"/>
    <n v="2.0294263923148517"/>
    <n v="4.6729269582728632"/>
  </r>
  <r>
    <x v="1"/>
    <x v="0"/>
    <x v="0"/>
    <x v="6"/>
    <x v="9"/>
    <x v="3"/>
    <x v="2"/>
    <n v="25.5"/>
    <n v="25"/>
    <n v="36"/>
    <x v="7"/>
    <n v="4572.1954082182456"/>
    <n v="3.6601247831618675"/>
    <n v="8.42774876420658"/>
  </r>
  <r>
    <x v="0"/>
    <x v="0"/>
    <x v="0"/>
    <x v="7"/>
    <x v="9"/>
    <x v="3"/>
    <x v="2"/>
    <n v="8"/>
    <n v="6"/>
    <n v="6"/>
    <x v="0"/>
    <n v="150.79644737231007"/>
    <n v="2.1783911100697209"/>
    <n v="5.0159308967572906"/>
  </r>
  <r>
    <x v="0"/>
    <x v="0"/>
    <x v="0"/>
    <x v="7"/>
    <x v="9"/>
    <x v="3"/>
    <x v="2"/>
    <n v="10"/>
    <n v="11"/>
    <n v="6.5"/>
    <x v="1"/>
    <n v="219.12608758788807"/>
    <n v="2.340694084639769"/>
    <n v="5.3896473065508754"/>
  </r>
  <r>
    <x v="1"/>
    <x v="2"/>
    <x v="0"/>
    <x v="7"/>
    <x v="9"/>
    <x v="3"/>
    <x v="2"/>
    <n v="12"/>
    <n v="10"/>
    <n v="10"/>
    <x v="0"/>
    <n v="408.40704496667308"/>
    <n v="2.6110932250009706"/>
    <n v="6.0122643363049821"/>
  </r>
  <r>
    <x v="1"/>
    <x v="0"/>
    <x v="0"/>
    <x v="3"/>
    <x v="9"/>
    <x v="3"/>
    <x v="2"/>
    <n v="4.5"/>
    <n v="4"/>
    <n v="2"/>
    <x v="0"/>
    <n v="26.703537555513243"/>
    <n v="1.4265687984084265"/>
    <n v="3.2847960493456712"/>
  </r>
  <r>
    <x v="1"/>
    <x v="0"/>
    <x v="0"/>
    <x v="3"/>
    <x v="9"/>
    <x v="3"/>
    <x v="2"/>
    <n v="35"/>
    <n v="28.5"/>
    <n v="16"/>
    <x v="15"/>
    <n v="1587.6823873079418"/>
    <n v="3.2007636270358644"/>
    <n v="7.3700306138103349"/>
  </r>
  <r>
    <x v="1"/>
    <x v="0"/>
    <x v="0"/>
    <x v="8"/>
    <x v="9"/>
    <x v="3"/>
    <x v="2"/>
    <n v="25.5"/>
    <n v="23"/>
    <n v="17"/>
    <x v="2"/>
    <n v="1368.5562997200536"/>
    <n v="3.1362626681362187"/>
    <n v="7.2215116673641884"/>
  </r>
  <r>
    <x v="2"/>
    <x v="0"/>
    <x v="0"/>
    <x v="9"/>
    <x v="9"/>
    <x v="3"/>
    <x v="2"/>
    <n v="6"/>
    <n v="5"/>
    <n v="5"/>
    <x v="0"/>
    <n v="102.10176124166827"/>
    <n v="2.0090332336730081"/>
    <n v="4.6259699751850922"/>
  </r>
  <r>
    <x v="0"/>
    <x v="1"/>
    <x v="0"/>
    <x v="4"/>
    <x v="10"/>
    <x v="0"/>
    <x v="0"/>
    <n v="5"/>
    <n v="3"/>
    <n v="0"/>
    <x v="1"/>
    <n v="11.780972450961723"/>
    <n v="1.0711811404218528"/>
    <n v="2.4664857258317197"/>
  </r>
  <r>
    <x v="0"/>
    <x v="1"/>
    <x v="0"/>
    <x v="4"/>
    <x v="10"/>
    <x v="0"/>
    <x v="0"/>
    <n v="20"/>
    <n v="56"/>
    <n v="0"/>
    <x v="7"/>
    <n v="879.64594300514204"/>
    <n v="2.9443079040363531"/>
    <n v="6.7795194890186501"/>
  </r>
  <r>
    <x v="0"/>
    <x v="0"/>
    <x v="0"/>
    <x v="0"/>
    <x v="11"/>
    <x v="0"/>
    <x v="0"/>
    <n v="7.5"/>
    <n v="3.5"/>
    <n v="0"/>
    <x v="0"/>
    <n v="20.616701789183018"/>
    <n v="1.3142191891081472"/>
    <n v="3.0261015137671423"/>
  </r>
  <r>
    <x v="0"/>
    <x v="0"/>
    <x v="0"/>
    <x v="0"/>
    <x v="11"/>
    <x v="0"/>
    <x v="0"/>
    <n v="9"/>
    <n v="4"/>
    <n v="0"/>
    <x v="0"/>
    <n v="28.274333882308138"/>
    <n v="1.4513923821334587"/>
    <n v="3.3419544631856195"/>
  </r>
  <r>
    <x v="0"/>
    <x v="1"/>
    <x v="0"/>
    <x v="0"/>
    <x v="11"/>
    <x v="0"/>
    <x v="0"/>
    <n v="6"/>
    <n v="9"/>
    <n v="0"/>
    <x v="2"/>
    <n v="42.411500823462205"/>
    <n v="1.62748364118914"/>
    <n v="3.7474195712937837"/>
  </r>
  <r>
    <x v="0"/>
    <x v="1"/>
    <x v="0"/>
    <x v="0"/>
    <x v="11"/>
    <x v="0"/>
    <x v="0"/>
    <n v="9.5"/>
    <n v="9"/>
    <n v="0"/>
    <x v="2"/>
    <n v="67.151542970481827"/>
    <n v="1.827055996094344"/>
    <n v="4.206951900672224"/>
  </r>
  <r>
    <x v="1"/>
    <x v="2"/>
    <x v="0"/>
    <x v="0"/>
    <x v="11"/>
    <x v="0"/>
    <x v="0"/>
    <n v="6"/>
    <n v="2"/>
    <n v="0"/>
    <x v="0"/>
    <n v="9.4247779607693793"/>
    <n v="0.97427112741379629"/>
    <n v="2.2433421745175099"/>
  </r>
  <r>
    <x v="1"/>
    <x v="2"/>
    <x v="0"/>
    <x v="0"/>
    <x v="11"/>
    <x v="0"/>
    <x v="0"/>
    <n v="2"/>
    <n v="2"/>
    <n v="0"/>
    <x v="0"/>
    <n v="3.1415926535897931"/>
    <n v="0.49714987269413385"/>
    <n v="1.1447298858494002"/>
  </r>
  <r>
    <x v="1"/>
    <x v="2"/>
    <x v="0"/>
    <x v="0"/>
    <x v="11"/>
    <x v="0"/>
    <x v="0"/>
    <n v="7"/>
    <n v="4"/>
    <n v="0"/>
    <x v="0"/>
    <n v="21.991148575128552"/>
    <n v="1.3422479127083906"/>
    <n v="3.0906400349047134"/>
  </r>
  <r>
    <x v="1"/>
    <x v="0"/>
    <x v="0"/>
    <x v="0"/>
    <x v="11"/>
    <x v="0"/>
    <x v="0"/>
    <n v="7"/>
    <n v="6"/>
    <n v="0"/>
    <x v="2"/>
    <n v="32.986722862692829"/>
    <n v="1.518339171764072"/>
    <n v="3.496105143012878"/>
  </r>
  <r>
    <x v="1"/>
    <x v="0"/>
    <x v="0"/>
    <x v="0"/>
    <x v="11"/>
    <x v="0"/>
    <x v="0"/>
    <n v="9"/>
    <n v="7"/>
    <n v="0"/>
    <x v="1"/>
    <n v="49.480084294039244"/>
    <n v="1.6944304308197531"/>
    <n v="3.9015702511210422"/>
  </r>
  <r>
    <x v="1"/>
    <x v="0"/>
    <x v="0"/>
    <x v="0"/>
    <x v="11"/>
    <x v="0"/>
    <x v="0"/>
    <n v="14"/>
    <n v="8"/>
    <n v="0"/>
    <x v="3"/>
    <n v="87.964594300514207"/>
    <n v="1.9443079040363531"/>
    <n v="4.4769343960246042"/>
  </r>
  <r>
    <x v="0"/>
    <x v="0"/>
    <x v="0"/>
    <x v="1"/>
    <x v="11"/>
    <x v="0"/>
    <x v="0"/>
    <n v="5"/>
    <n v="3"/>
    <n v="0"/>
    <x v="1"/>
    <n v="11.780972450961723"/>
    <n v="1.0711811404218528"/>
    <n v="2.4664857258317197"/>
  </r>
  <r>
    <x v="0"/>
    <x v="0"/>
    <x v="0"/>
    <x v="1"/>
    <x v="11"/>
    <x v="0"/>
    <x v="0"/>
    <n v="3"/>
    <n v="2"/>
    <n v="0"/>
    <x v="0"/>
    <n v="4.7123889803846897"/>
    <n v="0.67324113174981504"/>
    <n v="1.5501949939575645"/>
  </r>
  <r>
    <x v="0"/>
    <x v="0"/>
    <x v="0"/>
    <x v="1"/>
    <x v="11"/>
    <x v="0"/>
    <x v="0"/>
    <n v="3"/>
    <n v="2.5"/>
    <n v="0"/>
    <x v="1"/>
    <n v="5.8904862254808616"/>
    <n v="0.7701511447578715"/>
    <n v="1.7733385452717743"/>
  </r>
  <r>
    <x v="0"/>
    <x v="1"/>
    <x v="0"/>
    <x v="1"/>
    <x v="11"/>
    <x v="0"/>
    <x v="0"/>
    <n v="8.5"/>
    <n v="5"/>
    <n v="0"/>
    <x v="1"/>
    <n v="33.379421944391552"/>
    <n v="1.523478811416483"/>
    <n v="3.5079396006598809"/>
  </r>
  <r>
    <x v="0"/>
    <x v="0"/>
    <x v="0"/>
    <x v="4"/>
    <x v="11"/>
    <x v="0"/>
    <x v="0"/>
    <n v="5.5"/>
    <n v="4"/>
    <n v="0"/>
    <x v="0"/>
    <n v="17.27875959474386"/>
    <n v="1.2375125621883776"/>
    <n v="2.8494779780878252"/>
  </r>
  <r>
    <x v="0"/>
    <x v="0"/>
    <x v="0"/>
    <x v="4"/>
    <x v="11"/>
    <x v="0"/>
    <x v="0"/>
    <n v="6"/>
    <n v="4"/>
    <n v="0"/>
    <x v="14"/>
    <n v="18.849555921538759"/>
    <n v="1.2753011230777775"/>
    <n v="2.9364893550774553"/>
  </r>
  <r>
    <x v="0"/>
    <x v="0"/>
    <x v="0"/>
    <x v="4"/>
    <x v="11"/>
    <x v="0"/>
    <x v="0"/>
    <n v="7"/>
    <n v="5"/>
    <n v="0"/>
    <x v="0"/>
    <n v="27.488935718910689"/>
    <n v="1.4391579257164471"/>
    <n v="3.3137835862189231"/>
  </r>
  <r>
    <x v="0"/>
    <x v="1"/>
    <x v="0"/>
    <x v="4"/>
    <x v="11"/>
    <x v="0"/>
    <x v="0"/>
    <n v="10.5"/>
    <n v="6"/>
    <n v="0"/>
    <x v="8"/>
    <n v="49.480084294039244"/>
    <n v="1.6944304308197531"/>
    <n v="3.9015702511210422"/>
  </r>
  <r>
    <x v="1"/>
    <x v="2"/>
    <x v="0"/>
    <x v="4"/>
    <x v="11"/>
    <x v="0"/>
    <x v="0"/>
    <n v="1"/>
    <n v="0.5"/>
    <n v="0"/>
    <x v="0"/>
    <n v="0.39269908169872414"/>
    <n v="-0.40594011429780974"/>
    <n v="-0.93471165583043581"/>
  </r>
  <r>
    <x v="1"/>
    <x v="2"/>
    <x v="0"/>
    <x v="4"/>
    <x v="11"/>
    <x v="0"/>
    <x v="0"/>
    <n v="5"/>
    <n v="3"/>
    <n v="0"/>
    <x v="0"/>
    <n v="11.780972450961723"/>
    <n v="1.0711811404218528"/>
    <n v="2.4664857258317197"/>
  </r>
  <r>
    <x v="1"/>
    <x v="0"/>
    <x v="0"/>
    <x v="4"/>
    <x v="11"/>
    <x v="0"/>
    <x v="0"/>
    <n v="7.5"/>
    <n v="3"/>
    <n v="0"/>
    <x v="3"/>
    <n v="17.671458676442587"/>
    <n v="1.2472723994775339"/>
    <n v="2.8719508339398838"/>
  </r>
  <r>
    <x v="1"/>
    <x v="0"/>
    <x v="0"/>
    <x v="4"/>
    <x v="11"/>
    <x v="0"/>
    <x v="0"/>
    <n v="13.5"/>
    <n v="2.5"/>
    <n v="0"/>
    <x v="9"/>
    <n v="26.507188014663878"/>
    <n v="1.4233636585332152"/>
    <n v="3.2774159420480484"/>
  </r>
  <r>
    <x v="1"/>
    <x v="0"/>
    <x v="0"/>
    <x v="4"/>
    <x v="11"/>
    <x v="0"/>
    <x v="0"/>
    <n v="13"/>
    <n v="10.5"/>
    <n v="0"/>
    <x v="5"/>
    <n v="107.2068493037517"/>
    <n v="2.0302225327429464"/>
    <n v="4.6747601393545244"/>
  </r>
  <r>
    <x v="0"/>
    <x v="0"/>
    <x v="0"/>
    <x v="5"/>
    <x v="11"/>
    <x v="0"/>
    <x v="0"/>
    <n v="4"/>
    <n v="3"/>
    <n v="0"/>
    <x v="0"/>
    <n v="9.4247779607693793"/>
    <n v="0.97427112741379629"/>
    <n v="2.2433421745175099"/>
  </r>
  <r>
    <x v="0"/>
    <x v="0"/>
    <x v="0"/>
    <x v="5"/>
    <x v="11"/>
    <x v="0"/>
    <x v="0"/>
    <n v="14"/>
    <n v="7"/>
    <n v="0"/>
    <x v="0"/>
    <n v="76.969020012949926"/>
    <n v="1.8863159570586663"/>
    <n v="4.3434030034000815"/>
  </r>
  <r>
    <x v="0"/>
    <x v="0"/>
    <x v="0"/>
    <x v="5"/>
    <x v="11"/>
    <x v="0"/>
    <x v="0"/>
    <n v="9"/>
    <n v="5.5"/>
    <n v="0"/>
    <x v="2"/>
    <n v="38.877209088173693"/>
    <n v="1.5896950802997403"/>
    <n v="3.6604081943041544"/>
  </r>
  <r>
    <x v="0"/>
    <x v="1"/>
    <x v="0"/>
    <x v="5"/>
    <x v="11"/>
    <x v="0"/>
    <x v="0"/>
    <n v="11"/>
    <n v="5"/>
    <n v="0"/>
    <x v="1"/>
    <n v="43.196898986859658"/>
    <n v="1.6354525708604153"/>
    <n v="3.7657687099619803"/>
  </r>
  <r>
    <x v="0"/>
    <x v="1"/>
    <x v="0"/>
    <x v="5"/>
    <x v="11"/>
    <x v="0"/>
    <x v="0"/>
    <n v="4"/>
    <n v="4"/>
    <n v="0"/>
    <x v="2"/>
    <n v="12.566370614359172"/>
    <n v="1.0992098640220962"/>
    <n v="2.5310242469692907"/>
  </r>
  <r>
    <x v="0"/>
    <x v="1"/>
    <x v="0"/>
    <x v="5"/>
    <x v="11"/>
    <x v="0"/>
    <x v="0"/>
    <n v="4"/>
    <n v="4.5"/>
    <n v="0"/>
    <x v="2"/>
    <n v="14.137166941154069"/>
    <n v="1.1503623864694774"/>
    <n v="2.6488072826256741"/>
  </r>
  <r>
    <x v="0"/>
    <x v="0"/>
    <x v="0"/>
    <x v="2"/>
    <x v="11"/>
    <x v="0"/>
    <x v="0"/>
    <n v="2.5"/>
    <n v="2"/>
    <n v="0"/>
    <x v="0"/>
    <n v="3.9269908169872414"/>
    <n v="0.59405988570219026"/>
    <n v="1.3678734371636099"/>
  </r>
  <r>
    <x v="0"/>
    <x v="0"/>
    <x v="0"/>
    <x v="2"/>
    <x v="11"/>
    <x v="0"/>
    <x v="0"/>
    <n v="5"/>
    <n v="2"/>
    <n v="0"/>
    <x v="0"/>
    <n v="7.8539816339744828"/>
    <n v="0.8950898813661714"/>
    <n v="2.061020617723555"/>
  </r>
  <r>
    <x v="0"/>
    <x v="0"/>
    <x v="0"/>
    <x v="2"/>
    <x v="11"/>
    <x v="0"/>
    <x v="0"/>
    <n v="2.5"/>
    <n v="1.5"/>
    <n v="0"/>
    <x v="0"/>
    <n v="2.9452431127404308"/>
    <n v="0.46912114909389024"/>
    <n v="1.0801913647118289"/>
  </r>
  <r>
    <x v="0"/>
    <x v="0"/>
    <x v="0"/>
    <x v="2"/>
    <x v="11"/>
    <x v="0"/>
    <x v="0"/>
    <n v="2.5"/>
    <n v="1.5"/>
    <n v="0"/>
    <x v="0"/>
    <n v="2.9452431127404308"/>
    <n v="0.46912114909389024"/>
    <n v="1.0801913647118289"/>
  </r>
  <r>
    <x v="0"/>
    <x v="0"/>
    <x v="0"/>
    <x v="2"/>
    <x v="11"/>
    <x v="0"/>
    <x v="0"/>
    <n v="11"/>
    <n v="6.5"/>
    <n v="0"/>
    <x v="3"/>
    <n v="56.155968682917553"/>
    <n v="1.749395923167252"/>
    <n v="4.0281329744294716"/>
  </r>
  <r>
    <x v="0"/>
    <x v="0"/>
    <x v="0"/>
    <x v="2"/>
    <x v="11"/>
    <x v="0"/>
    <x v="0"/>
    <n v="6.5"/>
    <n v="4"/>
    <n v="0"/>
    <x v="0"/>
    <n v="20.420352248333657"/>
    <n v="1.3100632293369894"/>
    <n v="3.0165320627509917"/>
  </r>
  <r>
    <x v="0"/>
    <x v="0"/>
    <x v="0"/>
    <x v="2"/>
    <x v="11"/>
    <x v="0"/>
    <x v="0"/>
    <n v="8.5"/>
    <n v="6"/>
    <n v="0"/>
    <x v="12"/>
    <n v="40.055306333269861"/>
    <n v="1.6026600574641079"/>
    <n v="3.6902611574538353"/>
  </r>
  <r>
    <x v="0"/>
    <x v="0"/>
    <x v="0"/>
    <x v="2"/>
    <x v="11"/>
    <x v="0"/>
    <x v="0"/>
    <n v="2.5"/>
    <n v="1.5"/>
    <n v="0"/>
    <x v="0"/>
    <n v="2.9452431127404308"/>
    <n v="0.46912114909389024"/>
    <n v="1.0801913647118289"/>
  </r>
  <r>
    <x v="0"/>
    <x v="0"/>
    <x v="0"/>
    <x v="2"/>
    <x v="11"/>
    <x v="0"/>
    <x v="0"/>
    <n v="13"/>
    <n v="8"/>
    <n v="0"/>
    <x v="3"/>
    <n v="81.681408993334628"/>
    <n v="1.9121232206649519"/>
    <n v="4.4028264238708825"/>
  </r>
  <r>
    <x v="0"/>
    <x v="0"/>
    <x v="0"/>
    <x v="2"/>
    <x v="11"/>
    <x v="0"/>
    <x v="0"/>
    <n v="7"/>
    <n v="3"/>
    <n v="0"/>
    <x v="0"/>
    <n v="16.493361431346415"/>
    <n v="1.2173091761000907"/>
    <n v="2.8029579624529326"/>
  </r>
  <r>
    <x v="0"/>
    <x v="0"/>
    <x v="0"/>
    <x v="2"/>
    <x v="11"/>
    <x v="0"/>
    <x v="0"/>
    <n v="3"/>
    <n v="3"/>
    <n v="0"/>
    <x v="0"/>
    <n v="7.0685834705770345"/>
    <n v="0.84933239080549627"/>
    <n v="1.9556601020657289"/>
  </r>
  <r>
    <x v="0"/>
    <x v="0"/>
    <x v="0"/>
    <x v="2"/>
    <x v="11"/>
    <x v="0"/>
    <x v="0"/>
    <n v="3"/>
    <n v="2"/>
    <n v="0"/>
    <x v="0"/>
    <n v="4.7123889803846897"/>
    <n v="0.67324113174981504"/>
    <n v="1.5501949939575645"/>
  </r>
  <r>
    <x v="0"/>
    <x v="1"/>
    <x v="0"/>
    <x v="2"/>
    <x v="11"/>
    <x v="0"/>
    <x v="0"/>
    <n v="9.5"/>
    <n v="4.5"/>
    <n v="0"/>
    <x v="1"/>
    <n v="33.575771485240914"/>
    <n v="1.526026000430363"/>
    <n v="3.5138047201122786"/>
  </r>
  <r>
    <x v="0"/>
    <x v="1"/>
    <x v="0"/>
    <x v="2"/>
    <x v="11"/>
    <x v="0"/>
    <x v="0"/>
    <n v="3"/>
    <n v="3.5"/>
    <n v="0"/>
    <x v="12"/>
    <n v="8.2466807156732074"/>
    <n v="0.91627918043610956"/>
    <n v="2.1098107818929872"/>
  </r>
  <r>
    <x v="0"/>
    <x v="1"/>
    <x v="0"/>
    <x v="2"/>
    <x v="11"/>
    <x v="0"/>
    <x v="0"/>
    <n v="10.5"/>
    <n v="11"/>
    <n v="0"/>
    <x v="1"/>
    <n v="90.713487872405281"/>
    <n v="1.9576718655943346"/>
    <n v="4.5077060546913579"/>
  </r>
  <r>
    <x v="0"/>
    <x v="1"/>
    <x v="0"/>
    <x v="2"/>
    <x v="11"/>
    <x v="0"/>
    <x v="0"/>
    <n v="5"/>
    <n v="3"/>
    <n v="0"/>
    <x v="12"/>
    <n v="11.780972450961723"/>
    <n v="1.0711811404218528"/>
    <n v="2.4664857258317197"/>
  </r>
  <r>
    <x v="1"/>
    <x v="2"/>
    <x v="0"/>
    <x v="2"/>
    <x v="11"/>
    <x v="0"/>
    <x v="0"/>
    <n v="5"/>
    <n v="4"/>
    <n v="0"/>
    <x v="0"/>
    <n v="15.707963267948966"/>
    <n v="1.1961198770301527"/>
    <n v="2.7541677982835004"/>
  </r>
  <r>
    <x v="1"/>
    <x v="0"/>
    <x v="0"/>
    <x v="2"/>
    <x v="11"/>
    <x v="0"/>
    <x v="0"/>
    <n v="7"/>
    <n v="6"/>
    <n v="0"/>
    <x v="0"/>
    <n v="32.986722862692829"/>
    <n v="1.518339171764072"/>
    <n v="3.496105143012878"/>
  </r>
  <r>
    <x v="0"/>
    <x v="0"/>
    <x v="0"/>
    <x v="6"/>
    <x v="11"/>
    <x v="0"/>
    <x v="0"/>
    <n v="9.5"/>
    <n v="4.5"/>
    <n v="0"/>
    <x v="0"/>
    <n v="33.575771485240914"/>
    <n v="1.526026000430363"/>
    <n v="3.5138047201122786"/>
  </r>
  <r>
    <x v="0"/>
    <x v="0"/>
    <x v="0"/>
    <x v="6"/>
    <x v="11"/>
    <x v="0"/>
    <x v="0"/>
    <n v="2"/>
    <n v="2"/>
    <n v="0"/>
    <x v="0"/>
    <n v="3.1415926535897931"/>
    <n v="0.49714987269413385"/>
    <n v="1.1447298858494002"/>
  </r>
  <r>
    <x v="0"/>
    <x v="1"/>
    <x v="0"/>
    <x v="6"/>
    <x v="11"/>
    <x v="0"/>
    <x v="0"/>
    <n v="3"/>
    <n v="1.5"/>
    <n v="0"/>
    <x v="9"/>
    <n v="3.5342917352885173"/>
    <n v="0.54830239514151513"/>
    <n v="1.2625129215057835"/>
  </r>
  <r>
    <x v="0"/>
    <x v="1"/>
    <x v="0"/>
    <x v="6"/>
    <x v="11"/>
    <x v="0"/>
    <x v="0"/>
    <n v="5.5"/>
    <n v="4"/>
    <n v="0"/>
    <x v="3"/>
    <n v="17.27875959474386"/>
    <n v="1.2375125621883776"/>
    <n v="2.8494779780878252"/>
  </r>
  <r>
    <x v="0"/>
    <x v="1"/>
    <x v="0"/>
    <x v="6"/>
    <x v="11"/>
    <x v="0"/>
    <x v="0"/>
    <n v="8"/>
    <n v="5"/>
    <n v="0"/>
    <x v="1"/>
    <n v="31.415926535897931"/>
    <n v="1.4971498726941339"/>
    <n v="3.4473149788434458"/>
  </r>
  <r>
    <x v="0"/>
    <x v="1"/>
    <x v="0"/>
    <x v="6"/>
    <x v="11"/>
    <x v="0"/>
    <x v="0"/>
    <n v="11"/>
    <n v="5"/>
    <n v="0"/>
    <x v="18"/>
    <n v="43.196898986859658"/>
    <n v="1.6354525708604153"/>
    <n v="3.7657687099619803"/>
  </r>
  <r>
    <x v="0"/>
    <x v="1"/>
    <x v="0"/>
    <x v="6"/>
    <x v="11"/>
    <x v="0"/>
    <x v="0"/>
    <n v="10"/>
    <n v="8"/>
    <n v="0"/>
    <x v="12"/>
    <n v="62.831853071795862"/>
    <n v="1.7981798683581149"/>
    <n v="4.1404621594033912"/>
  </r>
  <r>
    <x v="1"/>
    <x v="2"/>
    <x v="0"/>
    <x v="6"/>
    <x v="11"/>
    <x v="0"/>
    <x v="0"/>
    <n v="8"/>
    <n v="3"/>
    <n v="0"/>
    <x v="0"/>
    <n v="18.849555921538759"/>
    <n v="1.2753011230777775"/>
    <n v="2.9364893550774553"/>
  </r>
  <r>
    <x v="1"/>
    <x v="2"/>
    <x v="0"/>
    <x v="6"/>
    <x v="11"/>
    <x v="0"/>
    <x v="0"/>
    <n v="4"/>
    <n v="2"/>
    <n v="0"/>
    <x v="0"/>
    <n v="6.2831853071795862"/>
    <n v="0.79817986835811505"/>
    <n v="1.8378770664093453"/>
  </r>
  <r>
    <x v="0"/>
    <x v="0"/>
    <x v="0"/>
    <x v="7"/>
    <x v="11"/>
    <x v="0"/>
    <x v="0"/>
    <n v="3.5"/>
    <n v="3"/>
    <n v="0"/>
    <x v="0"/>
    <n v="8.2466807156732074"/>
    <n v="0.91627918043610956"/>
    <n v="2.1098107818929872"/>
  </r>
  <r>
    <x v="0"/>
    <x v="0"/>
    <x v="0"/>
    <x v="7"/>
    <x v="11"/>
    <x v="0"/>
    <x v="0"/>
    <n v="5"/>
    <n v="5.5"/>
    <n v="0"/>
    <x v="2"/>
    <n v="21.598449493429829"/>
    <n v="1.334422575196434"/>
    <n v="3.0726215294020354"/>
  </r>
  <r>
    <x v="0"/>
    <x v="0"/>
    <x v="0"/>
    <x v="7"/>
    <x v="11"/>
    <x v="0"/>
    <x v="0"/>
    <n v="4.5"/>
    <n v="4"/>
    <n v="0"/>
    <x v="0"/>
    <n v="14.137166941154069"/>
    <n v="1.1503623864694774"/>
    <n v="2.6488072826256741"/>
  </r>
  <r>
    <x v="0"/>
    <x v="0"/>
    <x v="0"/>
    <x v="7"/>
    <x v="11"/>
    <x v="0"/>
    <x v="0"/>
    <n v="2.5"/>
    <n v="2.5"/>
    <n v="0"/>
    <x v="0"/>
    <n v="4.908738521234052"/>
    <n v="0.69096989871024672"/>
    <n v="1.5910169884778196"/>
  </r>
  <r>
    <x v="0"/>
    <x v="0"/>
    <x v="0"/>
    <x v="7"/>
    <x v="11"/>
    <x v="0"/>
    <x v="0"/>
    <n v="6"/>
    <n v="5"/>
    <n v="0"/>
    <x v="0"/>
    <n v="23.561944901923447"/>
    <n v="1.3722111360858338"/>
    <n v="3.1596329063916646"/>
  </r>
  <r>
    <x v="0"/>
    <x v="0"/>
    <x v="0"/>
    <x v="7"/>
    <x v="11"/>
    <x v="0"/>
    <x v="0"/>
    <n v="2.5"/>
    <n v="1.5"/>
    <n v="0"/>
    <x v="0"/>
    <n v="2.9452431127404308"/>
    <n v="0.46912114909389024"/>
    <n v="1.0801913647118289"/>
  </r>
  <r>
    <x v="0"/>
    <x v="0"/>
    <x v="0"/>
    <x v="7"/>
    <x v="11"/>
    <x v="0"/>
    <x v="0"/>
    <n v="5.5"/>
    <n v="4.5"/>
    <n v="0"/>
    <x v="0"/>
    <n v="19.438604544086846"/>
    <n v="1.288665084635759"/>
    <n v="2.967261013744209"/>
  </r>
  <r>
    <x v="0"/>
    <x v="0"/>
    <x v="0"/>
    <x v="7"/>
    <x v="11"/>
    <x v="0"/>
    <x v="0"/>
    <n v="8"/>
    <n v="6.5"/>
    <n v="0"/>
    <x v="1"/>
    <n v="40.840704496667314"/>
    <n v="1.6110932250009706"/>
    <n v="3.7096792433109371"/>
  </r>
  <r>
    <x v="0"/>
    <x v="1"/>
    <x v="0"/>
    <x v="7"/>
    <x v="11"/>
    <x v="0"/>
    <x v="0"/>
    <n v="20.2"/>
    <n v="25.9"/>
    <n v="0"/>
    <x v="18"/>
    <n v="410.90461112627696"/>
    <n v="2.613741014894047"/>
    <n v="6.0183610978421607"/>
  </r>
  <r>
    <x v="0"/>
    <x v="1"/>
    <x v="0"/>
    <x v="7"/>
    <x v="11"/>
    <x v="0"/>
    <x v="0"/>
    <n v="7.2"/>
    <n v="5.4"/>
    <n v="0"/>
    <x v="1"/>
    <n v="30.536280592892791"/>
    <n v="1.4848161376204085"/>
    <n v="3.4189155043217481"/>
  </r>
  <r>
    <x v="0"/>
    <x v="1"/>
    <x v="0"/>
    <x v="3"/>
    <x v="11"/>
    <x v="0"/>
    <x v="0"/>
    <n v="4.5"/>
    <n v="3"/>
    <n v="0"/>
    <x v="13"/>
    <n v="10.602875205865551"/>
    <n v="1.0254236498611775"/>
    <n v="2.3611252101738933"/>
  </r>
  <r>
    <x v="0"/>
    <x v="1"/>
    <x v="0"/>
    <x v="3"/>
    <x v="11"/>
    <x v="0"/>
    <x v="0"/>
    <n v="2.5"/>
    <n v="2"/>
    <n v="0"/>
    <x v="1"/>
    <n v="3.9269908169872414"/>
    <n v="0.59405988570219026"/>
    <n v="1.3678734371636099"/>
  </r>
  <r>
    <x v="0"/>
    <x v="1"/>
    <x v="0"/>
    <x v="3"/>
    <x v="11"/>
    <x v="0"/>
    <x v="0"/>
    <n v="10"/>
    <n v="3.5"/>
    <n v="0"/>
    <x v="13"/>
    <n v="27.488935718910689"/>
    <n v="1.4391579257164471"/>
    <n v="3.3137835862189231"/>
  </r>
  <r>
    <x v="1"/>
    <x v="2"/>
    <x v="0"/>
    <x v="3"/>
    <x v="11"/>
    <x v="0"/>
    <x v="0"/>
    <n v="3"/>
    <n v="1"/>
    <n v="0"/>
    <x v="0"/>
    <n v="2.3561944901923448"/>
    <n v="0.37221113608583389"/>
    <n v="0.85704781339761926"/>
  </r>
  <r>
    <x v="1"/>
    <x v="2"/>
    <x v="0"/>
    <x v="3"/>
    <x v="11"/>
    <x v="0"/>
    <x v="0"/>
    <n v="1"/>
    <n v="0.5"/>
    <n v="5"/>
    <x v="2"/>
    <n v="78.932515421443554"/>
    <n v="1.8972559431226792"/>
    <n v="4.3685932522286404"/>
  </r>
  <r>
    <x v="1"/>
    <x v="0"/>
    <x v="0"/>
    <x v="3"/>
    <x v="11"/>
    <x v="0"/>
    <x v="0"/>
    <n v="12"/>
    <n v="13.5"/>
    <n v="0"/>
    <x v="7"/>
    <n v="127.23450247038662"/>
    <n v="2.1046048959088024"/>
    <n v="4.8460318599618937"/>
  </r>
  <r>
    <x v="1"/>
    <x v="0"/>
    <x v="0"/>
    <x v="3"/>
    <x v="11"/>
    <x v="0"/>
    <x v="0"/>
    <n v="11.5"/>
    <n v="10"/>
    <n v="0"/>
    <x v="18"/>
    <n v="90.320788790706558"/>
    <n v="1.9557877217197832"/>
    <n v="4.5033676530927593"/>
  </r>
  <r>
    <x v="1"/>
    <x v="0"/>
    <x v="0"/>
    <x v="3"/>
    <x v="11"/>
    <x v="0"/>
    <x v="0"/>
    <n v="5"/>
    <n v="4"/>
    <n v="0"/>
    <x v="12"/>
    <n v="15.707963267948966"/>
    <n v="1.1961198770301527"/>
    <n v="2.7541677982835004"/>
  </r>
  <r>
    <x v="1"/>
    <x v="0"/>
    <x v="0"/>
    <x v="3"/>
    <x v="11"/>
    <x v="0"/>
    <x v="0"/>
    <n v="26"/>
    <n v="8"/>
    <n v="0"/>
    <x v="8"/>
    <n v="163.36281798666926"/>
    <n v="2.2131532163289331"/>
    <n v="5.0959736044308279"/>
  </r>
  <r>
    <x v="1"/>
    <x v="0"/>
    <x v="0"/>
    <x v="3"/>
    <x v="11"/>
    <x v="0"/>
    <x v="0"/>
    <n v="7"/>
    <n v="4.5"/>
    <n v="0"/>
    <x v="0"/>
    <n v="24.740042147019622"/>
    <n v="1.3934004351557721"/>
    <n v="3.2084230705610968"/>
  </r>
  <r>
    <x v="1"/>
    <x v="0"/>
    <x v="0"/>
    <x v="3"/>
    <x v="11"/>
    <x v="0"/>
    <x v="0"/>
    <n v="2"/>
    <n v="2"/>
    <n v="0"/>
    <x v="2"/>
    <n v="3.1415926535897931"/>
    <n v="0.49714987269413385"/>
    <n v="1.1447298858494002"/>
  </r>
  <r>
    <x v="1"/>
    <x v="0"/>
    <x v="0"/>
    <x v="3"/>
    <x v="11"/>
    <x v="0"/>
    <x v="0"/>
    <n v="3"/>
    <n v="2.5"/>
    <n v="0"/>
    <x v="1"/>
    <n v="5.8904862254808616"/>
    <n v="0.7701511447578715"/>
    <n v="1.7733385452717743"/>
  </r>
  <r>
    <x v="2"/>
    <x v="1"/>
    <x v="0"/>
    <x v="8"/>
    <x v="11"/>
    <x v="0"/>
    <x v="0"/>
    <n v="11"/>
    <n v="3"/>
    <n v="0"/>
    <x v="8"/>
    <n v="25.918139392115794"/>
    <n v="1.4136038212440589"/>
    <n v="3.2549430861959898"/>
  </r>
  <r>
    <x v="2"/>
    <x v="1"/>
    <x v="0"/>
    <x v="8"/>
    <x v="11"/>
    <x v="0"/>
    <x v="0"/>
    <n v="6"/>
    <n v="2.5"/>
    <n v="0"/>
    <x v="12"/>
    <n v="11.780972450961723"/>
    <n v="1.0711811404218528"/>
    <n v="2.4664857258317197"/>
  </r>
  <r>
    <x v="2"/>
    <x v="0"/>
    <x v="0"/>
    <x v="8"/>
    <x v="11"/>
    <x v="0"/>
    <x v="0"/>
    <n v="6.5"/>
    <n v="3"/>
    <n v="0"/>
    <x v="12"/>
    <n v="15.315264186250241"/>
    <n v="1.1851244927286895"/>
    <n v="2.7288499902992105"/>
  </r>
  <r>
    <x v="2"/>
    <x v="0"/>
    <x v="0"/>
    <x v="8"/>
    <x v="11"/>
    <x v="0"/>
    <x v="0"/>
    <n v="2"/>
    <n v="2"/>
    <n v="0"/>
    <x v="2"/>
    <n v="3.1415926535897931"/>
    <n v="0.49714987269413385"/>
    <n v="1.1447298858494002"/>
  </r>
  <r>
    <x v="2"/>
    <x v="0"/>
    <x v="0"/>
    <x v="9"/>
    <x v="11"/>
    <x v="0"/>
    <x v="0"/>
    <n v="5"/>
    <n v="2.5"/>
    <n v="0"/>
    <x v="12"/>
    <n v="9.8174770424681039"/>
    <n v="0.99199989437422786"/>
    <n v="2.2841641690377652"/>
  </r>
  <r>
    <x v="2"/>
    <x v="0"/>
    <x v="0"/>
    <x v="9"/>
    <x v="11"/>
    <x v="0"/>
    <x v="0"/>
    <n v="11"/>
    <n v="3"/>
    <n v="0"/>
    <x v="3"/>
    <n v="25.918139392115794"/>
    <n v="1.4136038212440589"/>
    <n v="3.2549430861959898"/>
  </r>
  <r>
    <x v="1"/>
    <x v="2"/>
    <x v="0"/>
    <x v="9"/>
    <x v="11"/>
    <x v="0"/>
    <x v="0"/>
    <n v="6"/>
    <n v="3"/>
    <n v="0"/>
    <x v="7"/>
    <n v="14.137166941154069"/>
    <n v="1.1503623864694774"/>
    <n v="2.6488072826256741"/>
  </r>
  <r>
    <x v="1"/>
    <x v="2"/>
    <x v="0"/>
    <x v="9"/>
    <x v="11"/>
    <x v="0"/>
    <x v="0"/>
    <n v="2.5"/>
    <n v="2"/>
    <n v="0"/>
    <x v="0"/>
    <n v="3.9269908169872414"/>
    <n v="0.59405988570219026"/>
    <n v="1.3678734371636099"/>
  </r>
  <r>
    <x v="1"/>
    <x v="0"/>
    <x v="0"/>
    <x v="9"/>
    <x v="11"/>
    <x v="0"/>
    <x v="0"/>
    <n v="2.5"/>
    <n v="2"/>
    <n v="0"/>
    <x v="1"/>
    <n v="3.9269908169872414"/>
    <n v="0.59405988570219026"/>
    <n v="1.3678734371636099"/>
  </r>
  <r>
    <x v="1"/>
    <x v="0"/>
    <x v="0"/>
    <x v="9"/>
    <x v="11"/>
    <x v="0"/>
    <x v="0"/>
    <n v="8.5"/>
    <n v="8"/>
    <n v="0"/>
    <x v="9"/>
    <n v="53.407075111026487"/>
    <n v="1.7275987940724078"/>
    <n v="3.9779432299056161"/>
  </r>
  <r>
    <x v="1"/>
    <x v="0"/>
    <x v="0"/>
    <x v="9"/>
    <x v="11"/>
    <x v="0"/>
    <x v="0"/>
    <n v="3.5"/>
    <n v="2"/>
    <n v="0"/>
    <x v="12"/>
    <n v="5.497787143782138"/>
    <n v="0.74018792138042833"/>
    <n v="1.7043456737848228"/>
  </r>
  <r>
    <x v="3"/>
    <x v="1"/>
    <x v="1"/>
    <x v="4"/>
    <x v="0"/>
    <x v="0"/>
    <x v="0"/>
    <n v="0.5"/>
    <n v="1"/>
    <n v="0"/>
    <x v="0"/>
    <n v="0.39269908169872414"/>
    <n v="-0.40594011429780974"/>
    <n v="-0.93471165583043581"/>
  </r>
  <r>
    <x v="3"/>
    <x v="1"/>
    <x v="1"/>
    <x v="7"/>
    <x v="0"/>
    <x v="0"/>
    <x v="0"/>
    <n v="3"/>
    <n v="1"/>
    <n v="0"/>
    <x v="2"/>
    <n v="2.3561944901923448"/>
    <n v="0.37221113608583389"/>
    <n v="0.85704781339761926"/>
  </r>
  <r>
    <x v="2"/>
    <x v="1"/>
    <x v="1"/>
    <x v="8"/>
    <x v="0"/>
    <x v="0"/>
    <x v="0"/>
    <n v="5"/>
    <n v="3"/>
    <n v="0"/>
    <x v="3"/>
    <n v="11.780972450961723"/>
    <n v="1.0711811404218528"/>
    <n v="2.4664857258317197"/>
  </r>
  <r>
    <x v="2"/>
    <x v="1"/>
    <x v="1"/>
    <x v="8"/>
    <x v="0"/>
    <x v="0"/>
    <x v="0"/>
    <n v="4.5"/>
    <n v="2.5"/>
    <n v="0"/>
    <x v="1"/>
    <n v="8.8357293382212934"/>
    <n v="0.94624240381355273"/>
    <n v="2.1788036533799389"/>
  </r>
  <r>
    <x v="2"/>
    <x v="0"/>
    <x v="1"/>
    <x v="8"/>
    <x v="0"/>
    <x v="0"/>
    <x v="0"/>
    <n v="2"/>
    <n v="1"/>
    <n v="0"/>
    <x v="1"/>
    <n v="1.5707963267948966"/>
    <n v="0.19611987703015263"/>
    <n v="0.45158270528945482"/>
  </r>
  <r>
    <x v="2"/>
    <x v="0"/>
    <x v="1"/>
    <x v="8"/>
    <x v="0"/>
    <x v="0"/>
    <x v="0"/>
    <n v="2"/>
    <n v="1.5"/>
    <n v="0"/>
    <x v="0"/>
    <n v="2.3561944901923448"/>
    <n v="0.37221113608583389"/>
    <n v="0.85704781339761926"/>
  </r>
  <r>
    <x v="2"/>
    <x v="0"/>
    <x v="1"/>
    <x v="1"/>
    <x v="12"/>
    <x v="0"/>
    <x v="0"/>
    <n v="6.5"/>
    <n v="3"/>
    <n v="0"/>
    <x v="0"/>
    <n v="15.315264186250241"/>
    <n v="1.1851244927286895"/>
    <n v="2.7288499902992105"/>
  </r>
  <r>
    <x v="2"/>
    <x v="0"/>
    <x v="1"/>
    <x v="1"/>
    <x v="12"/>
    <x v="0"/>
    <x v="0"/>
    <n v="6.5"/>
    <n v="5.5"/>
    <n v="0"/>
    <x v="2"/>
    <n v="28.077984341458777"/>
    <n v="1.448365927503271"/>
    <n v="3.3349857938695262"/>
  </r>
  <r>
    <x v="3"/>
    <x v="1"/>
    <x v="1"/>
    <x v="0"/>
    <x v="1"/>
    <x v="1"/>
    <x v="1"/>
    <n v="5.5"/>
    <n v="4"/>
    <n v="0"/>
    <x v="1"/>
    <n v="17.27875959474386"/>
    <n v="1.2375125621883776"/>
    <n v="2.8494779780878252"/>
  </r>
  <r>
    <x v="3"/>
    <x v="1"/>
    <x v="1"/>
    <x v="0"/>
    <x v="1"/>
    <x v="1"/>
    <x v="1"/>
    <n v="4"/>
    <n v="4.5"/>
    <n v="0"/>
    <x v="12"/>
    <n v="14.137166941154069"/>
    <n v="1.1503623864694774"/>
    <n v="2.6488072826256741"/>
  </r>
  <r>
    <x v="3"/>
    <x v="1"/>
    <x v="1"/>
    <x v="0"/>
    <x v="1"/>
    <x v="1"/>
    <x v="1"/>
    <n v="15.5"/>
    <n v="12"/>
    <n v="0"/>
    <x v="13"/>
    <n v="146.08405839192537"/>
    <n v="2.1646028255840877"/>
    <n v="4.9841821984427108"/>
  </r>
  <r>
    <x v="3"/>
    <x v="1"/>
    <x v="1"/>
    <x v="0"/>
    <x v="1"/>
    <x v="1"/>
    <x v="1"/>
    <n v="17"/>
    <n v="13"/>
    <n v="0"/>
    <x v="2"/>
    <n v="173.57299411083608"/>
    <n v="2.2394821550512822"/>
    <n v="5.1565982262472625"/>
  </r>
  <r>
    <x v="3"/>
    <x v="1"/>
    <x v="1"/>
    <x v="0"/>
    <x v="1"/>
    <x v="1"/>
    <x v="1"/>
    <n v="4"/>
    <n v="2"/>
    <n v="0"/>
    <x v="0"/>
    <n v="6.2831853071795862"/>
    <n v="0.79817986835811505"/>
    <n v="1.8378770664093453"/>
  </r>
  <r>
    <x v="3"/>
    <x v="1"/>
    <x v="1"/>
    <x v="0"/>
    <x v="1"/>
    <x v="1"/>
    <x v="1"/>
    <n v="19.5"/>
    <n v="10"/>
    <n v="0"/>
    <x v="2"/>
    <n v="153.15264186250241"/>
    <n v="2.1851244927286895"/>
    <n v="5.0314350832932559"/>
  </r>
  <r>
    <x v="3"/>
    <x v="1"/>
    <x v="1"/>
    <x v="0"/>
    <x v="1"/>
    <x v="1"/>
    <x v="1"/>
    <n v="3"/>
    <n v="1.5"/>
    <n v="0"/>
    <x v="0"/>
    <n v="3.5342917352885173"/>
    <n v="0.54830239514151513"/>
    <n v="1.2625129215057835"/>
  </r>
  <r>
    <x v="3"/>
    <x v="1"/>
    <x v="1"/>
    <x v="0"/>
    <x v="1"/>
    <x v="1"/>
    <x v="1"/>
    <n v="4"/>
    <n v="2.5"/>
    <n v="0"/>
    <x v="2"/>
    <n v="7.8539816339744828"/>
    <n v="0.8950898813661714"/>
    <n v="2.061020617723555"/>
  </r>
  <r>
    <x v="3"/>
    <x v="1"/>
    <x v="1"/>
    <x v="0"/>
    <x v="1"/>
    <x v="1"/>
    <x v="1"/>
    <n v="1.5"/>
    <n v="1.5"/>
    <n v="0"/>
    <x v="8"/>
    <n v="1.7671458676442586"/>
    <n v="0.24727239947753393"/>
    <n v="0.56936574094583825"/>
  </r>
  <r>
    <x v="3"/>
    <x v="1"/>
    <x v="1"/>
    <x v="0"/>
    <x v="1"/>
    <x v="1"/>
    <x v="1"/>
    <n v="2"/>
    <n v="1.5"/>
    <n v="0"/>
    <x v="0"/>
    <n v="2.3561944901923448"/>
    <n v="0.37221113608583389"/>
    <n v="0.85704781339761926"/>
  </r>
  <r>
    <x v="3"/>
    <x v="1"/>
    <x v="1"/>
    <x v="0"/>
    <x v="1"/>
    <x v="1"/>
    <x v="1"/>
    <n v="0.5"/>
    <n v="3"/>
    <n v="0"/>
    <x v="0"/>
    <n v="1.1780972450961724"/>
    <n v="7.1181140421852696E-2"/>
    <n v="0.16390063283767389"/>
  </r>
  <r>
    <x v="3"/>
    <x v="1"/>
    <x v="1"/>
    <x v="0"/>
    <x v="1"/>
    <x v="1"/>
    <x v="1"/>
    <n v="5.5"/>
    <n v="4"/>
    <n v="0"/>
    <x v="2"/>
    <n v="17.27875959474386"/>
    <n v="1.2375125621883776"/>
    <n v="2.8494779780878252"/>
  </r>
  <r>
    <x v="3"/>
    <x v="1"/>
    <x v="1"/>
    <x v="0"/>
    <x v="1"/>
    <x v="1"/>
    <x v="1"/>
    <n v="5"/>
    <n v="3"/>
    <n v="0"/>
    <x v="1"/>
    <n v="11.780972450961723"/>
    <n v="1.0711811404218528"/>
    <n v="2.4664857258317197"/>
  </r>
  <r>
    <x v="3"/>
    <x v="1"/>
    <x v="1"/>
    <x v="0"/>
    <x v="1"/>
    <x v="1"/>
    <x v="1"/>
    <n v="3"/>
    <n v="1.5"/>
    <n v="0"/>
    <x v="0"/>
    <n v="3.5342917352885173"/>
    <n v="0.54830239514151513"/>
    <n v="1.2625129215057835"/>
  </r>
  <r>
    <x v="3"/>
    <x v="1"/>
    <x v="1"/>
    <x v="0"/>
    <x v="1"/>
    <x v="1"/>
    <x v="1"/>
    <n v="2"/>
    <n v="1.5"/>
    <n v="0"/>
    <x v="0"/>
    <n v="2.3561944901923448"/>
    <n v="0.37221113608583389"/>
    <n v="0.85704781339761926"/>
  </r>
  <r>
    <x v="3"/>
    <x v="1"/>
    <x v="1"/>
    <x v="0"/>
    <x v="1"/>
    <x v="1"/>
    <x v="1"/>
    <n v="2"/>
    <n v="1.5"/>
    <n v="0"/>
    <x v="0"/>
    <n v="2.3561944901923448"/>
    <n v="0.37221113608583389"/>
    <n v="0.85704781339761926"/>
  </r>
  <r>
    <x v="3"/>
    <x v="1"/>
    <x v="1"/>
    <x v="0"/>
    <x v="1"/>
    <x v="1"/>
    <x v="1"/>
    <n v="37"/>
    <n v="23.5"/>
    <n v="0"/>
    <x v="3"/>
    <n v="682.90370307408125"/>
    <n v="2.8343594677049029"/>
    <n v="6.526353858523847"/>
  </r>
  <r>
    <x v="4"/>
    <x v="2"/>
    <x v="1"/>
    <x v="0"/>
    <x v="1"/>
    <x v="1"/>
    <x v="1"/>
    <n v="29"/>
    <n v="25"/>
    <n v="0"/>
    <x v="1"/>
    <n v="569.41366846314997"/>
    <n v="2.7554278879371652"/>
    <n v="6.3446071795841839"/>
  </r>
  <r>
    <x v="4"/>
    <x v="2"/>
    <x v="1"/>
    <x v="0"/>
    <x v="1"/>
    <x v="1"/>
    <x v="1"/>
    <n v="60"/>
    <n v="37"/>
    <n v="10"/>
    <x v="7"/>
    <n v="2057.7431881013144"/>
    <n v="3.3133911726859169"/>
    <n v="7.6293651214846516"/>
  </r>
  <r>
    <x v="4"/>
    <x v="0"/>
    <x v="1"/>
    <x v="0"/>
    <x v="1"/>
    <x v="1"/>
    <x v="1"/>
    <n v="7.5"/>
    <n v="5.5"/>
    <n v="0"/>
    <x v="1"/>
    <n v="32.397674240144738"/>
    <n v="1.5105138342521154"/>
    <n v="3.4780866375101995"/>
  </r>
  <r>
    <x v="2"/>
    <x v="1"/>
    <x v="1"/>
    <x v="1"/>
    <x v="1"/>
    <x v="1"/>
    <x v="1"/>
    <n v="16.5"/>
    <n v="10"/>
    <n v="0"/>
    <x v="5"/>
    <n v="129.59069696057895"/>
    <n v="2.1125738255800779"/>
    <n v="4.8643809986300903"/>
  </r>
  <r>
    <x v="2"/>
    <x v="0"/>
    <x v="1"/>
    <x v="1"/>
    <x v="1"/>
    <x v="1"/>
    <x v="1"/>
    <n v="5.5"/>
    <n v="5"/>
    <n v="0"/>
    <x v="12"/>
    <n v="21.598449493429829"/>
    <n v="1.334422575196434"/>
    <n v="3.0726215294020354"/>
  </r>
  <r>
    <x v="2"/>
    <x v="0"/>
    <x v="1"/>
    <x v="1"/>
    <x v="1"/>
    <x v="1"/>
    <x v="1"/>
    <n v="3.5"/>
    <n v="3"/>
    <n v="0"/>
    <x v="0"/>
    <n v="8.2466807156732074"/>
    <n v="0.91627918043610956"/>
    <n v="2.1098107818929872"/>
  </r>
  <r>
    <x v="2"/>
    <x v="0"/>
    <x v="1"/>
    <x v="1"/>
    <x v="1"/>
    <x v="1"/>
    <x v="1"/>
    <n v="2"/>
    <n v="2"/>
    <n v="0"/>
    <x v="0"/>
    <n v="3.1415926535897931"/>
    <n v="0.49714987269413385"/>
    <n v="1.1447298858494002"/>
  </r>
  <r>
    <x v="2"/>
    <x v="0"/>
    <x v="1"/>
    <x v="1"/>
    <x v="1"/>
    <x v="1"/>
    <x v="1"/>
    <n v="7.5"/>
    <n v="5"/>
    <n v="0"/>
    <x v="12"/>
    <n v="29.45243112740431"/>
    <n v="1.4691211490938902"/>
    <n v="3.3827764577058748"/>
  </r>
  <r>
    <x v="2"/>
    <x v="0"/>
    <x v="1"/>
    <x v="1"/>
    <x v="1"/>
    <x v="1"/>
    <x v="1"/>
    <n v="24.5"/>
    <n v="22"/>
    <n v="0"/>
    <x v="7"/>
    <n v="423.32961007122464"/>
    <n v="2.6266786465529099"/>
    <n v="6.0481510956385067"/>
  </r>
  <r>
    <x v="2"/>
    <x v="0"/>
    <x v="1"/>
    <x v="1"/>
    <x v="1"/>
    <x v="1"/>
    <x v="1"/>
    <n v="1"/>
    <n v="1"/>
    <n v="0"/>
    <x v="0"/>
    <n v="0.78539816339744828"/>
    <n v="-0.10491011863382856"/>
    <n v="-0.24156447527049049"/>
  </r>
  <r>
    <x v="2"/>
    <x v="0"/>
    <x v="1"/>
    <x v="1"/>
    <x v="1"/>
    <x v="1"/>
    <x v="1"/>
    <n v="3.5"/>
    <n v="2.5"/>
    <n v="0"/>
    <x v="12"/>
    <n v="6.8722339297276722"/>
    <n v="0.83709793438848468"/>
    <n v="1.9274892250990325"/>
  </r>
  <r>
    <x v="2"/>
    <x v="0"/>
    <x v="1"/>
    <x v="1"/>
    <x v="1"/>
    <x v="1"/>
    <x v="1"/>
    <n v="2.5"/>
    <n v="2"/>
    <n v="0"/>
    <x v="0"/>
    <n v="3.9269908169872414"/>
    <n v="0.59405988570219026"/>
    <n v="1.3678734371636099"/>
  </r>
  <r>
    <x v="2"/>
    <x v="0"/>
    <x v="1"/>
    <x v="1"/>
    <x v="1"/>
    <x v="1"/>
    <x v="1"/>
    <n v="20.5"/>
    <n v="17.5"/>
    <n v="0"/>
    <x v="20"/>
    <n v="281.76159111883459"/>
    <n v="2.4498817911082202"/>
    <n v="5.6410612918033403"/>
  </r>
  <r>
    <x v="3"/>
    <x v="0"/>
    <x v="1"/>
    <x v="5"/>
    <x v="1"/>
    <x v="1"/>
    <x v="1"/>
    <n v="26"/>
    <n v="28"/>
    <n v="0"/>
    <x v="18"/>
    <n v="571.76986295334234"/>
    <n v="2.7572212606792088"/>
    <n v="6.3487365729261951"/>
  </r>
  <r>
    <x v="3"/>
    <x v="0"/>
    <x v="1"/>
    <x v="5"/>
    <x v="1"/>
    <x v="1"/>
    <x v="1"/>
    <n v="3"/>
    <n v="3"/>
    <n v="0"/>
    <x v="0"/>
    <n v="7.0685834705770345"/>
    <n v="0.84933239080549627"/>
    <n v="1.9556601020657289"/>
  </r>
  <r>
    <x v="3"/>
    <x v="0"/>
    <x v="1"/>
    <x v="5"/>
    <x v="1"/>
    <x v="1"/>
    <x v="1"/>
    <n v="3"/>
    <n v="3.5"/>
    <n v="0"/>
    <x v="0"/>
    <n v="8.2466807156732074"/>
    <n v="0.91627918043610956"/>
    <n v="2.1098107818929872"/>
  </r>
  <r>
    <x v="3"/>
    <x v="0"/>
    <x v="1"/>
    <x v="5"/>
    <x v="1"/>
    <x v="1"/>
    <x v="1"/>
    <n v="25"/>
    <n v="12.5"/>
    <n v="0"/>
    <x v="9"/>
    <n v="245.43692606170259"/>
    <n v="2.3899399030462654"/>
    <n v="5.5030399939059658"/>
  </r>
  <r>
    <x v="3"/>
    <x v="1"/>
    <x v="1"/>
    <x v="5"/>
    <x v="1"/>
    <x v="1"/>
    <x v="1"/>
    <n v="15"/>
    <n v="9"/>
    <n v="0"/>
    <x v="9"/>
    <n v="106.02875205865551"/>
    <n v="2.0254236498611777"/>
    <n v="4.6637103031679388"/>
  </r>
  <r>
    <x v="3"/>
    <x v="1"/>
    <x v="1"/>
    <x v="5"/>
    <x v="1"/>
    <x v="1"/>
    <x v="1"/>
    <n v="18.5"/>
    <n v="12"/>
    <n v="0"/>
    <x v="2"/>
    <n v="174.35839227423352"/>
    <n v="2.24144285581681"/>
    <n v="5.1611129066017893"/>
  </r>
  <r>
    <x v="3"/>
    <x v="1"/>
    <x v="1"/>
    <x v="5"/>
    <x v="1"/>
    <x v="1"/>
    <x v="1"/>
    <n v="36"/>
    <n v="28"/>
    <n v="0"/>
    <x v="1"/>
    <n v="791.68134870462791"/>
    <n v="2.8985504134756779"/>
    <n v="6.6741589733608233"/>
  </r>
  <r>
    <x v="3"/>
    <x v="1"/>
    <x v="1"/>
    <x v="5"/>
    <x v="1"/>
    <x v="1"/>
    <x v="1"/>
    <n v="12"/>
    <n v="9.5"/>
    <n v="0"/>
    <x v="2"/>
    <n v="89.535390627309098"/>
    <n v="1.9519947327026441"/>
    <n v="4.4946339731240048"/>
  </r>
  <r>
    <x v="3"/>
    <x v="1"/>
    <x v="1"/>
    <x v="5"/>
    <x v="1"/>
    <x v="1"/>
    <x v="1"/>
    <n v="7"/>
    <n v="5"/>
    <n v="0"/>
    <x v="0"/>
    <n v="27.488935718910689"/>
    <n v="1.4391579257164471"/>
    <n v="3.3137835862189231"/>
  </r>
  <r>
    <x v="3"/>
    <x v="0"/>
    <x v="1"/>
    <x v="2"/>
    <x v="1"/>
    <x v="1"/>
    <x v="1"/>
    <n v="33"/>
    <n v="21.5"/>
    <n v="0"/>
    <x v="20"/>
    <n v="557.23999693048961"/>
    <n v="2.7460422811596641"/>
    <n v="6.3229960213296073"/>
  </r>
  <r>
    <x v="4"/>
    <x v="2"/>
    <x v="1"/>
    <x v="2"/>
    <x v="1"/>
    <x v="1"/>
    <x v="1"/>
    <n v="40"/>
    <n v="25"/>
    <n v="2"/>
    <x v="0"/>
    <n v="797.96453401180747"/>
    <n v="2.9019835893140717"/>
    <n v="6.6820641528679365"/>
  </r>
  <r>
    <x v="4"/>
    <x v="2"/>
    <x v="1"/>
    <x v="2"/>
    <x v="1"/>
    <x v="1"/>
    <x v="1"/>
    <n v="40"/>
    <n v="27"/>
    <n v="2"/>
    <x v="1"/>
    <n v="860.79638708360335"/>
    <n v="2.9349004355145216"/>
    <n v="6.7578579922374704"/>
  </r>
  <r>
    <x v="4"/>
    <x v="0"/>
    <x v="1"/>
    <x v="2"/>
    <x v="1"/>
    <x v="1"/>
    <x v="1"/>
    <n v="40"/>
    <n v="25"/>
    <n v="0"/>
    <x v="3"/>
    <n v="785.39816339744823"/>
    <n v="2.8950898813661716"/>
    <n v="6.6661908037116469"/>
  </r>
  <r>
    <x v="2"/>
    <x v="1"/>
    <x v="1"/>
    <x v="6"/>
    <x v="1"/>
    <x v="1"/>
    <x v="1"/>
    <n v="29"/>
    <n v="11"/>
    <n v="0"/>
    <x v="0"/>
    <n v="250.542014123786"/>
    <n v="2.3988805644233526"/>
    <n v="5.5236266275143544"/>
  </r>
  <r>
    <x v="2"/>
    <x v="0"/>
    <x v="1"/>
    <x v="6"/>
    <x v="1"/>
    <x v="1"/>
    <x v="1"/>
    <n v="39.5"/>
    <n v="25.5"/>
    <n v="0"/>
    <x v="9"/>
    <n v="791.09230008207976"/>
    <n v="2.8982271574265868"/>
    <n v="6.673414648800966"/>
  </r>
  <r>
    <x v="2"/>
    <x v="0"/>
    <x v="1"/>
    <x v="6"/>
    <x v="1"/>
    <x v="1"/>
    <x v="1"/>
    <n v="10.5"/>
    <n v="6.5"/>
    <n v="0"/>
    <x v="7"/>
    <n v="53.603424651875848"/>
    <n v="1.7291925370789651"/>
    <n v="3.9816129587945785"/>
  </r>
  <r>
    <x v="2"/>
    <x v="0"/>
    <x v="1"/>
    <x v="6"/>
    <x v="1"/>
    <x v="1"/>
    <x v="1"/>
    <n v="3"/>
    <n v="2"/>
    <n v="0"/>
    <x v="2"/>
    <n v="4.7123889803846897"/>
    <n v="0.67324113174981504"/>
    <n v="1.5501949939575645"/>
  </r>
  <r>
    <x v="2"/>
    <x v="0"/>
    <x v="1"/>
    <x v="6"/>
    <x v="1"/>
    <x v="1"/>
    <x v="1"/>
    <n v="2.5"/>
    <n v="1.5"/>
    <n v="0"/>
    <x v="0"/>
    <n v="2.9452431127404308"/>
    <n v="0.46912114909389024"/>
    <n v="1.0801913647118289"/>
  </r>
  <r>
    <x v="2"/>
    <x v="0"/>
    <x v="1"/>
    <x v="6"/>
    <x v="1"/>
    <x v="1"/>
    <x v="1"/>
    <n v="8"/>
    <n v="7"/>
    <n v="0"/>
    <x v="3"/>
    <n v="43.982297150257104"/>
    <n v="1.6432779083723719"/>
    <n v="3.7837872154646588"/>
  </r>
  <r>
    <x v="2"/>
    <x v="0"/>
    <x v="1"/>
    <x v="6"/>
    <x v="1"/>
    <x v="1"/>
    <x v="1"/>
    <n v="2.5"/>
    <n v="3"/>
    <n v="0"/>
    <x v="12"/>
    <n v="5.8904862254808616"/>
    <n v="0.7701511447578715"/>
    <n v="1.7733385452717743"/>
  </r>
  <r>
    <x v="2"/>
    <x v="0"/>
    <x v="1"/>
    <x v="6"/>
    <x v="1"/>
    <x v="1"/>
    <x v="1"/>
    <n v="52"/>
    <n v="29"/>
    <n v="0"/>
    <x v="3"/>
    <n v="1184.380430403352"/>
    <n v="3.0734912228999267"/>
    <n v="7.0769750732974108"/>
  </r>
  <r>
    <x v="4"/>
    <x v="0"/>
    <x v="1"/>
    <x v="6"/>
    <x v="1"/>
    <x v="1"/>
    <x v="1"/>
    <n v="4"/>
    <n v="2"/>
    <n v="0"/>
    <x v="9"/>
    <n v="6.2831853071795862"/>
    <n v="0.79817986835811505"/>
    <n v="1.8378770664093453"/>
  </r>
  <r>
    <x v="4"/>
    <x v="0"/>
    <x v="1"/>
    <x v="6"/>
    <x v="1"/>
    <x v="1"/>
    <x v="1"/>
    <n v="3"/>
    <n v="1.5"/>
    <n v="0"/>
    <x v="0"/>
    <n v="3.5342917352885173"/>
    <n v="0.54830239514151513"/>
    <n v="1.2625129215057835"/>
  </r>
  <r>
    <x v="4"/>
    <x v="2"/>
    <x v="1"/>
    <x v="3"/>
    <x v="1"/>
    <x v="1"/>
    <x v="1"/>
    <n v="10"/>
    <n v="7"/>
    <n v="0"/>
    <x v="0"/>
    <n v="54.977871437821378"/>
    <n v="1.7401879213804283"/>
    <n v="4.0069307667788685"/>
  </r>
  <r>
    <x v="4"/>
    <x v="2"/>
    <x v="1"/>
    <x v="3"/>
    <x v="1"/>
    <x v="1"/>
    <x v="1"/>
    <n v="15"/>
    <n v="8"/>
    <n v="0"/>
    <x v="0"/>
    <n v="94.247779607693786"/>
    <n v="1.9742711274137963"/>
    <n v="4.5459272675115558"/>
  </r>
  <r>
    <x v="3"/>
    <x v="0"/>
    <x v="1"/>
    <x v="9"/>
    <x v="1"/>
    <x v="1"/>
    <x v="1"/>
    <n v="6"/>
    <n v="3.5"/>
    <n v="0"/>
    <x v="12"/>
    <n v="16.493361431346415"/>
    <n v="1.2173091761000907"/>
    <n v="2.8029579624529326"/>
  </r>
  <r>
    <x v="4"/>
    <x v="2"/>
    <x v="1"/>
    <x v="9"/>
    <x v="1"/>
    <x v="1"/>
    <x v="1"/>
    <n v="5"/>
    <n v="5"/>
    <n v="1"/>
    <x v="0"/>
    <n v="22.776546738526001"/>
    <n v="1.3574878792651275"/>
    <n v="3.1257313547159837"/>
  </r>
  <r>
    <x v="4"/>
    <x v="0"/>
    <x v="1"/>
    <x v="9"/>
    <x v="1"/>
    <x v="1"/>
    <x v="1"/>
    <n v="8.5"/>
    <n v="9.5"/>
    <n v="0"/>
    <x v="2"/>
    <n v="63.420901694343947"/>
    <n v="1.8022324123693119"/>
    <n v="4.1497934868322757"/>
  </r>
  <r>
    <x v="3"/>
    <x v="1"/>
    <x v="1"/>
    <x v="0"/>
    <x v="2"/>
    <x v="1"/>
    <x v="0"/>
    <n v="7.5"/>
    <n v="4"/>
    <n v="0"/>
    <x v="1"/>
    <n v="23.561944901923447"/>
    <n v="1.3722111360858338"/>
    <n v="3.1596329063916646"/>
  </r>
  <r>
    <x v="3"/>
    <x v="1"/>
    <x v="1"/>
    <x v="0"/>
    <x v="2"/>
    <x v="1"/>
    <x v="0"/>
    <n v="16"/>
    <n v="10.5"/>
    <n v="0"/>
    <x v="1"/>
    <n v="131.94689145077132"/>
    <n v="2.1203991630920345"/>
    <n v="4.8823995041327688"/>
  </r>
  <r>
    <x v="4"/>
    <x v="2"/>
    <x v="1"/>
    <x v="0"/>
    <x v="2"/>
    <x v="1"/>
    <x v="0"/>
    <n v="10.5"/>
    <n v="3"/>
    <n v="0"/>
    <x v="0"/>
    <n v="24.740042147019622"/>
    <n v="1.3934004351557721"/>
    <n v="3.2084230705610968"/>
  </r>
  <r>
    <x v="4"/>
    <x v="2"/>
    <x v="1"/>
    <x v="0"/>
    <x v="2"/>
    <x v="1"/>
    <x v="0"/>
    <n v="20"/>
    <n v="17"/>
    <n v="0"/>
    <x v="9"/>
    <n v="267.03537555513242"/>
    <n v="2.4265687984084265"/>
    <n v="5.5873811423397166"/>
  </r>
  <r>
    <x v="4"/>
    <x v="0"/>
    <x v="1"/>
    <x v="0"/>
    <x v="2"/>
    <x v="1"/>
    <x v="0"/>
    <n v="7"/>
    <n v="5.5"/>
    <n v="0"/>
    <x v="3"/>
    <n v="30.237829290801759"/>
    <n v="1.4805506108746722"/>
    <n v="3.4090937660232479"/>
  </r>
  <r>
    <x v="2"/>
    <x v="1"/>
    <x v="1"/>
    <x v="1"/>
    <x v="2"/>
    <x v="1"/>
    <x v="0"/>
    <n v="7.5"/>
    <n v="3"/>
    <n v="0"/>
    <x v="1"/>
    <n v="17.671458676442587"/>
    <n v="1.2472723994775339"/>
    <n v="2.8719508339398838"/>
  </r>
  <r>
    <x v="2"/>
    <x v="1"/>
    <x v="1"/>
    <x v="1"/>
    <x v="2"/>
    <x v="1"/>
    <x v="0"/>
    <n v="19"/>
    <n v="20"/>
    <n v="0"/>
    <x v="12"/>
    <n v="298.45130209103036"/>
    <n v="2.4748734779829817"/>
    <n v="5.6986067774499407"/>
  </r>
  <r>
    <x v="2"/>
    <x v="1"/>
    <x v="1"/>
    <x v="1"/>
    <x v="2"/>
    <x v="1"/>
    <x v="0"/>
    <n v="5"/>
    <n v="3.5"/>
    <n v="0"/>
    <x v="0"/>
    <n v="13.744467859455344"/>
    <n v="1.1381279300524658"/>
    <n v="2.6206364056589777"/>
  </r>
  <r>
    <x v="2"/>
    <x v="0"/>
    <x v="1"/>
    <x v="1"/>
    <x v="2"/>
    <x v="1"/>
    <x v="0"/>
    <n v="11.5"/>
    <n v="9.5"/>
    <n v="0"/>
    <x v="1"/>
    <n v="85.804749351171225"/>
    <n v="1.9335113270086308"/>
    <n v="4.4520743587052092"/>
  </r>
  <r>
    <x v="2"/>
    <x v="0"/>
    <x v="1"/>
    <x v="1"/>
    <x v="2"/>
    <x v="1"/>
    <x v="0"/>
    <n v="14"/>
    <n v="7"/>
    <n v="0"/>
    <x v="12"/>
    <n v="76.969020012949926"/>
    <n v="1.8863159570586663"/>
    <n v="4.3434030034000815"/>
  </r>
  <r>
    <x v="2"/>
    <x v="0"/>
    <x v="1"/>
    <x v="1"/>
    <x v="2"/>
    <x v="1"/>
    <x v="0"/>
    <n v="3"/>
    <n v="2"/>
    <n v="0"/>
    <x v="0"/>
    <n v="4.7123889803846897"/>
    <n v="0.67324113174981504"/>
    <n v="1.5501949939575645"/>
  </r>
  <r>
    <x v="2"/>
    <x v="0"/>
    <x v="1"/>
    <x v="1"/>
    <x v="2"/>
    <x v="1"/>
    <x v="0"/>
    <n v="6.5"/>
    <n v="3.5"/>
    <n v="0"/>
    <x v="3"/>
    <n v="17.867808217291948"/>
    <n v="1.2520712823593028"/>
    <n v="2.883000670126469"/>
  </r>
  <r>
    <x v="4"/>
    <x v="2"/>
    <x v="1"/>
    <x v="1"/>
    <x v="2"/>
    <x v="1"/>
    <x v="0"/>
    <n v="35"/>
    <n v="30"/>
    <n v="15"/>
    <x v="13"/>
    <n v="1531.5264186250242"/>
    <n v="3.1851244927286895"/>
    <n v="7.3340201762873019"/>
  </r>
  <r>
    <x v="4"/>
    <x v="0"/>
    <x v="1"/>
    <x v="1"/>
    <x v="2"/>
    <x v="1"/>
    <x v="0"/>
    <n v="1.8"/>
    <n v="1.6"/>
    <n v="0"/>
    <x v="0"/>
    <n v="2.2619467105846511"/>
    <n v="0.35448236912540232"/>
    <n v="0.81622581887736412"/>
  </r>
  <r>
    <x v="4"/>
    <x v="0"/>
    <x v="1"/>
    <x v="1"/>
    <x v="2"/>
    <x v="1"/>
    <x v="0"/>
    <n v="20"/>
    <n v="17.5"/>
    <n v="0"/>
    <x v="9"/>
    <n v="274.88935718910687"/>
    <n v="2.4391579257164469"/>
    <n v="5.616368679212969"/>
  </r>
  <r>
    <x v="4"/>
    <x v="0"/>
    <x v="1"/>
    <x v="1"/>
    <x v="2"/>
    <x v="1"/>
    <x v="0"/>
    <n v="19.5"/>
    <n v="18"/>
    <n v="0"/>
    <x v="5"/>
    <n v="275.67475535250435"/>
    <n v="2.4403969978319955"/>
    <n v="5.6192217481953755"/>
  </r>
  <r>
    <x v="4"/>
    <x v="0"/>
    <x v="1"/>
    <x v="1"/>
    <x v="2"/>
    <x v="1"/>
    <x v="0"/>
    <n v="47"/>
    <n v="29.5"/>
    <n v="0"/>
    <x v="5"/>
    <n v="1088.954553550562"/>
    <n v="3.0370097552800517"/>
    <n v="6.9929733897853419"/>
  </r>
  <r>
    <x v="4"/>
    <x v="0"/>
    <x v="1"/>
    <x v="1"/>
    <x v="2"/>
    <x v="1"/>
    <x v="0"/>
    <n v="19.5"/>
    <n v="14"/>
    <n v="0"/>
    <x v="3"/>
    <n v="214.41369860750339"/>
    <n v="2.3312525284069276"/>
    <n v="5.3679073199144689"/>
  </r>
  <r>
    <x v="4"/>
    <x v="0"/>
    <x v="1"/>
    <x v="1"/>
    <x v="2"/>
    <x v="1"/>
    <x v="0"/>
    <n v="9"/>
    <n v="7.5"/>
    <n v="0"/>
    <x v="2"/>
    <n v="53.014376029327757"/>
    <n v="1.7243936541971963"/>
    <n v="3.9705631226079938"/>
  </r>
  <r>
    <x v="4"/>
    <x v="0"/>
    <x v="1"/>
    <x v="1"/>
    <x v="2"/>
    <x v="1"/>
    <x v="0"/>
    <n v="9.5"/>
    <n v="8.5"/>
    <n v="0"/>
    <x v="3"/>
    <n v="63.420901694343947"/>
    <n v="1.8022324123693119"/>
    <n v="4.1497934868322757"/>
  </r>
  <r>
    <x v="3"/>
    <x v="0"/>
    <x v="1"/>
    <x v="4"/>
    <x v="2"/>
    <x v="1"/>
    <x v="0"/>
    <n v="6.5"/>
    <n v="3.5"/>
    <n v="0"/>
    <x v="20"/>
    <n v="17.867808217291948"/>
    <n v="1.2520712823593028"/>
    <n v="2.883000670126469"/>
  </r>
  <r>
    <x v="3"/>
    <x v="1"/>
    <x v="1"/>
    <x v="4"/>
    <x v="2"/>
    <x v="1"/>
    <x v="0"/>
    <n v="25"/>
    <n v="31"/>
    <n v="0"/>
    <x v="12"/>
    <n v="608.68357663302243"/>
    <n v="2.7843915838724818"/>
    <n v="6.4112985540828564"/>
  </r>
  <r>
    <x v="3"/>
    <x v="1"/>
    <x v="1"/>
    <x v="4"/>
    <x v="2"/>
    <x v="1"/>
    <x v="0"/>
    <n v="7"/>
    <n v="7"/>
    <n v="0"/>
    <x v="1"/>
    <n v="38.484510006474963"/>
    <n v="1.585285961394685"/>
    <n v="3.6502558228401361"/>
  </r>
  <r>
    <x v="3"/>
    <x v="1"/>
    <x v="1"/>
    <x v="4"/>
    <x v="2"/>
    <x v="1"/>
    <x v="0"/>
    <n v="43.5"/>
    <n v="48"/>
    <n v="0"/>
    <x v="7"/>
    <n v="1639.9113651738719"/>
    <n v="3.2148203756963958"/>
    <n v="7.402397473732039"/>
  </r>
  <r>
    <x v="3"/>
    <x v="1"/>
    <x v="1"/>
    <x v="4"/>
    <x v="2"/>
    <x v="1"/>
    <x v="0"/>
    <n v="3"/>
    <n v="3"/>
    <n v="0"/>
    <x v="1"/>
    <n v="7.0685834705770345"/>
    <n v="0.84933239080549627"/>
    <n v="1.9556601020657289"/>
  </r>
  <r>
    <x v="4"/>
    <x v="2"/>
    <x v="1"/>
    <x v="4"/>
    <x v="2"/>
    <x v="1"/>
    <x v="0"/>
    <n v="70"/>
    <n v="40"/>
    <n v="20"/>
    <x v="0"/>
    <n v="3455.7519189487725"/>
    <n v="3.538542557852359"/>
    <n v="8.1477953446358615"/>
  </r>
  <r>
    <x v="4"/>
    <x v="0"/>
    <x v="1"/>
    <x v="4"/>
    <x v="2"/>
    <x v="1"/>
    <x v="0"/>
    <n v="25"/>
    <n v="19"/>
    <n v="0"/>
    <x v="7"/>
    <n v="373.06412761378795"/>
    <n v="2.571783490991038"/>
    <n v="5.9217503287641504"/>
  </r>
  <r>
    <x v="4"/>
    <x v="0"/>
    <x v="1"/>
    <x v="4"/>
    <x v="2"/>
    <x v="1"/>
    <x v="0"/>
    <n v="19.5"/>
    <n v="12.5"/>
    <n v="0"/>
    <x v="20"/>
    <n v="191.44080232812803"/>
    <n v="2.2820345057367457"/>
    <n v="5.2545786346074665"/>
  </r>
  <r>
    <x v="3"/>
    <x v="0"/>
    <x v="1"/>
    <x v="5"/>
    <x v="2"/>
    <x v="1"/>
    <x v="0"/>
    <n v="12.5"/>
    <n v="13"/>
    <n v="0"/>
    <x v="12"/>
    <n v="127.62720155208534"/>
    <n v="2.1059432466810648"/>
    <n v="4.8491135264993019"/>
  </r>
  <r>
    <x v="3"/>
    <x v="0"/>
    <x v="1"/>
    <x v="5"/>
    <x v="2"/>
    <x v="1"/>
    <x v="0"/>
    <n v="81.5"/>
    <n v="48.5"/>
    <n v="0"/>
    <x v="6"/>
    <n v="3104.4825903692636"/>
    <n v="3.4919892287084116"/>
    <n v="8.0406023429197635"/>
  </r>
  <r>
    <x v="3"/>
    <x v="0"/>
    <x v="1"/>
    <x v="5"/>
    <x v="2"/>
    <x v="1"/>
    <x v="0"/>
    <n v="18"/>
    <n v="17"/>
    <n v="0"/>
    <x v="13"/>
    <n v="240.33183799961918"/>
    <n v="2.3808113078477513"/>
    <n v="5.4820206266818907"/>
  </r>
  <r>
    <x v="3"/>
    <x v="1"/>
    <x v="1"/>
    <x v="5"/>
    <x v="2"/>
    <x v="1"/>
    <x v="0"/>
    <n v="15"/>
    <n v="11"/>
    <n v="0"/>
    <x v="1"/>
    <n v="129.59069696057895"/>
    <n v="2.1125738255800779"/>
    <n v="4.8643809986300903"/>
  </r>
  <r>
    <x v="3"/>
    <x v="1"/>
    <x v="1"/>
    <x v="5"/>
    <x v="2"/>
    <x v="1"/>
    <x v="0"/>
    <n v="16"/>
    <n v="12.5"/>
    <n v="0"/>
    <x v="2"/>
    <n v="157.07963267948966"/>
    <n v="2.1961198770301529"/>
    <n v="5.0567528912775463"/>
  </r>
  <r>
    <x v="3"/>
    <x v="1"/>
    <x v="1"/>
    <x v="5"/>
    <x v="2"/>
    <x v="1"/>
    <x v="0"/>
    <n v="8"/>
    <n v="7.5"/>
    <n v="0"/>
    <x v="0"/>
    <n v="47.123889803846893"/>
    <n v="1.673241131749815"/>
    <n v="3.85278008695161"/>
  </r>
  <r>
    <x v="4"/>
    <x v="2"/>
    <x v="1"/>
    <x v="5"/>
    <x v="2"/>
    <x v="1"/>
    <x v="0"/>
    <n v="4"/>
    <n v="3"/>
    <n v="0"/>
    <x v="9"/>
    <n v="9.4247779607693793"/>
    <n v="0.97427112741379629"/>
    <n v="2.2433421745175099"/>
  </r>
  <r>
    <x v="4"/>
    <x v="0"/>
    <x v="1"/>
    <x v="5"/>
    <x v="2"/>
    <x v="1"/>
    <x v="0"/>
    <n v="65.5"/>
    <n v="63"/>
    <n v="0"/>
    <x v="11"/>
    <n v="3240.9455212595703"/>
    <n v="3.5106717308115361"/>
    <n v="8.0836203937622493"/>
  </r>
  <r>
    <x v="3"/>
    <x v="0"/>
    <x v="1"/>
    <x v="2"/>
    <x v="2"/>
    <x v="1"/>
    <x v="0"/>
    <n v="44.5"/>
    <n v="25"/>
    <n v="0"/>
    <x v="10"/>
    <n v="873.75545677966124"/>
    <n v="2.9413899010191407"/>
    <n v="6.7728005387699044"/>
  </r>
  <r>
    <x v="3"/>
    <x v="0"/>
    <x v="1"/>
    <x v="2"/>
    <x v="2"/>
    <x v="1"/>
    <x v="0"/>
    <n v="11"/>
    <n v="9"/>
    <n v="0"/>
    <x v="9"/>
    <n v="77.754418176347386"/>
    <n v="1.8907250759637213"/>
    <n v="4.3535553748640998"/>
  </r>
  <r>
    <x v="3"/>
    <x v="0"/>
    <x v="1"/>
    <x v="2"/>
    <x v="2"/>
    <x v="1"/>
    <x v="0"/>
    <n v="89"/>
    <n v="49.5"/>
    <n v="0"/>
    <x v="7"/>
    <n v="3460.0716088474583"/>
    <n v="3.5390850869446528"/>
    <n v="8.1490445640362932"/>
  </r>
  <r>
    <x v="3"/>
    <x v="0"/>
    <x v="1"/>
    <x v="2"/>
    <x v="2"/>
    <x v="1"/>
    <x v="0"/>
    <n v="24"/>
    <n v="17.5"/>
    <n v="0"/>
    <x v="1"/>
    <n v="329.86722862692829"/>
    <n v="2.518339171764072"/>
    <n v="5.7986902360069239"/>
  </r>
  <r>
    <x v="3"/>
    <x v="0"/>
    <x v="1"/>
    <x v="2"/>
    <x v="2"/>
    <x v="1"/>
    <x v="0"/>
    <n v="58"/>
    <n v="56.5"/>
    <n v="0"/>
    <x v="9"/>
    <n v="2573.7497814534381"/>
    <n v="3.4105663227485472"/>
    <n v="7.8531191734283246"/>
  </r>
  <r>
    <x v="3"/>
    <x v="0"/>
    <x v="1"/>
    <x v="2"/>
    <x v="2"/>
    <x v="1"/>
    <x v="0"/>
    <n v="3.5"/>
    <n v="2"/>
    <n v="0"/>
    <x v="0"/>
    <n v="5.497787143782138"/>
    <n v="0.74018792138042833"/>
    <n v="1.7043456737848228"/>
  </r>
  <r>
    <x v="3"/>
    <x v="0"/>
    <x v="1"/>
    <x v="2"/>
    <x v="2"/>
    <x v="1"/>
    <x v="0"/>
    <n v="14.5"/>
    <n v="12"/>
    <n v="0"/>
    <x v="3"/>
    <n v="136.65928043115599"/>
    <n v="2.1356391296487711"/>
    <n v="4.9174908239440382"/>
  </r>
  <r>
    <x v="3"/>
    <x v="1"/>
    <x v="1"/>
    <x v="2"/>
    <x v="2"/>
    <x v="1"/>
    <x v="0"/>
    <n v="42.5"/>
    <n v="17"/>
    <n v="0"/>
    <x v="2"/>
    <n v="567.45017305465637"/>
    <n v="2.7539277327947569"/>
    <n v="6.3411529447160966"/>
  </r>
  <r>
    <x v="3"/>
    <x v="1"/>
    <x v="1"/>
    <x v="2"/>
    <x v="2"/>
    <x v="1"/>
    <x v="0"/>
    <n v="21"/>
    <n v="7"/>
    <n v="0"/>
    <x v="1"/>
    <n v="115.4535300194249"/>
    <n v="2.0624072161143476"/>
    <n v="4.7488681115082461"/>
  </r>
  <r>
    <x v="3"/>
    <x v="1"/>
    <x v="1"/>
    <x v="2"/>
    <x v="2"/>
    <x v="1"/>
    <x v="0"/>
    <n v="15.5"/>
    <n v="13.5"/>
    <n v="0"/>
    <x v="9"/>
    <n v="164.34456569091606"/>
    <n v="2.2157553480314691"/>
    <n v="5.1019652340990946"/>
  </r>
  <r>
    <x v="3"/>
    <x v="1"/>
    <x v="1"/>
    <x v="2"/>
    <x v="2"/>
    <x v="1"/>
    <x v="0"/>
    <n v="42.5"/>
    <n v="30"/>
    <n v="0"/>
    <x v="3"/>
    <n v="1001.3826583317466"/>
    <n v="3.0006000661361454"/>
    <n v="6.9091369823220363"/>
  </r>
  <r>
    <x v="3"/>
    <x v="1"/>
    <x v="1"/>
    <x v="2"/>
    <x v="2"/>
    <x v="1"/>
    <x v="0"/>
    <n v="12.5"/>
    <n v="7"/>
    <n v="0"/>
    <x v="2"/>
    <n v="68.722339297276719"/>
    <n v="1.8370979343884846"/>
    <n v="4.2300743180930782"/>
  </r>
  <r>
    <x v="3"/>
    <x v="1"/>
    <x v="1"/>
    <x v="2"/>
    <x v="2"/>
    <x v="1"/>
    <x v="0"/>
    <n v="3"/>
    <n v="2.5"/>
    <n v="0"/>
    <x v="9"/>
    <n v="5.8904862254808616"/>
    <n v="0.7701511447578715"/>
    <n v="1.7733385452717743"/>
  </r>
  <r>
    <x v="4"/>
    <x v="0"/>
    <x v="1"/>
    <x v="2"/>
    <x v="2"/>
    <x v="1"/>
    <x v="0"/>
    <n v="44"/>
    <n v="32.5"/>
    <n v="0"/>
    <x v="4"/>
    <n v="1123.1193736583512"/>
    <n v="3.0504259188312335"/>
    <n v="7.0238652479834629"/>
  </r>
  <r>
    <x v="4"/>
    <x v="0"/>
    <x v="1"/>
    <x v="2"/>
    <x v="2"/>
    <x v="1"/>
    <x v="0"/>
    <n v="3"/>
    <n v="2"/>
    <n v="0"/>
    <x v="0"/>
    <n v="4.7123889803846897"/>
    <n v="0.67324113174981504"/>
    <n v="1.5501949939575645"/>
  </r>
  <r>
    <x v="4"/>
    <x v="0"/>
    <x v="1"/>
    <x v="2"/>
    <x v="2"/>
    <x v="1"/>
    <x v="0"/>
    <n v="19"/>
    <n v="13"/>
    <n v="0"/>
    <x v="12"/>
    <n v="193.99334635916972"/>
    <n v="2.287786834625837"/>
    <n v="5.2678238613574866"/>
  </r>
  <r>
    <x v="4"/>
    <x v="0"/>
    <x v="1"/>
    <x v="2"/>
    <x v="2"/>
    <x v="1"/>
    <x v="0"/>
    <n v="8.5"/>
    <n v="3.5"/>
    <n v="0"/>
    <x v="3"/>
    <n v="23.365595361074085"/>
    <n v="1.3685768514307397"/>
    <n v="3.1512646567211484"/>
  </r>
  <r>
    <x v="4"/>
    <x v="0"/>
    <x v="1"/>
    <x v="2"/>
    <x v="2"/>
    <x v="1"/>
    <x v="0"/>
    <n v="54.5"/>
    <n v="52"/>
    <n v="0"/>
    <x v="12"/>
    <n v="2225.8183950683683"/>
    <n v="3.3474897272776132"/>
    <n v="7.7078799449801352"/>
  </r>
  <r>
    <x v="2"/>
    <x v="1"/>
    <x v="1"/>
    <x v="6"/>
    <x v="2"/>
    <x v="1"/>
    <x v="0"/>
    <n v="17"/>
    <n v="25"/>
    <n v="0"/>
    <x v="3"/>
    <n v="333.79421944391549"/>
    <n v="2.5234788114164828"/>
    <n v="5.8105246936539263"/>
  </r>
  <r>
    <x v="2"/>
    <x v="1"/>
    <x v="1"/>
    <x v="6"/>
    <x v="2"/>
    <x v="1"/>
    <x v="0"/>
    <n v="23"/>
    <n v="17"/>
    <n v="0"/>
    <x v="9"/>
    <n v="307.09068188840229"/>
    <n v="2.4872666387620384"/>
    <n v="5.727143084714875"/>
  </r>
  <r>
    <x v="2"/>
    <x v="1"/>
    <x v="1"/>
    <x v="6"/>
    <x v="2"/>
    <x v="1"/>
    <x v="0"/>
    <n v="2"/>
    <n v="1"/>
    <n v="0"/>
    <x v="0"/>
    <n v="1.5707963267948966"/>
    <n v="0.19611987703015263"/>
    <n v="0.45158270528945482"/>
  </r>
  <r>
    <x v="2"/>
    <x v="1"/>
    <x v="1"/>
    <x v="6"/>
    <x v="2"/>
    <x v="1"/>
    <x v="0"/>
    <n v="2"/>
    <n v="1"/>
    <n v="0"/>
    <x v="2"/>
    <n v="1.5707963267948966"/>
    <n v="0.19611987703015263"/>
    <n v="0.45158270528945482"/>
  </r>
  <r>
    <x v="2"/>
    <x v="1"/>
    <x v="1"/>
    <x v="6"/>
    <x v="2"/>
    <x v="1"/>
    <x v="0"/>
    <n v="4"/>
    <n v="2.5"/>
    <n v="0"/>
    <x v="0"/>
    <n v="7.8539816339744828"/>
    <n v="0.8950898813661714"/>
    <n v="2.061020617723555"/>
  </r>
  <r>
    <x v="2"/>
    <x v="1"/>
    <x v="1"/>
    <x v="6"/>
    <x v="2"/>
    <x v="1"/>
    <x v="0"/>
    <n v="56"/>
    <n v="60"/>
    <n v="0"/>
    <x v="3"/>
    <n v="2638.9378290154264"/>
    <n v="3.4214291587560157"/>
    <n v="7.8781317776867592"/>
  </r>
  <r>
    <x v="2"/>
    <x v="1"/>
    <x v="1"/>
    <x v="6"/>
    <x v="2"/>
    <x v="1"/>
    <x v="0"/>
    <n v="26"/>
    <n v="12"/>
    <n v="0"/>
    <x v="2"/>
    <n v="245.04422698000386"/>
    <n v="2.389244475384614"/>
    <n v="5.5014387125389916"/>
  </r>
  <r>
    <x v="2"/>
    <x v="1"/>
    <x v="1"/>
    <x v="6"/>
    <x v="2"/>
    <x v="1"/>
    <x v="0"/>
    <n v="6"/>
    <n v="5"/>
    <n v="0"/>
    <x v="0"/>
    <n v="23.561944901923447"/>
    <n v="1.3722111360858338"/>
    <n v="3.1596329063916646"/>
  </r>
  <r>
    <x v="2"/>
    <x v="0"/>
    <x v="1"/>
    <x v="6"/>
    <x v="2"/>
    <x v="1"/>
    <x v="0"/>
    <n v="27.5"/>
    <n v="13.5"/>
    <n v="0"/>
    <x v="5"/>
    <n v="291.5790681613027"/>
    <n v="2.4647563436914401"/>
    <n v="5.6753112148464187"/>
  </r>
  <r>
    <x v="2"/>
    <x v="0"/>
    <x v="1"/>
    <x v="6"/>
    <x v="2"/>
    <x v="1"/>
    <x v="0"/>
    <n v="61"/>
    <n v="36"/>
    <n v="0"/>
    <x v="13"/>
    <n v="1724.7343668207964"/>
    <n v="3.2367222171442256"/>
    <n v="7.4528283273589304"/>
  </r>
  <r>
    <x v="4"/>
    <x v="0"/>
    <x v="1"/>
    <x v="6"/>
    <x v="2"/>
    <x v="1"/>
    <x v="0"/>
    <n v="57"/>
    <n v="41.5"/>
    <n v="0"/>
    <x v="6"/>
    <n v="1857.859355516664"/>
    <n v="3.2690128337507556"/>
    <n v="7.5271802198007123"/>
  </r>
  <r>
    <x v="4"/>
    <x v="0"/>
    <x v="1"/>
    <x v="6"/>
    <x v="2"/>
    <x v="1"/>
    <x v="0"/>
    <n v="10"/>
    <n v="7"/>
    <n v="0"/>
    <x v="0"/>
    <n v="54.977871437821378"/>
    <n v="1.7401879213804283"/>
    <n v="4.0069307667788685"/>
  </r>
  <r>
    <x v="4"/>
    <x v="0"/>
    <x v="1"/>
    <x v="6"/>
    <x v="2"/>
    <x v="1"/>
    <x v="0"/>
    <n v="58"/>
    <n v="43"/>
    <n v="0"/>
    <x v="3"/>
    <n v="1958.783019513236"/>
    <n v="3.2919863305086952"/>
    <n v="7.5800786509694911"/>
  </r>
  <r>
    <x v="3"/>
    <x v="0"/>
    <x v="1"/>
    <x v="7"/>
    <x v="2"/>
    <x v="1"/>
    <x v="0"/>
    <n v="22"/>
    <n v="23"/>
    <n v="0"/>
    <x v="3"/>
    <n v="397.41147067910885"/>
    <n v="2.5992403982059704"/>
    <n v="5.9849721940169749"/>
  </r>
  <r>
    <x v="3"/>
    <x v="1"/>
    <x v="1"/>
    <x v="7"/>
    <x v="2"/>
    <x v="1"/>
    <x v="0"/>
    <n v="11.5"/>
    <n v="9.5"/>
    <n v="0"/>
    <x v="1"/>
    <n v="85.804749351171225"/>
    <n v="1.9335113270086308"/>
    <n v="4.4520743587052092"/>
  </r>
  <r>
    <x v="3"/>
    <x v="1"/>
    <x v="1"/>
    <x v="7"/>
    <x v="2"/>
    <x v="1"/>
    <x v="0"/>
    <n v="10"/>
    <n v="10"/>
    <n v="0"/>
    <x v="9"/>
    <n v="78.539816339744831"/>
    <n v="1.8950898813661714"/>
    <n v="4.3636057107176009"/>
  </r>
  <r>
    <x v="3"/>
    <x v="1"/>
    <x v="1"/>
    <x v="7"/>
    <x v="2"/>
    <x v="1"/>
    <x v="0"/>
    <n v="10.5"/>
    <n v="11.5"/>
    <n v="0"/>
    <x v="12"/>
    <n v="94.836828230241878"/>
    <n v="1.9769770207897213"/>
    <n v="4.5521578172621915"/>
  </r>
  <r>
    <x v="4"/>
    <x v="2"/>
    <x v="1"/>
    <x v="7"/>
    <x v="2"/>
    <x v="1"/>
    <x v="0"/>
    <n v="65"/>
    <n v="35"/>
    <n v="15"/>
    <x v="7"/>
    <n v="2493.6391687868982"/>
    <n v="3.3968336109941659"/>
    <n v="7.8214984360563014"/>
  </r>
  <r>
    <x v="4"/>
    <x v="0"/>
    <x v="1"/>
    <x v="7"/>
    <x v="2"/>
    <x v="1"/>
    <x v="0"/>
    <n v="9"/>
    <n v="6"/>
    <n v="0"/>
    <x v="5"/>
    <n v="42.411500823462205"/>
    <n v="1.62748364118914"/>
    <n v="3.7474195712937837"/>
  </r>
  <r>
    <x v="2"/>
    <x v="1"/>
    <x v="1"/>
    <x v="3"/>
    <x v="2"/>
    <x v="1"/>
    <x v="0"/>
    <n v="24.5"/>
    <n v="18"/>
    <n v="0"/>
    <x v="1"/>
    <n v="346.36059005827468"/>
    <n v="2.5395284708340098"/>
    <n v="5.8474804001763552"/>
  </r>
  <r>
    <x v="2"/>
    <x v="1"/>
    <x v="1"/>
    <x v="3"/>
    <x v="2"/>
    <x v="1"/>
    <x v="0"/>
    <n v="9"/>
    <n v="9"/>
    <n v="0"/>
    <x v="0"/>
    <n v="63.617251235193308"/>
    <n v="1.8035749002448211"/>
    <n v="4.1528846794019483"/>
  </r>
  <r>
    <x v="2"/>
    <x v="1"/>
    <x v="1"/>
    <x v="3"/>
    <x v="2"/>
    <x v="1"/>
    <x v="0"/>
    <n v="5.5"/>
    <n v="4.5"/>
    <n v="0"/>
    <x v="1"/>
    <n v="19.438604544086846"/>
    <n v="1.288665084635759"/>
    <n v="2.967261013744209"/>
  </r>
  <r>
    <x v="2"/>
    <x v="1"/>
    <x v="1"/>
    <x v="3"/>
    <x v="2"/>
    <x v="1"/>
    <x v="0"/>
    <n v="42.5"/>
    <n v="35"/>
    <n v="0"/>
    <x v="13"/>
    <n v="1168.2797680537044"/>
    <n v="3.0675468557667585"/>
    <n v="7.0632876621492944"/>
  </r>
  <r>
    <x v="2"/>
    <x v="0"/>
    <x v="1"/>
    <x v="3"/>
    <x v="2"/>
    <x v="1"/>
    <x v="0"/>
    <n v="88"/>
    <n v="62.5"/>
    <n v="0"/>
    <x v="9"/>
    <n v="4319.6898986859651"/>
    <n v="3.6354525708604153"/>
    <n v="8.3709388959500721"/>
  </r>
  <r>
    <x v="2"/>
    <x v="0"/>
    <x v="1"/>
    <x v="3"/>
    <x v="2"/>
    <x v="1"/>
    <x v="0"/>
    <n v="9.5"/>
    <n v="7"/>
    <n v="0"/>
    <x v="13"/>
    <n v="52.228977865930311"/>
    <n v="1.7179115266692762"/>
    <n v="3.9556374723913179"/>
  </r>
  <r>
    <x v="2"/>
    <x v="0"/>
    <x v="1"/>
    <x v="3"/>
    <x v="2"/>
    <x v="1"/>
    <x v="0"/>
    <n v="2"/>
    <n v="1.5"/>
    <n v="0"/>
    <x v="0"/>
    <n v="2.3561944901923448"/>
    <n v="0.37221113608583389"/>
    <n v="0.85704781339761926"/>
  </r>
  <r>
    <x v="2"/>
    <x v="0"/>
    <x v="1"/>
    <x v="3"/>
    <x v="2"/>
    <x v="1"/>
    <x v="0"/>
    <n v="15"/>
    <n v="9.5"/>
    <n v="0"/>
    <x v="11"/>
    <n v="111.91923828413638"/>
    <n v="2.0489047457107006"/>
    <n v="4.7177775244382145"/>
  </r>
  <r>
    <x v="2"/>
    <x v="0"/>
    <x v="1"/>
    <x v="3"/>
    <x v="2"/>
    <x v="1"/>
    <x v="0"/>
    <n v="18"/>
    <n v="13.5"/>
    <n v="0"/>
    <x v="7"/>
    <n v="190.85175370557994"/>
    <n v="2.2806961549644837"/>
    <n v="5.2514969680700583"/>
  </r>
  <r>
    <x v="2"/>
    <x v="0"/>
    <x v="1"/>
    <x v="3"/>
    <x v="2"/>
    <x v="1"/>
    <x v="0"/>
    <n v="8.5"/>
    <n v="7"/>
    <n v="0"/>
    <x v="9"/>
    <n v="46.73119072214817"/>
    <n v="1.669606847094721"/>
    <n v="3.8444118372810934"/>
  </r>
  <r>
    <x v="2"/>
    <x v="0"/>
    <x v="1"/>
    <x v="3"/>
    <x v="2"/>
    <x v="1"/>
    <x v="0"/>
    <n v="8"/>
    <n v="3"/>
    <n v="0"/>
    <x v="3"/>
    <n v="18.849555921538759"/>
    <n v="1.2753011230777775"/>
    <n v="2.9364893550774553"/>
  </r>
  <r>
    <x v="4"/>
    <x v="2"/>
    <x v="1"/>
    <x v="3"/>
    <x v="2"/>
    <x v="1"/>
    <x v="0"/>
    <n v="100"/>
    <n v="55"/>
    <n v="12"/>
    <x v="10"/>
    <n v="4772.0792408028956"/>
    <n v="3.6787076465569202"/>
    <n v="8.4705373884451731"/>
  </r>
  <r>
    <x v="4"/>
    <x v="2"/>
    <x v="1"/>
    <x v="3"/>
    <x v="2"/>
    <x v="1"/>
    <x v="0"/>
    <n v="15"/>
    <n v="10"/>
    <n v="0"/>
    <x v="0"/>
    <n v="117.80972450961724"/>
    <n v="2.0711811404218525"/>
    <n v="4.7690708188257656"/>
  </r>
  <r>
    <x v="2"/>
    <x v="1"/>
    <x v="1"/>
    <x v="8"/>
    <x v="2"/>
    <x v="1"/>
    <x v="0"/>
    <n v="8"/>
    <n v="8.5"/>
    <n v="0"/>
    <x v="2"/>
    <n v="53.407075111026487"/>
    <n v="1.7275987940724078"/>
    <n v="3.9779432299056161"/>
  </r>
  <r>
    <x v="2"/>
    <x v="0"/>
    <x v="1"/>
    <x v="8"/>
    <x v="2"/>
    <x v="1"/>
    <x v="0"/>
    <n v="47.5"/>
    <n v="43"/>
    <n v="0"/>
    <x v="11"/>
    <n v="1604.1757487392881"/>
    <n v="3.2052519465706246"/>
    <n v="7.3803653514636673"/>
  </r>
  <r>
    <x v="2"/>
    <x v="0"/>
    <x v="1"/>
    <x v="8"/>
    <x v="2"/>
    <x v="1"/>
    <x v="0"/>
    <n v="18"/>
    <n v="12.5"/>
    <n v="0"/>
    <x v="3"/>
    <n v="176.71458676442586"/>
    <n v="2.2472723994775339"/>
    <n v="5.1745359269339293"/>
  </r>
  <r>
    <x v="4"/>
    <x v="0"/>
    <x v="1"/>
    <x v="8"/>
    <x v="2"/>
    <x v="1"/>
    <x v="0"/>
    <n v="106.5"/>
    <n v="93.5"/>
    <n v="0"/>
    <x v="6"/>
    <n v="7820.7985615709404"/>
    <n v="3.8932511000134458"/>
    <n v="8.9645419461736306"/>
  </r>
  <r>
    <x v="4"/>
    <x v="0"/>
    <x v="1"/>
    <x v="8"/>
    <x v="2"/>
    <x v="1"/>
    <x v="0"/>
    <n v="32.5"/>
    <n v="23"/>
    <n v="0"/>
    <x v="7"/>
    <n v="587.0851271395926"/>
    <n v="2.7687010783626387"/>
    <n v="6.3751698299943511"/>
  </r>
  <r>
    <x v="4"/>
    <x v="0"/>
    <x v="1"/>
    <x v="8"/>
    <x v="2"/>
    <x v="1"/>
    <x v="0"/>
    <n v="10.5"/>
    <n v="9"/>
    <n v="0"/>
    <x v="2"/>
    <n v="74.220126441058866"/>
    <n v="1.8705216898754344"/>
    <n v="4.3070353592292063"/>
  </r>
  <r>
    <x v="3"/>
    <x v="0"/>
    <x v="1"/>
    <x v="9"/>
    <x v="2"/>
    <x v="1"/>
    <x v="0"/>
    <n v="37.5"/>
    <n v="40"/>
    <n v="0"/>
    <x v="20"/>
    <n v="1178.0972450961724"/>
    <n v="3.0711811404218525"/>
    <n v="7.0716559118198106"/>
  </r>
  <r>
    <x v="3"/>
    <x v="0"/>
    <x v="1"/>
    <x v="9"/>
    <x v="2"/>
    <x v="1"/>
    <x v="0"/>
    <n v="37.5"/>
    <n v="49.5"/>
    <n v="0"/>
    <x v="19"/>
    <n v="1457.8953408065133"/>
    <n v="3.1637263480274589"/>
    <n v="7.2847491272805192"/>
  </r>
  <r>
    <x v="3"/>
    <x v="0"/>
    <x v="1"/>
    <x v="9"/>
    <x v="2"/>
    <x v="1"/>
    <x v="0"/>
    <n v="6.5"/>
    <n v="3"/>
    <n v="0"/>
    <x v="5"/>
    <n v="15.315264186250241"/>
    <n v="1.1851244927286895"/>
    <n v="2.7288499902992105"/>
  </r>
  <r>
    <x v="3"/>
    <x v="0"/>
    <x v="1"/>
    <x v="9"/>
    <x v="2"/>
    <x v="1"/>
    <x v="0"/>
    <n v="22"/>
    <n v="15.5"/>
    <n v="0"/>
    <x v="12"/>
    <n v="267.82077371852984"/>
    <n v="2.4278442603586692"/>
    <n v="5.5903180020130261"/>
  </r>
  <r>
    <x v="3"/>
    <x v="1"/>
    <x v="1"/>
    <x v="9"/>
    <x v="2"/>
    <x v="1"/>
    <x v="0"/>
    <n v="16"/>
    <n v="10"/>
    <n v="0"/>
    <x v="2"/>
    <n v="125.66370614359172"/>
    <n v="2.0992098640220962"/>
    <n v="4.8336093399633366"/>
  </r>
  <r>
    <x v="3"/>
    <x v="1"/>
    <x v="1"/>
    <x v="9"/>
    <x v="2"/>
    <x v="1"/>
    <x v="0"/>
    <n v="37"/>
    <n v="19"/>
    <n v="0"/>
    <x v="12"/>
    <n v="552.13490886840611"/>
    <n v="2.7420452063859955"/>
    <n v="6.3137924165401742"/>
  </r>
  <r>
    <x v="3"/>
    <x v="1"/>
    <x v="1"/>
    <x v="9"/>
    <x v="2"/>
    <x v="1"/>
    <x v="0"/>
    <n v="2.5"/>
    <n v="11"/>
    <n v="0"/>
    <x v="1"/>
    <n v="21.598449493429829"/>
    <n v="1.334422575196434"/>
    <n v="3.0726215294020354"/>
  </r>
  <r>
    <x v="3"/>
    <x v="1"/>
    <x v="1"/>
    <x v="9"/>
    <x v="2"/>
    <x v="1"/>
    <x v="0"/>
    <n v="15"/>
    <n v="17"/>
    <n v="0"/>
    <x v="2"/>
    <n v="200.27653166634931"/>
    <n v="2.3016300618001266"/>
    <n v="5.2996990698879358"/>
  </r>
  <r>
    <x v="3"/>
    <x v="1"/>
    <x v="1"/>
    <x v="9"/>
    <x v="2"/>
    <x v="1"/>
    <x v="0"/>
    <n v="28.5"/>
    <n v="21"/>
    <n v="0"/>
    <x v="12"/>
    <n v="470.06080079337278"/>
    <n v="2.6721540361086009"/>
    <n v="6.1528620497275375"/>
  </r>
  <r>
    <x v="3"/>
    <x v="1"/>
    <x v="1"/>
    <x v="9"/>
    <x v="2"/>
    <x v="1"/>
    <x v="0"/>
    <n v="6"/>
    <n v="5.5"/>
    <n v="0"/>
    <x v="2"/>
    <n v="25.918139392115794"/>
    <n v="1.4136038212440589"/>
    <n v="3.2549430861959898"/>
  </r>
  <r>
    <x v="3"/>
    <x v="1"/>
    <x v="1"/>
    <x v="9"/>
    <x v="2"/>
    <x v="1"/>
    <x v="0"/>
    <n v="15"/>
    <n v="16.5"/>
    <n v="0"/>
    <x v="2"/>
    <n v="194.38604544086846"/>
    <n v="2.2886650846357588"/>
    <n v="5.2698461067382549"/>
  </r>
  <r>
    <x v="3"/>
    <x v="1"/>
    <x v="1"/>
    <x v="9"/>
    <x v="2"/>
    <x v="1"/>
    <x v="0"/>
    <n v="7.5"/>
    <n v="4.5"/>
    <n v="0"/>
    <x v="2"/>
    <n v="26.507188014663878"/>
    <n v="1.4233636585332152"/>
    <n v="3.2774159420480484"/>
  </r>
  <r>
    <x v="3"/>
    <x v="1"/>
    <x v="1"/>
    <x v="9"/>
    <x v="2"/>
    <x v="1"/>
    <x v="0"/>
    <n v="20"/>
    <n v="14"/>
    <n v="0"/>
    <x v="7"/>
    <n v="219.91148575128551"/>
    <n v="2.3422479127083906"/>
    <n v="5.3932251278987593"/>
  </r>
  <r>
    <x v="3"/>
    <x v="1"/>
    <x v="1"/>
    <x v="9"/>
    <x v="2"/>
    <x v="1"/>
    <x v="0"/>
    <n v="2"/>
    <n v="1.5"/>
    <n v="0"/>
    <x v="1"/>
    <n v="2.3561944901923448"/>
    <n v="0.37221113608583389"/>
    <n v="0.85704781339761926"/>
  </r>
  <r>
    <x v="3"/>
    <x v="1"/>
    <x v="1"/>
    <x v="9"/>
    <x v="2"/>
    <x v="1"/>
    <x v="0"/>
    <n v="15"/>
    <n v="10"/>
    <n v="0"/>
    <x v="2"/>
    <n v="117.80972450961724"/>
    <n v="2.0711811404218525"/>
    <n v="4.7690708188257656"/>
  </r>
  <r>
    <x v="4"/>
    <x v="2"/>
    <x v="1"/>
    <x v="9"/>
    <x v="2"/>
    <x v="1"/>
    <x v="0"/>
    <n v="35"/>
    <n v="30"/>
    <n v="0"/>
    <x v="0"/>
    <n v="824.66807156732068"/>
    <n v="2.9162791804361095"/>
    <n v="6.7149809678810781"/>
  </r>
  <r>
    <x v="4"/>
    <x v="2"/>
    <x v="1"/>
    <x v="9"/>
    <x v="2"/>
    <x v="1"/>
    <x v="0"/>
    <n v="15"/>
    <n v="12"/>
    <n v="0"/>
    <x v="9"/>
    <n v="141.37166941154069"/>
    <n v="2.1503623864694776"/>
    <n v="4.9513923756197196"/>
  </r>
  <r>
    <x v="4"/>
    <x v="0"/>
    <x v="1"/>
    <x v="9"/>
    <x v="2"/>
    <x v="1"/>
    <x v="0"/>
    <n v="30.5"/>
    <n v="24"/>
    <n v="0"/>
    <x v="1"/>
    <n v="574.91145560693212"/>
    <n v="2.7596009624245634"/>
    <n v="6.3542160386908213"/>
  </r>
  <r>
    <x v="4"/>
    <x v="0"/>
    <x v="1"/>
    <x v="9"/>
    <x v="2"/>
    <x v="1"/>
    <x v="0"/>
    <n v="33"/>
    <n v="29"/>
    <n v="0"/>
    <x v="5"/>
    <n v="751.62604237135804"/>
    <n v="2.8760018191430152"/>
    <n v="6.6222389161824635"/>
  </r>
  <r>
    <x v="3"/>
    <x v="1"/>
    <x v="1"/>
    <x v="0"/>
    <x v="3"/>
    <x v="1"/>
    <x v="1"/>
    <n v="13.5"/>
    <n v="9"/>
    <n v="0"/>
    <x v="2"/>
    <n v="95.425876852789969"/>
    <n v="1.9796661593005025"/>
    <n v="4.5583497875101129"/>
  </r>
  <r>
    <x v="3"/>
    <x v="1"/>
    <x v="1"/>
    <x v="0"/>
    <x v="3"/>
    <x v="1"/>
    <x v="1"/>
    <n v="7"/>
    <n v="8"/>
    <n v="0"/>
    <x v="12"/>
    <n v="43.982297150257104"/>
    <n v="1.6432779083723719"/>
    <n v="3.7837872154646588"/>
  </r>
  <r>
    <x v="3"/>
    <x v="1"/>
    <x v="1"/>
    <x v="0"/>
    <x v="3"/>
    <x v="1"/>
    <x v="1"/>
    <n v="8"/>
    <n v="4"/>
    <n v="0"/>
    <x v="12"/>
    <n v="25.132741228718345"/>
    <n v="1.4002398596860774"/>
    <n v="3.2241714275292361"/>
  </r>
  <r>
    <x v="3"/>
    <x v="1"/>
    <x v="1"/>
    <x v="0"/>
    <x v="3"/>
    <x v="1"/>
    <x v="1"/>
    <n v="9"/>
    <n v="5"/>
    <n v="0"/>
    <x v="2"/>
    <n v="35.342917352885173"/>
    <n v="1.5483023951415151"/>
    <n v="3.5650980144998292"/>
  </r>
  <r>
    <x v="4"/>
    <x v="2"/>
    <x v="1"/>
    <x v="0"/>
    <x v="3"/>
    <x v="1"/>
    <x v="1"/>
    <n v="3.5"/>
    <n v="2"/>
    <n v="0"/>
    <x v="0"/>
    <n v="5.497787143782138"/>
    <n v="0.74018792138042833"/>
    <n v="1.7043456737848228"/>
  </r>
  <r>
    <x v="4"/>
    <x v="0"/>
    <x v="1"/>
    <x v="0"/>
    <x v="3"/>
    <x v="1"/>
    <x v="1"/>
    <n v="10"/>
    <n v="7"/>
    <n v="0"/>
    <x v="0"/>
    <n v="54.977871437821378"/>
    <n v="1.7401879213804283"/>
    <n v="4.0069307667788685"/>
  </r>
  <r>
    <x v="4"/>
    <x v="0"/>
    <x v="1"/>
    <x v="0"/>
    <x v="3"/>
    <x v="1"/>
    <x v="1"/>
    <n v="5.5"/>
    <n v="2"/>
    <n v="0"/>
    <x v="13"/>
    <n v="8.6393797973719302"/>
    <n v="0.93648256652439643"/>
    <n v="2.1563307975278798"/>
  </r>
  <r>
    <x v="2"/>
    <x v="1"/>
    <x v="1"/>
    <x v="1"/>
    <x v="3"/>
    <x v="1"/>
    <x v="1"/>
    <n v="15.5"/>
    <n v="11"/>
    <n v="0"/>
    <x v="2"/>
    <n v="133.91038685926492"/>
    <n v="2.1268142646946879"/>
    <n v="4.8971708214530807"/>
  </r>
  <r>
    <x v="2"/>
    <x v="1"/>
    <x v="1"/>
    <x v="1"/>
    <x v="3"/>
    <x v="1"/>
    <x v="1"/>
    <n v="8.5"/>
    <n v="6.5"/>
    <n v="0"/>
    <x v="2"/>
    <n v="43.393248527709019"/>
    <n v="1.6374221637233197"/>
    <n v="3.7703038651273717"/>
  </r>
  <r>
    <x v="2"/>
    <x v="1"/>
    <x v="1"/>
    <x v="1"/>
    <x v="3"/>
    <x v="1"/>
    <x v="1"/>
    <n v="57"/>
    <n v="22"/>
    <n v="0"/>
    <x v="1"/>
    <n v="984.88929690040015"/>
    <n v="2.9933874178608693"/>
    <n v="6.8925292459223755"/>
  </r>
  <r>
    <x v="2"/>
    <x v="1"/>
    <x v="1"/>
    <x v="1"/>
    <x v="3"/>
    <x v="1"/>
    <x v="1"/>
    <n v="2.5"/>
    <n v="2"/>
    <n v="0"/>
    <x v="0"/>
    <n v="3.9269908169872414"/>
    <n v="0.59405988570219026"/>
    <n v="1.3678734371636099"/>
  </r>
  <r>
    <x v="2"/>
    <x v="1"/>
    <x v="1"/>
    <x v="1"/>
    <x v="3"/>
    <x v="1"/>
    <x v="1"/>
    <n v="2.5"/>
    <n v="2"/>
    <n v="0"/>
    <x v="1"/>
    <n v="3.9269908169872414"/>
    <n v="0.59405988570219026"/>
    <n v="1.3678734371636099"/>
  </r>
  <r>
    <x v="2"/>
    <x v="1"/>
    <x v="1"/>
    <x v="1"/>
    <x v="3"/>
    <x v="1"/>
    <x v="1"/>
    <n v="5"/>
    <n v="3.5"/>
    <n v="0"/>
    <x v="2"/>
    <n v="13.744467859455344"/>
    <n v="1.1381279300524658"/>
    <n v="2.6206364056589777"/>
  </r>
  <r>
    <x v="2"/>
    <x v="1"/>
    <x v="1"/>
    <x v="1"/>
    <x v="3"/>
    <x v="1"/>
    <x v="1"/>
    <n v="4"/>
    <n v="2.5"/>
    <n v="0"/>
    <x v="3"/>
    <n v="7.8539816339744828"/>
    <n v="0.8950898813661714"/>
    <n v="2.061020617723555"/>
  </r>
  <r>
    <x v="2"/>
    <x v="1"/>
    <x v="1"/>
    <x v="1"/>
    <x v="3"/>
    <x v="1"/>
    <x v="1"/>
    <n v="28"/>
    <n v="12.5"/>
    <n v="0"/>
    <x v="1"/>
    <n v="274.88935718910687"/>
    <n v="2.4391579257164469"/>
    <n v="5.616368679212969"/>
  </r>
  <r>
    <x v="2"/>
    <x v="1"/>
    <x v="1"/>
    <x v="1"/>
    <x v="3"/>
    <x v="1"/>
    <x v="1"/>
    <n v="11"/>
    <n v="10"/>
    <n v="0"/>
    <x v="1"/>
    <n v="86.393797973719316"/>
    <n v="1.9364825665243965"/>
    <n v="4.4589158905219257"/>
  </r>
  <r>
    <x v="2"/>
    <x v="1"/>
    <x v="1"/>
    <x v="1"/>
    <x v="3"/>
    <x v="1"/>
    <x v="1"/>
    <n v="13"/>
    <n v="10"/>
    <n v="0"/>
    <x v="2"/>
    <n v="102.10176124166827"/>
    <n v="2.0090332336730081"/>
    <n v="4.6259699751850922"/>
  </r>
  <r>
    <x v="2"/>
    <x v="1"/>
    <x v="1"/>
    <x v="1"/>
    <x v="3"/>
    <x v="1"/>
    <x v="1"/>
    <n v="16"/>
    <n v="13"/>
    <n v="0"/>
    <x v="2"/>
    <n v="163.36281798666926"/>
    <n v="2.2131532163289331"/>
    <n v="5.0959736044308279"/>
  </r>
  <r>
    <x v="2"/>
    <x v="0"/>
    <x v="1"/>
    <x v="1"/>
    <x v="3"/>
    <x v="1"/>
    <x v="1"/>
    <n v="6.5"/>
    <n v="2.5"/>
    <n v="0"/>
    <x v="5"/>
    <n v="12.762720155208534"/>
    <n v="1.1059432466810646"/>
    <n v="2.546528433505256"/>
  </r>
  <r>
    <x v="4"/>
    <x v="2"/>
    <x v="1"/>
    <x v="1"/>
    <x v="3"/>
    <x v="1"/>
    <x v="1"/>
    <n v="30"/>
    <n v="20"/>
    <n v="0"/>
    <x v="12"/>
    <n v="471.23889803846896"/>
    <n v="2.673241131749815"/>
    <n v="6.1553651799456555"/>
  </r>
  <r>
    <x v="4"/>
    <x v="2"/>
    <x v="1"/>
    <x v="1"/>
    <x v="3"/>
    <x v="1"/>
    <x v="1"/>
    <n v="5"/>
    <n v="3"/>
    <n v="0"/>
    <x v="0"/>
    <n v="11.780972450961723"/>
    <n v="1.0711811404218528"/>
    <n v="2.4664857258317197"/>
  </r>
  <r>
    <x v="4"/>
    <x v="2"/>
    <x v="1"/>
    <x v="1"/>
    <x v="3"/>
    <x v="1"/>
    <x v="1"/>
    <n v="5"/>
    <n v="4"/>
    <n v="0"/>
    <x v="0"/>
    <n v="15.707963267948966"/>
    <n v="1.1961198770301527"/>
    <n v="2.7541677982835004"/>
  </r>
  <r>
    <x v="3"/>
    <x v="1"/>
    <x v="1"/>
    <x v="4"/>
    <x v="3"/>
    <x v="1"/>
    <x v="1"/>
    <n v="22"/>
    <n v="12"/>
    <n v="0"/>
    <x v="2"/>
    <n v="207.34511513692635"/>
    <n v="2.3166938082360025"/>
    <n v="5.334384627875826"/>
  </r>
  <r>
    <x v="4"/>
    <x v="0"/>
    <x v="1"/>
    <x v="4"/>
    <x v="3"/>
    <x v="1"/>
    <x v="1"/>
    <n v="124"/>
    <n v="118"/>
    <n v="0"/>
    <x v="18"/>
    <n v="11491.945926831464"/>
    <n v="4.0603935738345323"/>
    <n v="9.3494017148002104"/>
  </r>
  <r>
    <x v="4"/>
    <x v="0"/>
    <x v="1"/>
    <x v="4"/>
    <x v="3"/>
    <x v="1"/>
    <x v="1"/>
    <n v="8.5"/>
    <n v="5.5"/>
    <n v="0"/>
    <x v="12"/>
    <n v="36.71736413883071"/>
    <n v="1.5648714965747081"/>
    <n v="3.6032497804642056"/>
  </r>
  <r>
    <x v="3"/>
    <x v="0"/>
    <x v="1"/>
    <x v="5"/>
    <x v="3"/>
    <x v="1"/>
    <x v="1"/>
    <n v="38.5"/>
    <n v="21"/>
    <n v="0"/>
    <x v="11"/>
    <n v="634.99441510683698"/>
    <n v="2.8027699056085913"/>
    <n v="6.4536162037466713"/>
  </r>
  <r>
    <x v="3"/>
    <x v="0"/>
    <x v="1"/>
    <x v="5"/>
    <x v="3"/>
    <x v="1"/>
    <x v="1"/>
    <n v="49.5"/>
    <n v="28.5"/>
    <n v="0"/>
    <x v="18"/>
    <n v="1108.0004590129502"/>
    <n v="3.0445399403082503"/>
    <n v="7.0103122815787593"/>
  </r>
  <r>
    <x v="3"/>
    <x v="0"/>
    <x v="1"/>
    <x v="5"/>
    <x v="3"/>
    <x v="1"/>
    <x v="1"/>
    <n v="28"/>
    <n v="16"/>
    <n v="0"/>
    <x v="6"/>
    <n v="351.85837720205683"/>
    <n v="2.5463678953643156"/>
    <n v="5.863228757144495"/>
  </r>
  <r>
    <x v="3"/>
    <x v="1"/>
    <x v="1"/>
    <x v="5"/>
    <x v="3"/>
    <x v="1"/>
    <x v="1"/>
    <n v="4"/>
    <n v="2"/>
    <n v="0"/>
    <x v="0"/>
    <n v="6.2831853071795862"/>
    <n v="0.79817986835811505"/>
    <n v="1.8378770664093453"/>
  </r>
  <r>
    <x v="3"/>
    <x v="1"/>
    <x v="1"/>
    <x v="5"/>
    <x v="3"/>
    <x v="1"/>
    <x v="1"/>
    <n v="90"/>
    <n v="44"/>
    <n v="0"/>
    <x v="1"/>
    <n v="3110.1767270538953"/>
    <n v="3.4927850672916838"/>
    <n v="8.0424348289780365"/>
  </r>
  <r>
    <x v="3"/>
    <x v="1"/>
    <x v="1"/>
    <x v="5"/>
    <x v="3"/>
    <x v="1"/>
    <x v="1"/>
    <n v="19"/>
    <n v="10"/>
    <n v="0"/>
    <x v="2"/>
    <n v="149.22565104551518"/>
    <n v="2.1738434823190005"/>
    <n v="5.0054595968899953"/>
  </r>
  <r>
    <x v="3"/>
    <x v="1"/>
    <x v="1"/>
    <x v="5"/>
    <x v="3"/>
    <x v="1"/>
    <x v="1"/>
    <n v="8"/>
    <n v="11"/>
    <n v="0"/>
    <x v="12"/>
    <n v="69.115038378975441"/>
    <n v="1.8395725535163401"/>
    <n v="4.235772339207716"/>
  </r>
  <r>
    <x v="4"/>
    <x v="2"/>
    <x v="1"/>
    <x v="5"/>
    <x v="3"/>
    <x v="1"/>
    <x v="1"/>
    <n v="5"/>
    <n v="4"/>
    <n v="0"/>
    <x v="0"/>
    <n v="15.707963267948966"/>
    <n v="1.1961198770301527"/>
    <n v="2.7541677982835004"/>
  </r>
  <r>
    <x v="4"/>
    <x v="2"/>
    <x v="1"/>
    <x v="5"/>
    <x v="3"/>
    <x v="1"/>
    <x v="1"/>
    <n v="15"/>
    <n v="5.5"/>
    <n v="0"/>
    <x v="0"/>
    <n v="64.795348480289476"/>
    <n v="1.8115438299160964"/>
    <n v="4.1712338180701449"/>
  </r>
  <r>
    <x v="4"/>
    <x v="2"/>
    <x v="1"/>
    <x v="5"/>
    <x v="3"/>
    <x v="1"/>
    <x v="1"/>
    <n v="3.5"/>
    <n v="2"/>
    <n v="0"/>
    <x v="0"/>
    <n v="5.497787143782138"/>
    <n v="0.74018792138042833"/>
    <n v="1.7043456737848228"/>
  </r>
  <r>
    <x v="4"/>
    <x v="0"/>
    <x v="1"/>
    <x v="5"/>
    <x v="3"/>
    <x v="1"/>
    <x v="1"/>
    <n v="2.5"/>
    <n v="2"/>
    <n v="0"/>
    <x v="0"/>
    <n v="3.9269908169872414"/>
    <n v="0.59405988570219026"/>
    <n v="1.3678734371636099"/>
  </r>
  <r>
    <x v="3"/>
    <x v="0"/>
    <x v="1"/>
    <x v="2"/>
    <x v="3"/>
    <x v="1"/>
    <x v="1"/>
    <n v="12.5"/>
    <n v="8.5"/>
    <n v="0"/>
    <x v="2"/>
    <n v="83.448554860978874"/>
    <n v="1.9214188200885205"/>
    <n v="4.4242303325340355"/>
  </r>
  <r>
    <x v="3"/>
    <x v="0"/>
    <x v="1"/>
    <x v="2"/>
    <x v="3"/>
    <x v="1"/>
    <x v="1"/>
    <n v="20"/>
    <n v="14.5"/>
    <n v="0"/>
    <x v="20"/>
    <n v="227.76546738526"/>
    <n v="2.3574878792651277"/>
    <n v="5.4283164477100296"/>
  </r>
  <r>
    <x v="3"/>
    <x v="0"/>
    <x v="1"/>
    <x v="2"/>
    <x v="3"/>
    <x v="1"/>
    <x v="1"/>
    <n v="38"/>
    <n v="43"/>
    <n v="0"/>
    <x v="20"/>
    <n v="1283.3405989914304"/>
    <n v="3.1083419335625679"/>
    <n v="7.1572218001494576"/>
  </r>
  <r>
    <x v="3"/>
    <x v="0"/>
    <x v="1"/>
    <x v="2"/>
    <x v="3"/>
    <x v="1"/>
    <x v="1"/>
    <n v="17"/>
    <n v="7"/>
    <n v="0"/>
    <x v="12"/>
    <n v="93.462381444296341"/>
    <n v="1.9706368427587022"/>
    <n v="4.5375590178410388"/>
  </r>
  <r>
    <x v="3"/>
    <x v="0"/>
    <x v="1"/>
    <x v="2"/>
    <x v="3"/>
    <x v="1"/>
    <x v="1"/>
    <n v="14.5"/>
    <n v="13"/>
    <n v="0"/>
    <x v="5"/>
    <n v="148.047553800419"/>
    <n v="2.170401235907983"/>
    <n v="4.9975335316175746"/>
  </r>
  <r>
    <x v="3"/>
    <x v="1"/>
    <x v="1"/>
    <x v="2"/>
    <x v="3"/>
    <x v="1"/>
    <x v="1"/>
    <n v="11"/>
    <n v="5.5"/>
    <n v="0"/>
    <x v="1"/>
    <n v="47.516588885545623"/>
    <n v="1.6768452560186404"/>
    <n v="3.8610788897663055"/>
  </r>
  <r>
    <x v="3"/>
    <x v="1"/>
    <x v="1"/>
    <x v="2"/>
    <x v="3"/>
    <x v="1"/>
    <x v="1"/>
    <n v="21.5"/>
    <n v="18.5"/>
    <n v="0"/>
    <x v="2"/>
    <n v="312.39211949133505"/>
    <n v="2.4947000696847907"/>
    <n v="5.744259191947406"/>
  </r>
  <r>
    <x v="3"/>
    <x v="1"/>
    <x v="1"/>
    <x v="2"/>
    <x v="3"/>
    <x v="1"/>
    <x v="1"/>
    <n v="14.5"/>
    <n v="8"/>
    <n v="0"/>
    <x v="2"/>
    <n v="91.106186954104004"/>
    <n v="1.95954787059309"/>
    <n v="4.5120257158358745"/>
  </r>
  <r>
    <x v="3"/>
    <x v="1"/>
    <x v="1"/>
    <x v="2"/>
    <x v="3"/>
    <x v="1"/>
    <x v="1"/>
    <n v="2"/>
    <n v="1"/>
    <n v="0"/>
    <x v="0"/>
    <n v="1.5707963267948966"/>
    <n v="0.19611987703015263"/>
    <n v="0.45158270528945482"/>
  </r>
  <r>
    <x v="3"/>
    <x v="1"/>
    <x v="1"/>
    <x v="2"/>
    <x v="3"/>
    <x v="1"/>
    <x v="1"/>
    <n v="2.5"/>
    <n v="1"/>
    <n v="0"/>
    <x v="2"/>
    <n v="1.9634954084936207"/>
    <n v="0.29302989003820906"/>
    <n v="0.67472625660366459"/>
  </r>
  <r>
    <x v="3"/>
    <x v="1"/>
    <x v="1"/>
    <x v="2"/>
    <x v="3"/>
    <x v="1"/>
    <x v="1"/>
    <n v="11"/>
    <n v="6"/>
    <n v="0"/>
    <x v="2"/>
    <n v="51.836278784231588"/>
    <n v="1.7146338169080402"/>
    <n v="3.9480902667559352"/>
  </r>
  <r>
    <x v="3"/>
    <x v="1"/>
    <x v="1"/>
    <x v="2"/>
    <x v="3"/>
    <x v="1"/>
    <x v="1"/>
    <n v="11"/>
    <n v="12.5"/>
    <n v="0"/>
    <x v="2"/>
    <n v="107.99224746714914"/>
    <n v="2.0333925795324528"/>
    <n v="4.6820594418361354"/>
  </r>
  <r>
    <x v="3"/>
    <x v="1"/>
    <x v="1"/>
    <x v="2"/>
    <x v="3"/>
    <x v="1"/>
    <x v="1"/>
    <n v="10.5"/>
    <n v="5.5"/>
    <n v="0"/>
    <x v="2"/>
    <n v="45.356743936202641"/>
    <n v="1.6566418699303533"/>
    <n v="3.8145588741314125"/>
  </r>
  <r>
    <x v="3"/>
    <x v="1"/>
    <x v="1"/>
    <x v="2"/>
    <x v="3"/>
    <x v="1"/>
    <x v="1"/>
    <n v="17"/>
    <n v="9"/>
    <n v="0"/>
    <x v="2"/>
    <n v="120.16591899980959"/>
    <n v="2.07978131218377"/>
    <n v="4.7888734461219453"/>
  </r>
  <r>
    <x v="3"/>
    <x v="1"/>
    <x v="1"/>
    <x v="2"/>
    <x v="3"/>
    <x v="1"/>
    <x v="1"/>
    <n v="14"/>
    <n v="16"/>
    <n v="0"/>
    <x v="2"/>
    <n v="175.92918860102841"/>
    <n v="2.2453378997003344"/>
    <n v="5.1700815765845496"/>
  </r>
  <r>
    <x v="3"/>
    <x v="1"/>
    <x v="1"/>
    <x v="2"/>
    <x v="3"/>
    <x v="1"/>
    <x v="1"/>
    <n v="12"/>
    <n v="9"/>
    <n v="0"/>
    <x v="2"/>
    <n v="84.823001646924411"/>
    <n v="1.928513636853121"/>
    <n v="4.4405667518537291"/>
  </r>
  <r>
    <x v="4"/>
    <x v="2"/>
    <x v="1"/>
    <x v="2"/>
    <x v="3"/>
    <x v="1"/>
    <x v="1"/>
    <n v="6"/>
    <n v="3"/>
    <n v="0"/>
    <x v="0"/>
    <n v="14.137166941154069"/>
    <n v="1.1503623864694774"/>
    <n v="2.6488072826256741"/>
  </r>
  <r>
    <x v="2"/>
    <x v="0"/>
    <x v="1"/>
    <x v="6"/>
    <x v="3"/>
    <x v="1"/>
    <x v="1"/>
    <n v="6"/>
    <n v="2.5"/>
    <n v="0"/>
    <x v="1"/>
    <n v="11.780972450961723"/>
    <n v="1.0711811404218528"/>
    <n v="2.4664857258317197"/>
  </r>
  <r>
    <x v="2"/>
    <x v="0"/>
    <x v="1"/>
    <x v="6"/>
    <x v="3"/>
    <x v="1"/>
    <x v="1"/>
    <n v="0.8"/>
    <n v="0.6"/>
    <n v="0"/>
    <x v="0"/>
    <n v="0.37699111843077515"/>
    <n v="-0.42366888125824137"/>
    <n v="-0.97553365035069095"/>
  </r>
  <r>
    <x v="2"/>
    <x v="0"/>
    <x v="1"/>
    <x v="6"/>
    <x v="3"/>
    <x v="1"/>
    <x v="1"/>
    <n v="24.5"/>
    <n v="5"/>
    <n v="0"/>
    <x v="1"/>
    <n v="96.211275016187415"/>
    <n v="1.9832259700667227"/>
    <n v="4.5665465547142912"/>
  </r>
  <r>
    <x v="2"/>
    <x v="0"/>
    <x v="1"/>
    <x v="6"/>
    <x v="3"/>
    <x v="1"/>
    <x v="1"/>
    <n v="3.5"/>
    <n v="3"/>
    <n v="0"/>
    <x v="0"/>
    <n v="8.2466807156732074"/>
    <n v="0.91627918043610956"/>
    <n v="2.1098107818929872"/>
  </r>
  <r>
    <x v="2"/>
    <x v="0"/>
    <x v="1"/>
    <x v="6"/>
    <x v="3"/>
    <x v="1"/>
    <x v="1"/>
    <n v="7.5"/>
    <n v="6.5"/>
    <n v="0"/>
    <x v="0"/>
    <n v="38.288160465625602"/>
    <n v="1.583064501400727"/>
    <n v="3.6451407221733656"/>
  </r>
  <r>
    <x v="2"/>
    <x v="0"/>
    <x v="1"/>
    <x v="6"/>
    <x v="3"/>
    <x v="1"/>
    <x v="1"/>
    <n v="24.5"/>
    <n v="13"/>
    <n v="0"/>
    <x v="9"/>
    <n v="250.14931504208727"/>
    <n v="2.3981993180375407"/>
    <n v="5.5220579997417278"/>
  </r>
  <r>
    <x v="2"/>
    <x v="0"/>
    <x v="1"/>
    <x v="6"/>
    <x v="3"/>
    <x v="1"/>
    <x v="1"/>
    <n v="19"/>
    <n v="16.5"/>
    <n v="0"/>
    <x v="12"/>
    <n v="246.22232422510004"/>
    <n v="2.3913274265329068"/>
    <n v="5.5062348848024847"/>
  </r>
  <r>
    <x v="4"/>
    <x v="2"/>
    <x v="1"/>
    <x v="6"/>
    <x v="3"/>
    <x v="1"/>
    <x v="1"/>
    <n v="30"/>
    <n v="20"/>
    <n v="0"/>
    <x v="12"/>
    <n v="471.23889803846896"/>
    <n v="2.673241131749815"/>
    <n v="6.1553651799456555"/>
  </r>
  <r>
    <x v="4"/>
    <x v="2"/>
    <x v="1"/>
    <x v="6"/>
    <x v="3"/>
    <x v="1"/>
    <x v="1"/>
    <n v="20"/>
    <n v="10"/>
    <n v="6"/>
    <x v="9"/>
    <n v="270.1769682087222"/>
    <n v="2.4316483239377016"/>
    <n v="5.5990771821029082"/>
  </r>
  <r>
    <x v="4"/>
    <x v="2"/>
    <x v="1"/>
    <x v="6"/>
    <x v="3"/>
    <x v="1"/>
    <x v="1"/>
    <n v="5"/>
    <n v="4"/>
    <n v="0"/>
    <x v="0"/>
    <n v="15.707963267948966"/>
    <n v="1.1961198770301527"/>
    <n v="2.7541677982835004"/>
  </r>
  <r>
    <x v="4"/>
    <x v="0"/>
    <x v="1"/>
    <x v="6"/>
    <x v="3"/>
    <x v="1"/>
    <x v="1"/>
    <n v="33"/>
    <n v="19"/>
    <n v="0"/>
    <x v="1"/>
    <n v="492.44464845020008"/>
    <n v="2.692357422196888"/>
    <n v="6.1993820653624301"/>
  </r>
  <r>
    <x v="4"/>
    <x v="0"/>
    <x v="1"/>
    <x v="6"/>
    <x v="3"/>
    <x v="1"/>
    <x v="1"/>
    <n v="5.5"/>
    <n v="3.5"/>
    <n v="0"/>
    <x v="0"/>
    <n v="15.11891464540088"/>
    <n v="1.179520615210691"/>
    <n v="2.7159465854633029"/>
  </r>
  <r>
    <x v="3"/>
    <x v="0"/>
    <x v="1"/>
    <x v="7"/>
    <x v="3"/>
    <x v="1"/>
    <x v="1"/>
    <n v="15.5"/>
    <n v="17"/>
    <n v="0"/>
    <x v="7"/>
    <n v="206.95241605522762"/>
    <n v="2.3158705009147367"/>
    <n v="5.3324888927109262"/>
  </r>
  <r>
    <x v="3"/>
    <x v="1"/>
    <x v="1"/>
    <x v="7"/>
    <x v="3"/>
    <x v="1"/>
    <x v="1"/>
    <n v="4.5"/>
    <n v="3.5"/>
    <n v="0"/>
    <x v="0"/>
    <n v="12.370021073509811"/>
    <n v="1.0923704394917908"/>
    <n v="2.5152758900011518"/>
  </r>
  <r>
    <x v="4"/>
    <x v="0"/>
    <x v="1"/>
    <x v="7"/>
    <x v="3"/>
    <x v="1"/>
    <x v="1"/>
    <n v="5"/>
    <n v="4.5"/>
    <n v="0"/>
    <x v="3"/>
    <n v="17.671458676442587"/>
    <n v="1.2472723994775339"/>
    <n v="2.8719508339398838"/>
  </r>
  <r>
    <x v="2"/>
    <x v="1"/>
    <x v="1"/>
    <x v="3"/>
    <x v="3"/>
    <x v="1"/>
    <x v="1"/>
    <n v="4.5"/>
    <n v="2.5"/>
    <n v="0"/>
    <x v="0"/>
    <n v="8.8357293382212934"/>
    <n v="0.94624240381355273"/>
    <n v="2.1788036533799389"/>
  </r>
  <r>
    <x v="2"/>
    <x v="0"/>
    <x v="1"/>
    <x v="3"/>
    <x v="3"/>
    <x v="1"/>
    <x v="1"/>
    <n v="4.5"/>
    <n v="3"/>
    <n v="0"/>
    <x v="0"/>
    <n v="10.602875205865551"/>
    <n v="1.0254236498611775"/>
    <n v="2.3611252101738933"/>
  </r>
  <r>
    <x v="2"/>
    <x v="0"/>
    <x v="1"/>
    <x v="3"/>
    <x v="3"/>
    <x v="1"/>
    <x v="1"/>
    <n v="5"/>
    <n v="2.5"/>
    <n v="0"/>
    <x v="3"/>
    <n v="9.8174770424681039"/>
    <n v="0.99199989437422786"/>
    <n v="2.2841641690377652"/>
  </r>
  <r>
    <x v="2"/>
    <x v="0"/>
    <x v="1"/>
    <x v="3"/>
    <x v="3"/>
    <x v="1"/>
    <x v="1"/>
    <n v="2"/>
    <n v="1.5"/>
    <n v="0"/>
    <x v="0"/>
    <n v="2.3561944901923448"/>
    <n v="0.37221113608583389"/>
    <n v="0.85704781339761926"/>
  </r>
  <r>
    <x v="2"/>
    <x v="0"/>
    <x v="1"/>
    <x v="3"/>
    <x v="3"/>
    <x v="1"/>
    <x v="1"/>
    <n v="1.5"/>
    <n v="1.5"/>
    <n v="0"/>
    <x v="0"/>
    <n v="1.7671458676442586"/>
    <n v="0.24727239947753393"/>
    <n v="0.56936574094583825"/>
  </r>
  <r>
    <x v="4"/>
    <x v="0"/>
    <x v="1"/>
    <x v="3"/>
    <x v="3"/>
    <x v="1"/>
    <x v="1"/>
    <n v="14.5"/>
    <n v="6.5"/>
    <n v="0"/>
    <x v="1"/>
    <n v="74.023776900209498"/>
    <n v="1.8693712402440019"/>
    <n v="4.3043863510576292"/>
  </r>
  <r>
    <x v="4"/>
    <x v="0"/>
    <x v="1"/>
    <x v="3"/>
    <x v="3"/>
    <x v="1"/>
    <x v="1"/>
    <n v="1.5"/>
    <n v="1"/>
    <n v="0"/>
    <x v="0"/>
    <n v="1.1780972450961724"/>
    <n v="7.1181140421852696E-2"/>
    <n v="0.16390063283767389"/>
  </r>
  <r>
    <x v="4"/>
    <x v="0"/>
    <x v="1"/>
    <x v="3"/>
    <x v="3"/>
    <x v="1"/>
    <x v="1"/>
    <n v="1.2"/>
    <n v="0.6"/>
    <n v="0"/>
    <x v="0"/>
    <n v="0.56548667764616278"/>
    <n v="-0.24757762220256008"/>
    <n v="-0.57006854224252645"/>
  </r>
  <r>
    <x v="4"/>
    <x v="0"/>
    <x v="1"/>
    <x v="3"/>
    <x v="3"/>
    <x v="1"/>
    <x v="1"/>
    <n v="1.5"/>
    <n v="1"/>
    <n v="0"/>
    <x v="0"/>
    <n v="1.1780972450961724"/>
    <n v="7.1181140421852696E-2"/>
    <n v="0.16390063283767389"/>
  </r>
  <r>
    <x v="4"/>
    <x v="0"/>
    <x v="1"/>
    <x v="3"/>
    <x v="3"/>
    <x v="1"/>
    <x v="1"/>
    <n v="4"/>
    <n v="3.5"/>
    <n v="0"/>
    <x v="0"/>
    <n v="10.995574287564276"/>
    <n v="1.0412179170444096"/>
    <n v="2.397492854344768"/>
  </r>
  <r>
    <x v="4"/>
    <x v="0"/>
    <x v="1"/>
    <x v="3"/>
    <x v="3"/>
    <x v="1"/>
    <x v="1"/>
    <n v="6.5"/>
    <n v="3.5"/>
    <n v="0"/>
    <x v="1"/>
    <n v="17.867808217291948"/>
    <n v="1.2520712823593028"/>
    <n v="2.883000670126469"/>
  </r>
  <r>
    <x v="4"/>
    <x v="0"/>
    <x v="1"/>
    <x v="3"/>
    <x v="3"/>
    <x v="1"/>
    <x v="1"/>
    <n v="5"/>
    <n v="3"/>
    <n v="0"/>
    <x v="1"/>
    <n v="11.780972450961723"/>
    <n v="1.0711811404218528"/>
    <n v="2.4664857258317197"/>
  </r>
  <r>
    <x v="2"/>
    <x v="1"/>
    <x v="1"/>
    <x v="8"/>
    <x v="3"/>
    <x v="1"/>
    <x v="1"/>
    <n v="7"/>
    <n v="6"/>
    <n v="0"/>
    <x v="2"/>
    <n v="32.986722862692829"/>
    <n v="1.518339171764072"/>
    <n v="3.496105143012878"/>
  </r>
  <r>
    <x v="2"/>
    <x v="1"/>
    <x v="1"/>
    <x v="8"/>
    <x v="3"/>
    <x v="1"/>
    <x v="1"/>
    <n v="12"/>
    <n v="7"/>
    <n v="0"/>
    <x v="2"/>
    <n v="65.973445725385659"/>
    <n v="1.8193691674280532"/>
    <n v="4.1892523235728234"/>
  </r>
  <r>
    <x v="2"/>
    <x v="1"/>
    <x v="1"/>
    <x v="8"/>
    <x v="3"/>
    <x v="1"/>
    <x v="1"/>
    <n v="5"/>
    <n v="5"/>
    <n v="0"/>
    <x v="2"/>
    <n v="19.634954084936208"/>
    <n v="1.2930298900382091"/>
    <n v="2.9773113495977102"/>
  </r>
  <r>
    <x v="2"/>
    <x v="1"/>
    <x v="1"/>
    <x v="8"/>
    <x v="3"/>
    <x v="1"/>
    <x v="1"/>
    <n v="11"/>
    <n v="4"/>
    <n v="0"/>
    <x v="2"/>
    <n v="34.557519189487721"/>
    <n v="1.5385425578523588"/>
    <n v="3.5426251586477706"/>
  </r>
  <r>
    <x v="2"/>
    <x v="1"/>
    <x v="1"/>
    <x v="8"/>
    <x v="3"/>
    <x v="1"/>
    <x v="1"/>
    <n v="10"/>
    <n v="7.5"/>
    <n v="0"/>
    <x v="2"/>
    <n v="58.90486225480862"/>
    <n v="1.7701511447578715"/>
    <n v="4.0759236382658202"/>
  </r>
  <r>
    <x v="2"/>
    <x v="1"/>
    <x v="1"/>
    <x v="8"/>
    <x v="3"/>
    <x v="1"/>
    <x v="1"/>
    <n v="14"/>
    <n v="9.5"/>
    <n v="0"/>
    <x v="0"/>
    <n v="104.45795573186062"/>
    <n v="2.0189415223332574"/>
    <n v="4.6487846529512629"/>
  </r>
  <r>
    <x v="2"/>
    <x v="1"/>
    <x v="1"/>
    <x v="8"/>
    <x v="3"/>
    <x v="1"/>
    <x v="1"/>
    <n v="5.5"/>
    <n v="6"/>
    <n v="0"/>
    <x v="1"/>
    <n v="25.918139392115794"/>
    <n v="1.4136038212440589"/>
    <n v="3.2549430861959898"/>
  </r>
  <r>
    <x v="2"/>
    <x v="0"/>
    <x v="1"/>
    <x v="8"/>
    <x v="3"/>
    <x v="1"/>
    <x v="1"/>
    <n v="5"/>
    <n v="3"/>
    <n v="0"/>
    <x v="2"/>
    <n v="11.780972450961723"/>
    <n v="1.0711811404218528"/>
    <n v="2.4664857258317197"/>
  </r>
  <r>
    <x v="2"/>
    <x v="0"/>
    <x v="1"/>
    <x v="8"/>
    <x v="3"/>
    <x v="1"/>
    <x v="1"/>
    <n v="0.8"/>
    <n v="0.6"/>
    <n v="0"/>
    <x v="0"/>
    <n v="0.37699111843077515"/>
    <n v="-0.42366888125824137"/>
    <n v="-0.97553365035069095"/>
  </r>
  <r>
    <x v="2"/>
    <x v="0"/>
    <x v="1"/>
    <x v="8"/>
    <x v="3"/>
    <x v="1"/>
    <x v="1"/>
    <n v="4.5"/>
    <n v="3"/>
    <n v="0"/>
    <x v="12"/>
    <n v="10.602875205865551"/>
    <n v="1.0254236498611775"/>
    <n v="2.3611252101738933"/>
  </r>
  <r>
    <x v="2"/>
    <x v="0"/>
    <x v="1"/>
    <x v="8"/>
    <x v="3"/>
    <x v="1"/>
    <x v="1"/>
    <n v="5.5"/>
    <n v="3"/>
    <n v="0"/>
    <x v="5"/>
    <n v="12.959069696057897"/>
    <n v="1.1125738255800777"/>
    <n v="2.5617959056360444"/>
  </r>
  <r>
    <x v="4"/>
    <x v="2"/>
    <x v="1"/>
    <x v="8"/>
    <x v="3"/>
    <x v="1"/>
    <x v="1"/>
    <n v="8"/>
    <n v="4"/>
    <n v="0"/>
    <x v="0"/>
    <n v="25.132741228718345"/>
    <n v="1.4002398596860774"/>
    <n v="3.2241714275292361"/>
  </r>
  <r>
    <x v="4"/>
    <x v="2"/>
    <x v="1"/>
    <x v="8"/>
    <x v="3"/>
    <x v="1"/>
    <x v="1"/>
    <n v="15"/>
    <n v="9"/>
    <n v="0"/>
    <x v="0"/>
    <n v="106.02875205865551"/>
    <n v="2.0254236498611777"/>
    <n v="4.6637103031679388"/>
  </r>
  <r>
    <x v="3"/>
    <x v="1"/>
    <x v="1"/>
    <x v="9"/>
    <x v="3"/>
    <x v="1"/>
    <x v="1"/>
    <n v="2"/>
    <n v="1.5"/>
    <n v="0"/>
    <x v="0"/>
    <n v="2.3561944901923448"/>
    <n v="0.37221113608583389"/>
    <n v="0.85704781339761926"/>
  </r>
  <r>
    <x v="4"/>
    <x v="2"/>
    <x v="1"/>
    <x v="9"/>
    <x v="3"/>
    <x v="1"/>
    <x v="1"/>
    <n v="7"/>
    <n v="6"/>
    <n v="0"/>
    <x v="0"/>
    <n v="32.986722862692829"/>
    <n v="1.518339171764072"/>
    <n v="3.496105143012878"/>
  </r>
  <r>
    <x v="4"/>
    <x v="2"/>
    <x v="1"/>
    <x v="9"/>
    <x v="3"/>
    <x v="1"/>
    <x v="1"/>
    <n v="30"/>
    <n v="12"/>
    <n v="0"/>
    <x v="1"/>
    <n v="282.74333882308139"/>
    <n v="2.4513923821334589"/>
    <n v="5.644539556179665"/>
  </r>
  <r>
    <x v="4"/>
    <x v="0"/>
    <x v="1"/>
    <x v="9"/>
    <x v="3"/>
    <x v="1"/>
    <x v="1"/>
    <n v="3"/>
    <n v="3"/>
    <n v="0"/>
    <x v="0"/>
    <n v="7.0685834705770345"/>
    <n v="0.84933239080549627"/>
    <n v="1.9556601020657289"/>
  </r>
  <r>
    <x v="3"/>
    <x v="0"/>
    <x v="1"/>
    <x v="4"/>
    <x v="5"/>
    <x v="2"/>
    <x v="2"/>
    <n v="5.5"/>
    <n v="6.5"/>
    <n v="1.5"/>
    <x v="2"/>
    <n v="35.146567812035812"/>
    <n v="1.5458829210181022"/>
    <n v="3.5595269694503737"/>
  </r>
  <r>
    <x v="3"/>
    <x v="1"/>
    <x v="1"/>
    <x v="4"/>
    <x v="5"/>
    <x v="2"/>
    <x v="2"/>
    <n v="7"/>
    <n v="5"/>
    <n v="4"/>
    <x v="2"/>
    <n v="77.754418176347386"/>
    <n v="1.8907250759637213"/>
    <n v="4.3535553748640998"/>
  </r>
  <r>
    <x v="3"/>
    <x v="1"/>
    <x v="1"/>
    <x v="4"/>
    <x v="5"/>
    <x v="2"/>
    <x v="2"/>
    <n v="6"/>
    <n v="6.5"/>
    <n v="5"/>
    <x v="0"/>
    <n v="109.17034471224531"/>
    <n v="2.0381046816202666"/>
    <n v="4.6929094578602015"/>
  </r>
  <r>
    <x v="4"/>
    <x v="0"/>
    <x v="1"/>
    <x v="2"/>
    <x v="5"/>
    <x v="2"/>
    <x v="2"/>
    <n v="20.5"/>
    <n v="12.5"/>
    <n v="17"/>
    <x v="17"/>
    <n v="1109.1785562580462"/>
    <n v="3.0450014647745363"/>
    <n v="7.0113749809348809"/>
  </r>
  <r>
    <x v="4"/>
    <x v="0"/>
    <x v="1"/>
    <x v="6"/>
    <x v="5"/>
    <x v="2"/>
    <x v="2"/>
    <n v="14"/>
    <n v="9.5"/>
    <n v="17"/>
    <x v="4"/>
    <n v="1012.3782326193108"/>
    <n v="3.0053427987195747"/>
    <n v="6.9200575276686971"/>
  </r>
  <r>
    <x v="3"/>
    <x v="0"/>
    <x v="1"/>
    <x v="7"/>
    <x v="5"/>
    <x v="2"/>
    <x v="2"/>
    <n v="13.5"/>
    <n v="5.5"/>
    <n v="10.5"/>
    <x v="4"/>
    <n v="404.67640369053521"/>
    <n v="2.6071078818174218"/>
    <n v="6.0030877445000783"/>
  </r>
  <r>
    <x v="3"/>
    <x v="0"/>
    <x v="1"/>
    <x v="7"/>
    <x v="5"/>
    <x v="2"/>
    <x v="2"/>
    <n v="7"/>
    <n v="6"/>
    <n v="2.5"/>
    <x v="2"/>
    <n v="52.621676947629034"/>
    <n v="1.7211646840669979"/>
    <n v="3.9631281441204758"/>
  </r>
  <r>
    <x v="3"/>
    <x v="1"/>
    <x v="1"/>
    <x v="7"/>
    <x v="5"/>
    <x v="2"/>
    <x v="2"/>
    <n v="21"/>
    <n v="13"/>
    <n v="16"/>
    <x v="10"/>
    <n v="1018.6614179264905"/>
    <n v="3.0080298574502518"/>
    <n v="6.9262447090459531"/>
  </r>
  <r>
    <x v="3"/>
    <x v="1"/>
    <x v="1"/>
    <x v="7"/>
    <x v="5"/>
    <x v="2"/>
    <x v="2"/>
    <n v="24"/>
    <n v="15.5"/>
    <n v="14"/>
    <x v="16"/>
    <n v="907.9202768874502"/>
    <n v="2.9580477154506819"/>
    <n v="6.8111565739618323"/>
  </r>
  <r>
    <x v="4"/>
    <x v="0"/>
    <x v="1"/>
    <x v="7"/>
    <x v="5"/>
    <x v="2"/>
    <x v="2"/>
    <n v="9.5"/>
    <n v="8"/>
    <n v="8.5"/>
    <x v="10"/>
    <n v="286.67032964006864"/>
    <n v="2.4573827458226463"/>
    <n v="5.6583328783120015"/>
  </r>
  <r>
    <x v="2"/>
    <x v="0"/>
    <x v="1"/>
    <x v="3"/>
    <x v="5"/>
    <x v="2"/>
    <x v="2"/>
    <n v="3.5"/>
    <n v="3.5"/>
    <n v="3.5"/>
    <x v="1"/>
    <n v="48.105637508093707"/>
    <n v="1.6821959744027415"/>
    <n v="3.8733993741543458"/>
  </r>
  <r>
    <x v="4"/>
    <x v="0"/>
    <x v="1"/>
    <x v="8"/>
    <x v="5"/>
    <x v="2"/>
    <x v="2"/>
    <n v="30"/>
    <n v="29"/>
    <n v="14"/>
    <x v="15"/>
    <n v="1299.0485622593794"/>
    <n v="3.1136253865826995"/>
    <n v="7.1693874003131457"/>
  </r>
  <r>
    <x v="3"/>
    <x v="0"/>
    <x v="1"/>
    <x v="9"/>
    <x v="5"/>
    <x v="2"/>
    <x v="2"/>
    <n v="13.5"/>
    <n v="16"/>
    <n v="10"/>
    <x v="15"/>
    <n v="483.80526865282815"/>
    <n v="2.6846705935305968"/>
    <n v="6.1816824882630295"/>
  </r>
  <r>
    <x v="3"/>
    <x v="0"/>
    <x v="1"/>
    <x v="9"/>
    <x v="5"/>
    <x v="2"/>
    <x v="2"/>
    <n v="29"/>
    <n v="16"/>
    <n v="11"/>
    <x v="10"/>
    <n v="744.55745890078094"/>
    <n v="2.8718982187042377"/>
    <n v="6.6127900269845314"/>
  </r>
  <r>
    <x v="4"/>
    <x v="0"/>
    <x v="1"/>
    <x v="9"/>
    <x v="5"/>
    <x v="2"/>
    <x v="2"/>
    <n v="23.5"/>
    <n v="22.5"/>
    <n v="25.5"/>
    <x v="10"/>
    <n v="2458.0999018931639"/>
    <n v="3.3905995294695805"/>
    <n v="7.8071439328692813"/>
  </r>
  <r>
    <x v="4"/>
    <x v="0"/>
    <x v="1"/>
    <x v="9"/>
    <x v="5"/>
    <x v="2"/>
    <x v="2"/>
    <n v="6"/>
    <n v="5.5"/>
    <n v="12"/>
    <x v="12"/>
    <n v="478.307481509046"/>
    <n v="2.6797071739990468"/>
    <n v="6.1702537924394063"/>
  </r>
  <r>
    <x v="4"/>
    <x v="0"/>
    <x v="1"/>
    <x v="9"/>
    <x v="5"/>
    <x v="2"/>
    <x v="2"/>
    <n v="1.5"/>
    <n v="1.5"/>
    <n v="3"/>
    <x v="0"/>
    <n v="30.041479749952398"/>
    <n v="1.477721320855808"/>
    <n v="3.4025790850020545"/>
  </r>
  <r>
    <x v="3"/>
    <x v="1"/>
    <x v="1"/>
    <x v="7"/>
    <x v="13"/>
    <x v="3"/>
    <x v="5"/>
    <n v="5"/>
    <n v="3.5"/>
    <n v="1.5"/>
    <x v="2"/>
    <n v="20.81305133003238"/>
    <n v="1.3183357553029793"/>
    <n v="3.0355802577216862"/>
  </r>
  <r>
    <x v="3"/>
    <x v="1"/>
    <x v="1"/>
    <x v="7"/>
    <x v="13"/>
    <x v="3"/>
    <x v="5"/>
    <n v="7.5"/>
    <n v="8.5"/>
    <n v="7"/>
    <x v="2"/>
    <n v="204.00717294248719"/>
    <n v="2.3096454375953863"/>
    <n v="5.3181551547088466"/>
  </r>
  <r>
    <x v="3"/>
    <x v="1"/>
    <x v="1"/>
    <x v="7"/>
    <x v="13"/>
    <x v="3"/>
    <x v="5"/>
    <n v="5"/>
    <n v="4.5"/>
    <n v="4.5"/>
    <x v="2"/>
    <n v="81.288709911635891"/>
    <n v="1.910030231159108"/>
    <n v="4.3980071374349334"/>
  </r>
  <r>
    <x v="2"/>
    <x v="1"/>
    <x v="1"/>
    <x v="8"/>
    <x v="13"/>
    <x v="3"/>
    <x v="5"/>
    <n v="5"/>
    <n v="2.5"/>
    <n v="0"/>
    <x v="5"/>
    <n v="9.8174770424681039"/>
    <n v="0.99199989437422786"/>
    <n v="2.2841641690377652"/>
  </r>
  <r>
    <x v="3"/>
    <x v="0"/>
    <x v="1"/>
    <x v="2"/>
    <x v="6"/>
    <x v="0"/>
    <x v="3"/>
    <n v="24"/>
    <n v="15.5"/>
    <n v="14.5"/>
    <x v="8"/>
    <n v="952.6879722011048"/>
    <n v="2.9789506822327443"/>
    <n v="6.8592874336735594"/>
  </r>
  <r>
    <x v="3"/>
    <x v="1"/>
    <x v="1"/>
    <x v="2"/>
    <x v="6"/>
    <x v="0"/>
    <x v="3"/>
    <n v="43.5"/>
    <n v="21"/>
    <n v="33"/>
    <x v="13"/>
    <n v="4138.655622022854"/>
    <n v="3.6168592902138781"/>
    <n v="8.3281262851035009"/>
  </r>
  <r>
    <x v="3"/>
    <x v="1"/>
    <x v="1"/>
    <x v="9"/>
    <x v="6"/>
    <x v="0"/>
    <x v="3"/>
    <n v="29"/>
    <n v="19"/>
    <n v="15"/>
    <x v="13"/>
    <n v="1139.6127350896975"/>
    <n v="3.0567572938039071"/>
    <n v="7.038443777613697"/>
  </r>
  <r>
    <x v="3"/>
    <x v="1"/>
    <x v="1"/>
    <x v="0"/>
    <x v="7"/>
    <x v="2"/>
    <x v="0"/>
    <n v="2"/>
    <n v="1.5"/>
    <n v="0"/>
    <x v="0"/>
    <n v="2.3561944901923448"/>
    <n v="0.37221113608583389"/>
    <n v="0.85704781339761926"/>
  </r>
  <r>
    <x v="3"/>
    <x v="1"/>
    <x v="1"/>
    <x v="0"/>
    <x v="7"/>
    <x v="2"/>
    <x v="0"/>
    <n v="2"/>
    <n v="1"/>
    <n v="0"/>
    <x v="0"/>
    <n v="1.5707963267948966"/>
    <n v="0.19611987703015263"/>
    <n v="0.45158270528945482"/>
  </r>
  <r>
    <x v="3"/>
    <x v="1"/>
    <x v="1"/>
    <x v="0"/>
    <x v="7"/>
    <x v="2"/>
    <x v="0"/>
    <n v="1.5"/>
    <n v="1"/>
    <n v="0"/>
    <x v="2"/>
    <n v="1.1780972450961724"/>
    <n v="7.1181140421852696E-2"/>
    <n v="0.16390063283767389"/>
  </r>
  <r>
    <x v="3"/>
    <x v="1"/>
    <x v="1"/>
    <x v="0"/>
    <x v="7"/>
    <x v="2"/>
    <x v="0"/>
    <n v="2"/>
    <n v="1"/>
    <n v="0"/>
    <x v="0"/>
    <n v="1.5707963267948966"/>
    <n v="0.19611987703015263"/>
    <n v="0.45158270528945482"/>
  </r>
  <r>
    <x v="3"/>
    <x v="1"/>
    <x v="1"/>
    <x v="0"/>
    <x v="7"/>
    <x v="2"/>
    <x v="0"/>
    <n v="1"/>
    <n v="1"/>
    <n v="0"/>
    <x v="0"/>
    <n v="0.78539816339744828"/>
    <n v="-0.10491011863382856"/>
    <n v="-0.24156447527049049"/>
  </r>
  <r>
    <x v="3"/>
    <x v="1"/>
    <x v="1"/>
    <x v="0"/>
    <x v="7"/>
    <x v="2"/>
    <x v="0"/>
    <n v="1.5"/>
    <n v="1"/>
    <n v="0"/>
    <x v="0"/>
    <n v="1.1780972450961724"/>
    <n v="7.1181140421852696E-2"/>
    <n v="0.16390063283767389"/>
  </r>
  <r>
    <x v="3"/>
    <x v="1"/>
    <x v="1"/>
    <x v="0"/>
    <x v="7"/>
    <x v="2"/>
    <x v="0"/>
    <n v="1"/>
    <n v="0.5"/>
    <n v="0"/>
    <x v="0"/>
    <n v="0.39269908169872414"/>
    <n v="-0.40594011429780974"/>
    <n v="-0.93471165583043581"/>
  </r>
  <r>
    <x v="3"/>
    <x v="0"/>
    <x v="1"/>
    <x v="4"/>
    <x v="7"/>
    <x v="2"/>
    <x v="0"/>
    <n v="2"/>
    <n v="2.5"/>
    <n v="0"/>
    <x v="0"/>
    <n v="3.9269908169872414"/>
    <n v="0.59405988570219026"/>
    <n v="1.3678734371636099"/>
  </r>
  <r>
    <x v="3"/>
    <x v="0"/>
    <x v="1"/>
    <x v="4"/>
    <x v="7"/>
    <x v="2"/>
    <x v="0"/>
    <n v="2.5"/>
    <n v="3"/>
    <n v="0"/>
    <x v="0"/>
    <n v="5.8904862254808616"/>
    <n v="0.7701511447578715"/>
    <n v="1.7733385452717743"/>
  </r>
  <r>
    <x v="3"/>
    <x v="0"/>
    <x v="1"/>
    <x v="4"/>
    <x v="7"/>
    <x v="2"/>
    <x v="0"/>
    <n v="1.5"/>
    <n v="0.5"/>
    <n v="0"/>
    <x v="1"/>
    <n v="0.58904862254808621"/>
    <n v="-0.2298488552421285"/>
    <n v="-0.52924654772227142"/>
  </r>
  <r>
    <x v="3"/>
    <x v="0"/>
    <x v="1"/>
    <x v="4"/>
    <x v="7"/>
    <x v="2"/>
    <x v="0"/>
    <n v="0.8"/>
    <n v="0.6"/>
    <n v="0"/>
    <x v="0"/>
    <n v="0.37699111843077515"/>
    <n v="-0.42366888125824137"/>
    <n v="-0.97553365035069095"/>
  </r>
  <r>
    <x v="3"/>
    <x v="0"/>
    <x v="1"/>
    <x v="4"/>
    <x v="7"/>
    <x v="2"/>
    <x v="0"/>
    <n v="2"/>
    <n v="0.8"/>
    <n v="0"/>
    <x v="1"/>
    <n v="1.2566370614359172"/>
    <n v="9.9209864022096222E-2"/>
    <n v="0.22843915397524506"/>
  </r>
  <r>
    <x v="3"/>
    <x v="0"/>
    <x v="1"/>
    <x v="4"/>
    <x v="7"/>
    <x v="2"/>
    <x v="0"/>
    <n v="1.5"/>
    <n v="1"/>
    <n v="0"/>
    <x v="0"/>
    <n v="1.1780972450961724"/>
    <n v="7.1181140421852696E-2"/>
    <n v="0.16390063283767389"/>
  </r>
  <r>
    <x v="3"/>
    <x v="0"/>
    <x v="1"/>
    <x v="4"/>
    <x v="7"/>
    <x v="2"/>
    <x v="0"/>
    <n v="0.6"/>
    <n v="0.6"/>
    <n v="0"/>
    <x v="0"/>
    <n v="0.28274333882308139"/>
    <n v="-0.54860761786654122"/>
    <n v="-1.2632157228024719"/>
  </r>
  <r>
    <x v="3"/>
    <x v="0"/>
    <x v="1"/>
    <x v="4"/>
    <x v="7"/>
    <x v="2"/>
    <x v="0"/>
    <n v="1.2"/>
    <n v="0.8"/>
    <n v="0"/>
    <x v="0"/>
    <n v="0.7539822368615503"/>
    <n v="-0.12263888559426017"/>
    <n v="-0.28238646979074566"/>
  </r>
  <r>
    <x v="3"/>
    <x v="0"/>
    <x v="1"/>
    <x v="4"/>
    <x v="7"/>
    <x v="2"/>
    <x v="0"/>
    <n v="2"/>
    <n v="1.5"/>
    <n v="0"/>
    <x v="1"/>
    <n v="2.3561944901923448"/>
    <n v="0.37221113608583389"/>
    <n v="0.85704781339761926"/>
  </r>
  <r>
    <x v="3"/>
    <x v="1"/>
    <x v="1"/>
    <x v="4"/>
    <x v="7"/>
    <x v="2"/>
    <x v="0"/>
    <n v="2"/>
    <n v="1.5"/>
    <n v="0"/>
    <x v="13"/>
    <n v="2.3561944901923448"/>
    <n v="0.37221113608583389"/>
    <n v="0.85704781339761926"/>
  </r>
  <r>
    <x v="3"/>
    <x v="1"/>
    <x v="1"/>
    <x v="4"/>
    <x v="7"/>
    <x v="2"/>
    <x v="0"/>
    <n v="1"/>
    <n v="2"/>
    <n v="0"/>
    <x v="1"/>
    <n v="1.5707963267948966"/>
    <n v="0.19611987703015263"/>
    <n v="0.45158270528945482"/>
  </r>
  <r>
    <x v="3"/>
    <x v="1"/>
    <x v="1"/>
    <x v="4"/>
    <x v="7"/>
    <x v="2"/>
    <x v="0"/>
    <n v="5.5"/>
    <n v="3"/>
    <n v="0"/>
    <x v="9"/>
    <n v="12.959069696057897"/>
    <n v="1.1125738255800777"/>
    <n v="2.5617959056360444"/>
  </r>
  <r>
    <x v="3"/>
    <x v="1"/>
    <x v="1"/>
    <x v="4"/>
    <x v="7"/>
    <x v="2"/>
    <x v="0"/>
    <n v="3"/>
    <n v="1.5"/>
    <n v="0"/>
    <x v="1"/>
    <n v="3.5342917352885173"/>
    <n v="0.54830239514151513"/>
    <n v="1.2625129215057835"/>
  </r>
  <r>
    <x v="4"/>
    <x v="0"/>
    <x v="1"/>
    <x v="4"/>
    <x v="7"/>
    <x v="2"/>
    <x v="0"/>
    <n v="1.4"/>
    <n v="1"/>
    <n v="0"/>
    <x v="0"/>
    <n v="1.0995574287564276"/>
    <n v="4.1217917044409476E-2"/>
    <n v="9.4907761350722444E-2"/>
  </r>
  <r>
    <x v="4"/>
    <x v="0"/>
    <x v="1"/>
    <x v="4"/>
    <x v="7"/>
    <x v="2"/>
    <x v="0"/>
    <n v="2.2000000000000002"/>
    <n v="1"/>
    <n v="0"/>
    <x v="1"/>
    <n v="1.7278759594743864"/>
    <n v="0.23751256218837774"/>
    <n v="0.54689288509377987"/>
  </r>
  <r>
    <x v="3"/>
    <x v="0"/>
    <x v="1"/>
    <x v="5"/>
    <x v="7"/>
    <x v="2"/>
    <x v="0"/>
    <n v="2"/>
    <n v="1"/>
    <n v="0"/>
    <x v="0"/>
    <n v="1.5707963267948966"/>
    <n v="0.19611987703015263"/>
    <n v="0.45158270528945482"/>
  </r>
  <r>
    <x v="3"/>
    <x v="0"/>
    <x v="1"/>
    <x v="5"/>
    <x v="7"/>
    <x v="2"/>
    <x v="0"/>
    <n v="1.2"/>
    <n v="0.6"/>
    <n v="0"/>
    <x v="0"/>
    <n v="0.56548667764616278"/>
    <n v="-0.24757762220256008"/>
    <n v="-0.57006854224252645"/>
  </r>
  <r>
    <x v="3"/>
    <x v="0"/>
    <x v="1"/>
    <x v="5"/>
    <x v="7"/>
    <x v="2"/>
    <x v="0"/>
    <n v="3.5"/>
    <n v="2.5"/>
    <n v="0"/>
    <x v="0"/>
    <n v="6.8722339297276722"/>
    <n v="0.83709793438848468"/>
    <n v="1.9274892250990325"/>
  </r>
  <r>
    <x v="3"/>
    <x v="0"/>
    <x v="1"/>
    <x v="2"/>
    <x v="7"/>
    <x v="2"/>
    <x v="0"/>
    <n v="4"/>
    <n v="2.5"/>
    <n v="0"/>
    <x v="3"/>
    <n v="7.8539816339744828"/>
    <n v="0.8950898813661714"/>
    <n v="2.061020617723555"/>
  </r>
  <r>
    <x v="3"/>
    <x v="0"/>
    <x v="1"/>
    <x v="2"/>
    <x v="7"/>
    <x v="2"/>
    <x v="0"/>
    <n v="1.2"/>
    <n v="0.8"/>
    <n v="0"/>
    <x v="0"/>
    <n v="0.7539822368615503"/>
    <n v="-0.12263888559426017"/>
    <n v="-0.28238646979074566"/>
  </r>
  <r>
    <x v="3"/>
    <x v="0"/>
    <x v="1"/>
    <x v="2"/>
    <x v="7"/>
    <x v="2"/>
    <x v="0"/>
    <n v="1.5"/>
    <n v="1.5"/>
    <n v="0"/>
    <x v="2"/>
    <n v="1.7671458676442586"/>
    <n v="0.24727239947753393"/>
    <n v="0.56936574094583825"/>
  </r>
  <r>
    <x v="3"/>
    <x v="0"/>
    <x v="1"/>
    <x v="2"/>
    <x v="7"/>
    <x v="2"/>
    <x v="0"/>
    <n v="2"/>
    <n v="3"/>
    <n v="0"/>
    <x v="0"/>
    <n v="4.7123889803846897"/>
    <n v="0.67324113174981504"/>
    <n v="1.5501949939575645"/>
  </r>
  <r>
    <x v="3"/>
    <x v="1"/>
    <x v="1"/>
    <x v="2"/>
    <x v="7"/>
    <x v="2"/>
    <x v="0"/>
    <n v="2"/>
    <n v="2"/>
    <n v="1"/>
    <x v="0"/>
    <n v="6.2831853071795862"/>
    <n v="0.79817986835811505"/>
    <n v="1.8378770664093453"/>
  </r>
  <r>
    <x v="3"/>
    <x v="1"/>
    <x v="1"/>
    <x v="2"/>
    <x v="7"/>
    <x v="2"/>
    <x v="0"/>
    <n v="1.5"/>
    <n v="1"/>
    <n v="0"/>
    <x v="0"/>
    <n v="1.1780972450961724"/>
    <n v="7.1181140421852696E-2"/>
    <n v="0.16390063283767389"/>
  </r>
  <r>
    <x v="3"/>
    <x v="1"/>
    <x v="1"/>
    <x v="2"/>
    <x v="7"/>
    <x v="2"/>
    <x v="0"/>
    <n v="1"/>
    <n v="0.5"/>
    <n v="0"/>
    <x v="0"/>
    <n v="0.39269908169872414"/>
    <n v="-0.40594011429780974"/>
    <n v="-0.93471165583043581"/>
  </r>
  <r>
    <x v="2"/>
    <x v="1"/>
    <x v="1"/>
    <x v="6"/>
    <x v="7"/>
    <x v="2"/>
    <x v="0"/>
    <n v="2"/>
    <n v="1"/>
    <n v="0"/>
    <x v="0"/>
    <n v="1.5707963267948966"/>
    <n v="0.19611987703015263"/>
    <n v="0.45158270528945482"/>
  </r>
  <r>
    <x v="2"/>
    <x v="1"/>
    <x v="1"/>
    <x v="6"/>
    <x v="7"/>
    <x v="2"/>
    <x v="0"/>
    <n v="2"/>
    <n v="3"/>
    <n v="0"/>
    <x v="1"/>
    <n v="4.7123889803846897"/>
    <n v="0.67324113174981504"/>
    <n v="1.5501949939575645"/>
  </r>
  <r>
    <x v="3"/>
    <x v="0"/>
    <x v="1"/>
    <x v="7"/>
    <x v="7"/>
    <x v="2"/>
    <x v="0"/>
    <n v="2"/>
    <n v="1.4"/>
    <n v="0"/>
    <x v="0"/>
    <n v="2.1991148575128552"/>
    <n v="0.34224791270839067"/>
    <n v="0.78805494191066772"/>
  </r>
  <r>
    <x v="3"/>
    <x v="0"/>
    <x v="1"/>
    <x v="7"/>
    <x v="7"/>
    <x v="2"/>
    <x v="0"/>
    <n v="3.5"/>
    <n v="2"/>
    <n v="0"/>
    <x v="2"/>
    <n v="5.497787143782138"/>
    <n v="0.74018792138042833"/>
    <n v="1.7043456737848228"/>
  </r>
  <r>
    <x v="3"/>
    <x v="0"/>
    <x v="1"/>
    <x v="7"/>
    <x v="7"/>
    <x v="2"/>
    <x v="0"/>
    <n v="1"/>
    <n v="0.8"/>
    <n v="0"/>
    <x v="12"/>
    <n v="0.62831853071795862"/>
    <n v="-0.20182013164188498"/>
    <n v="-0.46470802658470023"/>
  </r>
  <r>
    <x v="3"/>
    <x v="0"/>
    <x v="1"/>
    <x v="7"/>
    <x v="7"/>
    <x v="2"/>
    <x v="0"/>
    <n v="1.5"/>
    <n v="0.8"/>
    <n v="0"/>
    <x v="0"/>
    <n v="0.94247779607693805"/>
    <n v="-2.5728872586203676E-2"/>
    <n v="-5.924291847653574E-2"/>
  </r>
  <r>
    <x v="3"/>
    <x v="0"/>
    <x v="1"/>
    <x v="7"/>
    <x v="7"/>
    <x v="2"/>
    <x v="0"/>
    <n v="3"/>
    <n v="3.5"/>
    <n v="0"/>
    <x v="7"/>
    <n v="8.2466807156732074"/>
    <n v="0.91627918043610956"/>
    <n v="2.1098107818929872"/>
  </r>
  <r>
    <x v="3"/>
    <x v="0"/>
    <x v="1"/>
    <x v="7"/>
    <x v="7"/>
    <x v="2"/>
    <x v="0"/>
    <n v="4.5"/>
    <n v="3.5"/>
    <n v="0"/>
    <x v="0"/>
    <n v="12.370021073509811"/>
    <n v="1.0923704394917908"/>
    <n v="2.5152758900011518"/>
  </r>
  <r>
    <x v="3"/>
    <x v="1"/>
    <x v="1"/>
    <x v="7"/>
    <x v="7"/>
    <x v="2"/>
    <x v="0"/>
    <n v="1.5"/>
    <n v="2"/>
    <n v="0"/>
    <x v="2"/>
    <n v="2.3561944901923448"/>
    <n v="0.37221113608583389"/>
    <n v="0.85704781339761926"/>
  </r>
  <r>
    <x v="3"/>
    <x v="1"/>
    <x v="1"/>
    <x v="7"/>
    <x v="7"/>
    <x v="2"/>
    <x v="0"/>
    <n v="1"/>
    <n v="1"/>
    <n v="0"/>
    <x v="0"/>
    <n v="0.78539816339744828"/>
    <n v="-0.10491011863382856"/>
    <n v="-0.24156447527049049"/>
  </r>
  <r>
    <x v="3"/>
    <x v="1"/>
    <x v="1"/>
    <x v="7"/>
    <x v="7"/>
    <x v="2"/>
    <x v="0"/>
    <n v="1"/>
    <n v="1.5"/>
    <n v="0"/>
    <x v="0"/>
    <n v="1.1780972450961724"/>
    <n v="7.1181140421852696E-2"/>
    <n v="0.16390063283767389"/>
  </r>
  <r>
    <x v="4"/>
    <x v="0"/>
    <x v="1"/>
    <x v="7"/>
    <x v="7"/>
    <x v="2"/>
    <x v="0"/>
    <n v="2"/>
    <n v="1.5"/>
    <n v="0"/>
    <x v="1"/>
    <n v="2.3561944901923448"/>
    <n v="0.37221113608583389"/>
    <n v="0.85704781339761926"/>
  </r>
  <r>
    <x v="4"/>
    <x v="0"/>
    <x v="1"/>
    <x v="7"/>
    <x v="7"/>
    <x v="2"/>
    <x v="0"/>
    <n v="4.5"/>
    <n v="2.5"/>
    <n v="0"/>
    <x v="2"/>
    <n v="8.8357293382212934"/>
    <n v="0.94624240381355273"/>
    <n v="2.1788036533799389"/>
  </r>
  <r>
    <x v="2"/>
    <x v="0"/>
    <x v="1"/>
    <x v="3"/>
    <x v="7"/>
    <x v="2"/>
    <x v="0"/>
    <n v="4"/>
    <n v="3.5"/>
    <n v="0"/>
    <x v="2"/>
    <n v="10.995574287564276"/>
    <n v="1.0412179170444096"/>
    <n v="2.397492854344768"/>
  </r>
  <r>
    <x v="4"/>
    <x v="0"/>
    <x v="1"/>
    <x v="3"/>
    <x v="7"/>
    <x v="2"/>
    <x v="0"/>
    <n v="2.2000000000000002"/>
    <n v="1.4"/>
    <n v="0"/>
    <x v="0"/>
    <n v="2.4190263432641408"/>
    <n v="0.38364059786661575"/>
    <n v="0.88336512171499271"/>
  </r>
  <r>
    <x v="2"/>
    <x v="1"/>
    <x v="1"/>
    <x v="8"/>
    <x v="7"/>
    <x v="2"/>
    <x v="0"/>
    <n v="3"/>
    <n v="1"/>
    <n v="0"/>
    <x v="1"/>
    <n v="2.3561944901923448"/>
    <n v="0.37221113608583389"/>
    <n v="0.85704781339761926"/>
  </r>
  <r>
    <x v="2"/>
    <x v="0"/>
    <x v="1"/>
    <x v="8"/>
    <x v="7"/>
    <x v="2"/>
    <x v="0"/>
    <n v="3"/>
    <n v="2"/>
    <n v="0"/>
    <x v="0"/>
    <n v="4.7123889803846897"/>
    <n v="0.67324113174981504"/>
    <n v="1.5501949939575645"/>
  </r>
  <r>
    <x v="2"/>
    <x v="0"/>
    <x v="1"/>
    <x v="8"/>
    <x v="7"/>
    <x v="2"/>
    <x v="0"/>
    <n v="1.5"/>
    <n v="1.5"/>
    <n v="0"/>
    <x v="0"/>
    <n v="1.7671458676442586"/>
    <n v="0.24727239947753393"/>
    <n v="0.56936574094583825"/>
  </r>
  <r>
    <x v="3"/>
    <x v="0"/>
    <x v="1"/>
    <x v="9"/>
    <x v="7"/>
    <x v="2"/>
    <x v="0"/>
    <n v="3"/>
    <n v="2.5"/>
    <n v="0"/>
    <x v="12"/>
    <n v="5.8904862254808616"/>
    <n v="0.7701511447578715"/>
    <n v="1.7733385452717743"/>
  </r>
  <r>
    <x v="3"/>
    <x v="0"/>
    <x v="1"/>
    <x v="9"/>
    <x v="7"/>
    <x v="2"/>
    <x v="0"/>
    <n v="3.5"/>
    <n v="1.5"/>
    <n v="0"/>
    <x v="1"/>
    <n v="4.1233403578366037"/>
    <n v="0.61524918477212831"/>
    <n v="1.416663601333042"/>
  </r>
  <r>
    <x v="3"/>
    <x v="0"/>
    <x v="1"/>
    <x v="9"/>
    <x v="7"/>
    <x v="2"/>
    <x v="0"/>
    <n v="2"/>
    <n v="1"/>
    <n v="0"/>
    <x v="2"/>
    <n v="1.5707963267948966"/>
    <n v="0.19611987703015263"/>
    <n v="0.45158270528945482"/>
  </r>
  <r>
    <x v="3"/>
    <x v="0"/>
    <x v="1"/>
    <x v="9"/>
    <x v="7"/>
    <x v="2"/>
    <x v="0"/>
    <n v="2"/>
    <n v="1"/>
    <n v="0"/>
    <x v="3"/>
    <n v="1.5707963267948966"/>
    <n v="0.19611987703015263"/>
    <n v="0.45158270528945482"/>
  </r>
  <r>
    <x v="4"/>
    <x v="0"/>
    <x v="1"/>
    <x v="9"/>
    <x v="7"/>
    <x v="2"/>
    <x v="0"/>
    <n v="1"/>
    <n v="0.6"/>
    <n v="0"/>
    <x v="2"/>
    <n v="0.47123889803846897"/>
    <n v="-0.32675886825018491"/>
    <n v="-0.75239009903648113"/>
  </r>
  <r>
    <x v="3"/>
    <x v="1"/>
    <x v="1"/>
    <x v="0"/>
    <x v="8"/>
    <x v="2"/>
    <x v="4"/>
    <n v="13.5"/>
    <n v="15"/>
    <n v="0"/>
    <x v="2"/>
    <n v="159.04312808798326"/>
    <n v="2.2015149089168586"/>
    <n v="5.0691754112761034"/>
  </r>
  <r>
    <x v="3"/>
    <x v="1"/>
    <x v="1"/>
    <x v="0"/>
    <x v="8"/>
    <x v="2"/>
    <x v="4"/>
    <n v="2"/>
    <n v="1.5"/>
    <n v="0"/>
    <x v="0"/>
    <n v="2.3561944901923448"/>
    <n v="0.37221113608583389"/>
    <n v="0.85704781339761926"/>
  </r>
  <r>
    <x v="3"/>
    <x v="1"/>
    <x v="1"/>
    <x v="0"/>
    <x v="8"/>
    <x v="2"/>
    <x v="4"/>
    <n v="9.5"/>
    <n v="6.5"/>
    <n v="0"/>
    <x v="2"/>
    <n v="48.49833658979243"/>
    <n v="1.6857268432978747"/>
    <n v="3.8815295002375962"/>
  </r>
  <r>
    <x v="4"/>
    <x v="0"/>
    <x v="1"/>
    <x v="0"/>
    <x v="8"/>
    <x v="2"/>
    <x v="4"/>
    <n v="4.5"/>
    <n v="2"/>
    <n v="1"/>
    <x v="1"/>
    <n v="10.210176124166829"/>
    <n v="1.0090332336730083"/>
    <n v="2.3233848821910463"/>
  </r>
  <r>
    <x v="4"/>
    <x v="0"/>
    <x v="1"/>
    <x v="0"/>
    <x v="8"/>
    <x v="2"/>
    <x v="4"/>
    <n v="13"/>
    <n v="12"/>
    <n v="7"/>
    <x v="8"/>
    <n v="276.46015351590177"/>
    <n v="2.4416325448443024"/>
    <n v="5.6220667003276068"/>
  </r>
  <r>
    <x v="4"/>
    <x v="0"/>
    <x v="1"/>
    <x v="0"/>
    <x v="8"/>
    <x v="2"/>
    <x v="4"/>
    <n v="9.5"/>
    <n v="6"/>
    <n v="4"/>
    <x v="8"/>
    <n v="95.033177771091246"/>
    <n v="1.9778752516826215"/>
    <n v="4.5542260703262505"/>
  </r>
  <r>
    <x v="2"/>
    <x v="1"/>
    <x v="1"/>
    <x v="1"/>
    <x v="8"/>
    <x v="2"/>
    <x v="4"/>
    <n v="1.5"/>
    <n v="2.5"/>
    <n v="0"/>
    <x v="0"/>
    <n v="2.9452431127404308"/>
    <n v="0.46912114909389024"/>
    <n v="1.0801913647118289"/>
  </r>
  <r>
    <x v="4"/>
    <x v="2"/>
    <x v="1"/>
    <x v="1"/>
    <x v="8"/>
    <x v="2"/>
    <x v="4"/>
    <n v="15"/>
    <n v="12"/>
    <n v="17"/>
    <x v="0"/>
    <n v="1049.291946298991"/>
    <n v="3.0208963395056982"/>
    <n v="6.9558708788261008"/>
  </r>
  <r>
    <x v="4"/>
    <x v="0"/>
    <x v="1"/>
    <x v="1"/>
    <x v="8"/>
    <x v="2"/>
    <x v="4"/>
    <n v="43"/>
    <n v="28"/>
    <n v="14.5"/>
    <x v="6"/>
    <n v="1606.1392441477817"/>
    <n v="3.2057831937095322"/>
    <n v="7.3815885932064118"/>
  </r>
  <r>
    <x v="4"/>
    <x v="0"/>
    <x v="1"/>
    <x v="1"/>
    <x v="8"/>
    <x v="2"/>
    <x v="4"/>
    <n v="62"/>
    <n v="57"/>
    <n v="17.5"/>
    <x v="8"/>
    <n v="3737.7098596084566"/>
    <n v="3.5726055861649288"/>
    <n v="8.2262283658506199"/>
  </r>
  <r>
    <x v="3"/>
    <x v="0"/>
    <x v="1"/>
    <x v="4"/>
    <x v="8"/>
    <x v="2"/>
    <x v="4"/>
    <n v="51"/>
    <n v="30.5"/>
    <n v="30.5"/>
    <x v="5"/>
    <n v="4144.1534091666363"/>
    <n v="3.6174358238417526"/>
    <n v="8.3294538028406553"/>
  </r>
  <r>
    <x v="3"/>
    <x v="0"/>
    <x v="1"/>
    <x v="4"/>
    <x v="8"/>
    <x v="2"/>
    <x v="4"/>
    <n v="74.5"/>
    <n v="57.5"/>
    <n v="18"/>
    <x v="10"/>
    <n v="4382.3254022169122"/>
    <n v="3.64170462222978"/>
    <n v="8.3853347762338046"/>
  </r>
  <r>
    <x v="3"/>
    <x v="0"/>
    <x v="1"/>
    <x v="4"/>
    <x v="8"/>
    <x v="2"/>
    <x v="4"/>
    <n v="44.5"/>
    <n v="43"/>
    <n v="16"/>
    <x v="10"/>
    <n v="2307.1071049800044"/>
    <n v="3.3630677566459641"/>
    <n v="7.7437496831819237"/>
  </r>
  <r>
    <x v="3"/>
    <x v="1"/>
    <x v="1"/>
    <x v="4"/>
    <x v="8"/>
    <x v="2"/>
    <x v="4"/>
    <n v="45"/>
    <n v="25"/>
    <n v="19"/>
    <x v="7"/>
    <n v="2017.6878817680447"/>
    <n v="3.3048539856325174"/>
    <n v="7.6097075218393933"/>
  </r>
  <r>
    <x v="3"/>
    <x v="1"/>
    <x v="1"/>
    <x v="4"/>
    <x v="8"/>
    <x v="2"/>
    <x v="4"/>
    <n v="24"/>
    <n v="17"/>
    <n v="22"/>
    <x v="6"/>
    <n v="1840.9732950036187"/>
    <n v="3.2650474887122245"/>
    <n v="7.518049675426413"/>
  </r>
  <r>
    <x v="4"/>
    <x v="2"/>
    <x v="1"/>
    <x v="4"/>
    <x v="8"/>
    <x v="2"/>
    <x v="4"/>
    <n v="50"/>
    <n v="42"/>
    <n v="22"/>
    <x v="13"/>
    <n v="3169.8669874721013"/>
    <n v="3.5010410389310445"/>
    <n v="8.0614449062030094"/>
  </r>
  <r>
    <x v="4"/>
    <x v="2"/>
    <x v="1"/>
    <x v="4"/>
    <x v="8"/>
    <x v="2"/>
    <x v="4"/>
    <n v="13"/>
    <n v="9"/>
    <n v="7"/>
    <x v="0"/>
    <n v="245.8296251434013"/>
    <n v="2.39063421891262"/>
    <n v="5.504638715269663"/>
  </r>
  <r>
    <x v="3"/>
    <x v="0"/>
    <x v="1"/>
    <x v="5"/>
    <x v="8"/>
    <x v="2"/>
    <x v="4"/>
    <n v="103"/>
    <n v="68"/>
    <n v="21"/>
    <x v="19"/>
    <n v="6886.3710966688268"/>
    <n v="3.8379904225064654"/>
    <n v="8.8372995339173066"/>
  </r>
  <r>
    <x v="3"/>
    <x v="1"/>
    <x v="1"/>
    <x v="2"/>
    <x v="8"/>
    <x v="2"/>
    <x v="4"/>
    <n v="9.5"/>
    <n v="10.5"/>
    <n v="0"/>
    <x v="0"/>
    <n v="78.343466798895463"/>
    <n v="1.8940027857249573"/>
    <n v="4.3611025804994821"/>
  </r>
  <r>
    <x v="3"/>
    <x v="1"/>
    <x v="1"/>
    <x v="2"/>
    <x v="8"/>
    <x v="2"/>
    <x v="4"/>
    <n v="12"/>
    <n v="11"/>
    <n v="0"/>
    <x v="2"/>
    <n v="103.67255756846318"/>
    <n v="2.0156638125720212"/>
    <n v="4.6412374473158806"/>
  </r>
  <r>
    <x v="3"/>
    <x v="1"/>
    <x v="1"/>
    <x v="2"/>
    <x v="8"/>
    <x v="2"/>
    <x v="4"/>
    <n v="15"/>
    <n v="9.5"/>
    <n v="0"/>
    <x v="2"/>
    <n v="111.91923828413638"/>
    <n v="2.0489047457107006"/>
    <n v="4.7177775244382145"/>
  </r>
  <r>
    <x v="4"/>
    <x v="0"/>
    <x v="1"/>
    <x v="2"/>
    <x v="8"/>
    <x v="2"/>
    <x v="4"/>
    <n v="74"/>
    <n v="56"/>
    <n v="22"/>
    <x v="15"/>
    <n v="4775.2208334564857"/>
    <n v="3.6789934606389063"/>
    <n v="8.4711954996897223"/>
  </r>
  <r>
    <x v="2"/>
    <x v="1"/>
    <x v="1"/>
    <x v="6"/>
    <x v="8"/>
    <x v="2"/>
    <x v="4"/>
    <n v="17.5"/>
    <n v="11.5"/>
    <n v="0"/>
    <x v="1"/>
    <n v="158.06138038373646"/>
    <n v="2.1988257704060774"/>
    <n v="5.062983441028182"/>
  </r>
  <r>
    <x v="2"/>
    <x v="1"/>
    <x v="1"/>
    <x v="6"/>
    <x v="8"/>
    <x v="2"/>
    <x v="4"/>
    <n v="11"/>
    <n v="9"/>
    <n v="12"/>
    <x v="1"/>
    <n v="530.14376029327764"/>
    <n v="2.7243936541971965"/>
    <n v="6.2731482156020393"/>
  </r>
  <r>
    <x v="2"/>
    <x v="1"/>
    <x v="1"/>
    <x v="6"/>
    <x v="8"/>
    <x v="2"/>
    <x v="4"/>
    <n v="19"/>
    <n v="13"/>
    <n v="0"/>
    <x v="3"/>
    <n v="193.99334635916972"/>
    <n v="2.287786834625837"/>
    <n v="5.2678238613574866"/>
  </r>
  <r>
    <x v="2"/>
    <x v="0"/>
    <x v="1"/>
    <x v="6"/>
    <x v="8"/>
    <x v="2"/>
    <x v="4"/>
    <n v="31"/>
    <n v="20.5"/>
    <n v="8.5"/>
    <x v="1"/>
    <n v="726.1006020609409"/>
    <n v="2.8609967968613632"/>
    <n v="6.5876885755566894"/>
  </r>
  <r>
    <x v="2"/>
    <x v="0"/>
    <x v="1"/>
    <x v="6"/>
    <x v="8"/>
    <x v="2"/>
    <x v="4"/>
    <n v="10.5"/>
    <n v="5"/>
    <n v="1"/>
    <x v="16"/>
    <n v="44.374996231955826"/>
    <n v="1.6471383291856099"/>
    <n v="3.7926761628819046"/>
  </r>
  <r>
    <x v="2"/>
    <x v="0"/>
    <x v="1"/>
    <x v="6"/>
    <x v="8"/>
    <x v="2"/>
    <x v="4"/>
    <n v="68"/>
    <n v="48"/>
    <n v="52"/>
    <x v="20"/>
    <n v="11058.406140636072"/>
    <n v="4.0436925361722649"/>
    <n v="9.3109461544415435"/>
  </r>
  <r>
    <x v="4"/>
    <x v="2"/>
    <x v="1"/>
    <x v="6"/>
    <x v="8"/>
    <x v="2"/>
    <x v="4"/>
    <n v="110"/>
    <n v="90"/>
    <n v="50"/>
    <x v="12"/>
    <n v="15629.42345160922"/>
    <n v="4.193942957775878"/>
    <n v="9.6569105354420941"/>
  </r>
  <r>
    <x v="4"/>
    <x v="2"/>
    <x v="1"/>
    <x v="6"/>
    <x v="8"/>
    <x v="2"/>
    <x v="4"/>
    <n v="11"/>
    <n v="10"/>
    <n v="19"/>
    <x v="0"/>
    <n v="1220.5087459196345"/>
    <n v="3.0865408958310669"/>
    <n v="7.1070230556571019"/>
  </r>
  <r>
    <x v="3"/>
    <x v="0"/>
    <x v="1"/>
    <x v="7"/>
    <x v="8"/>
    <x v="2"/>
    <x v="4"/>
    <n v="45.5"/>
    <n v="46"/>
    <n v="15"/>
    <x v="8"/>
    <n v="2350.6967030485625"/>
    <n v="3.371196598206363"/>
    <n v="7.762467032582208"/>
  </r>
  <r>
    <x v="3"/>
    <x v="0"/>
    <x v="1"/>
    <x v="7"/>
    <x v="8"/>
    <x v="2"/>
    <x v="4"/>
    <n v="14"/>
    <n v="12.5"/>
    <n v="9"/>
    <x v="18"/>
    <n v="391.9136835353267"/>
    <n v="2.5931904269895614"/>
    <n v="5.9710416204810279"/>
  </r>
  <r>
    <x v="3"/>
    <x v="1"/>
    <x v="1"/>
    <x v="7"/>
    <x v="8"/>
    <x v="2"/>
    <x v="4"/>
    <n v="55"/>
    <n v="38"/>
    <n v="31"/>
    <x v="1"/>
    <n v="4660.552701600458"/>
    <n v="3.6684374233469943"/>
    <n v="8.4468893255802762"/>
  </r>
  <r>
    <x v="3"/>
    <x v="1"/>
    <x v="1"/>
    <x v="7"/>
    <x v="8"/>
    <x v="2"/>
    <x v="4"/>
    <n v="19"/>
    <n v="24"/>
    <n v="19"/>
    <x v="1"/>
    <n v="1492.2565104551518"/>
    <n v="3.1738434823190005"/>
    <n v="7.3080446898840412"/>
  </r>
  <r>
    <x v="3"/>
    <x v="1"/>
    <x v="1"/>
    <x v="7"/>
    <x v="8"/>
    <x v="2"/>
    <x v="4"/>
    <n v="26"/>
    <n v="27"/>
    <n v="30"/>
    <x v="12"/>
    <n v="3378.7828989358227"/>
    <n v="3.5287602874176152"/>
    <n v="8.1252708345571847"/>
  </r>
  <r>
    <x v="4"/>
    <x v="2"/>
    <x v="1"/>
    <x v="7"/>
    <x v="8"/>
    <x v="2"/>
    <x v="4"/>
    <n v="12"/>
    <n v="10"/>
    <n v="5"/>
    <x v="9"/>
    <n v="172.78759594743863"/>
    <n v="2.2375125621883778"/>
    <n v="5.1520630710818711"/>
  </r>
  <r>
    <x v="2"/>
    <x v="1"/>
    <x v="1"/>
    <x v="3"/>
    <x v="8"/>
    <x v="2"/>
    <x v="4"/>
    <n v="18.5"/>
    <n v="21"/>
    <n v="0"/>
    <x v="9"/>
    <n v="305.12718647990863"/>
    <n v="2.4844809045031044"/>
    <n v="5.720728694537212"/>
  </r>
  <r>
    <x v="2"/>
    <x v="1"/>
    <x v="1"/>
    <x v="3"/>
    <x v="8"/>
    <x v="2"/>
    <x v="4"/>
    <n v="6"/>
    <n v="4"/>
    <n v="0"/>
    <x v="0"/>
    <n v="18.849555921538759"/>
    <n v="1.2753011230777775"/>
    <n v="2.9364893550774553"/>
  </r>
  <r>
    <x v="2"/>
    <x v="1"/>
    <x v="1"/>
    <x v="3"/>
    <x v="8"/>
    <x v="2"/>
    <x v="4"/>
    <n v="4"/>
    <n v="3"/>
    <n v="0"/>
    <x v="1"/>
    <n v="9.4247779607693793"/>
    <n v="0.97427112741379629"/>
    <n v="2.2433421745175099"/>
  </r>
  <r>
    <x v="2"/>
    <x v="1"/>
    <x v="1"/>
    <x v="3"/>
    <x v="8"/>
    <x v="2"/>
    <x v="4"/>
    <n v="65"/>
    <n v="43"/>
    <n v="22"/>
    <x v="19"/>
    <n v="3715.718711033328"/>
    <n v="3.5700428294147368"/>
    <n v="8.2203274003606577"/>
  </r>
  <r>
    <x v="2"/>
    <x v="1"/>
    <x v="1"/>
    <x v="3"/>
    <x v="8"/>
    <x v="2"/>
    <x v="4"/>
    <n v="25"/>
    <n v="13"/>
    <n v="0"/>
    <x v="16"/>
    <n v="255.25440310417068"/>
    <n v="2.4069732423450456"/>
    <n v="5.5422607070592473"/>
  </r>
  <r>
    <x v="2"/>
    <x v="1"/>
    <x v="1"/>
    <x v="3"/>
    <x v="8"/>
    <x v="2"/>
    <x v="4"/>
    <n v="26"/>
    <n v="24"/>
    <n v="0"/>
    <x v="18"/>
    <n v="490.08845396000771"/>
    <n v="2.6902744710485953"/>
    <n v="6.194585893098937"/>
  </r>
  <r>
    <x v="2"/>
    <x v="0"/>
    <x v="1"/>
    <x v="3"/>
    <x v="8"/>
    <x v="2"/>
    <x v="4"/>
    <n v="33.5"/>
    <n v="31"/>
    <n v="11"/>
    <x v="19"/>
    <n v="1195.768703772615"/>
    <n v="3.0776471826710843"/>
    <n v="7.0865445243135614"/>
  </r>
  <r>
    <x v="2"/>
    <x v="0"/>
    <x v="1"/>
    <x v="3"/>
    <x v="8"/>
    <x v="2"/>
    <x v="4"/>
    <n v="10"/>
    <n v="6.5"/>
    <n v="2"/>
    <x v="9"/>
    <n v="63.617251235193308"/>
    <n v="1.8035749002448211"/>
    <n v="4.1528846794019483"/>
  </r>
  <r>
    <x v="2"/>
    <x v="0"/>
    <x v="1"/>
    <x v="3"/>
    <x v="8"/>
    <x v="2"/>
    <x v="4"/>
    <n v="4"/>
    <n v="3"/>
    <n v="3.5"/>
    <x v="3"/>
    <n v="47.909287967244346"/>
    <n v="1.6804197163769385"/>
    <n v="3.8693093889028209"/>
  </r>
  <r>
    <x v="4"/>
    <x v="2"/>
    <x v="1"/>
    <x v="3"/>
    <x v="8"/>
    <x v="2"/>
    <x v="4"/>
    <n v="78"/>
    <n v="55"/>
    <n v="35"/>
    <x v="9"/>
    <n v="7217.8091216225494"/>
    <n v="3.8584053927522826"/>
    <n v="8.8843067400792428"/>
  </r>
  <r>
    <x v="2"/>
    <x v="1"/>
    <x v="1"/>
    <x v="8"/>
    <x v="8"/>
    <x v="2"/>
    <x v="4"/>
    <n v="32.5"/>
    <n v="25"/>
    <n v="18"/>
    <x v="18"/>
    <n v="1656.0120275235197"/>
    <n v="3.2190634867170536"/>
    <n v="7.4121675979161239"/>
  </r>
  <r>
    <x v="2"/>
    <x v="0"/>
    <x v="1"/>
    <x v="8"/>
    <x v="8"/>
    <x v="2"/>
    <x v="4"/>
    <n v="37"/>
    <n v="29"/>
    <n v="15.5"/>
    <x v="10"/>
    <n v="1597.4998643504098"/>
    <n v="3.2034408299528971"/>
    <n v="7.3761951013380145"/>
  </r>
  <r>
    <x v="4"/>
    <x v="2"/>
    <x v="1"/>
    <x v="8"/>
    <x v="8"/>
    <x v="2"/>
    <x v="4"/>
    <n v="11"/>
    <n v="8"/>
    <n v="0"/>
    <x v="0"/>
    <n v="69.115038378975441"/>
    <n v="1.8395725535163401"/>
    <n v="4.235772339207716"/>
  </r>
  <r>
    <x v="4"/>
    <x v="2"/>
    <x v="1"/>
    <x v="8"/>
    <x v="8"/>
    <x v="2"/>
    <x v="4"/>
    <n v="5"/>
    <n v="3"/>
    <n v="0"/>
    <x v="0"/>
    <n v="11.780972450961723"/>
    <n v="1.0711811404218528"/>
    <n v="2.4664857258317197"/>
  </r>
  <r>
    <x v="4"/>
    <x v="0"/>
    <x v="1"/>
    <x v="8"/>
    <x v="8"/>
    <x v="2"/>
    <x v="4"/>
    <n v="47"/>
    <n v="39"/>
    <n v="16"/>
    <x v="13"/>
    <n v="2243.8825528265097"/>
    <n v="3.3510001217489145"/>
    <n v="7.715962926960283"/>
  </r>
  <r>
    <x v="4"/>
    <x v="0"/>
    <x v="1"/>
    <x v="8"/>
    <x v="8"/>
    <x v="2"/>
    <x v="4"/>
    <n v="54"/>
    <n v="33"/>
    <n v="24"/>
    <x v="6"/>
    <n v="3209.1368956419738"/>
    <n v="3.5063882436626002"/>
    <n v="8.0737573001070775"/>
  </r>
  <r>
    <x v="3"/>
    <x v="1"/>
    <x v="1"/>
    <x v="0"/>
    <x v="9"/>
    <x v="3"/>
    <x v="2"/>
    <n v="4"/>
    <n v="4"/>
    <n v="3"/>
    <x v="0"/>
    <n v="40.840704496667314"/>
    <n v="1.6110932250009706"/>
    <n v="3.7096792433109371"/>
  </r>
  <r>
    <x v="3"/>
    <x v="1"/>
    <x v="1"/>
    <x v="0"/>
    <x v="9"/>
    <x v="3"/>
    <x v="2"/>
    <n v="31"/>
    <n v="28"/>
    <n v="16"/>
    <x v="10"/>
    <n v="1485.9733251479722"/>
    <n v="3.1720110134319452"/>
    <n v="7.3038252743413334"/>
  </r>
  <r>
    <x v="4"/>
    <x v="2"/>
    <x v="1"/>
    <x v="0"/>
    <x v="9"/>
    <x v="3"/>
    <x v="2"/>
    <n v="9"/>
    <n v="7"/>
    <n v="5"/>
    <x v="0"/>
    <n v="128.01990063378406"/>
    <n v="2.1072774857701293"/>
    <n v="4.8521857255362715"/>
  </r>
  <r>
    <x v="4"/>
    <x v="0"/>
    <x v="1"/>
    <x v="0"/>
    <x v="9"/>
    <x v="3"/>
    <x v="2"/>
    <n v="36.5"/>
    <n v="25"/>
    <n v="21"/>
    <x v="18"/>
    <n v="2102.1181843332702"/>
    <n v="3.3226571290856217"/>
    <n v="7.6507007745629458"/>
  </r>
  <r>
    <x v="3"/>
    <x v="1"/>
    <x v="1"/>
    <x v="4"/>
    <x v="9"/>
    <x v="3"/>
    <x v="2"/>
    <n v="4.5"/>
    <n v="5"/>
    <n v="5"/>
    <x v="1"/>
    <n v="96.211275016187415"/>
    <n v="1.9832259700667227"/>
    <n v="4.5665465547142912"/>
  </r>
  <r>
    <x v="3"/>
    <x v="1"/>
    <x v="1"/>
    <x v="4"/>
    <x v="9"/>
    <x v="3"/>
    <x v="2"/>
    <n v="17"/>
    <n v="11"/>
    <n v="10.5"/>
    <x v="0"/>
    <n v="493.23004661359749"/>
    <n v="2.6930495251033677"/>
    <n v="6.2009756911977085"/>
  </r>
  <r>
    <x v="4"/>
    <x v="0"/>
    <x v="1"/>
    <x v="4"/>
    <x v="9"/>
    <x v="3"/>
    <x v="2"/>
    <n v="8"/>
    <n v="5.5"/>
    <n v="7"/>
    <x v="2"/>
    <n v="188.49555921538757"/>
    <n v="2.2753011230777775"/>
    <n v="5.2390744480715004"/>
  </r>
  <r>
    <x v="4"/>
    <x v="0"/>
    <x v="1"/>
    <x v="4"/>
    <x v="9"/>
    <x v="3"/>
    <x v="2"/>
    <n v="3"/>
    <n v="2.5"/>
    <n v="1"/>
    <x v="1"/>
    <n v="9.0320788790706548"/>
    <n v="0.9557877217197831"/>
    <n v="2.2007825600987139"/>
  </r>
  <r>
    <x v="4"/>
    <x v="0"/>
    <x v="1"/>
    <x v="4"/>
    <x v="9"/>
    <x v="3"/>
    <x v="2"/>
    <n v="3.5"/>
    <n v="3"/>
    <n v="3"/>
    <x v="3"/>
    <n v="36.521014597981342"/>
    <n v="1.5625428342561254"/>
    <n v="3.59788783732282"/>
  </r>
  <r>
    <x v="4"/>
    <x v="0"/>
    <x v="1"/>
    <x v="5"/>
    <x v="9"/>
    <x v="3"/>
    <x v="2"/>
    <n v="31.5"/>
    <n v="31"/>
    <n v="20.5"/>
    <x v="5"/>
    <n v="2087.1956192287189"/>
    <n v="3.3195631545615059"/>
    <n v="7.6435766349456129"/>
  </r>
  <r>
    <x v="3"/>
    <x v="0"/>
    <x v="1"/>
    <x v="2"/>
    <x v="9"/>
    <x v="3"/>
    <x v="2"/>
    <n v="27"/>
    <n v="26"/>
    <n v="19"/>
    <x v="12"/>
    <n v="1685.4644586509239"/>
    <n v="3.2267195989961035"/>
    <n v="7.429796447920153"/>
  </r>
  <r>
    <x v="3"/>
    <x v="1"/>
    <x v="1"/>
    <x v="2"/>
    <x v="9"/>
    <x v="3"/>
    <x v="2"/>
    <n v="34"/>
    <n v="29"/>
    <n v="21"/>
    <x v="3"/>
    <n v="2159.8449493429825"/>
    <n v="3.334422575196434"/>
    <n v="7.6777917153901267"/>
  </r>
  <r>
    <x v="3"/>
    <x v="1"/>
    <x v="1"/>
    <x v="2"/>
    <x v="9"/>
    <x v="3"/>
    <x v="2"/>
    <n v="25"/>
    <n v="18"/>
    <n v="16"/>
    <x v="12"/>
    <n v="1157.6768928478389"/>
    <n v="3.0635873648892042"/>
    <n v="7.0541705974787918"/>
  </r>
  <r>
    <x v="3"/>
    <x v="1"/>
    <x v="1"/>
    <x v="2"/>
    <x v="9"/>
    <x v="3"/>
    <x v="2"/>
    <n v="28"/>
    <n v="24"/>
    <n v="21"/>
    <x v="2"/>
    <n v="1913.229926036184"/>
    <n v="3.2817671653270093"/>
    <n v="7.5565481535592971"/>
  </r>
  <r>
    <x v="4"/>
    <x v="2"/>
    <x v="1"/>
    <x v="2"/>
    <x v="9"/>
    <x v="3"/>
    <x v="2"/>
    <n v="7"/>
    <n v="7"/>
    <n v="6"/>
    <x v="0"/>
    <n v="151.58184553570752"/>
    <n v="2.1806471903739451"/>
    <n v="5.0211257136343947"/>
  </r>
  <r>
    <x v="4"/>
    <x v="0"/>
    <x v="1"/>
    <x v="2"/>
    <x v="9"/>
    <x v="3"/>
    <x v="2"/>
    <n v="19"/>
    <n v="15"/>
    <n v="11.5"/>
    <x v="14"/>
    <n v="639.31410500552295"/>
    <n v="2.8057142862553728"/>
    <n v="6.46039589073205"/>
  </r>
  <r>
    <x v="2"/>
    <x v="1"/>
    <x v="1"/>
    <x v="6"/>
    <x v="9"/>
    <x v="3"/>
    <x v="2"/>
    <n v="14"/>
    <n v="15"/>
    <n v="10"/>
    <x v="2"/>
    <n v="479.09287967244347"/>
    <n v="2.6804197163769383"/>
    <n v="6.1718944818968664"/>
  </r>
  <r>
    <x v="2"/>
    <x v="1"/>
    <x v="1"/>
    <x v="6"/>
    <x v="9"/>
    <x v="3"/>
    <x v="2"/>
    <n v="6.5"/>
    <n v="7.5"/>
    <n v="6"/>
    <x v="2"/>
    <n v="151.38549599485816"/>
    <n v="2.1800842680891659"/>
    <n v="5.0198295371729484"/>
  </r>
  <r>
    <x v="2"/>
    <x v="1"/>
    <x v="1"/>
    <x v="6"/>
    <x v="9"/>
    <x v="3"/>
    <x v="2"/>
    <n v="3"/>
    <n v="3.5"/>
    <n v="1"/>
    <x v="0"/>
    <n v="11.388273369263"/>
    <n v="1.0564578836011465"/>
    <n v="2.4325841741560383"/>
  </r>
  <r>
    <x v="2"/>
    <x v="1"/>
    <x v="1"/>
    <x v="6"/>
    <x v="9"/>
    <x v="3"/>
    <x v="2"/>
    <n v="29"/>
    <n v="21.5"/>
    <n v="19"/>
    <x v="2"/>
    <n v="1623.8107028242243"/>
    <n v="3.2105353995907557"/>
    <n v="7.3925309516273563"/>
  </r>
  <r>
    <x v="2"/>
    <x v="0"/>
    <x v="1"/>
    <x v="6"/>
    <x v="9"/>
    <x v="3"/>
    <x v="2"/>
    <n v="10"/>
    <n v="9.5"/>
    <n v="7"/>
    <x v="0"/>
    <n v="228.55086554865744"/>
    <n v="2.3589828703520785"/>
    <n v="5.431758791901002"/>
  </r>
  <r>
    <x v="4"/>
    <x v="2"/>
    <x v="1"/>
    <x v="6"/>
    <x v="9"/>
    <x v="3"/>
    <x v="2"/>
    <n v="8"/>
    <n v="6"/>
    <n v="4"/>
    <x v="12"/>
    <n v="87.964594300514207"/>
    <n v="1.9443079040363531"/>
    <n v="4.4769343960246042"/>
  </r>
  <r>
    <x v="4"/>
    <x v="0"/>
    <x v="1"/>
    <x v="6"/>
    <x v="9"/>
    <x v="3"/>
    <x v="2"/>
    <n v="12"/>
    <n v="10"/>
    <n v="12.5"/>
    <x v="14"/>
    <n v="585.121631731099"/>
    <n v="2.7672461541144644"/>
    <n v="6.3718197431090688"/>
  </r>
  <r>
    <x v="3"/>
    <x v="0"/>
    <x v="1"/>
    <x v="7"/>
    <x v="9"/>
    <x v="3"/>
    <x v="2"/>
    <n v="39"/>
    <n v="34.5"/>
    <n v="26"/>
    <x v="7"/>
    <n v="3180.4698626779668"/>
    <n v="3.5024912846681966"/>
    <n v="8.064784220418554"/>
  </r>
  <r>
    <x v="3"/>
    <x v="0"/>
    <x v="1"/>
    <x v="7"/>
    <x v="9"/>
    <x v="3"/>
    <x v="2"/>
    <n v="1.5"/>
    <n v="1"/>
    <n v="0.6"/>
    <x v="0"/>
    <n v="2.3090706003884978"/>
    <n v="0.36343721177832872"/>
    <n v="0.83684510608009965"/>
  </r>
  <r>
    <x v="3"/>
    <x v="0"/>
    <x v="1"/>
    <x v="7"/>
    <x v="9"/>
    <x v="3"/>
    <x v="2"/>
    <n v="11.5"/>
    <n v="8"/>
    <n v="6"/>
    <x v="0"/>
    <n v="185.35396656179779"/>
    <n v="2.2680018843362779"/>
    <n v="5.2222673297551196"/>
  </r>
  <r>
    <x v="4"/>
    <x v="2"/>
    <x v="1"/>
    <x v="7"/>
    <x v="9"/>
    <x v="3"/>
    <x v="2"/>
    <n v="15"/>
    <n v="11"/>
    <n v="8"/>
    <x v="0"/>
    <n v="330.65262679032571"/>
    <n v="2.5193719772018399"/>
    <n v="5.8010683584118912"/>
  </r>
  <r>
    <x v="4"/>
    <x v="0"/>
    <x v="1"/>
    <x v="7"/>
    <x v="9"/>
    <x v="3"/>
    <x v="2"/>
    <n v="7.5"/>
    <n v="7"/>
    <n v="4"/>
    <x v="0"/>
    <n v="91.498886035802727"/>
    <n v="1.9614158067282093"/>
    <n v="4.5163267977352648"/>
  </r>
  <r>
    <x v="2"/>
    <x v="0"/>
    <x v="1"/>
    <x v="3"/>
    <x v="9"/>
    <x v="3"/>
    <x v="2"/>
    <n v="11"/>
    <n v="10.5"/>
    <n v="5"/>
    <x v="1"/>
    <n v="169.25330421215011"/>
    <n v="2.2285371558629219"/>
    <n v="5.131396434273312"/>
  </r>
  <r>
    <x v="4"/>
    <x v="0"/>
    <x v="1"/>
    <x v="3"/>
    <x v="9"/>
    <x v="3"/>
    <x v="2"/>
    <n v="35"/>
    <n v="32"/>
    <n v="19"/>
    <x v="20"/>
    <n v="2013.7608909510575"/>
    <n v="3.3040079022129514"/>
    <n v="7.6077593427700698"/>
  </r>
  <r>
    <x v="2"/>
    <x v="0"/>
    <x v="1"/>
    <x v="8"/>
    <x v="9"/>
    <x v="3"/>
    <x v="2"/>
    <n v="7"/>
    <n v="6.5"/>
    <n v="5"/>
    <x v="0"/>
    <n v="114.27543277432872"/>
    <n v="2.0579528746880977"/>
    <n v="4.7386116113410566"/>
  </r>
  <r>
    <x v="4"/>
    <x v="0"/>
    <x v="1"/>
    <x v="8"/>
    <x v="9"/>
    <x v="3"/>
    <x v="2"/>
    <n v="34"/>
    <n v="32.5"/>
    <n v="16"/>
    <x v="1"/>
    <n v="1672.1126898731675"/>
    <n v="3.2232655428044938"/>
    <n v="7.4218431896229893"/>
  </r>
  <r>
    <x v="4"/>
    <x v="0"/>
    <x v="1"/>
    <x v="8"/>
    <x v="9"/>
    <x v="3"/>
    <x v="2"/>
    <n v="32"/>
    <n v="25"/>
    <n v="21"/>
    <x v="9"/>
    <n v="2013.7608909510575"/>
    <n v="3.3040079022129514"/>
    <n v="7.6077593427700698"/>
  </r>
  <r>
    <x v="4"/>
    <x v="0"/>
    <x v="1"/>
    <x v="8"/>
    <x v="9"/>
    <x v="3"/>
    <x v="2"/>
    <n v="13"/>
    <n v="11"/>
    <n v="11"/>
    <x v="14"/>
    <n v="492.44464845020008"/>
    <n v="2.692357422196888"/>
    <n v="6.1993820653624301"/>
  </r>
  <r>
    <x v="3"/>
    <x v="0"/>
    <x v="1"/>
    <x v="9"/>
    <x v="9"/>
    <x v="3"/>
    <x v="2"/>
    <n v="3.5"/>
    <n v="3"/>
    <n v="1.4"/>
    <x v="0"/>
    <n v="14.404202316709201"/>
    <n v="1.1584892127001738"/>
    <n v="2.6675199915578283"/>
  </r>
  <r>
    <x v="3"/>
    <x v="0"/>
    <x v="1"/>
    <x v="9"/>
    <x v="9"/>
    <x v="3"/>
    <x v="2"/>
    <n v="18"/>
    <n v="14"/>
    <n v="10.5"/>
    <x v="14"/>
    <n v="544.2809272344316"/>
    <n v="2.7358231159779782"/>
    <n v="6.2994655239194124"/>
  </r>
  <r>
    <x v="3"/>
    <x v="0"/>
    <x v="1"/>
    <x v="9"/>
    <x v="9"/>
    <x v="3"/>
    <x v="2"/>
    <n v="1.5"/>
    <n v="2.5"/>
    <n v="1"/>
    <x v="13"/>
    <n v="6.0868357663302239"/>
    <n v="0.78439158387248176"/>
    <n v="1.8061283680947651"/>
  </r>
  <r>
    <x v="3"/>
    <x v="0"/>
    <x v="1"/>
    <x v="9"/>
    <x v="9"/>
    <x v="3"/>
    <x v="2"/>
    <n v="3"/>
    <n v="3"/>
    <n v="1.5"/>
    <x v="0"/>
    <n v="14.137166941154069"/>
    <n v="1.1503623864694774"/>
    <n v="2.6488072826256741"/>
  </r>
  <r>
    <x v="3"/>
    <x v="1"/>
    <x v="1"/>
    <x v="9"/>
    <x v="9"/>
    <x v="3"/>
    <x v="2"/>
    <n v="33"/>
    <n v="27"/>
    <n v="26"/>
    <x v="2"/>
    <n v="2823.5063974138266"/>
    <n v="3.4507887760850728"/>
    <n v="7.9457347948846566"/>
  </r>
  <r>
    <x v="4"/>
    <x v="2"/>
    <x v="1"/>
    <x v="9"/>
    <x v="9"/>
    <x v="3"/>
    <x v="2"/>
    <n v="9"/>
    <n v="9"/>
    <n v="8"/>
    <x v="0"/>
    <n v="264.67918106494005"/>
    <n v="2.4227197822375102"/>
    <n v="5.5785184550818716"/>
  </r>
  <r>
    <x v="3"/>
    <x v="0"/>
    <x v="1"/>
    <x v="7"/>
    <x v="10"/>
    <x v="0"/>
    <x v="0"/>
    <n v="34"/>
    <n v="18"/>
    <n v="0"/>
    <x v="19"/>
    <n v="480.66367599923836"/>
    <n v="2.6818413035117326"/>
    <n v="6.1751678072418352"/>
  </r>
  <r>
    <x v="4"/>
    <x v="0"/>
    <x v="1"/>
    <x v="9"/>
    <x v="10"/>
    <x v="0"/>
    <x v="0"/>
    <n v="2"/>
    <n v="3"/>
    <n v="0"/>
    <x v="0"/>
    <n v="4.7123889803846897"/>
    <n v="0.67324113174981504"/>
    <n v="1.5501949939575645"/>
  </r>
  <r>
    <x v="3"/>
    <x v="1"/>
    <x v="1"/>
    <x v="0"/>
    <x v="11"/>
    <x v="0"/>
    <x v="0"/>
    <n v="8"/>
    <n v="11"/>
    <n v="0"/>
    <x v="3"/>
    <n v="69.115038378975441"/>
    <n v="1.8395725535163401"/>
    <n v="4.235772339207716"/>
  </r>
  <r>
    <x v="3"/>
    <x v="1"/>
    <x v="1"/>
    <x v="0"/>
    <x v="11"/>
    <x v="0"/>
    <x v="0"/>
    <n v="5"/>
    <n v="1.5"/>
    <n v="0"/>
    <x v="1"/>
    <n v="5.8904862254808616"/>
    <n v="0.7701511447578715"/>
    <n v="1.7733385452717743"/>
  </r>
  <r>
    <x v="3"/>
    <x v="1"/>
    <x v="1"/>
    <x v="0"/>
    <x v="11"/>
    <x v="0"/>
    <x v="0"/>
    <n v="21"/>
    <n v="13.5"/>
    <n v="0"/>
    <x v="9"/>
    <n v="222.66037932317658"/>
    <n v="2.3476429445950968"/>
    <n v="5.4056476478973163"/>
  </r>
  <r>
    <x v="3"/>
    <x v="1"/>
    <x v="1"/>
    <x v="0"/>
    <x v="11"/>
    <x v="0"/>
    <x v="0"/>
    <n v="8.5"/>
    <n v="3"/>
    <n v="0"/>
    <x v="7"/>
    <n v="20.027653166634931"/>
    <n v="1.3016300618001266"/>
    <n v="2.9971139768938899"/>
  </r>
  <r>
    <x v="4"/>
    <x v="0"/>
    <x v="1"/>
    <x v="0"/>
    <x v="11"/>
    <x v="0"/>
    <x v="0"/>
    <n v="1.5"/>
    <n v="1.4"/>
    <n v="0"/>
    <x v="0"/>
    <n v="1.6493361431346412"/>
    <n v="0.21730917610009065"/>
    <n v="0.5003728694588867"/>
  </r>
  <r>
    <x v="4"/>
    <x v="2"/>
    <x v="1"/>
    <x v="1"/>
    <x v="11"/>
    <x v="0"/>
    <x v="0"/>
    <n v="4"/>
    <n v="3"/>
    <n v="0"/>
    <x v="0"/>
    <n v="9.4247779607693793"/>
    <n v="0.97427112741379629"/>
    <n v="2.2433421745175099"/>
  </r>
  <r>
    <x v="3"/>
    <x v="0"/>
    <x v="1"/>
    <x v="4"/>
    <x v="11"/>
    <x v="0"/>
    <x v="0"/>
    <n v="1.5"/>
    <n v="1.5"/>
    <n v="0"/>
    <x v="1"/>
    <n v="1.7671458676442586"/>
    <n v="0.24727239947753393"/>
    <n v="0.56936574094583825"/>
  </r>
  <r>
    <x v="3"/>
    <x v="0"/>
    <x v="1"/>
    <x v="4"/>
    <x v="11"/>
    <x v="0"/>
    <x v="0"/>
    <n v="4.5"/>
    <n v="1.5"/>
    <n v="0"/>
    <x v="12"/>
    <n v="5.3014376029327757"/>
    <n v="0.72439365419719637"/>
    <n v="1.6679780296139479"/>
  </r>
  <r>
    <x v="3"/>
    <x v="0"/>
    <x v="1"/>
    <x v="4"/>
    <x v="11"/>
    <x v="0"/>
    <x v="0"/>
    <n v="5"/>
    <n v="2"/>
    <n v="0"/>
    <x v="3"/>
    <n v="7.8539816339744828"/>
    <n v="0.8950898813661714"/>
    <n v="2.061020617723555"/>
  </r>
  <r>
    <x v="3"/>
    <x v="0"/>
    <x v="1"/>
    <x v="4"/>
    <x v="11"/>
    <x v="0"/>
    <x v="0"/>
    <n v="12"/>
    <n v="7.5"/>
    <n v="0"/>
    <x v="3"/>
    <n v="70.685834705770347"/>
    <n v="1.8493323908054964"/>
    <n v="4.2582451950597742"/>
  </r>
  <r>
    <x v="3"/>
    <x v="0"/>
    <x v="1"/>
    <x v="4"/>
    <x v="11"/>
    <x v="0"/>
    <x v="0"/>
    <n v="16.5"/>
    <n v="18"/>
    <n v="0"/>
    <x v="7"/>
    <n v="233.26325452904214"/>
    <n v="2.3678463306833839"/>
    <n v="5.4521676635322089"/>
  </r>
  <r>
    <x v="3"/>
    <x v="0"/>
    <x v="1"/>
    <x v="4"/>
    <x v="11"/>
    <x v="0"/>
    <x v="0"/>
    <n v="13"/>
    <n v="7"/>
    <n v="0"/>
    <x v="9"/>
    <n v="71.471232869167793"/>
    <n v="1.854131273687265"/>
    <n v="4.2692950312463598"/>
  </r>
  <r>
    <x v="3"/>
    <x v="0"/>
    <x v="1"/>
    <x v="4"/>
    <x v="11"/>
    <x v="0"/>
    <x v="0"/>
    <n v="29"/>
    <n v="22.5"/>
    <n v="0"/>
    <x v="5"/>
    <n v="512.47230161683501"/>
    <n v="2.70967039737649"/>
    <n v="6.239246663926358"/>
  </r>
  <r>
    <x v="3"/>
    <x v="0"/>
    <x v="1"/>
    <x v="4"/>
    <x v="11"/>
    <x v="0"/>
    <x v="0"/>
    <n v="4.5"/>
    <n v="2"/>
    <n v="0"/>
    <x v="1"/>
    <n v="7.0685834705770345"/>
    <n v="0.84933239080549627"/>
    <n v="1.9556601020657289"/>
  </r>
  <r>
    <x v="4"/>
    <x v="2"/>
    <x v="1"/>
    <x v="4"/>
    <x v="11"/>
    <x v="0"/>
    <x v="0"/>
    <n v="15"/>
    <n v="7"/>
    <n v="0"/>
    <x v="0"/>
    <n v="82.466807156732074"/>
    <n v="1.9162791804361095"/>
    <n v="4.4123958748870331"/>
  </r>
  <r>
    <x v="4"/>
    <x v="2"/>
    <x v="1"/>
    <x v="4"/>
    <x v="11"/>
    <x v="0"/>
    <x v="0"/>
    <n v="3"/>
    <n v="2"/>
    <n v="0"/>
    <x v="0"/>
    <n v="4.7123889803846897"/>
    <n v="0.67324113174981504"/>
    <n v="1.5501949939575645"/>
  </r>
  <r>
    <x v="4"/>
    <x v="2"/>
    <x v="1"/>
    <x v="4"/>
    <x v="11"/>
    <x v="0"/>
    <x v="0"/>
    <n v="4"/>
    <n v="2"/>
    <n v="0"/>
    <x v="0"/>
    <n v="6.2831853071795862"/>
    <n v="0.79817986835811505"/>
    <n v="1.8378770664093453"/>
  </r>
  <r>
    <x v="3"/>
    <x v="0"/>
    <x v="1"/>
    <x v="5"/>
    <x v="11"/>
    <x v="0"/>
    <x v="0"/>
    <n v="14.5"/>
    <n v="4.5"/>
    <n v="0"/>
    <x v="12"/>
    <n v="51.247230161683497"/>
    <n v="1.70967039737649"/>
    <n v="3.9366615709323121"/>
  </r>
  <r>
    <x v="3"/>
    <x v="0"/>
    <x v="1"/>
    <x v="5"/>
    <x v="11"/>
    <x v="0"/>
    <x v="0"/>
    <n v="4"/>
    <n v="2.5"/>
    <n v="0"/>
    <x v="1"/>
    <n v="7.8539816339744828"/>
    <n v="0.8950898813661714"/>
    <n v="2.061020617723555"/>
  </r>
  <r>
    <x v="3"/>
    <x v="0"/>
    <x v="1"/>
    <x v="5"/>
    <x v="11"/>
    <x v="0"/>
    <x v="0"/>
    <n v="11"/>
    <n v="6.5"/>
    <n v="0"/>
    <x v="9"/>
    <n v="56.155968682917553"/>
    <n v="1.749395923167252"/>
    <n v="4.0281329744294716"/>
  </r>
  <r>
    <x v="3"/>
    <x v="0"/>
    <x v="1"/>
    <x v="5"/>
    <x v="11"/>
    <x v="0"/>
    <x v="0"/>
    <n v="26"/>
    <n v="16.5"/>
    <n v="0"/>
    <x v="7"/>
    <n v="336.93581209750533"/>
    <n v="2.5275471735508956"/>
    <n v="5.8198924436575261"/>
  </r>
  <r>
    <x v="3"/>
    <x v="0"/>
    <x v="1"/>
    <x v="5"/>
    <x v="11"/>
    <x v="0"/>
    <x v="0"/>
    <n v="25"/>
    <n v="16"/>
    <n v="0"/>
    <x v="3"/>
    <n v="314.15926535897933"/>
    <n v="2.4971498726941337"/>
    <n v="5.7499000718374917"/>
  </r>
  <r>
    <x v="3"/>
    <x v="0"/>
    <x v="1"/>
    <x v="5"/>
    <x v="11"/>
    <x v="0"/>
    <x v="0"/>
    <n v="2"/>
    <n v="1.5"/>
    <n v="0"/>
    <x v="0"/>
    <n v="2.3561944901923448"/>
    <n v="0.37221113608583389"/>
    <n v="0.85704781339761926"/>
  </r>
  <r>
    <x v="3"/>
    <x v="1"/>
    <x v="1"/>
    <x v="5"/>
    <x v="11"/>
    <x v="0"/>
    <x v="0"/>
    <n v="13"/>
    <n v="4"/>
    <n v="0"/>
    <x v="1"/>
    <n v="40.840704496667314"/>
    <n v="1.6110932250009706"/>
    <n v="3.7096792433109371"/>
  </r>
  <r>
    <x v="3"/>
    <x v="1"/>
    <x v="1"/>
    <x v="5"/>
    <x v="11"/>
    <x v="0"/>
    <x v="0"/>
    <n v="10"/>
    <n v="4.5"/>
    <n v="0"/>
    <x v="12"/>
    <n v="35.342917352885173"/>
    <n v="1.5483023951415151"/>
    <n v="3.5650980144998292"/>
  </r>
  <r>
    <x v="3"/>
    <x v="1"/>
    <x v="1"/>
    <x v="5"/>
    <x v="11"/>
    <x v="0"/>
    <x v="0"/>
    <n v="25"/>
    <n v="8.5"/>
    <n v="0"/>
    <x v="3"/>
    <n v="166.89710972195775"/>
    <n v="2.222448815752502"/>
    <n v="5.1173775130939809"/>
  </r>
  <r>
    <x v="4"/>
    <x v="2"/>
    <x v="1"/>
    <x v="5"/>
    <x v="11"/>
    <x v="0"/>
    <x v="0"/>
    <n v="16"/>
    <n v="12"/>
    <n v="0"/>
    <x v="0"/>
    <n v="150.79644737231007"/>
    <n v="2.1783911100697209"/>
    <n v="5.0159308967572906"/>
  </r>
  <r>
    <x v="4"/>
    <x v="2"/>
    <x v="1"/>
    <x v="5"/>
    <x v="11"/>
    <x v="0"/>
    <x v="0"/>
    <n v="6"/>
    <n v="3"/>
    <n v="0"/>
    <x v="13"/>
    <n v="14.137166941154069"/>
    <n v="1.1503623864694774"/>
    <n v="2.6488072826256741"/>
  </r>
  <r>
    <x v="4"/>
    <x v="0"/>
    <x v="1"/>
    <x v="5"/>
    <x v="11"/>
    <x v="0"/>
    <x v="0"/>
    <n v="9"/>
    <n v="5.5"/>
    <n v="0"/>
    <x v="3"/>
    <n v="38.877209088173693"/>
    <n v="1.5896950802997403"/>
    <n v="3.6604081943041544"/>
  </r>
  <r>
    <x v="4"/>
    <x v="0"/>
    <x v="1"/>
    <x v="5"/>
    <x v="11"/>
    <x v="0"/>
    <x v="0"/>
    <n v="8"/>
    <n v="5"/>
    <n v="0"/>
    <x v="1"/>
    <n v="31.415926535897931"/>
    <n v="1.4971498726941339"/>
    <n v="3.4473149788434458"/>
  </r>
  <r>
    <x v="4"/>
    <x v="0"/>
    <x v="1"/>
    <x v="5"/>
    <x v="11"/>
    <x v="0"/>
    <x v="0"/>
    <n v="3"/>
    <n v="2"/>
    <n v="0"/>
    <x v="3"/>
    <n v="4.7123889803846897"/>
    <n v="0.67324113174981504"/>
    <n v="1.5501949939575645"/>
  </r>
  <r>
    <x v="4"/>
    <x v="0"/>
    <x v="1"/>
    <x v="5"/>
    <x v="11"/>
    <x v="0"/>
    <x v="0"/>
    <n v="3.5"/>
    <n v="1.5"/>
    <n v="0"/>
    <x v="12"/>
    <n v="4.1233403578366037"/>
    <n v="0.61524918477212831"/>
    <n v="1.416663601333042"/>
  </r>
  <r>
    <x v="4"/>
    <x v="0"/>
    <x v="1"/>
    <x v="5"/>
    <x v="11"/>
    <x v="0"/>
    <x v="0"/>
    <n v="3.5"/>
    <n v="2.5"/>
    <n v="0"/>
    <x v="0"/>
    <n v="6.8722339297276722"/>
    <n v="0.83709793438848468"/>
    <n v="1.9274892250990325"/>
  </r>
  <r>
    <x v="4"/>
    <x v="0"/>
    <x v="1"/>
    <x v="5"/>
    <x v="11"/>
    <x v="0"/>
    <x v="0"/>
    <n v="4.5"/>
    <n v="2"/>
    <n v="0"/>
    <x v="0"/>
    <n v="7.0685834705770345"/>
    <n v="0.84933239080549627"/>
    <n v="1.9556601020657289"/>
  </r>
  <r>
    <x v="4"/>
    <x v="0"/>
    <x v="1"/>
    <x v="5"/>
    <x v="11"/>
    <x v="0"/>
    <x v="0"/>
    <n v="5.5"/>
    <n v="2"/>
    <n v="0"/>
    <x v="0"/>
    <n v="8.6393797973719302"/>
    <n v="0.93648256652439643"/>
    <n v="2.1563307975278798"/>
  </r>
  <r>
    <x v="3"/>
    <x v="0"/>
    <x v="1"/>
    <x v="2"/>
    <x v="11"/>
    <x v="0"/>
    <x v="0"/>
    <n v="1.5"/>
    <n v="1"/>
    <n v="0"/>
    <x v="0"/>
    <n v="1.1780972450961724"/>
    <n v="7.1181140421852696E-2"/>
    <n v="0.16390063283767389"/>
  </r>
  <r>
    <x v="3"/>
    <x v="1"/>
    <x v="1"/>
    <x v="2"/>
    <x v="11"/>
    <x v="0"/>
    <x v="0"/>
    <n v="11"/>
    <n v="2"/>
    <n v="0"/>
    <x v="3"/>
    <n v="17.27875959474386"/>
    <n v="1.2375125621883776"/>
    <n v="2.8494779780878252"/>
  </r>
  <r>
    <x v="3"/>
    <x v="1"/>
    <x v="1"/>
    <x v="2"/>
    <x v="11"/>
    <x v="0"/>
    <x v="0"/>
    <n v="3"/>
    <n v="2"/>
    <n v="0"/>
    <x v="3"/>
    <n v="4.7123889803846897"/>
    <n v="0.67324113174981504"/>
    <n v="1.5501949939575645"/>
  </r>
  <r>
    <x v="3"/>
    <x v="1"/>
    <x v="1"/>
    <x v="2"/>
    <x v="11"/>
    <x v="0"/>
    <x v="0"/>
    <n v="2.5"/>
    <n v="1.5"/>
    <n v="0"/>
    <x v="0"/>
    <n v="2.9452431127404308"/>
    <n v="0.46912114909389024"/>
    <n v="1.0801913647118289"/>
  </r>
  <r>
    <x v="3"/>
    <x v="1"/>
    <x v="1"/>
    <x v="2"/>
    <x v="11"/>
    <x v="0"/>
    <x v="0"/>
    <n v="9.5"/>
    <n v="5.5"/>
    <n v="0"/>
    <x v="2"/>
    <n v="41.037054037516675"/>
    <n v="1.6131761761492631"/>
    <n v="3.7144754155744302"/>
  </r>
  <r>
    <x v="3"/>
    <x v="1"/>
    <x v="1"/>
    <x v="2"/>
    <x v="11"/>
    <x v="0"/>
    <x v="0"/>
    <n v="22"/>
    <n v="5"/>
    <n v="0"/>
    <x v="12"/>
    <n v="86.393797973719316"/>
    <n v="1.9364825665243965"/>
    <n v="4.4589158905219257"/>
  </r>
  <r>
    <x v="3"/>
    <x v="1"/>
    <x v="1"/>
    <x v="2"/>
    <x v="11"/>
    <x v="0"/>
    <x v="0"/>
    <n v="5.5"/>
    <n v="3.5"/>
    <n v="0"/>
    <x v="1"/>
    <n v="15.11891464540088"/>
    <n v="1.179520615210691"/>
    <n v="2.7159465854633029"/>
  </r>
  <r>
    <x v="4"/>
    <x v="2"/>
    <x v="1"/>
    <x v="2"/>
    <x v="11"/>
    <x v="0"/>
    <x v="0"/>
    <n v="5"/>
    <n v="3"/>
    <n v="0"/>
    <x v="0"/>
    <n v="11.780972450961723"/>
    <n v="1.0711811404218528"/>
    <n v="2.4664857258317197"/>
  </r>
  <r>
    <x v="4"/>
    <x v="2"/>
    <x v="1"/>
    <x v="2"/>
    <x v="11"/>
    <x v="0"/>
    <x v="0"/>
    <n v="2"/>
    <n v="1"/>
    <n v="0"/>
    <x v="0"/>
    <n v="1.5707963267948966"/>
    <n v="0.19611987703015263"/>
    <n v="0.45158270528945482"/>
  </r>
  <r>
    <x v="3"/>
    <x v="0"/>
    <x v="1"/>
    <x v="7"/>
    <x v="11"/>
    <x v="0"/>
    <x v="0"/>
    <n v="39"/>
    <n v="35"/>
    <n v="0"/>
    <x v="4"/>
    <n v="1072.0684930375169"/>
    <n v="3.0302225327429464"/>
    <n v="6.9773452323485694"/>
  </r>
  <r>
    <x v="3"/>
    <x v="0"/>
    <x v="1"/>
    <x v="7"/>
    <x v="11"/>
    <x v="0"/>
    <x v="0"/>
    <n v="3"/>
    <n v="3"/>
    <n v="0"/>
    <x v="12"/>
    <n v="7.0685834705770345"/>
    <n v="0.84933239080549627"/>
    <n v="1.9556601020657289"/>
  </r>
  <r>
    <x v="3"/>
    <x v="0"/>
    <x v="1"/>
    <x v="7"/>
    <x v="11"/>
    <x v="0"/>
    <x v="0"/>
    <n v="13"/>
    <n v="5"/>
    <n v="0"/>
    <x v="9"/>
    <n v="51.050880620834135"/>
    <n v="1.7080032380090271"/>
    <n v="3.9328227946251464"/>
  </r>
  <r>
    <x v="3"/>
    <x v="0"/>
    <x v="1"/>
    <x v="7"/>
    <x v="11"/>
    <x v="0"/>
    <x v="0"/>
    <n v="4"/>
    <n v="3.5"/>
    <n v="0"/>
    <x v="0"/>
    <n v="10.995574287564276"/>
    <n v="1.0412179170444096"/>
    <n v="2.397492854344768"/>
  </r>
  <r>
    <x v="3"/>
    <x v="0"/>
    <x v="1"/>
    <x v="7"/>
    <x v="11"/>
    <x v="0"/>
    <x v="0"/>
    <n v="10.5"/>
    <n v="5"/>
    <n v="0"/>
    <x v="12"/>
    <n v="41.233403578366037"/>
    <n v="1.6152491847721284"/>
    <n v="3.7192486943270877"/>
  </r>
  <r>
    <x v="3"/>
    <x v="0"/>
    <x v="1"/>
    <x v="7"/>
    <x v="11"/>
    <x v="0"/>
    <x v="0"/>
    <n v="3.5"/>
    <n v="2.5"/>
    <n v="0"/>
    <x v="1"/>
    <n v="6.8722339297276722"/>
    <n v="0.83709793438848468"/>
    <n v="1.9274892250990325"/>
  </r>
  <r>
    <x v="3"/>
    <x v="0"/>
    <x v="1"/>
    <x v="7"/>
    <x v="11"/>
    <x v="0"/>
    <x v="0"/>
    <n v="2"/>
    <n v="1.5"/>
    <n v="0"/>
    <x v="0"/>
    <n v="2.3561944901923448"/>
    <n v="0.37221113608583389"/>
    <n v="0.85704781339761926"/>
  </r>
  <r>
    <x v="3"/>
    <x v="0"/>
    <x v="1"/>
    <x v="7"/>
    <x v="11"/>
    <x v="0"/>
    <x v="0"/>
    <n v="1.5"/>
    <n v="1"/>
    <n v="0"/>
    <x v="0"/>
    <n v="1.1780972450961724"/>
    <n v="7.1181140421852696E-2"/>
    <n v="0.16390063283767389"/>
  </r>
  <r>
    <x v="3"/>
    <x v="0"/>
    <x v="1"/>
    <x v="7"/>
    <x v="11"/>
    <x v="0"/>
    <x v="0"/>
    <n v="26"/>
    <n v="39"/>
    <n v="0"/>
    <x v="8"/>
    <n v="796.39373768501252"/>
    <n v="2.9011278363634885"/>
    <n v="6.680093708880638"/>
  </r>
  <r>
    <x v="3"/>
    <x v="1"/>
    <x v="1"/>
    <x v="7"/>
    <x v="11"/>
    <x v="0"/>
    <x v="0"/>
    <n v="12"/>
    <n v="6"/>
    <n v="0"/>
    <x v="2"/>
    <n v="56.548667764616276"/>
    <n v="1.7524223777974399"/>
    <n v="4.0351016437455645"/>
  </r>
  <r>
    <x v="4"/>
    <x v="2"/>
    <x v="1"/>
    <x v="7"/>
    <x v="11"/>
    <x v="0"/>
    <x v="0"/>
    <n v="6"/>
    <n v="3"/>
    <n v="0"/>
    <x v="9"/>
    <n v="14.137166941154069"/>
    <n v="1.1503623864694774"/>
    <n v="2.6488072826256741"/>
  </r>
  <r>
    <x v="4"/>
    <x v="2"/>
    <x v="1"/>
    <x v="7"/>
    <x v="11"/>
    <x v="0"/>
    <x v="0"/>
    <n v="3"/>
    <n v="2"/>
    <n v="0"/>
    <x v="0"/>
    <n v="4.7123889803846897"/>
    <n v="0.67324113174981504"/>
    <n v="1.5501949939575645"/>
  </r>
  <r>
    <x v="4"/>
    <x v="2"/>
    <x v="1"/>
    <x v="7"/>
    <x v="11"/>
    <x v="0"/>
    <x v="0"/>
    <n v="2.5"/>
    <n v="1"/>
    <n v="0"/>
    <x v="0"/>
    <n v="1.9634954084936207"/>
    <n v="0.29302989003820906"/>
    <n v="0.67472625660366459"/>
  </r>
  <r>
    <x v="4"/>
    <x v="0"/>
    <x v="1"/>
    <x v="7"/>
    <x v="11"/>
    <x v="0"/>
    <x v="0"/>
    <n v="0.8"/>
    <n v="0.6"/>
    <n v="0"/>
    <x v="0"/>
    <n v="0.37699111843077515"/>
    <n v="-0.42366888125824137"/>
    <n v="-0.97553365035069095"/>
  </r>
  <r>
    <x v="4"/>
    <x v="0"/>
    <x v="1"/>
    <x v="7"/>
    <x v="11"/>
    <x v="0"/>
    <x v="0"/>
    <n v="2.5"/>
    <n v="1.5"/>
    <n v="0"/>
    <x v="9"/>
    <n v="2.9452431127404308"/>
    <n v="0.46912114909389024"/>
    <n v="1.0801913647118289"/>
  </r>
  <r>
    <x v="4"/>
    <x v="0"/>
    <x v="1"/>
    <x v="7"/>
    <x v="11"/>
    <x v="0"/>
    <x v="0"/>
    <n v="2"/>
    <n v="2"/>
    <n v="0"/>
    <x v="0"/>
    <n v="3.1415926535897931"/>
    <n v="0.49714987269413385"/>
    <n v="1.1447298858494002"/>
  </r>
  <r>
    <x v="2"/>
    <x v="1"/>
    <x v="1"/>
    <x v="3"/>
    <x v="11"/>
    <x v="0"/>
    <x v="0"/>
    <n v="15.5"/>
    <n v="15"/>
    <n v="0"/>
    <x v="12"/>
    <n v="182.60507298990672"/>
    <n v="2.2615128385921444"/>
    <n v="5.2073257497569205"/>
  </r>
  <r>
    <x v="2"/>
    <x v="1"/>
    <x v="1"/>
    <x v="3"/>
    <x v="11"/>
    <x v="0"/>
    <x v="0"/>
    <n v="7"/>
    <n v="2.5"/>
    <n v="0"/>
    <x v="9"/>
    <n v="13.744467859455344"/>
    <n v="1.1381279300524658"/>
    <n v="2.6206364056589777"/>
  </r>
  <r>
    <x v="2"/>
    <x v="1"/>
    <x v="1"/>
    <x v="3"/>
    <x v="11"/>
    <x v="0"/>
    <x v="0"/>
    <n v="6"/>
    <n v="3.5"/>
    <n v="0"/>
    <x v="1"/>
    <n v="16.493361431346415"/>
    <n v="1.2173091761000907"/>
    <n v="2.8029579624529326"/>
  </r>
  <r>
    <x v="2"/>
    <x v="1"/>
    <x v="1"/>
    <x v="3"/>
    <x v="11"/>
    <x v="0"/>
    <x v="0"/>
    <n v="4"/>
    <n v="3"/>
    <n v="0"/>
    <x v="12"/>
    <n v="9.4247779607693793"/>
    <n v="0.97427112741379629"/>
    <n v="2.2433421745175099"/>
  </r>
  <r>
    <x v="2"/>
    <x v="1"/>
    <x v="1"/>
    <x v="3"/>
    <x v="11"/>
    <x v="0"/>
    <x v="0"/>
    <n v="26"/>
    <n v="9"/>
    <n v="0"/>
    <x v="0"/>
    <n v="183.7831702350029"/>
    <n v="2.2643057387763141"/>
    <n v="5.2137566400872108"/>
  </r>
  <r>
    <x v="2"/>
    <x v="1"/>
    <x v="1"/>
    <x v="3"/>
    <x v="11"/>
    <x v="0"/>
    <x v="0"/>
    <n v="7"/>
    <n v="4"/>
    <n v="0"/>
    <x v="1"/>
    <n v="21.991148575128552"/>
    <n v="1.3422479127083906"/>
    <n v="3.0906400349047134"/>
  </r>
  <r>
    <x v="2"/>
    <x v="1"/>
    <x v="1"/>
    <x v="3"/>
    <x v="11"/>
    <x v="0"/>
    <x v="0"/>
    <n v="4"/>
    <n v="3"/>
    <n v="0"/>
    <x v="5"/>
    <n v="9.4247779607693793"/>
    <n v="0.97427112741379629"/>
    <n v="2.2433421745175099"/>
  </r>
  <r>
    <x v="2"/>
    <x v="0"/>
    <x v="1"/>
    <x v="3"/>
    <x v="11"/>
    <x v="0"/>
    <x v="0"/>
    <n v="24.5"/>
    <n v="3.5"/>
    <n v="0"/>
    <x v="12"/>
    <n v="67.347892511331196"/>
    <n v="1.8283240100809797"/>
    <n v="4.2098716107755587"/>
  </r>
  <r>
    <x v="2"/>
    <x v="0"/>
    <x v="1"/>
    <x v="3"/>
    <x v="11"/>
    <x v="0"/>
    <x v="0"/>
    <n v="4.5"/>
    <n v="4"/>
    <n v="0"/>
    <x v="9"/>
    <n v="14.137166941154069"/>
    <n v="1.1503623864694774"/>
    <n v="2.6488072826256741"/>
  </r>
  <r>
    <x v="2"/>
    <x v="0"/>
    <x v="1"/>
    <x v="3"/>
    <x v="11"/>
    <x v="0"/>
    <x v="0"/>
    <n v="1.5"/>
    <n v="1.5"/>
    <n v="0"/>
    <x v="0"/>
    <n v="1.7671458676442586"/>
    <n v="0.24727239947753393"/>
    <n v="0.56936574094583825"/>
  </r>
  <r>
    <x v="4"/>
    <x v="2"/>
    <x v="1"/>
    <x v="3"/>
    <x v="11"/>
    <x v="0"/>
    <x v="0"/>
    <n v="33"/>
    <n v="20"/>
    <n v="0"/>
    <x v="9"/>
    <n v="518.36278784231581"/>
    <n v="2.71463381690804"/>
    <n v="6.2506753597499802"/>
  </r>
  <r>
    <x v="2"/>
    <x v="1"/>
    <x v="1"/>
    <x v="8"/>
    <x v="11"/>
    <x v="0"/>
    <x v="0"/>
    <n v="12"/>
    <n v="7"/>
    <n v="0"/>
    <x v="3"/>
    <n v="65.973445725385659"/>
    <n v="1.8193691674280532"/>
    <n v="4.1892523235728234"/>
  </r>
  <r>
    <x v="2"/>
    <x v="1"/>
    <x v="1"/>
    <x v="8"/>
    <x v="11"/>
    <x v="0"/>
    <x v="0"/>
    <n v="6.5"/>
    <n v="5"/>
    <n v="0"/>
    <x v="12"/>
    <n v="25.525440310417068"/>
    <n v="1.4069732423450458"/>
    <n v="3.2396756140652014"/>
  </r>
  <r>
    <x v="2"/>
    <x v="1"/>
    <x v="1"/>
    <x v="8"/>
    <x v="11"/>
    <x v="0"/>
    <x v="0"/>
    <n v="9"/>
    <n v="4"/>
    <n v="0"/>
    <x v="5"/>
    <n v="28.274333882308138"/>
    <n v="1.4513923821334587"/>
    <n v="3.3419544631856195"/>
  </r>
  <r>
    <x v="2"/>
    <x v="0"/>
    <x v="1"/>
    <x v="8"/>
    <x v="11"/>
    <x v="0"/>
    <x v="0"/>
    <n v="2.5"/>
    <n v="2"/>
    <n v="0"/>
    <x v="8"/>
    <n v="3.9269908169872414"/>
    <n v="0.59405988570219026"/>
    <n v="1.3678734371636099"/>
  </r>
  <r>
    <x v="2"/>
    <x v="0"/>
    <x v="1"/>
    <x v="8"/>
    <x v="11"/>
    <x v="0"/>
    <x v="0"/>
    <n v="6"/>
    <n v="4.5"/>
    <n v="0"/>
    <x v="1"/>
    <n v="21.205750411731103"/>
    <n v="1.3264536455251588"/>
    <n v="3.0542723907338387"/>
  </r>
  <r>
    <x v="2"/>
    <x v="0"/>
    <x v="1"/>
    <x v="8"/>
    <x v="11"/>
    <x v="0"/>
    <x v="0"/>
    <n v="1"/>
    <n v="0.5"/>
    <n v="0"/>
    <x v="0"/>
    <n v="0.39269908169872414"/>
    <n v="-0.40594011429780974"/>
    <n v="-0.93471165583043581"/>
  </r>
  <r>
    <x v="2"/>
    <x v="0"/>
    <x v="1"/>
    <x v="8"/>
    <x v="11"/>
    <x v="0"/>
    <x v="0"/>
    <n v="1.5"/>
    <n v="2.5"/>
    <n v="0"/>
    <x v="2"/>
    <n v="2.9452431127404308"/>
    <n v="0.46912114909389024"/>
    <n v="1.0801913647118289"/>
  </r>
  <r>
    <x v="2"/>
    <x v="0"/>
    <x v="1"/>
    <x v="8"/>
    <x v="11"/>
    <x v="0"/>
    <x v="0"/>
    <n v="4"/>
    <n v="2.5"/>
    <n v="0"/>
    <x v="3"/>
    <n v="7.8539816339744828"/>
    <n v="0.8950898813661714"/>
    <n v="2.061020617723555"/>
  </r>
  <r>
    <x v="2"/>
    <x v="0"/>
    <x v="1"/>
    <x v="8"/>
    <x v="11"/>
    <x v="0"/>
    <x v="0"/>
    <n v="10.5"/>
    <n v="4.5"/>
    <n v="0"/>
    <x v="12"/>
    <n v="37.110063220529433"/>
    <n v="1.5694916942114532"/>
    <n v="3.6138881786692614"/>
  </r>
  <r>
    <x v="2"/>
    <x v="0"/>
    <x v="1"/>
    <x v="8"/>
    <x v="11"/>
    <x v="0"/>
    <x v="0"/>
    <n v="9.5"/>
    <n v="4.5"/>
    <n v="0"/>
    <x v="1"/>
    <n v="33.575771485240914"/>
    <n v="1.526026000430363"/>
    <n v="3.5138047201122786"/>
  </r>
  <r>
    <x v="2"/>
    <x v="0"/>
    <x v="1"/>
    <x v="8"/>
    <x v="11"/>
    <x v="0"/>
    <x v="0"/>
    <n v="2.5"/>
    <n v="2"/>
    <n v="0"/>
    <x v="0"/>
    <n v="3.9269908169872414"/>
    <n v="0.59405988570219026"/>
    <n v="1.3678734371636099"/>
  </r>
  <r>
    <x v="4"/>
    <x v="2"/>
    <x v="1"/>
    <x v="8"/>
    <x v="11"/>
    <x v="0"/>
    <x v="0"/>
    <n v="30"/>
    <n v="20"/>
    <n v="0"/>
    <x v="12"/>
    <n v="471.23889803846896"/>
    <n v="2.673241131749815"/>
    <n v="6.1553651799456555"/>
  </r>
  <r>
    <x v="4"/>
    <x v="2"/>
    <x v="1"/>
    <x v="8"/>
    <x v="11"/>
    <x v="0"/>
    <x v="0"/>
    <n v="16"/>
    <n v="8"/>
    <n v="0"/>
    <x v="0"/>
    <n v="100.53096491487338"/>
    <n v="2.00229985101404"/>
    <n v="4.6104657886491269"/>
  </r>
  <r>
    <x v="3"/>
    <x v="0"/>
    <x v="1"/>
    <x v="9"/>
    <x v="11"/>
    <x v="0"/>
    <x v="0"/>
    <n v="1.8"/>
    <n v="1.5"/>
    <n v="0"/>
    <x v="0"/>
    <n v="2.1205750411731104"/>
    <n v="0.32645364552515876"/>
    <n v="0.75168729773979293"/>
  </r>
  <r>
    <x v="3"/>
    <x v="0"/>
    <x v="1"/>
    <x v="9"/>
    <x v="11"/>
    <x v="0"/>
    <x v="0"/>
    <n v="1"/>
    <n v="1"/>
    <n v="0"/>
    <x v="1"/>
    <n v="0.78539816339744828"/>
    <n v="-0.10491011863382856"/>
    <n v="-0.24156447527049049"/>
  </r>
  <r>
    <x v="3"/>
    <x v="0"/>
    <x v="1"/>
    <x v="9"/>
    <x v="11"/>
    <x v="0"/>
    <x v="0"/>
    <n v="3.5"/>
    <n v="2.5"/>
    <n v="0"/>
    <x v="0"/>
    <n v="6.8722339297276722"/>
    <n v="0.83709793438848468"/>
    <n v="1.9274892250990325"/>
  </r>
  <r>
    <x v="3"/>
    <x v="0"/>
    <x v="1"/>
    <x v="9"/>
    <x v="11"/>
    <x v="0"/>
    <x v="0"/>
    <n v="14"/>
    <n v="7.5"/>
    <n v="0"/>
    <x v="13"/>
    <n v="82.466807156732074"/>
    <n v="1.9162791804361095"/>
    <n v="4.4123958748870331"/>
  </r>
  <r>
    <x v="3"/>
    <x v="0"/>
    <x v="1"/>
    <x v="9"/>
    <x v="11"/>
    <x v="0"/>
    <x v="0"/>
    <n v="2"/>
    <n v="1.5"/>
    <n v="0"/>
    <x v="1"/>
    <n v="2.3561944901923448"/>
    <n v="0.37221113608583389"/>
    <n v="0.85704781339761926"/>
  </r>
  <r>
    <x v="3"/>
    <x v="1"/>
    <x v="1"/>
    <x v="9"/>
    <x v="11"/>
    <x v="0"/>
    <x v="0"/>
    <n v="8"/>
    <n v="10.5"/>
    <n v="0"/>
    <x v="9"/>
    <n v="65.973445725385659"/>
    <n v="1.8193691674280532"/>
    <n v="4.1892523235728234"/>
  </r>
  <r>
    <x v="5"/>
    <x v="3"/>
    <x v="2"/>
    <x v="0"/>
    <x v="0"/>
    <x v="0"/>
    <x v="0"/>
    <n v="3"/>
    <n v="2"/>
    <n v="0"/>
    <x v="0"/>
    <n v="4.7123889803846897"/>
    <n v="0.67324113174981504"/>
    <n v="1.5501949939575645"/>
  </r>
  <r>
    <x v="5"/>
    <x v="0"/>
    <x v="2"/>
    <x v="1"/>
    <x v="0"/>
    <x v="0"/>
    <x v="0"/>
    <n v="2"/>
    <n v="1.6"/>
    <n v="0"/>
    <x v="0"/>
    <n v="2.5132741228718345"/>
    <n v="0.40023985968607745"/>
    <n v="0.92158633453519034"/>
  </r>
  <r>
    <x v="5"/>
    <x v="0"/>
    <x v="2"/>
    <x v="1"/>
    <x v="0"/>
    <x v="0"/>
    <x v="0"/>
    <n v="1.2"/>
    <n v="0.8"/>
    <n v="0"/>
    <x v="0"/>
    <n v="0.7539822368615503"/>
    <n v="-0.12263888559426017"/>
    <n v="-0.28238646979074566"/>
  </r>
  <r>
    <x v="6"/>
    <x v="0"/>
    <x v="2"/>
    <x v="4"/>
    <x v="0"/>
    <x v="0"/>
    <x v="0"/>
    <n v="3"/>
    <n v="2"/>
    <n v="0"/>
    <x v="3"/>
    <n v="4.7123889803846897"/>
    <n v="0.67324113174981504"/>
    <n v="1.5501949939575645"/>
  </r>
  <r>
    <x v="6"/>
    <x v="0"/>
    <x v="2"/>
    <x v="4"/>
    <x v="0"/>
    <x v="0"/>
    <x v="0"/>
    <n v="4.5"/>
    <n v="4"/>
    <n v="0"/>
    <x v="2"/>
    <n v="14.137166941154069"/>
    <n v="1.1503623864694774"/>
    <n v="2.6488072826256741"/>
  </r>
  <r>
    <x v="6"/>
    <x v="0"/>
    <x v="2"/>
    <x v="4"/>
    <x v="0"/>
    <x v="0"/>
    <x v="0"/>
    <n v="0.6"/>
    <n v="0.5"/>
    <n v="0"/>
    <x v="0"/>
    <n v="0.23561944901923448"/>
    <n v="-0.62778886391416611"/>
    <n v="-1.4455372795964265"/>
  </r>
  <r>
    <x v="6"/>
    <x v="0"/>
    <x v="2"/>
    <x v="4"/>
    <x v="0"/>
    <x v="0"/>
    <x v="0"/>
    <n v="0.5"/>
    <n v="0.4"/>
    <n v="0"/>
    <x v="0"/>
    <n v="0.15707963267948966"/>
    <n v="-0.80388012296984734"/>
    <n v="-1.8510023877045909"/>
  </r>
  <r>
    <x v="6"/>
    <x v="0"/>
    <x v="2"/>
    <x v="4"/>
    <x v="0"/>
    <x v="0"/>
    <x v="0"/>
    <n v="0.8"/>
    <n v="0.8"/>
    <n v="0"/>
    <x v="2"/>
    <n v="0.50265482457436694"/>
    <n v="-0.29873014464994135"/>
    <n v="-0.68785157789890994"/>
  </r>
  <r>
    <x v="6"/>
    <x v="0"/>
    <x v="2"/>
    <x v="4"/>
    <x v="0"/>
    <x v="0"/>
    <x v="0"/>
    <n v="3.5"/>
    <n v="2.2000000000000002"/>
    <n v="0"/>
    <x v="8"/>
    <n v="6.0475658581603522"/>
    <n v="0.78158060653865336"/>
    <n v="1.7996558535891478"/>
  </r>
  <r>
    <x v="6"/>
    <x v="0"/>
    <x v="2"/>
    <x v="4"/>
    <x v="0"/>
    <x v="0"/>
    <x v="0"/>
    <n v="3"/>
    <n v="2.5"/>
    <n v="0"/>
    <x v="3"/>
    <n v="5.8904862254808616"/>
    <n v="0.7701511447578715"/>
    <n v="1.7733385452717743"/>
  </r>
  <r>
    <x v="6"/>
    <x v="0"/>
    <x v="2"/>
    <x v="4"/>
    <x v="0"/>
    <x v="0"/>
    <x v="0"/>
    <n v="2.5"/>
    <n v="1.5"/>
    <n v="0"/>
    <x v="2"/>
    <n v="2.9452431127404308"/>
    <n v="0.46912114909389024"/>
    <n v="1.0801913647118289"/>
  </r>
  <r>
    <x v="6"/>
    <x v="0"/>
    <x v="2"/>
    <x v="4"/>
    <x v="0"/>
    <x v="0"/>
    <x v="0"/>
    <n v="4.5"/>
    <n v="3.5"/>
    <n v="0"/>
    <x v="3"/>
    <n v="12.370021073509811"/>
    <n v="1.0923704394917908"/>
    <n v="2.5152758900011518"/>
  </r>
  <r>
    <x v="6"/>
    <x v="3"/>
    <x v="2"/>
    <x v="4"/>
    <x v="0"/>
    <x v="0"/>
    <x v="0"/>
    <n v="1"/>
    <n v="1"/>
    <n v="0"/>
    <x v="0"/>
    <n v="0.78539816339744828"/>
    <n v="-0.10491011863382856"/>
    <n v="-0.24156447527049049"/>
  </r>
  <r>
    <x v="6"/>
    <x v="3"/>
    <x v="2"/>
    <x v="4"/>
    <x v="0"/>
    <x v="0"/>
    <x v="0"/>
    <n v="1"/>
    <n v="1"/>
    <n v="0"/>
    <x v="0"/>
    <n v="0.78539816339744828"/>
    <n v="-0.10491011863382856"/>
    <n v="-0.24156447527049049"/>
  </r>
  <r>
    <x v="6"/>
    <x v="3"/>
    <x v="2"/>
    <x v="4"/>
    <x v="0"/>
    <x v="0"/>
    <x v="0"/>
    <n v="2"/>
    <n v="2"/>
    <n v="0"/>
    <x v="0"/>
    <n v="3.1415926535897931"/>
    <n v="0.49714987269413385"/>
    <n v="1.1447298858494002"/>
  </r>
  <r>
    <x v="6"/>
    <x v="0"/>
    <x v="2"/>
    <x v="5"/>
    <x v="0"/>
    <x v="0"/>
    <x v="0"/>
    <n v="3"/>
    <n v="2"/>
    <n v="0"/>
    <x v="2"/>
    <n v="4.7123889803846897"/>
    <n v="0.67324113174981504"/>
    <n v="1.5501949939575645"/>
  </r>
  <r>
    <x v="6"/>
    <x v="3"/>
    <x v="2"/>
    <x v="5"/>
    <x v="0"/>
    <x v="0"/>
    <x v="0"/>
    <n v="2"/>
    <n v="1"/>
    <n v="0"/>
    <x v="0"/>
    <n v="1.5707963267948966"/>
    <n v="0.19611987703015263"/>
    <n v="0.45158270528945482"/>
  </r>
  <r>
    <x v="6"/>
    <x v="0"/>
    <x v="2"/>
    <x v="2"/>
    <x v="0"/>
    <x v="0"/>
    <x v="0"/>
    <n v="4.5"/>
    <n v="3.5"/>
    <n v="0"/>
    <x v="9"/>
    <n v="12.370021073509811"/>
    <n v="1.0923704394917908"/>
    <n v="2.5152758900011518"/>
  </r>
  <r>
    <x v="6"/>
    <x v="0"/>
    <x v="2"/>
    <x v="2"/>
    <x v="0"/>
    <x v="0"/>
    <x v="0"/>
    <n v="7.5"/>
    <n v="4.5"/>
    <n v="0"/>
    <x v="5"/>
    <n v="26.507188014663878"/>
    <n v="1.4233636585332152"/>
    <n v="3.2774159420480484"/>
  </r>
  <r>
    <x v="6"/>
    <x v="0"/>
    <x v="2"/>
    <x v="2"/>
    <x v="0"/>
    <x v="0"/>
    <x v="0"/>
    <n v="3.5"/>
    <n v="2.2000000000000002"/>
    <n v="0"/>
    <x v="1"/>
    <n v="6.0475658581603522"/>
    <n v="0.78158060653865336"/>
    <n v="1.7996558535891478"/>
  </r>
  <r>
    <x v="6"/>
    <x v="0"/>
    <x v="2"/>
    <x v="2"/>
    <x v="0"/>
    <x v="0"/>
    <x v="0"/>
    <n v="5.6"/>
    <n v="5"/>
    <n v="0"/>
    <x v="2"/>
    <n v="21.991148575128552"/>
    <n v="1.3422479127083906"/>
    <n v="3.0906400349047134"/>
  </r>
  <r>
    <x v="6"/>
    <x v="0"/>
    <x v="2"/>
    <x v="2"/>
    <x v="0"/>
    <x v="0"/>
    <x v="0"/>
    <n v="3.5"/>
    <n v="2"/>
    <n v="0"/>
    <x v="1"/>
    <n v="5.497787143782138"/>
    <n v="0.74018792138042833"/>
    <n v="1.7043456737848228"/>
  </r>
  <r>
    <x v="6"/>
    <x v="0"/>
    <x v="2"/>
    <x v="2"/>
    <x v="0"/>
    <x v="0"/>
    <x v="0"/>
    <n v="1"/>
    <n v="0.6"/>
    <n v="0"/>
    <x v="7"/>
    <n v="0.47123889803846897"/>
    <n v="-0.32675886825018491"/>
    <n v="-0.75239009903648113"/>
  </r>
  <r>
    <x v="6"/>
    <x v="3"/>
    <x v="2"/>
    <x v="2"/>
    <x v="0"/>
    <x v="0"/>
    <x v="0"/>
    <n v="2"/>
    <n v="3"/>
    <n v="0"/>
    <x v="0"/>
    <n v="4.7123889803846897"/>
    <n v="0.67324113174981504"/>
    <n v="1.5501949939575645"/>
  </r>
  <r>
    <x v="6"/>
    <x v="3"/>
    <x v="2"/>
    <x v="2"/>
    <x v="0"/>
    <x v="0"/>
    <x v="0"/>
    <n v="8"/>
    <n v="3"/>
    <n v="0"/>
    <x v="0"/>
    <n v="18.849555921538759"/>
    <n v="1.2753011230777775"/>
    <n v="2.9364893550774553"/>
  </r>
  <r>
    <x v="6"/>
    <x v="3"/>
    <x v="2"/>
    <x v="2"/>
    <x v="0"/>
    <x v="0"/>
    <x v="0"/>
    <n v="1"/>
    <n v="1"/>
    <n v="0"/>
    <x v="0"/>
    <n v="0.78539816339744828"/>
    <n v="-0.10491011863382856"/>
    <n v="-0.24156447527049049"/>
  </r>
  <r>
    <x v="6"/>
    <x v="3"/>
    <x v="2"/>
    <x v="2"/>
    <x v="0"/>
    <x v="0"/>
    <x v="0"/>
    <n v="3"/>
    <n v="3"/>
    <n v="0"/>
    <x v="0"/>
    <n v="7.0685834705770345"/>
    <n v="0.84933239080549627"/>
    <n v="1.9556601020657289"/>
  </r>
  <r>
    <x v="6"/>
    <x v="0"/>
    <x v="2"/>
    <x v="6"/>
    <x v="0"/>
    <x v="0"/>
    <x v="0"/>
    <n v="3.5"/>
    <n v="3.2"/>
    <n v="0"/>
    <x v="2"/>
    <n v="8.7964594300514207"/>
    <n v="0.94430790403635301"/>
    <n v="2.1743493030305583"/>
  </r>
  <r>
    <x v="5"/>
    <x v="0"/>
    <x v="2"/>
    <x v="7"/>
    <x v="0"/>
    <x v="0"/>
    <x v="0"/>
    <n v="1.8"/>
    <n v="1.2"/>
    <n v="0"/>
    <x v="0"/>
    <n v="1.6964600329384885"/>
    <n v="0.22954363251710239"/>
    <n v="0.52854374642558322"/>
  </r>
  <r>
    <x v="5"/>
    <x v="0"/>
    <x v="2"/>
    <x v="7"/>
    <x v="0"/>
    <x v="0"/>
    <x v="0"/>
    <n v="4"/>
    <n v="3.5"/>
    <n v="0"/>
    <x v="1"/>
    <n v="10.995574287564276"/>
    <n v="1.0412179170444096"/>
    <n v="2.397492854344768"/>
  </r>
  <r>
    <x v="5"/>
    <x v="0"/>
    <x v="2"/>
    <x v="3"/>
    <x v="0"/>
    <x v="0"/>
    <x v="0"/>
    <n v="2.2000000000000002"/>
    <n v="1"/>
    <n v="0"/>
    <x v="2"/>
    <n v="1.7278759594743864"/>
    <n v="0.23751256218837774"/>
    <n v="0.54689288509377987"/>
  </r>
  <r>
    <x v="5"/>
    <x v="0"/>
    <x v="2"/>
    <x v="3"/>
    <x v="0"/>
    <x v="0"/>
    <x v="0"/>
    <n v="1.5"/>
    <n v="1.2"/>
    <n v="0"/>
    <x v="0"/>
    <n v="1.4137166941154067"/>
    <n v="0.15036238646947744"/>
    <n v="0.34622218963162837"/>
  </r>
  <r>
    <x v="5"/>
    <x v="0"/>
    <x v="2"/>
    <x v="3"/>
    <x v="0"/>
    <x v="0"/>
    <x v="0"/>
    <n v="3"/>
    <n v="2"/>
    <n v="0"/>
    <x v="9"/>
    <n v="4.7123889803846897"/>
    <n v="0.67324113174981504"/>
    <n v="1.5501949939575645"/>
  </r>
  <r>
    <x v="6"/>
    <x v="0"/>
    <x v="2"/>
    <x v="9"/>
    <x v="0"/>
    <x v="0"/>
    <x v="0"/>
    <n v="4"/>
    <n v="4"/>
    <n v="0"/>
    <x v="0"/>
    <n v="12.566370614359172"/>
    <n v="1.0992098640220962"/>
    <n v="2.5310242469692907"/>
  </r>
  <r>
    <x v="5"/>
    <x v="0"/>
    <x v="2"/>
    <x v="1"/>
    <x v="12"/>
    <x v="0"/>
    <x v="0"/>
    <n v="13.5"/>
    <n v="7"/>
    <n v="0"/>
    <x v="12"/>
    <n v="74.220126441058866"/>
    <n v="1.8705216898754344"/>
    <n v="4.3070353592292063"/>
  </r>
  <r>
    <x v="5"/>
    <x v="0"/>
    <x v="2"/>
    <x v="1"/>
    <x v="12"/>
    <x v="0"/>
    <x v="0"/>
    <n v="37"/>
    <n v="35"/>
    <n v="0"/>
    <x v="11"/>
    <n v="1017.0906215996955"/>
    <n v="3.0073596497834423"/>
    <n v="6.9247014988631479"/>
  </r>
  <r>
    <x v="6"/>
    <x v="0"/>
    <x v="2"/>
    <x v="6"/>
    <x v="12"/>
    <x v="0"/>
    <x v="0"/>
    <n v="8"/>
    <n v="5"/>
    <n v="0"/>
    <x v="14"/>
    <n v="31.415926535897931"/>
    <n v="1.4971498726941339"/>
    <n v="3.4473149788434458"/>
  </r>
  <r>
    <x v="6"/>
    <x v="0"/>
    <x v="2"/>
    <x v="6"/>
    <x v="12"/>
    <x v="0"/>
    <x v="0"/>
    <n v="16.5"/>
    <n v="9"/>
    <n v="0"/>
    <x v="7"/>
    <n v="116.63162726452107"/>
    <n v="2.0668163350194027"/>
    <n v="4.7590204829722635"/>
  </r>
  <r>
    <x v="5"/>
    <x v="3"/>
    <x v="2"/>
    <x v="3"/>
    <x v="12"/>
    <x v="0"/>
    <x v="0"/>
    <n v="80"/>
    <n v="60"/>
    <n v="0"/>
    <x v="1"/>
    <n v="3769.9111843077517"/>
    <n v="3.5763311187417588"/>
    <n v="8.2348067216254925"/>
  </r>
  <r>
    <x v="6"/>
    <x v="0"/>
    <x v="2"/>
    <x v="9"/>
    <x v="12"/>
    <x v="0"/>
    <x v="0"/>
    <n v="5"/>
    <n v="2"/>
    <n v="0"/>
    <x v="2"/>
    <n v="7.8539816339744828"/>
    <n v="0.8950898813661714"/>
    <n v="2.061020617723555"/>
  </r>
  <r>
    <x v="6"/>
    <x v="0"/>
    <x v="2"/>
    <x v="9"/>
    <x v="12"/>
    <x v="0"/>
    <x v="0"/>
    <n v="0.4"/>
    <n v="0.3"/>
    <n v="0"/>
    <x v="0"/>
    <n v="9.4247779607693788E-2"/>
    <n v="-1.0257288725862037"/>
    <n v="-2.3618280114705814"/>
  </r>
  <r>
    <x v="6"/>
    <x v="0"/>
    <x v="2"/>
    <x v="9"/>
    <x v="12"/>
    <x v="0"/>
    <x v="0"/>
    <n v="0.3"/>
    <n v="0.3"/>
    <n v="0"/>
    <x v="0"/>
    <n v="7.0685834705770348E-2"/>
    <n v="-1.1506676091945036"/>
    <n v="-2.6495100839223626"/>
  </r>
  <r>
    <x v="6"/>
    <x v="0"/>
    <x v="2"/>
    <x v="9"/>
    <x v="12"/>
    <x v="0"/>
    <x v="0"/>
    <n v="9"/>
    <n v="7.5"/>
    <n v="0"/>
    <x v="7"/>
    <n v="53.014376029327757"/>
    <n v="1.7243936541971963"/>
    <n v="3.9705631226079938"/>
  </r>
  <r>
    <x v="6"/>
    <x v="0"/>
    <x v="2"/>
    <x v="9"/>
    <x v="12"/>
    <x v="0"/>
    <x v="0"/>
    <n v="5"/>
    <n v="4"/>
    <n v="0"/>
    <x v="2"/>
    <n v="15.707963267948966"/>
    <n v="1.1961198770301527"/>
    <n v="2.7541677982835004"/>
  </r>
  <r>
    <x v="6"/>
    <x v="0"/>
    <x v="2"/>
    <x v="9"/>
    <x v="12"/>
    <x v="0"/>
    <x v="0"/>
    <n v="5.5"/>
    <n v="5"/>
    <n v="0"/>
    <x v="2"/>
    <n v="21.598449493429829"/>
    <n v="1.334422575196434"/>
    <n v="3.0726215294020354"/>
  </r>
  <r>
    <x v="5"/>
    <x v="0"/>
    <x v="2"/>
    <x v="0"/>
    <x v="1"/>
    <x v="1"/>
    <x v="1"/>
    <n v="34"/>
    <n v="33"/>
    <n v="0"/>
    <x v="18"/>
    <n v="881.21673933193699"/>
    <n v="2.9450827382863141"/>
    <n v="6.7813036108121514"/>
  </r>
  <r>
    <x v="5"/>
    <x v="0"/>
    <x v="2"/>
    <x v="0"/>
    <x v="1"/>
    <x v="1"/>
    <x v="1"/>
    <n v="3"/>
    <n v="1.6"/>
    <n v="0"/>
    <x v="0"/>
    <n v="3.7699111843077522"/>
    <n v="0.57633111874175869"/>
    <n v="1.3270514426433548"/>
  </r>
  <r>
    <x v="5"/>
    <x v="0"/>
    <x v="2"/>
    <x v="0"/>
    <x v="1"/>
    <x v="1"/>
    <x v="1"/>
    <n v="3"/>
    <n v="1.5"/>
    <n v="0"/>
    <x v="2"/>
    <n v="3.5342917352885173"/>
    <n v="0.54830239514151513"/>
    <n v="1.2625129215057835"/>
  </r>
  <r>
    <x v="5"/>
    <x v="0"/>
    <x v="2"/>
    <x v="0"/>
    <x v="1"/>
    <x v="1"/>
    <x v="1"/>
    <n v="1"/>
    <n v="0.8"/>
    <n v="0"/>
    <x v="0"/>
    <n v="0.62831853071795862"/>
    <n v="-0.20182013164188498"/>
    <n v="-0.46470802658470023"/>
  </r>
  <r>
    <x v="5"/>
    <x v="0"/>
    <x v="2"/>
    <x v="0"/>
    <x v="1"/>
    <x v="1"/>
    <x v="1"/>
    <n v="6.5"/>
    <n v="2.5"/>
    <n v="0"/>
    <x v="0"/>
    <n v="12.762720155208534"/>
    <n v="1.1059432466810646"/>
    <n v="2.546528433505256"/>
  </r>
  <r>
    <x v="5"/>
    <x v="3"/>
    <x v="2"/>
    <x v="0"/>
    <x v="1"/>
    <x v="1"/>
    <x v="1"/>
    <n v="75"/>
    <n v="40"/>
    <n v="0"/>
    <x v="3"/>
    <n v="2356.1944901923448"/>
    <n v="3.3722111360858338"/>
    <n v="7.764803092379756"/>
  </r>
  <r>
    <x v="5"/>
    <x v="3"/>
    <x v="2"/>
    <x v="0"/>
    <x v="1"/>
    <x v="1"/>
    <x v="1"/>
    <n v="14"/>
    <n v="8"/>
    <n v="0"/>
    <x v="0"/>
    <n v="87.964594300514207"/>
    <n v="1.9443079040363531"/>
    <n v="4.4769343960246042"/>
  </r>
  <r>
    <x v="5"/>
    <x v="3"/>
    <x v="2"/>
    <x v="0"/>
    <x v="1"/>
    <x v="1"/>
    <x v="1"/>
    <n v="6"/>
    <n v="7"/>
    <n v="0"/>
    <x v="0"/>
    <n v="32.986722862692829"/>
    <n v="1.518339171764072"/>
    <n v="3.496105143012878"/>
  </r>
  <r>
    <x v="5"/>
    <x v="3"/>
    <x v="2"/>
    <x v="0"/>
    <x v="1"/>
    <x v="1"/>
    <x v="1"/>
    <n v="10"/>
    <n v="5"/>
    <n v="0"/>
    <x v="0"/>
    <n v="39.269908169872416"/>
    <n v="1.5940598857021904"/>
    <n v="3.6704585301576556"/>
  </r>
  <r>
    <x v="5"/>
    <x v="0"/>
    <x v="2"/>
    <x v="1"/>
    <x v="1"/>
    <x v="1"/>
    <x v="1"/>
    <n v="22.5"/>
    <n v="17"/>
    <n v="15.5"/>
    <x v="11"/>
    <n v="1055.1824325244718"/>
    <n v="3.0233275521353589"/>
    <n v="6.9614689527850553"/>
  </r>
  <r>
    <x v="5"/>
    <x v="0"/>
    <x v="2"/>
    <x v="1"/>
    <x v="1"/>
    <x v="1"/>
    <x v="1"/>
    <n v="28"/>
    <n v="16"/>
    <n v="0"/>
    <x v="18"/>
    <n v="351.85837720205683"/>
    <n v="2.5463678953643156"/>
    <n v="5.863228757144495"/>
  </r>
  <r>
    <x v="5"/>
    <x v="0"/>
    <x v="2"/>
    <x v="1"/>
    <x v="1"/>
    <x v="1"/>
    <x v="1"/>
    <n v="6.5"/>
    <n v="6"/>
    <n v="0"/>
    <x v="13"/>
    <n v="30.630528372500482"/>
    <n v="1.4861544883926707"/>
    <n v="3.4219971708591559"/>
  </r>
  <r>
    <x v="5"/>
    <x v="0"/>
    <x v="2"/>
    <x v="1"/>
    <x v="1"/>
    <x v="1"/>
    <x v="1"/>
    <n v="45"/>
    <n v="20"/>
    <n v="0"/>
    <x v="8"/>
    <n v="706.85834705770344"/>
    <n v="2.8493323908054964"/>
    <n v="6.5608302880538201"/>
  </r>
  <r>
    <x v="5"/>
    <x v="0"/>
    <x v="2"/>
    <x v="1"/>
    <x v="1"/>
    <x v="1"/>
    <x v="1"/>
    <n v="25.5"/>
    <n v="23"/>
    <n v="0"/>
    <x v="7"/>
    <n v="460.63602283260343"/>
    <n v="2.6633578978177197"/>
    <n v="6.1326081928230396"/>
  </r>
  <r>
    <x v="5"/>
    <x v="0"/>
    <x v="2"/>
    <x v="1"/>
    <x v="1"/>
    <x v="1"/>
    <x v="1"/>
    <n v="8.5"/>
    <n v="4"/>
    <n v="0"/>
    <x v="12"/>
    <n v="26.703537555513243"/>
    <n v="1.4265687984084265"/>
    <n v="3.2847960493456712"/>
  </r>
  <r>
    <x v="5"/>
    <x v="0"/>
    <x v="2"/>
    <x v="1"/>
    <x v="1"/>
    <x v="1"/>
    <x v="1"/>
    <n v="8.5"/>
    <n v="8"/>
    <n v="0"/>
    <x v="3"/>
    <n v="53.407075111026487"/>
    <n v="1.7275987940724078"/>
    <n v="3.9779432299056161"/>
  </r>
  <r>
    <x v="5"/>
    <x v="0"/>
    <x v="2"/>
    <x v="1"/>
    <x v="1"/>
    <x v="1"/>
    <x v="1"/>
    <n v="25.5"/>
    <n v="22.5"/>
    <n v="0"/>
    <x v="9"/>
    <n v="450.62219624928593"/>
    <n v="2.6538125799114889"/>
    <n v="6.1106292861042641"/>
  </r>
  <r>
    <x v="5"/>
    <x v="0"/>
    <x v="2"/>
    <x v="1"/>
    <x v="1"/>
    <x v="1"/>
    <x v="1"/>
    <n v="23"/>
    <n v="15"/>
    <n v="0"/>
    <x v="8"/>
    <n v="270.96236637211967"/>
    <n v="2.4329089764394456"/>
    <n v="5.6019799417608693"/>
  </r>
  <r>
    <x v="5"/>
    <x v="0"/>
    <x v="2"/>
    <x v="1"/>
    <x v="1"/>
    <x v="1"/>
    <x v="1"/>
    <n v="7"/>
    <n v="2.5"/>
    <n v="0"/>
    <x v="2"/>
    <n v="13.744467859455344"/>
    <n v="1.1381279300524658"/>
    <n v="2.6206364056589777"/>
  </r>
  <r>
    <x v="5"/>
    <x v="0"/>
    <x v="2"/>
    <x v="1"/>
    <x v="1"/>
    <x v="1"/>
    <x v="1"/>
    <n v="7"/>
    <n v="5"/>
    <n v="0"/>
    <x v="9"/>
    <n v="27.488935718910689"/>
    <n v="1.4391579257164471"/>
    <n v="3.3137835862189231"/>
  </r>
  <r>
    <x v="5"/>
    <x v="0"/>
    <x v="2"/>
    <x v="1"/>
    <x v="1"/>
    <x v="1"/>
    <x v="1"/>
    <n v="3.5"/>
    <n v="3"/>
    <n v="0"/>
    <x v="0"/>
    <n v="8.2466807156732074"/>
    <n v="0.91627918043610956"/>
    <n v="2.1098107818929872"/>
  </r>
  <r>
    <x v="5"/>
    <x v="3"/>
    <x v="2"/>
    <x v="1"/>
    <x v="1"/>
    <x v="1"/>
    <x v="1"/>
    <n v="20"/>
    <n v="8"/>
    <n v="0"/>
    <x v="0"/>
    <n v="125.66370614359172"/>
    <n v="2.0992098640220962"/>
    <n v="4.8336093399633366"/>
  </r>
  <r>
    <x v="5"/>
    <x v="3"/>
    <x v="2"/>
    <x v="1"/>
    <x v="1"/>
    <x v="1"/>
    <x v="1"/>
    <n v="10"/>
    <n v="5"/>
    <n v="0"/>
    <x v="0"/>
    <n v="39.269908169872416"/>
    <n v="1.5940598857021904"/>
    <n v="3.6704585301576556"/>
  </r>
  <r>
    <x v="5"/>
    <x v="3"/>
    <x v="2"/>
    <x v="1"/>
    <x v="1"/>
    <x v="1"/>
    <x v="1"/>
    <n v="10"/>
    <n v="7"/>
    <n v="0"/>
    <x v="12"/>
    <n v="54.977871437821378"/>
    <n v="1.7401879213804283"/>
    <n v="4.0069307667788685"/>
  </r>
  <r>
    <x v="5"/>
    <x v="3"/>
    <x v="2"/>
    <x v="1"/>
    <x v="1"/>
    <x v="1"/>
    <x v="1"/>
    <n v="4"/>
    <n v="4"/>
    <n v="0"/>
    <x v="1"/>
    <n v="12.566370614359172"/>
    <n v="1.0992098640220962"/>
    <n v="2.5310242469692907"/>
  </r>
  <r>
    <x v="5"/>
    <x v="3"/>
    <x v="2"/>
    <x v="1"/>
    <x v="1"/>
    <x v="1"/>
    <x v="1"/>
    <n v="30"/>
    <n v="17"/>
    <n v="0"/>
    <x v="1"/>
    <n v="400.55306333269863"/>
    <n v="2.6026600574641079"/>
    <n v="5.9928462504478812"/>
  </r>
  <r>
    <x v="5"/>
    <x v="3"/>
    <x v="2"/>
    <x v="1"/>
    <x v="1"/>
    <x v="1"/>
    <x v="1"/>
    <n v="5"/>
    <n v="6"/>
    <n v="0"/>
    <x v="2"/>
    <n v="23.561944901923447"/>
    <n v="1.3722111360858338"/>
    <n v="3.1596329063916646"/>
  </r>
  <r>
    <x v="5"/>
    <x v="3"/>
    <x v="2"/>
    <x v="1"/>
    <x v="1"/>
    <x v="1"/>
    <x v="1"/>
    <n v="8"/>
    <n v="3"/>
    <n v="0"/>
    <x v="2"/>
    <n v="18.849555921538759"/>
    <n v="1.2753011230777775"/>
    <n v="2.9364893550774553"/>
  </r>
  <r>
    <x v="5"/>
    <x v="3"/>
    <x v="2"/>
    <x v="1"/>
    <x v="1"/>
    <x v="1"/>
    <x v="1"/>
    <n v="15"/>
    <n v="11"/>
    <n v="0"/>
    <x v="12"/>
    <n v="129.59069696057895"/>
    <n v="2.1125738255800779"/>
    <n v="4.8643809986300903"/>
  </r>
  <r>
    <x v="5"/>
    <x v="3"/>
    <x v="2"/>
    <x v="1"/>
    <x v="1"/>
    <x v="1"/>
    <x v="1"/>
    <n v="4"/>
    <n v="4"/>
    <n v="0"/>
    <x v="2"/>
    <n v="12.566370614359172"/>
    <n v="1.0992098640220962"/>
    <n v="2.5310242469692907"/>
  </r>
  <r>
    <x v="5"/>
    <x v="3"/>
    <x v="2"/>
    <x v="1"/>
    <x v="1"/>
    <x v="1"/>
    <x v="1"/>
    <n v="30"/>
    <n v="10"/>
    <n v="0"/>
    <x v="0"/>
    <n v="235.61944901923448"/>
    <n v="2.3722111360858338"/>
    <n v="5.462217999385711"/>
  </r>
  <r>
    <x v="5"/>
    <x v="3"/>
    <x v="2"/>
    <x v="1"/>
    <x v="1"/>
    <x v="1"/>
    <x v="1"/>
    <n v="6"/>
    <n v="4"/>
    <n v="0"/>
    <x v="1"/>
    <n v="18.849555921538759"/>
    <n v="1.2753011230777775"/>
    <n v="2.9364893550774553"/>
  </r>
  <r>
    <x v="5"/>
    <x v="3"/>
    <x v="2"/>
    <x v="1"/>
    <x v="1"/>
    <x v="1"/>
    <x v="1"/>
    <n v="20"/>
    <n v="18"/>
    <n v="0"/>
    <x v="1"/>
    <n v="282.74333882308139"/>
    <n v="2.4513923821334589"/>
    <n v="5.644539556179665"/>
  </r>
  <r>
    <x v="5"/>
    <x v="3"/>
    <x v="2"/>
    <x v="1"/>
    <x v="1"/>
    <x v="1"/>
    <x v="1"/>
    <n v="33"/>
    <n v="22"/>
    <n v="0"/>
    <x v="3"/>
    <n v="570.19906662654751"/>
    <n v="2.7560265020662653"/>
    <n v="6.3459855395543059"/>
  </r>
  <r>
    <x v="5"/>
    <x v="3"/>
    <x v="2"/>
    <x v="1"/>
    <x v="1"/>
    <x v="1"/>
    <x v="1"/>
    <n v="30"/>
    <n v="6"/>
    <n v="0"/>
    <x v="12"/>
    <n v="141.37166941154069"/>
    <n v="2.1503623864694776"/>
    <n v="4.9513923756197196"/>
  </r>
  <r>
    <x v="5"/>
    <x v="3"/>
    <x v="2"/>
    <x v="1"/>
    <x v="1"/>
    <x v="1"/>
    <x v="1"/>
    <n v="30"/>
    <n v="22"/>
    <n v="0"/>
    <x v="1"/>
    <n v="518.36278784231581"/>
    <n v="2.71463381690804"/>
    <n v="6.2506753597499802"/>
  </r>
  <r>
    <x v="5"/>
    <x v="3"/>
    <x v="2"/>
    <x v="1"/>
    <x v="1"/>
    <x v="1"/>
    <x v="1"/>
    <n v="13"/>
    <n v="7"/>
    <n v="0"/>
    <x v="12"/>
    <n v="71.471232869167793"/>
    <n v="1.854131273687265"/>
    <n v="4.2692950312463598"/>
  </r>
  <r>
    <x v="6"/>
    <x v="0"/>
    <x v="2"/>
    <x v="4"/>
    <x v="1"/>
    <x v="1"/>
    <x v="1"/>
    <n v="114"/>
    <n v="98"/>
    <n v="0"/>
    <x v="6"/>
    <n v="8774.4682814762928"/>
    <n v="3.943220808395139"/>
    <n v="9.0796014517945771"/>
  </r>
  <r>
    <x v="6"/>
    <x v="3"/>
    <x v="2"/>
    <x v="4"/>
    <x v="1"/>
    <x v="1"/>
    <x v="1"/>
    <n v="20"/>
    <n v="15"/>
    <n v="0"/>
    <x v="1"/>
    <n v="235.61944901923448"/>
    <n v="2.3722111360858338"/>
    <n v="5.462217999385711"/>
  </r>
  <r>
    <x v="6"/>
    <x v="3"/>
    <x v="2"/>
    <x v="4"/>
    <x v="1"/>
    <x v="1"/>
    <x v="1"/>
    <n v="35"/>
    <n v="33"/>
    <n v="0"/>
    <x v="9"/>
    <n v="907.13487872405278"/>
    <n v="2.9576718655943344"/>
    <n v="6.8102911476854038"/>
  </r>
  <r>
    <x v="6"/>
    <x v="3"/>
    <x v="2"/>
    <x v="4"/>
    <x v="1"/>
    <x v="1"/>
    <x v="1"/>
    <n v="31"/>
    <n v="25"/>
    <n v="0"/>
    <x v="9"/>
    <n v="608.68357663302243"/>
    <n v="2.7843915838724818"/>
    <n v="6.4112985540828564"/>
  </r>
  <r>
    <x v="6"/>
    <x v="3"/>
    <x v="2"/>
    <x v="4"/>
    <x v="1"/>
    <x v="1"/>
    <x v="1"/>
    <n v="3"/>
    <n v="3"/>
    <n v="0"/>
    <x v="2"/>
    <n v="7.0685834705770345"/>
    <n v="0.84933239080549627"/>
    <n v="1.9556601020657289"/>
  </r>
  <r>
    <x v="6"/>
    <x v="3"/>
    <x v="2"/>
    <x v="4"/>
    <x v="1"/>
    <x v="1"/>
    <x v="1"/>
    <n v="3"/>
    <n v="3"/>
    <n v="0"/>
    <x v="0"/>
    <n v="7.0685834705770345"/>
    <n v="0.84933239080549627"/>
    <n v="1.9556601020657289"/>
  </r>
  <r>
    <x v="6"/>
    <x v="3"/>
    <x v="2"/>
    <x v="4"/>
    <x v="1"/>
    <x v="1"/>
    <x v="1"/>
    <n v="2"/>
    <n v="2"/>
    <n v="0"/>
    <x v="0"/>
    <n v="3.1415926535897931"/>
    <n v="0.49714987269413385"/>
    <n v="1.1447298858494002"/>
  </r>
  <r>
    <x v="6"/>
    <x v="3"/>
    <x v="2"/>
    <x v="4"/>
    <x v="1"/>
    <x v="1"/>
    <x v="1"/>
    <n v="9"/>
    <n v="6"/>
    <n v="0"/>
    <x v="2"/>
    <n v="42.411500823462205"/>
    <n v="1.62748364118914"/>
    <n v="3.7474195712937837"/>
  </r>
  <r>
    <x v="6"/>
    <x v="3"/>
    <x v="2"/>
    <x v="4"/>
    <x v="1"/>
    <x v="1"/>
    <x v="1"/>
    <n v="4"/>
    <n v="4"/>
    <n v="0"/>
    <x v="2"/>
    <n v="12.566370614359172"/>
    <n v="1.0992098640220962"/>
    <n v="2.5310242469692907"/>
  </r>
  <r>
    <x v="6"/>
    <x v="3"/>
    <x v="2"/>
    <x v="4"/>
    <x v="1"/>
    <x v="1"/>
    <x v="1"/>
    <n v="7"/>
    <n v="8"/>
    <n v="0"/>
    <x v="1"/>
    <n v="43.982297150257104"/>
    <n v="1.6432779083723719"/>
    <n v="3.7837872154646588"/>
  </r>
  <r>
    <x v="6"/>
    <x v="3"/>
    <x v="2"/>
    <x v="4"/>
    <x v="1"/>
    <x v="1"/>
    <x v="1"/>
    <n v="6"/>
    <n v="3"/>
    <n v="0"/>
    <x v="12"/>
    <n v="14.137166941154069"/>
    <n v="1.1503623864694774"/>
    <n v="2.6488072826256741"/>
  </r>
  <r>
    <x v="6"/>
    <x v="3"/>
    <x v="2"/>
    <x v="4"/>
    <x v="1"/>
    <x v="1"/>
    <x v="1"/>
    <n v="4"/>
    <n v="5"/>
    <n v="0"/>
    <x v="0"/>
    <n v="15.707963267948966"/>
    <n v="1.1961198770301527"/>
    <n v="2.7541677982835004"/>
  </r>
  <r>
    <x v="6"/>
    <x v="3"/>
    <x v="2"/>
    <x v="4"/>
    <x v="1"/>
    <x v="1"/>
    <x v="1"/>
    <n v="4"/>
    <n v="6"/>
    <n v="0"/>
    <x v="3"/>
    <n v="18.849555921538759"/>
    <n v="1.2753011230777775"/>
    <n v="2.9364893550774553"/>
  </r>
  <r>
    <x v="6"/>
    <x v="3"/>
    <x v="2"/>
    <x v="4"/>
    <x v="1"/>
    <x v="1"/>
    <x v="1"/>
    <n v="6"/>
    <n v="6"/>
    <n v="0"/>
    <x v="1"/>
    <n v="28.274333882308138"/>
    <n v="1.4513923821334587"/>
    <n v="3.3419544631856195"/>
  </r>
  <r>
    <x v="6"/>
    <x v="0"/>
    <x v="2"/>
    <x v="5"/>
    <x v="1"/>
    <x v="1"/>
    <x v="1"/>
    <n v="75"/>
    <n v="53"/>
    <n v="0"/>
    <x v="4"/>
    <n v="3121.9576995048569"/>
    <n v="3.4944270143586604"/>
    <n v="8.0462155518179426"/>
  </r>
  <r>
    <x v="6"/>
    <x v="0"/>
    <x v="2"/>
    <x v="5"/>
    <x v="1"/>
    <x v="1"/>
    <x v="1"/>
    <n v="19.5"/>
    <n v="17.5"/>
    <n v="0"/>
    <x v="6"/>
    <n v="268.01712325937922"/>
    <n v="2.4281625414149839"/>
    <n v="5.5910508712286786"/>
  </r>
  <r>
    <x v="6"/>
    <x v="0"/>
    <x v="2"/>
    <x v="5"/>
    <x v="1"/>
    <x v="1"/>
    <x v="1"/>
    <n v="84"/>
    <n v="65"/>
    <n v="0"/>
    <x v="10"/>
    <n v="4288.2739721500675"/>
    <n v="3.6322825240709085"/>
    <n v="8.3636395934684611"/>
  </r>
  <r>
    <x v="6"/>
    <x v="3"/>
    <x v="2"/>
    <x v="5"/>
    <x v="1"/>
    <x v="1"/>
    <x v="1"/>
    <n v="18"/>
    <n v="15"/>
    <n v="0"/>
    <x v="0"/>
    <n v="212.05750411731103"/>
    <n v="2.3264536455251585"/>
    <n v="5.3568574837278842"/>
  </r>
  <r>
    <x v="6"/>
    <x v="3"/>
    <x v="2"/>
    <x v="5"/>
    <x v="1"/>
    <x v="1"/>
    <x v="1"/>
    <n v="1"/>
    <n v="1"/>
    <n v="0"/>
    <x v="0"/>
    <n v="0.78539816339744828"/>
    <n v="-0.10491011863382856"/>
    <n v="-0.24156447527049049"/>
  </r>
  <r>
    <x v="6"/>
    <x v="3"/>
    <x v="2"/>
    <x v="5"/>
    <x v="1"/>
    <x v="1"/>
    <x v="1"/>
    <n v="33"/>
    <n v="15"/>
    <n v="0"/>
    <x v="0"/>
    <n v="388.77209088173691"/>
    <n v="2.58969508029974"/>
    <n v="5.9629932872981994"/>
  </r>
  <r>
    <x v="6"/>
    <x v="3"/>
    <x v="2"/>
    <x v="5"/>
    <x v="1"/>
    <x v="1"/>
    <x v="1"/>
    <n v="13"/>
    <n v="13"/>
    <n v="0"/>
    <x v="0"/>
    <n v="132.73228961416876"/>
    <n v="2.1229765859798451"/>
    <n v="4.8883342396525826"/>
  </r>
  <r>
    <x v="6"/>
    <x v="3"/>
    <x v="2"/>
    <x v="5"/>
    <x v="1"/>
    <x v="1"/>
    <x v="1"/>
    <n v="10"/>
    <n v="7"/>
    <n v="0"/>
    <x v="0"/>
    <n v="54.977871437821378"/>
    <n v="1.7401879213804283"/>
    <n v="4.0069307667788685"/>
  </r>
  <r>
    <x v="6"/>
    <x v="3"/>
    <x v="2"/>
    <x v="5"/>
    <x v="1"/>
    <x v="1"/>
    <x v="1"/>
    <n v="12"/>
    <n v="6"/>
    <n v="0"/>
    <x v="0"/>
    <n v="56.548667764616276"/>
    <n v="1.7524223777974399"/>
    <n v="4.0351016437455645"/>
  </r>
  <r>
    <x v="6"/>
    <x v="0"/>
    <x v="2"/>
    <x v="2"/>
    <x v="1"/>
    <x v="1"/>
    <x v="1"/>
    <n v="59"/>
    <n v="39.5"/>
    <n v="0"/>
    <x v="4"/>
    <n v="1830.3704197977531"/>
    <n v="3.262538988634776"/>
    <n v="7.512273640542305"/>
  </r>
  <r>
    <x v="6"/>
    <x v="0"/>
    <x v="2"/>
    <x v="2"/>
    <x v="1"/>
    <x v="1"/>
    <x v="1"/>
    <n v="26"/>
    <n v="24"/>
    <n v="0"/>
    <x v="5"/>
    <n v="490.08845396000771"/>
    <n v="2.6902744710485953"/>
    <n v="6.194585893098937"/>
  </r>
  <r>
    <x v="6"/>
    <x v="0"/>
    <x v="2"/>
    <x v="2"/>
    <x v="1"/>
    <x v="1"/>
    <x v="1"/>
    <n v="18"/>
    <n v="9"/>
    <n v="0"/>
    <x v="2"/>
    <n v="127.23450247038662"/>
    <n v="2.1046048959088024"/>
    <n v="4.8460318599618937"/>
  </r>
  <r>
    <x v="6"/>
    <x v="3"/>
    <x v="2"/>
    <x v="2"/>
    <x v="1"/>
    <x v="1"/>
    <x v="1"/>
    <n v="8"/>
    <n v="5"/>
    <n v="0"/>
    <x v="2"/>
    <n v="31.415926535897931"/>
    <n v="1.4971498726941339"/>
    <n v="3.4473149788434458"/>
  </r>
  <r>
    <x v="6"/>
    <x v="3"/>
    <x v="2"/>
    <x v="2"/>
    <x v="1"/>
    <x v="1"/>
    <x v="1"/>
    <n v="4"/>
    <n v="3"/>
    <n v="0"/>
    <x v="0"/>
    <n v="9.4247779607693793"/>
    <n v="0.97427112741379629"/>
    <n v="2.2433421745175099"/>
  </r>
  <r>
    <x v="6"/>
    <x v="3"/>
    <x v="2"/>
    <x v="2"/>
    <x v="1"/>
    <x v="1"/>
    <x v="1"/>
    <n v="5"/>
    <n v="3"/>
    <n v="0"/>
    <x v="0"/>
    <n v="11.780972450961723"/>
    <n v="1.0711811404218528"/>
    <n v="2.4664857258317197"/>
  </r>
  <r>
    <x v="6"/>
    <x v="3"/>
    <x v="2"/>
    <x v="2"/>
    <x v="1"/>
    <x v="1"/>
    <x v="1"/>
    <n v="76"/>
    <n v="30"/>
    <n v="0"/>
    <x v="1"/>
    <n v="1790.7078125461821"/>
    <n v="3.2530247283666252"/>
    <n v="7.4903662466779961"/>
  </r>
  <r>
    <x v="6"/>
    <x v="3"/>
    <x v="2"/>
    <x v="2"/>
    <x v="1"/>
    <x v="1"/>
    <x v="1"/>
    <n v="19"/>
    <n v="10"/>
    <n v="0"/>
    <x v="0"/>
    <n v="149.22565104551518"/>
    <n v="2.1738434823190005"/>
    <n v="5.0054595968899953"/>
  </r>
  <r>
    <x v="6"/>
    <x v="3"/>
    <x v="2"/>
    <x v="2"/>
    <x v="1"/>
    <x v="1"/>
    <x v="1"/>
    <n v="30"/>
    <n v="15"/>
    <n v="0"/>
    <x v="1"/>
    <n v="353.42917352885172"/>
    <n v="2.5483023951415151"/>
    <n v="5.8676831074938747"/>
  </r>
  <r>
    <x v="6"/>
    <x v="3"/>
    <x v="2"/>
    <x v="2"/>
    <x v="1"/>
    <x v="1"/>
    <x v="1"/>
    <n v="160"/>
    <n v="73"/>
    <n v="0"/>
    <x v="13"/>
    <n v="9173.4505484821966"/>
    <n v="3.9625327241425521"/>
    <n v="9.1240687811117276"/>
  </r>
  <r>
    <x v="6"/>
    <x v="0"/>
    <x v="2"/>
    <x v="6"/>
    <x v="1"/>
    <x v="1"/>
    <x v="1"/>
    <n v="60.5"/>
    <n v="48"/>
    <n v="0"/>
    <x v="4"/>
    <n v="2280.79626650619"/>
    <n v="3.3580864933942274"/>
    <n v="7.7322799006741967"/>
  </r>
  <r>
    <x v="6"/>
    <x v="0"/>
    <x v="2"/>
    <x v="6"/>
    <x v="1"/>
    <x v="1"/>
    <x v="1"/>
    <n v="12"/>
    <n v="7"/>
    <n v="0"/>
    <x v="12"/>
    <n v="65.973445725385659"/>
    <n v="1.8193691674280532"/>
    <n v="4.1892523235728234"/>
  </r>
  <r>
    <x v="6"/>
    <x v="0"/>
    <x v="2"/>
    <x v="6"/>
    <x v="1"/>
    <x v="1"/>
    <x v="1"/>
    <n v="15"/>
    <n v="13.5"/>
    <n v="0"/>
    <x v="2"/>
    <n v="159.04312808798326"/>
    <n v="2.2015149089168586"/>
    <n v="5.0691754112761034"/>
  </r>
  <r>
    <x v="6"/>
    <x v="0"/>
    <x v="2"/>
    <x v="6"/>
    <x v="1"/>
    <x v="1"/>
    <x v="1"/>
    <n v="22"/>
    <n v="21.5"/>
    <n v="7"/>
    <x v="18"/>
    <n v="525.43137131289291"/>
    <n v="2.7205159991339944"/>
    <n v="6.264219584857738"/>
  </r>
  <r>
    <x v="6"/>
    <x v="0"/>
    <x v="2"/>
    <x v="6"/>
    <x v="1"/>
    <x v="1"/>
    <x v="1"/>
    <n v="89"/>
    <n v="62"/>
    <n v="0"/>
    <x v="6"/>
    <n v="4333.8270656271197"/>
    <n v="3.6368715775093383"/>
    <n v="8.3742062795067405"/>
  </r>
  <r>
    <x v="6"/>
    <x v="0"/>
    <x v="2"/>
    <x v="6"/>
    <x v="1"/>
    <x v="1"/>
    <x v="1"/>
    <n v="102"/>
    <n v="117"/>
    <n v="0"/>
    <x v="8"/>
    <n v="9372.9416819851485"/>
    <n v="3.9718759148742508"/>
    <n v="9.1455822728115361"/>
  </r>
  <r>
    <x v="6"/>
    <x v="0"/>
    <x v="2"/>
    <x v="6"/>
    <x v="1"/>
    <x v="1"/>
    <x v="1"/>
    <n v="61.5"/>
    <n v="39.5"/>
    <n v="0"/>
    <x v="8"/>
    <n v="1907.9284884332512"/>
    <n v="3.2805620927680486"/>
    <n v="7.5537733714490578"/>
  </r>
  <r>
    <x v="6"/>
    <x v="3"/>
    <x v="2"/>
    <x v="6"/>
    <x v="1"/>
    <x v="1"/>
    <x v="1"/>
    <n v="5"/>
    <n v="6"/>
    <n v="0"/>
    <x v="0"/>
    <n v="23.561944901923447"/>
    <n v="1.3722111360858338"/>
    <n v="3.1596329063916646"/>
  </r>
  <r>
    <x v="6"/>
    <x v="3"/>
    <x v="2"/>
    <x v="6"/>
    <x v="1"/>
    <x v="1"/>
    <x v="1"/>
    <n v="19"/>
    <n v="14"/>
    <n v="0"/>
    <x v="1"/>
    <n v="208.91591146372124"/>
    <n v="2.3199715179972382"/>
    <n v="5.3419318335112083"/>
  </r>
  <r>
    <x v="6"/>
    <x v="3"/>
    <x v="2"/>
    <x v="6"/>
    <x v="1"/>
    <x v="1"/>
    <x v="1"/>
    <n v="3"/>
    <n v="3"/>
    <n v="0"/>
    <x v="0"/>
    <n v="7.0685834705770345"/>
    <n v="0.84933239080549627"/>
    <n v="1.9556601020657289"/>
  </r>
  <r>
    <x v="6"/>
    <x v="3"/>
    <x v="2"/>
    <x v="6"/>
    <x v="1"/>
    <x v="1"/>
    <x v="1"/>
    <n v="2"/>
    <n v="2"/>
    <n v="0"/>
    <x v="0"/>
    <n v="3.1415926535897931"/>
    <n v="0.49714987269413385"/>
    <n v="1.1447298858494002"/>
  </r>
  <r>
    <x v="6"/>
    <x v="3"/>
    <x v="2"/>
    <x v="6"/>
    <x v="1"/>
    <x v="1"/>
    <x v="1"/>
    <n v="6"/>
    <n v="4"/>
    <n v="0"/>
    <x v="0"/>
    <n v="18.849555921538759"/>
    <n v="1.2753011230777775"/>
    <n v="2.9364893550774553"/>
  </r>
  <r>
    <x v="6"/>
    <x v="3"/>
    <x v="2"/>
    <x v="6"/>
    <x v="1"/>
    <x v="1"/>
    <x v="1"/>
    <n v="50"/>
    <n v="27"/>
    <n v="0"/>
    <x v="13"/>
    <n v="1060.2875205865553"/>
    <n v="3.0254236498611777"/>
    <n v="6.9662953961619847"/>
  </r>
  <r>
    <x v="5"/>
    <x v="0"/>
    <x v="2"/>
    <x v="7"/>
    <x v="1"/>
    <x v="1"/>
    <x v="1"/>
    <n v="16.5"/>
    <n v="11.5"/>
    <n v="0"/>
    <x v="14"/>
    <n v="149.02930150466582"/>
    <n v="2.1732716659336893"/>
    <n v="5.0041429410052487"/>
  </r>
  <r>
    <x v="5"/>
    <x v="0"/>
    <x v="2"/>
    <x v="7"/>
    <x v="1"/>
    <x v="1"/>
    <x v="1"/>
    <n v="24"/>
    <n v="14.5"/>
    <n v="0"/>
    <x v="9"/>
    <n v="273.31856086231198"/>
    <n v="2.4366691253127524"/>
    <n v="5.6106380045039836"/>
  </r>
  <r>
    <x v="5"/>
    <x v="0"/>
    <x v="2"/>
    <x v="7"/>
    <x v="1"/>
    <x v="1"/>
    <x v="1"/>
    <n v="18"/>
    <n v="12.5"/>
    <n v="0"/>
    <x v="15"/>
    <n v="176.71458676442586"/>
    <n v="2.2472723994775339"/>
    <n v="5.1745359269339293"/>
  </r>
  <r>
    <x v="5"/>
    <x v="0"/>
    <x v="2"/>
    <x v="7"/>
    <x v="1"/>
    <x v="1"/>
    <x v="1"/>
    <n v="5"/>
    <n v="4"/>
    <n v="0"/>
    <x v="2"/>
    <n v="15.707963267948966"/>
    <n v="1.1961198770301527"/>
    <n v="2.7541677982835004"/>
  </r>
  <r>
    <x v="5"/>
    <x v="0"/>
    <x v="2"/>
    <x v="7"/>
    <x v="1"/>
    <x v="1"/>
    <x v="1"/>
    <n v="8.5"/>
    <n v="5.5"/>
    <n v="0"/>
    <x v="2"/>
    <n v="36.71736413883071"/>
    <n v="1.5648714965747081"/>
    <n v="3.6032497804642056"/>
  </r>
  <r>
    <x v="5"/>
    <x v="0"/>
    <x v="2"/>
    <x v="7"/>
    <x v="1"/>
    <x v="1"/>
    <x v="1"/>
    <n v="15.5"/>
    <n v="13.5"/>
    <n v="0"/>
    <x v="8"/>
    <n v="164.34456569091606"/>
    <n v="2.2157553480314691"/>
    <n v="5.1019652340990946"/>
  </r>
  <r>
    <x v="5"/>
    <x v="0"/>
    <x v="2"/>
    <x v="7"/>
    <x v="1"/>
    <x v="1"/>
    <x v="1"/>
    <n v="20"/>
    <n v="11"/>
    <n v="0"/>
    <x v="8"/>
    <n v="172.78759594743863"/>
    <n v="2.2375125621883778"/>
    <n v="5.1520630710818711"/>
  </r>
  <r>
    <x v="5"/>
    <x v="0"/>
    <x v="2"/>
    <x v="7"/>
    <x v="1"/>
    <x v="1"/>
    <x v="1"/>
    <n v="4"/>
    <n v="3.5"/>
    <n v="0"/>
    <x v="0"/>
    <n v="10.995574287564276"/>
    <n v="1.0412179170444096"/>
    <n v="2.397492854344768"/>
  </r>
  <r>
    <x v="5"/>
    <x v="0"/>
    <x v="2"/>
    <x v="7"/>
    <x v="1"/>
    <x v="1"/>
    <x v="1"/>
    <n v="14"/>
    <n v="19"/>
    <n v="0"/>
    <x v="18"/>
    <n v="208.91591146372124"/>
    <n v="2.3199715179972382"/>
    <n v="5.3419318335112083"/>
  </r>
  <r>
    <x v="5"/>
    <x v="0"/>
    <x v="2"/>
    <x v="7"/>
    <x v="1"/>
    <x v="1"/>
    <x v="1"/>
    <n v="10.5"/>
    <n v="7.5"/>
    <n v="0"/>
    <x v="4"/>
    <n v="61.850105367549055"/>
    <n v="1.7913404438278095"/>
    <n v="4.1247138024352523"/>
  </r>
  <r>
    <x v="5"/>
    <x v="0"/>
    <x v="2"/>
    <x v="7"/>
    <x v="1"/>
    <x v="1"/>
    <x v="1"/>
    <n v="25"/>
    <n v="16"/>
    <n v="0"/>
    <x v="6"/>
    <n v="314.15926535897933"/>
    <n v="2.4971498726941337"/>
    <n v="5.7499000718374917"/>
  </r>
  <r>
    <x v="5"/>
    <x v="3"/>
    <x v="2"/>
    <x v="7"/>
    <x v="1"/>
    <x v="1"/>
    <x v="1"/>
    <n v="4"/>
    <n v="1"/>
    <n v="0"/>
    <x v="0"/>
    <n v="3.1415926535897931"/>
    <n v="0.49714987269413385"/>
    <n v="1.1447298858494002"/>
  </r>
  <r>
    <x v="5"/>
    <x v="3"/>
    <x v="2"/>
    <x v="7"/>
    <x v="1"/>
    <x v="1"/>
    <x v="1"/>
    <n v="2"/>
    <n v="1"/>
    <n v="0"/>
    <x v="0"/>
    <n v="1.5707963267948966"/>
    <n v="0.19611987703015263"/>
    <n v="0.45158270528945482"/>
  </r>
  <r>
    <x v="5"/>
    <x v="3"/>
    <x v="2"/>
    <x v="7"/>
    <x v="1"/>
    <x v="1"/>
    <x v="1"/>
    <n v="8"/>
    <n v="3"/>
    <n v="0"/>
    <x v="9"/>
    <n v="18.849555921538759"/>
    <n v="1.2753011230777775"/>
    <n v="2.9364893550774553"/>
  </r>
  <r>
    <x v="5"/>
    <x v="3"/>
    <x v="2"/>
    <x v="7"/>
    <x v="1"/>
    <x v="1"/>
    <x v="1"/>
    <n v="5"/>
    <n v="3"/>
    <n v="0"/>
    <x v="9"/>
    <n v="11.780972450961723"/>
    <n v="1.0711811404218528"/>
    <n v="2.4664857258317197"/>
  </r>
  <r>
    <x v="5"/>
    <x v="3"/>
    <x v="2"/>
    <x v="7"/>
    <x v="1"/>
    <x v="1"/>
    <x v="1"/>
    <n v="10"/>
    <n v="7"/>
    <n v="0"/>
    <x v="13"/>
    <n v="54.977871437821378"/>
    <n v="1.7401879213804283"/>
    <n v="4.0069307667788685"/>
  </r>
  <r>
    <x v="5"/>
    <x v="3"/>
    <x v="2"/>
    <x v="7"/>
    <x v="1"/>
    <x v="1"/>
    <x v="1"/>
    <n v="2"/>
    <n v="4"/>
    <n v="0"/>
    <x v="0"/>
    <n v="6.2831853071795862"/>
    <n v="0.79817986835811505"/>
    <n v="1.8378770664093453"/>
  </r>
  <r>
    <x v="5"/>
    <x v="3"/>
    <x v="2"/>
    <x v="7"/>
    <x v="1"/>
    <x v="1"/>
    <x v="1"/>
    <n v="2"/>
    <n v="4"/>
    <n v="0"/>
    <x v="0"/>
    <n v="6.2831853071795862"/>
    <n v="0.79817986835811505"/>
    <n v="1.8378770664093453"/>
  </r>
  <r>
    <x v="5"/>
    <x v="3"/>
    <x v="2"/>
    <x v="7"/>
    <x v="1"/>
    <x v="1"/>
    <x v="1"/>
    <n v="2"/>
    <n v="4"/>
    <n v="0"/>
    <x v="0"/>
    <n v="6.2831853071795862"/>
    <n v="0.79817986835811505"/>
    <n v="1.8378770664093453"/>
  </r>
  <r>
    <x v="5"/>
    <x v="3"/>
    <x v="2"/>
    <x v="7"/>
    <x v="1"/>
    <x v="1"/>
    <x v="1"/>
    <n v="1"/>
    <n v="1"/>
    <n v="0"/>
    <x v="0"/>
    <n v="0.78539816339744828"/>
    <n v="-0.10491011863382856"/>
    <n v="-0.24156447527049049"/>
  </r>
  <r>
    <x v="5"/>
    <x v="3"/>
    <x v="2"/>
    <x v="7"/>
    <x v="1"/>
    <x v="1"/>
    <x v="1"/>
    <n v="5"/>
    <n v="7"/>
    <n v="0"/>
    <x v="2"/>
    <n v="27.488935718910689"/>
    <n v="1.4391579257164471"/>
    <n v="3.3137835862189231"/>
  </r>
  <r>
    <x v="5"/>
    <x v="3"/>
    <x v="2"/>
    <x v="7"/>
    <x v="1"/>
    <x v="1"/>
    <x v="1"/>
    <n v="67"/>
    <n v="63"/>
    <n v="0"/>
    <x v="12"/>
    <n v="3315.1656477006291"/>
    <n v="3.5205052335205798"/>
    <n v="8.1062628705120083"/>
  </r>
  <r>
    <x v="5"/>
    <x v="0"/>
    <x v="2"/>
    <x v="3"/>
    <x v="1"/>
    <x v="1"/>
    <x v="1"/>
    <n v="25.5"/>
    <n v="8.5"/>
    <n v="0"/>
    <x v="15"/>
    <n v="170.23505191639691"/>
    <n v="2.2310489875144195"/>
    <n v="5.1371801403901607"/>
  </r>
  <r>
    <x v="5"/>
    <x v="0"/>
    <x v="2"/>
    <x v="3"/>
    <x v="1"/>
    <x v="1"/>
    <x v="1"/>
    <n v="17.5"/>
    <n v="7"/>
    <n v="0"/>
    <x v="3"/>
    <n v="96.211275016187415"/>
    <n v="1.9832259700667227"/>
    <n v="4.5665465547142912"/>
  </r>
  <r>
    <x v="5"/>
    <x v="0"/>
    <x v="2"/>
    <x v="3"/>
    <x v="1"/>
    <x v="1"/>
    <x v="1"/>
    <n v="24"/>
    <n v="24.5"/>
    <n v="0"/>
    <x v="3"/>
    <n v="461.81412007769961"/>
    <n v="2.6644672074423101"/>
    <n v="6.1351624726281369"/>
  </r>
  <r>
    <x v="5"/>
    <x v="0"/>
    <x v="2"/>
    <x v="3"/>
    <x v="1"/>
    <x v="1"/>
    <x v="1"/>
    <n v="30.5"/>
    <n v="20"/>
    <n v="0"/>
    <x v="15"/>
    <n v="479.09287967244347"/>
    <n v="2.6804197163769383"/>
    <n v="6.1718944818968664"/>
  </r>
  <r>
    <x v="5"/>
    <x v="3"/>
    <x v="2"/>
    <x v="3"/>
    <x v="1"/>
    <x v="1"/>
    <x v="1"/>
    <n v="11"/>
    <n v="13"/>
    <n v="0"/>
    <x v="1"/>
    <n v="112.31193736583511"/>
    <n v="2.0504259188312335"/>
    <n v="4.721280154989417"/>
  </r>
  <r>
    <x v="5"/>
    <x v="0"/>
    <x v="2"/>
    <x v="8"/>
    <x v="1"/>
    <x v="1"/>
    <x v="1"/>
    <n v="6"/>
    <n v="4.5"/>
    <n v="0"/>
    <x v="1"/>
    <n v="21.205750411731103"/>
    <n v="1.3264536455251588"/>
    <n v="3.0542723907338387"/>
  </r>
  <r>
    <x v="5"/>
    <x v="0"/>
    <x v="2"/>
    <x v="8"/>
    <x v="1"/>
    <x v="1"/>
    <x v="1"/>
    <n v="25.5"/>
    <n v="19.5"/>
    <n v="0"/>
    <x v="12"/>
    <n v="390.53923674938113"/>
    <n v="2.5916646731626445"/>
    <n v="5.9675284424635908"/>
  </r>
  <r>
    <x v="5"/>
    <x v="0"/>
    <x v="2"/>
    <x v="8"/>
    <x v="1"/>
    <x v="1"/>
    <x v="1"/>
    <n v="2.2000000000000002"/>
    <n v="2"/>
    <n v="0"/>
    <x v="0"/>
    <n v="3.4557519189487729"/>
    <n v="0.53854255785235894"/>
    <n v="1.2400400656537252"/>
  </r>
  <r>
    <x v="5"/>
    <x v="0"/>
    <x v="2"/>
    <x v="8"/>
    <x v="1"/>
    <x v="1"/>
    <x v="1"/>
    <n v="4"/>
    <n v="3"/>
    <n v="0"/>
    <x v="0"/>
    <n v="9.4247779607693793"/>
    <n v="0.97427112741379629"/>
    <n v="2.2433421745175099"/>
  </r>
  <r>
    <x v="5"/>
    <x v="0"/>
    <x v="2"/>
    <x v="8"/>
    <x v="1"/>
    <x v="1"/>
    <x v="1"/>
    <n v="2.5"/>
    <n v="2"/>
    <n v="0"/>
    <x v="0"/>
    <n v="3.9269908169872414"/>
    <n v="0.59405988570219026"/>
    <n v="1.3678734371636099"/>
  </r>
  <r>
    <x v="5"/>
    <x v="0"/>
    <x v="2"/>
    <x v="8"/>
    <x v="1"/>
    <x v="1"/>
    <x v="1"/>
    <n v="1.4"/>
    <n v="1"/>
    <n v="0"/>
    <x v="0"/>
    <n v="1.0995574287564276"/>
    <n v="4.1217917044409476E-2"/>
    <n v="9.4907761350722444E-2"/>
  </r>
  <r>
    <x v="5"/>
    <x v="0"/>
    <x v="2"/>
    <x v="8"/>
    <x v="1"/>
    <x v="1"/>
    <x v="1"/>
    <n v="10"/>
    <n v="4.5"/>
    <n v="0"/>
    <x v="12"/>
    <n v="35.342917352885173"/>
    <n v="1.5483023951415151"/>
    <n v="3.5650980144998292"/>
  </r>
  <r>
    <x v="5"/>
    <x v="0"/>
    <x v="2"/>
    <x v="8"/>
    <x v="1"/>
    <x v="1"/>
    <x v="1"/>
    <n v="3.5"/>
    <n v="1.2"/>
    <n v="0"/>
    <x v="1"/>
    <n v="3.2986722862692828"/>
    <n v="0.51833917176407196"/>
    <n v="1.1935200500188321"/>
  </r>
  <r>
    <x v="5"/>
    <x v="0"/>
    <x v="2"/>
    <x v="8"/>
    <x v="1"/>
    <x v="1"/>
    <x v="1"/>
    <n v="5.5"/>
    <n v="3.5"/>
    <n v="0"/>
    <x v="10"/>
    <n v="15.11891464540088"/>
    <n v="1.179520615210691"/>
    <n v="2.7159465854633029"/>
  </r>
  <r>
    <x v="5"/>
    <x v="0"/>
    <x v="2"/>
    <x v="8"/>
    <x v="1"/>
    <x v="1"/>
    <x v="1"/>
    <n v="5"/>
    <n v="2.5"/>
    <n v="0"/>
    <x v="3"/>
    <n v="9.8174770424681039"/>
    <n v="0.99199989437422786"/>
    <n v="2.2841641690377652"/>
  </r>
  <r>
    <x v="5"/>
    <x v="0"/>
    <x v="2"/>
    <x v="8"/>
    <x v="1"/>
    <x v="1"/>
    <x v="1"/>
    <n v="5.5"/>
    <n v="4"/>
    <n v="5"/>
    <x v="0"/>
    <n v="95.818575934488692"/>
    <n v="1.9814497120409196"/>
    <n v="4.5624565694627659"/>
  </r>
  <r>
    <x v="5"/>
    <x v="0"/>
    <x v="2"/>
    <x v="8"/>
    <x v="1"/>
    <x v="1"/>
    <x v="1"/>
    <n v="16"/>
    <n v="10.5"/>
    <n v="6"/>
    <x v="3"/>
    <n v="245.04422698000386"/>
    <n v="2.389244475384614"/>
    <n v="5.5014387125389916"/>
  </r>
  <r>
    <x v="5"/>
    <x v="0"/>
    <x v="2"/>
    <x v="8"/>
    <x v="1"/>
    <x v="1"/>
    <x v="1"/>
    <n v="14"/>
    <n v="9"/>
    <n v="0"/>
    <x v="2"/>
    <n v="98.960168588078488"/>
    <n v="1.9954604264837343"/>
    <n v="4.594717431680988"/>
  </r>
  <r>
    <x v="5"/>
    <x v="0"/>
    <x v="2"/>
    <x v="8"/>
    <x v="1"/>
    <x v="1"/>
    <x v="1"/>
    <n v="5.5"/>
    <n v="5"/>
    <n v="4"/>
    <x v="0"/>
    <n v="71.863931950866515"/>
    <n v="1.8565109754326197"/>
    <n v="4.2747744970109851"/>
  </r>
  <r>
    <x v="5"/>
    <x v="0"/>
    <x v="2"/>
    <x v="8"/>
    <x v="1"/>
    <x v="1"/>
    <x v="1"/>
    <n v="2.2000000000000002"/>
    <n v="2"/>
    <n v="2.4"/>
    <x v="0"/>
    <n v="21.55132560362598"/>
    <n v="1.3334739884008855"/>
    <n v="3.0704373275871939"/>
  </r>
  <r>
    <x v="5"/>
    <x v="0"/>
    <x v="2"/>
    <x v="8"/>
    <x v="1"/>
    <x v="1"/>
    <x v="1"/>
    <n v="4"/>
    <n v="3"/>
    <n v="0"/>
    <x v="4"/>
    <n v="9.4247779607693793"/>
    <n v="0.97427112741379629"/>
    <n v="2.2433421745175099"/>
  </r>
  <r>
    <x v="5"/>
    <x v="0"/>
    <x v="2"/>
    <x v="8"/>
    <x v="1"/>
    <x v="1"/>
    <x v="1"/>
    <n v="4"/>
    <n v="3"/>
    <n v="0"/>
    <x v="8"/>
    <n v="9.4247779607693793"/>
    <n v="0.97427112741379629"/>
    <n v="2.2433421745175099"/>
  </r>
  <r>
    <x v="5"/>
    <x v="0"/>
    <x v="2"/>
    <x v="8"/>
    <x v="1"/>
    <x v="1"/>
    <x v="1"/>
    <n v="10.5"/>
    <n v="10"/>
    <n v="0"/>
    <x v="1"/>
    <n v="82.466807156732074"/>
    <n v="1.9162791804361095"/>
    <n v="4.4123958748870331"/>
  </r>
  <r>
    <x v="5"/>
    <x v="0"/>
    <x v="2"/>
    <x v="8"/>
    <x v="1"/>
    <x v="1"/>
    <x v="1"/>
    <n v="45"/>
    <n v="20"/>
    <n v="0"/>
    <x v="20"/>
    <n v="706.85834705770344"/>
    <n v="2.8493323908054964"/>
    <n v="6.5608302880538201"/>
  </r>
  <r>
    <x v="5"/>
    <x v="0"/>
    <x v="2"/>
    <x v="8"/>
    <x v="1"/>
    <x v="1"/>
    <x v="1"/>
    <n v="6.5"/>
    <n v="5"/>
    <n v="5.5"/>
    <x v="1"/>
    <n v="120.55861808150831"/>
    <n v="2.0811982611793769"/>
    <n v="4.7921360917567615"/>
  </r>
  <r>
    <x v="5"/>
    <x v="3"/>
    <x v="2"/>
    <x v="8"/>
    <x v="1"/>
    <x v="1"/>
    <x v="1"/>
    <n v="175"/>
    <n v="130"/>
    <n v="0"/>
    <x v="15"/>
    <n v="17867.808217291949"/>
    <n v="4.252071282359303"/>
    <n v="9.7907559491086058"/>
  </r>
  <r>
    <x v="5"/>
    <x v="3"/>
    <x v="2"/>
    <x v="8"/>
    <x v="1"/>
    <x v="1"/>
    <x v="1"/>
    <n v="45"/>
    <n v="33"/>
    <n v="0"/>
    <x v="12"/>
    <n v="1166.3162726452108"/>
    <n v="3.0668163350194027"/>
    <n v="7.0616055759663094"/>
  </r>
  <r>
    <x v="5"/>
    <x v="3"/>
    <x v="2"/>
    <x v="8"/>
    <x v="1"/>
    <x v="1"/>
    <x v="1"/>
    <n v="19"/>
    <n v="10"/>
    <n v="0"/>
    <x v="2"/>
    <n v="149.22565104551518"/>
    <n v="2.1738434823190005"/>
    <n v="5.0054595968899953"/>
  </r>
  <r>
    <x v="5"/>
    <x v="3"/>
    <x v="2"/>
    <x v="8"/>
    <x v="1"/>
    <x v="1"/>
    <x v="1"/>
    <n v="5"/>
    <n v="5"/>
    <n v="0"/>
    <x v="7"/>
    <n v="19.634954084936208"/>
    <n v="1.2930298900382091"/>
    <n v="2.9773113495977102"/>
  </r>
  <r>
    <x v="5"/>
    <x v="3"/>
    <x v="2"/>
    <x v="8"/>
    <x v="1"/>
    <x v="1"/>
    <x v="1"/>
    <n v="12"/>
    <n v="10"/>
    <n v="0"/>
    <x v="12"/>
    <n v="94.247779607693786"/>
    <n v="1.9742711274137963"/>
    <n v="4.5459272675115558"/>
  </r>
  <r>
    <x v="5"/>
    <x v="3"/>
    <x v="2"/>
    <x v="8"/>
    <x v="1"/>
    <x v="1"/>
    <x v="1"/>
    <n v="52"/>
    <n v="25"/>
    <n v="0"/>
    <x v="1"/>
    <n v="1021.0176124166827"/>
    <n v="3.0090332336730081"/>
    <n v="6.9285550681791372"/>
  </r>
  <r>
    <x v="5"/>
    <x v="3"/>
    <x v="2"/>
    <x v="8"/>
    <x v="1"/>
    <x v="1"/>
    <x v="1"/>
    <n v="89"/>
    <n v="68"/>
    <n v="0"/>
    <x v="7"/>
    <n v="4753.2296848813567"/>
    <n v="3.6769888007173206"/>
    <n v="8.4665795996377557"/>
  </r>
  <r>
    <x v="5"/>
    <x v="3"/>
    <x v="2"/>
    <x v="8"/>
    <x v="1"/>
    <x v="1"/>
    <x v="1"/>
    <n v="20"/>
    <n v="11"/>
    <n v="0"/>
    <x v="1"/>
    <n v="172.78759594743863"/>
    <n v="2.2375125621883778"/>
    <n v="5.1520630710818711"/>
  </r>
  <r>
    <x v="6"/>
    <x v="0"/>
    <x v="2"/>
    <x v="9"/>
    <x v="1"/>
    <x v="1"/>
    <x v="1"/>
    <n v="28"/>
    <n v="26"/>
    <n v="0"/>
    <x v="15"/>
    <n v="571.76986295334234"/>
    <n v="2.7572212606792088"/>
    <n v="6.3487365729261951"/>
  </r>
  <r>
    <x v="6"/>
    <x v="3"/>
    <x v="2"/>
    <x v="9"/>
    <x v="1"/>
    <x v="1"/>
    <x v="1"/>
    <n v="40"/>
    <n v="30"/>
    <n v="0"/>
    <x v="2"/>
    <n v="942.47779607693792"/>
    <n v="2.9742711274137963"/>
    <n v="6.8485123605056009"/>
  </r>
  <r>
    <x v="6"/>
    <x v="3"/>
    <x v="2"/>
    <x v="9"/>
    <x v="1"/>
    <x v="1"/>
    <x v="1"/>
    <n v="8"/>
    <n v="6"/>
    <n v="0"/>
    <x v="0"/>
    <n v="37.699111843077517"/>
    <n v="1.5763311187417586"/>
    <n v="3.6296365356374003"/>
  </r>
  <r>
    <x v="6"/>
    <x v="3"/>
    <x v="2"/>
    <x v="9"/>
    <x v="1"/>
    <x v="1"/>
    <x v="1"/>
    <n v="3"/>
    <n v="3"/>
    <n v="0"/>
    <x v="0"/>
    <n v="7.0685834705770345"/>
    <n v="0.84933239080549627"/>
    <n v="1.9556601020657289"/>
  </r>
  <r>
    <x v="6"/>
    <x v="3"/>
    <x v="2"/>
    <x v="9"/>
    <x v="1"/>
    <x v="1"/>
    <x v="1"/>
    <n v="3"/>
    <n v="1"/>
    <n v="0"/>
    <x v="0"/>
    <n v="2.3561944901923448"/>
    <n v="0.37221113608583389"/>
    <n v="0.85704781339761926"/>
  </r>
  <r>
    <x v="6"/>
    <x v="3"/>
    <x v="2"/>
    <x v="9"/>
    <x v="1"/>
    <x v="1"/>
    <x v="1"/>
    <n v="24"/>
    <n v="20"/>
    <n v="0"/>
    <x v="3"/>
    <n v="376.99111843077515"/>
    <n v="2.5763311187417588"/>
    <n v="5.9322216286314458"/>
  </r>
  <r>
    <x v="6"/>
    <x v="3"/>
    <x v="2"/>
    <x v="9"/>
    <x v="1"/>
    <x v="1"/>
    <x v="1"/>
    <n v="22"/>
    <n v="15"/>
    <n v="0"/>
    <x v="1"/>
    <n v="259.18139392115791"/>
    <n v="2.4136038212440587"/>
    <n v="5.5575281791900357"/>
  </r>
  <r>
    <x v="6"/>
    <x v="3"/>
    <x v="2"/>
    <x v="9"/>
    <x v="1"/>
    <x v="1"/>
    <x v="1"/>
    <n v="8"/>
    <n v="5"/>
    <n v="0"/>
    <x v="0"/>
    <n v="31.415926535897931"/>
    <n v="1.4971498726941339"/>
    <n v="3.4473149788434458"/>
  </r>
  <r>
    <x v="6"/>
    <x v="3"/>
    <x v="2"/>
    <x v="9"/>
    <x v="1"/>
    <x v="1"/>
    <x v="1"/>
    <n v="8"/>
    <n v="9"/>
    <n v="0"/>
    <x v="3"/>
    <n v="56.548667764616276"/>
    <n v="1.7524223777974399"/>
    <n v="4.0351016437455645"/>
  </r>
  <r>
    <x v="6"/>
    <x v="3"/>
    <x v="2"/>
    <x v="9"/>
    <x v="1"/>
    <x v="1"/>
    <x v="1"/>
    <n v="5"/>
    <n v="4"/>
    <n v="0"/>
    <x v="0"/>
    <n v="15.707963267948966"/>
    <n v="1.1961198770301527"/>
    <n v="2.7541677982835004"/>
  </r>
  <r>
    <x v="6"/>
    <x v="3"/>
    <x v="2"/>
    <x v="9"/>
    <x v="1"/>
    <x v="1"/>
    <x v="1"/>
    <n v="32"/>
    <n v="30"/>
    <n v="0"/>
    <x v="2"/>
    <n v="753.98223686155029"/>
    <n v="2.8773611144057396"/>
    <n v="6.6253688091913912"/>
  </r>
  <r>
    <x v="6"/>
    <x v="3"/>
    <x v="2"/>
    <x v="9"/>
    <x v="1"/>
    <x v="1"/>
    <x v="1"/>
    <n v="5"/>
    <n v="4"/>
    <n v="0"/>
    <x v="0"/>
    <n v="15.707963267948966"/>
    <n v="1.1961198770301527"/>
    <n v="2.7541677982835004"/>
  </r>
  <r>
    <x v="6"/>
    <x v="3"/>
    <x v="2"/>
    <x v="9"/>
    <x v="1"/>
    <x v="1"/>
    <x v="1"/>
    <n v="7"/>
    <n v="3"/>
    <n v="0"/>
    <x v="2"/>
    <n v="16.493361431346415"/>
    <n v="1.2173091761000907"/>
    <n v="2.8029579624529326"/>
  </r>
  <r>
    <x v="6"/>
    <x v="3"/>
    <x v="2"/>
    <x v="9"/>
    <x v="1"/>
    <x v="1"/>
    <x v="1"/>
    <n v="2"/>
    <n v="2"/>
    <n v="0"/>
    <x v="0"/>
    <n v="3.1415926535897931"/>
    <n v="0.49714987269413385"/>
    <n v="1.1447298858494002"/>
  </r>
  <r>
    <x v="6"/>
    <x v="3"/>
    <x v="2"/>
    <x v="9"/>
    <x v="1"/>
    <x v="1"/>
    <x v="1"/>
    <n v="4"/>
    <n v="1"/>
    <n v="0"/>
    <x v="0"/>
    <n v="3.1415926535897931"/>
    <n v="0.49714987269413385"/>
    <n v="1.1447298858494002"/>
  </r>
  <r>
    <x v="6"/>
    <x v="3"/>
    <x v="2"/>
    <x v="9"/>
    <x v="1"/>
    <x v="1"/>
    <x v="1"/>
    <n v="5"/>
    <n v="3"/>
    <n v="0"/>
    <x v="0"/>
    <n v="11.780972450961723"/>
    <n v="1.0711811404218528"/>
    <n v="2.4664857258317197"/>
  </r>
  <r>
    <x v="6"/>
    <x v="3"/>
    <x v="2"/>
    <x v="9"/>
    <x v="1"/>
    <x v="1"/>
    <x v="1"/>
    <n v="20"/>
    <n v="14"/>
    <n v="0"/>
    <x v="2"/>
    <n v="219.91148575128551"/>
    <n v="2.3422479127083906"/>
    <n v="5.3932251278987593"/>
  </r>
  <r>
    <x v="6"/>
    <x v="3"/>
    <x v="2"/>
    <x v="9"/>
    <x v="1"/>
    <x v="1"/>
    <x v="1"/>
    <n v="5"/>
    <n v="6"/>
    <n v="0"/>
    <x v="0"/>
    <n v="23.561944901923447"/>
    <n v="1.3722111360858338"/>
    <n v="3.1596329063916646"/>
  </r>
  <r>
    <x v="5"/>
    <x v="3"/>
    <x v="2"/>
    <x v="8"/>
    <x v="2"/>
    <x v="1"/>
    <x v="0"/>
    <n v="32"/>
    <n v="20"/>
    <n v="0"/>
    <x v="2"/>
    <n v="502.6548245743669"/>
    <n v="2.7012698553500587"/>
    <n v="6.2199037010832274"/>
  </r>
  <r>
    <x v="5"/>
    <x v="3"/>
    <x v="2"/>
    <x v="0"/>
    <x v="3"/>
    <x v="1"/>
    <x v="1"/>
    <n v="150"/>
    <n v="100"/>
    <n v="0"/>
    <x v="13"/>
    <n v="11780.972450961724"/>
    <n v="4.071181140421853"/>
    <n v="9.3742410048138574"/>
  </r>
  <r>
    <x v="5"/>
    <x v="3"/>
    <x v="2"/>
    <x v="0"/>
    <x v="3"/>
    <x v="1"/>
    <x v="1"/>
    <n v="2"/>
    <n v="1"/>
    <n v="0"/>
    <x v="0"/>
    <n v="1.5707963267948966"/>
    <n v="0.19611987703015263"/>
    <n v="0.45158270528945482"/>
  </r>
  <r>
    <x v="5"/>
    <x v="0"/>
    <x v="2"/>
    <x v="1"/>
    <x v="3"/>
    <x v="1"/>
    <x v="1"/>
    <n v="230"/>
    <n v="161"/>
    <n v="0"/>
    <x v="6"/>
    <n v="29083.293990607508"/>
    <n v="4.4636435934156138"/>
    <n v="10.277919198637168"/>
  </r>
  <r>
    <x v="6"/>
    <x v="0"/>
    <x v="2"/>
    <x v="4"/>
    <x v="3"/>
    <x v="1"/>
    <x v="1"/>
    <n v="10"/>
    <n v="5.5"/>
    <n v="0"/>
    <x v="14"/>
    <n v="43.196898986859658"/>
    <n v="1.6354525708604153"/>
    <n v="3.7657687099619803"/>
  </r>
  <r>
    <x v="6"/>
    <x v="0"/>
    <x v="2"/>
    <x v="4"/>
    <x v="3"/>
    <x v="1"/>
    <x v="1"/>
    <n v="5.5"/>
    <n v="3.5"/>
    <n v="0"/>
    <x v="3"/>
    <n v="15.11891464540088"/>
    <n v="1.179520615210691"/>
    <n v="2.7159465854633029"/>
  </r>
  <r>
    <x v="6"/>
    <x v="0"/>
    <x v="2"/>
    <x v="4"/>
    <x v="3"/>
    <x v="1"/>
    <x v="1"/>
    <n v="16.5"/>
    <n v="14.5"/>
    <n v="0"/>
    <x v="1"/>
    <n v="187.90651059283951"/>
    <n v="2.2739418278150527"/>
    <n v="5.2359445550625736"/>
  </r>
  <r>
    <x v="6"/>
    <x v="0"/>
    <x v="2"/>
    <x v="4"/>
    <x v="3"/>
    <x v="1"/>
    <x v="1"/>
    <n v="12.5"/>
    <n v="12.5"/>
    <n v="0"/>
    <x v="2"/>
    <n v="122.7184630308513"/>
    <n v="2.0889099073822841"/>
    <n v="4.8098928133460204"/>
  </r>
  <r>
    <x v="6"/>
    <x v="0"/>
    <x v="2"/>
    <x v="4"/>
    <x v="3"/>
    <x v="1"/>
    <x v="1"/>
    <n v="15"/>
    <n v="6"/>
    <n v="0"/>
    <x v="2"/>
    <n v="70.685834705770347"/>
    <n v="1.8493323908054964"/>
    <n v="4.2582451950597742"/>
  </r>
  <r>
    <x v="6"/>
    <x v="0"/>
    <x v="2"/>
    <x v="2"/>
    <x v="3"/>
    <x v="1"/>
    <x v="1"/>
    <n v="26"/>
    <n v="12"/>
    <n v="0"/>
    <x v="10"/>
    <n v="245.04422698000386"/>
    <n v="2.389244475384614"/>
    <n v="5.5014387125389916"/>
  </r>
  <r>
    <x v="6"/>
    <x v="0"/>
    <x v="2"/>
    <x v="2"/>
    <x v="3"/>
    <x v="1"/>
    <x v="1"/>
    <n v="23"/>
    <n v="19.5"/>
    <n v="0"/>
    <x v="12"/>
    <n v="352.25107628375554"/>
    <n v="2.5468523287462825"/>
    <n v="5.8643442062283606"/>
  </r>
  <r>
    <x v="6"/>
    <x v="0"/>
    <x v="2"/>
    <x v="2"/>
    <x v="3"/>
    <x v="1"/>
    <x v="1"/>
    <n v="17"/>
    <n v="14"/>
    <n v="0"/>
    <x v="3"/>
    <n v="186.92476288859268"/>
    <n v="2.2716668384226835"/>
    <n v="5.2307061984009842"/>
  </r>
  <r>
    <x v="6"/>
    <x v="0"/>
    <x v="2"/>
    <x v="2"/>
    <x v="3"/>
    <x v="1"/>
    <x v="1"/>
    <n v="21"/>
    <n v="13.5"/>
    <n v="0"/>
    <x v="4"/>
    <n v="222.66037932317658"/>
    <n v="2.3476429445950968"/>
    <n v="5.4056476478973163"/>
  </r>
  <r>
    <x v="6"/>
    <x v="3"/>
    <x v="2"/>
    <x v="2"/>
    <x v="3"/>
    <x v="1"/>
    <x v="1"/>
    <n v="90"/>
    <n v="82"/>
    <n v="0"/>
    <x v="12"/>
    <n v="5796.2384458731685"/>
    <n v="3.7631462431892131"/>
    <n v="8.6649644423240275"/>
  </r>
  <r>
    <x v="6"/>
    <x v="3"/>
    <x v="2"/>
    <x v="6"/>
    <x v="3"/>
    <x v="1"/>
    <x v="1"/>
    <n v="27"/>
    <n v="30"/>
    <n v="0"/>
    <x v="2"/>
    <n v="636.17251235193305"/>
    <n v="2.8035749002448211"/>
    <n v="6.4554697723959942"/>
  </r>
  <r>
    <x v="5"/>
    <x v="3"/>
    <x v="2"/>
    <x v="7"/>
    <x v="3"/>
    <x v="1"/>
    <x v="1"/>
    <n v="10"/>
    <n v="7"/>
    <n v="0"/>
    <x v="0"/>
    <n v="54.977871437821378"/>
    <n v="1.7401879213804283"/>
    <n v="4.0069307667788685"/>
  </r>
  <r>
    <x v="5"/>
    <x v="3"/>
    <x v="2"/>
    <x v="7"/>
    <x v="3"/>
    <x v="1"/>
    <x v="1"/>
    <n v="17"/>
    <n v="10"/>
    <n v="0"/>
    <x v="0"/>
    <n v="133.51768777756621"/>
    <n v="2.1255388027444453"/>
    <n v="4.8942339617797712"/>
  </r>
  <r>
    <x v="5"/>
    <x v="3"/>
    <x v="2"/>
    <x v="7"/>
    <x v="3"/>
    <x v="1"/>
    <x v="1"/>
    <n v="4"/>
    <n v="2"/>
    <n v="0"/>
    <x v="2"/>
    <n v="6.2831853071795862"/>
    <n v="0.79817986835811505"/>
    <n v="1.8378770664093453"/>
  </r>
  <r>
    <x v="5"/>
    <x v="3"/>
    <x v="2"/>
    <x v="7"/>
    <x v="3"/>
    <x v="1"/>
    <x v="1"/>
    <n v="5"/>
    <n v="3"/>
    <n v="0"/>
    <x v="0"/>
    <n v="11.780972450961723"/>
    <n v="1.0711811404218528"/>
    <n v="2.4664857258317197"/>
  </r>
  <r>
    <x v="5"/>
    <x v="3"/>
    <x v="2"/>
    <x v="7"/>
    <x v="3"/>
    <x v="1"/>
    <x v="1"/>
    <n v="12"/>
    <n v="12"/>
    <n v="0"/>
    <x v="1"/>
    <n v="113.09733552923255"/>
    <n v="2.053452373461421"/>
    <n v="4.7282488243055099"/>
  </r>
  <r>
    <x v="5"/>
    <x v="3"/>
    <x v="2"/>
    <x v="7"/>
    <x v="3"/>
    <x v="1"/>
    <x v="1"/>
    <n v="10"/>
    <n v="5"/>
    <n v="0"/>
    <x v="2"/>
    <n v="39.269908169872416"/>
    <n v="1.5940598857021904"/>
    <n v="3.6704585301576556"/>
  </r>
  <r>
    <x v="5"/>
    <x v="3"/>
    <x v="2"/>
    <x v="7"/>
    <x v="3"/>
    <x v="1"/>
    <x v="1"/>
    <n v="7"/>
    <n v="4"/>
    <n v="0"/>
    <x v="0"/>
    <n v="21.991148575128552"/>
    <n v="1.3422479127083906"/>
    <n v="3.0906400349047134"/>
  </r>
  <r>
    <x v="5"/>
    <x v="0"/>
    <x v="2"/>
    <x v="3"/>
    <x v="3"/>
    <x v="1"/>
    <x v="1"/>
    <n v="84"/>
    <n v="75.5"/>
    <n v="0"/>
    <x v="12"/>
    <n v="4980.995152266617"/>
    <n v="3.6973161190572412"/>
    <n v="8.5133849798278014"/>
  </r>
  <r>
    <x v="5"/>
    <x v="0"/>
    <x v="2"/>
    <x v="3"/>
    <x v="3"/>
    <x v="1"/>
    <x v="1"/>
    <n v="1.2"/>
    <n v="0.8"/>
    <n v="0"/>
    <x v="0"/>
    <n v="0.7539822368615503"/>
    <n v="-0.12263888559426017"/>
    <n v="-0.28238646979074566"/>
  </r>
  <r>
    <x v="5"/>
    <x v="0"/>
    <x v="2"/>
    <x v="3"/>
    <x v="3"/>
    <x v="1"/>
    <x v="1"/>
    <n v="25"/>
    <n v="24.5"/>
    <n v="0"/>
    <x v="12"/>
    <n v="481.05637508093707"/>
    <n v="2.6821959744027417"/>
    <n v="6.1759844671483917"/>
  </r>
  <r>
    <x v="5"/>
    <x v="0"/>
    <x v="2"/>
    <x v="3"/>
    <x v="3"/>
    <x v="1"/>
    <x v="1"/>
    <n v="45"/>
    <n v="41"/>
    <n v="0"/>
    <x v="7"/>
    <n v="1449.0596114682921"/>
    <n v="3.1610862518612506"/>
    <n v="7.2786700812041367"/>
  </r>
  <r>
    <x v="5"/>
    <x v="0"/>
    <x v="2"/>
    <x v="3"/>
    <x v="3"/>
    <x v="1"/>
    <x v="1"/>
    <n v="6"/>
    <n v="4"/>
    <n v="0"/>
    <x v="12"/>
    <n v="18.849555921538759"/>
    <n v="1.2753011230777775"/>
    <n v="2.9364893550774553"/>
  </r>
  <r>
    <x v="5"/>
    <x v="0"/>
    <x v="2"/>
    <x v="3"/>
    <x v="3"/>
    <x v="1"/>
    <x v="1"/>
    <n v="16.5"/>
    <n v="6.5"/>
    <n v="0"/>
    <x v="9"/>
    <n v="84.233953024376333"/>
    <n v="1.9254871822229334"/>
    <n v="4.4335980825376362"/>
  </r>
  <r>
    <x v="5"/>
    <x v="0"/>
    <x v="2"/>
    <x v="3"/>
    <x v="3"/>
    <x v="1"/>
    <x v="1"/>
    <n v="1.2"/>
    <n v="1"/>
    <n v="0"/>
    <x v="0"/>
    <n v="0.94247779607693793"/>
    <n v="-2.5728872586203724E-2"/>
    <n v="-5.9242918476535858E-2"/>
  </r>
  <r>
    <x v="5"/>
    <x v="3"/>
    <x v="2"/>
    <x v="3"/>
    <x v="3"/>
    <x v="1"/>
    <x v="1"/>
    <n v="14"/>
    <n v="13"/>
    <n v="0"/>
    <x v="2"/>
    <n v="142.94246573833559"/>
    <n v="2.1551612693512463"/>
    <n v="4.9624422118063052"/>
  </r>
  <r>
    <x v="5"/>
    <x v="3"/>
    <x v="2"/>
    <x v="3"/>
    <x v="3"/>
    <x v="1"/>
    <x v="1"/>
    <n v="21"/>
    <n v="24"/>
    <n v="0"/>
    <x v="2"/>
    <n v="395.84067435231395"/>
    <n v="2.5975204178116966"/>
    <n v="5.9810117928008779"/>
  </r>
  <r>
    <x v="5"/>
    <x v="3"/>
    <x v="2"/>
    <x v="3"/>
    <x v="3"/>
    <x v="1"/>
    <x v="1"/>
    <n v="3"/>
    <n v="4"/>
    <n v="0"/>
    <x v="0"/>
    <n v="9.4247779607693793"/>
    <n v="0.97427112741379629"/>
    <n v="2.2433421745175099"/>
  </r>
  <r>
    <x v="5"/>
    <x v="3"/>
    <x v="2"/>
    <x v="3"/>
    <x v="3"/>
    <x v="1"/>
    <x v="1"/>
    <n v="3"/>
    <n v="4"/>
    <n v="0"/>
    <x v="0"/>
    <n v="9.4247779607693793"/>
    <n v="0.97427112741379629"/>
    <n v="2.2433421745175099"/>
  </r>
  <r>
    <x v="5"/>
    <x v="3"/>
    <x v="2"/>
    <x v="3"/>
    <x v="3"/>
    <x v="1"/>
    <x v="1"/>
    <n v="3"/>
    <n v="1"/>
    <n v="0"/>
    <x v="0"/>
    <n v="2.3561944901923448"/>
    <n v="0.37221113608583389"/>
    <n v="0.85704781339761926"/>
  </r>
  <r>
    <x v="5"/>
    <x v="3"/>
    <x v="2"/>
    <x v="3"/>
    <x v="3"/>
    <x v="1"/>
    <x v="1"/>
    <n v="1"/>
    <n v="1"/>
    <n v="0"/>
    <x v="0"/>
    <n v="0.78539816339744828"/>
    <n v="-0.10491011863382856"/>
    <n v="-0.24156447527049049"/>
  </r>
  <r>
    <x v="5"/>
    <x v="3"/>
    <x v="2"/>
    <x v="3"/>
    <x v="3"/>
    <x v="1"/>
    <x v="1"/>
    <n v="1"/>
    <n v="1"/>
    <n v="0"/>
    <x v="0"/>
    <n v="0.78539816339744828"/>
    <n v="-0.10491011863382856"/>
    <n v="-0.24156447527049049"/>
  </r>
  <r>
    <x v="5"/>
    <x v="3"/>
    <x v="2"/>
    <x v="3"/>
    <x v="3"/>
    <x v="1"/>
    <x v="1"/>
    <n v="72"/>
    <n v="63"/>
    <n v="0"/>
    <x v="5"/>
    <n v="3562.5660691708254"/>
    <n v="3.5517629272510218"/>
    <n v="8.1782363701370979"/>
  </r>
  <r>
    <x v="5"/>
    <x v="3"/>
    <x v="2"/>
    <x v="3"/>
    <x v="3"/>
    <x v="1"/>
    <x v="1"/>
    <n v="13"/>
    <n v="7"/>
    <n v="0"/>
    <x v="0"/>
    <n v="71.471232869167793"/>
    <n v="1.854131273687265"/>
    <n v="4.2692950312463598"/>
  </r>
  <r>
    <x v="5"/>
    <x v="3"/>
    <x v="2"/>
    <x v="3"/>
    <x v="3"/>
    <x v="1"/>
    <x v="1"/>
    <n v="8"/>
    <n v="5"/>
    <n v="0"/>
    <x v="2"/>
    <n v="31.415926535897931"/>
    <n v="1.4971498726941339"/>
    <n v="3.4473149788434458"/>
  </r>
  <r>
    <x v="5"/>
    <x v="3"/>
    <x v="2"/>
    <x v="3"/>
    <x v="3"/>
    <x v="1"/>
    <x v="1"/>
    <n v="21"/>
    <n v="21"/>
    <n v="0"/>
    <x v="1"/>
    <n v="346.36059005827468"/>
    <n v="2.5395284708340098"/>
    <n v="5.8474804001763552"/>
  </r>
  <r>
    <x v="5"/>
    <x v="3"/>
    <x v="2"/>
    <x v="3"/>
    <x v="3"/>
    <x v="1"/>
    <x v="1"/>
    <n v="4"/>
    <n v="2"/>
    <n v="0"/>
    <x v="0"/>
    <n v="6.2831853071795862"/>
    <n v="0.79817986835811505"/>
    <n v="1.8378770664093453"/>
  </r>
  <r>
    <x v="5"/>
    <x v="3"/>
    <x v="2"/>
    <x v="3"/>
    <x v="3"/>
    <x v="1"/>
    <x v="1"/>
    <n v="18"/>
    <n v="11"/>
    <n v="0"/>
    <x v="2"/>
    <n v="155.50883635269477"/>
    <n v="2.1917550716277026"/>
    <n v="5.0467025554240452"/>
  </r>
  <r>
    <x v="5"/>
    <x v="3"/>
    <x v="2"/>
    <x v="3"/>
    <x v="3"/>
    <x v="1"/>
    <x v="1"/>
    <n v="110"/>
    <n v="90"/>
    <n v="0"/>
    <x v="3"/>
    <n v="7775.4418176347381"/>
    <n v="3.8907250759637213"/>
    <n v="8.9587255608521907"/>
  </r>
  <r>
    <x v="5"/>
    <x v="0"/>
    <x v="2"/>
    <x v="8"/>
    <x v="3"/>
    <x v="1"/>
    <x v="1"/>
    <n v="7.5"/>
    <n v="5"/>
    <n v="0"/>
    <x v="2"/>
    <n v="29.45243112740431"/>
    <n v="1.4691211490938902"/>
    <n v="3.3827764577058748"/>
  </r>
  <r>
    <x v="5"/>
    <x v="0"/>
    <x v="2"/>
    <x v="8"/>
    <x v="3"/>
    <x v="1"/>
    <x v="1"/>
    <n v="12.5"/>
    <n v="8"/>
    <n v="0"/>
    <x v="2"/>
    <n v="78.539816339744831"/>
    <n v="1.8950898813661714"/>
    <n v="4.3636057107176009"/>
  </r>
  <r>
    <x v="5"/>
    <x v="3"/>
    <x v="2"/>
    <x v="8"/>
    <x v="3"/>
    <x v="1"/>
    <x v="1"/>
    <n v="20"/>
    <n v="25"/>
    <n v="0"/>
    <x v="0"/>
    <n v="392.69908169872411"/>
    <n v="2.5940598857021904"/>
    <n v="5.9730436231517015"/>
  </r>
  <r>
    <x v="5"/>
    <x v="3"/>
    <x v="2"/>
    <x v="8"/>
    <x v="3"/>
    <x v="1"/>
    <x v="1"/>
    <n v="13"/>
    <n v="10"/>
    <n v="0"/>
    <x v="0"/>
    <n v="102.10176124166827"/>
    <n v="2.0090332336730081"/>
    <n v="4.6259699751850922"/>
  </r>
  <r>
    <x v="5"/>
    <x v="3"/>
    <x v="2"/>
    <x v="8"/>
    <x v="3"/>
    <x v="1"/>
    <x v="1"/>
    <n v="30"/>
    <n v="15"/>
    <n v="0"/>
    <x v="13"/>
    <n v="353.42917352885172"/>
    <n v="2.5483023951415151"/>
    <n v="5.8676831074938747"/>
  </r>
  <r>
    <x v="5"/>
    <x v="3"/>
    <x v="2"/>
    <x v="8"/>
    <x v="3"/>
    <x v="1"/>
    <x v="1"/>
    <n v="5"/>
    <n v="7"/>
    <n v="0"/>
    <x v="0"/>
    <n v="27.488935718910689"/>
    <n v="1.4391579257164471"/>
    <n v="3.3137835862189231"/>
  </r>
  <r>
    <x v="5"/>
    <x v="3"/>
    <x v="2"/>
    <x v="8"/>
    <x v="3"/>
    <x v="1"/>
    <x v="1"/>
    <n v="21"/>
    <n v="13"/>
    <n v="0"/>
    <x v="2"/>
    <n v="214.41369860750339"/>
    <n v="2.3312525284069276"/>
    <n v="5.3679073199144689"/>
  </r>
  <r>
    <x v="6"/>
    <x v="3"/>
    <x v="2"/>
    <x v="9"/>
    <x v="3"/>
    <x v="1"/>
    <x v="1"/>
    <n v="45"/>
    <n v="30"/>
    <n v="0"/>
    <x v="2"/>
    <n v="1060.2875205865553"/>
    <n v="3.0254236498611777"/>
    <n v="6.9662953961619847"/>
  </r>
  <r>
    <x v="5"/>
    <x v="0"/>
    <x v="2"/>
    <x v="1"/>
    <x v="14"/>
    <x v="2"/>
    <x v="3"/>
    <n v="4.5"/>
    <n v="4"/>
    <n v="5"/>
    <x v="0"/>
    <n v="92.676983280898895"/>
    <n v="1.9669718886722969"/>
    <n v="4.5291201491951742"/>
  </r>
  <r>
    <x v="5"/>
    <x v="0"/>
    <x v="2"/>
    <x v="1"/>
    <x v="14"/>
    <x v="2"/>
    <x v="3"/>
    <n v="7.5"/>
    <n v="6"/>
    <n v="9.5"/>
    <x v="22"/>
    <n v="318.871654339364"/>
    <n v="2.5036159149433654"/>
    <n v="5.7647886843312426"/>
  </r>
  <r>
    <x v="5"/>
    <x v="3"/>
    <x v="2"/>
    <x v="7"/>
    <x v="14"/>
    <x v="2"/>
    <x v="3"/>
    <n v="3"/>
    <n v="3"/>
    <n v="0"/>
    <x v="0"/>
    <n v="7.0685834705770345"/>
    <n v="0.84933239080549627"/>
    <n v="1.9556601020657289"/>
  </r>
  <r>
    <x v="5"/>
    <x v="0"/>
    <x v="2"/>
    <x v="3"/>
    <x v="14"/>
    <x v="2"/>
    <x v="3"/>
    <n v="5.5"/>
    <n v="5"/>
    <n v="6.5"/>
    <x v="3"/>
    <n v="154.33073910759859"/>
    <n v="2.188452436077617"/>
    <n v="5.0390979560388258"/>
  </r>
  <r>
    <x v="5"/>
    <x v="0"/>
    <x v="2"/>
    <x v="0"/>
    <x v="5"/>
    <x v="2"/>
    <x v="2"/>
    <n v="187"/>
    <n v="121"/>
    <n v="51"/>
    <x v="15"/>
    <n v="25942.486735181115"/>
    <n v="4.4140116033442283"/>
    <n v="10.163637318163167"/>
  </r>
  <r>
    <x v="5"/>
    <x v="0"/>
    <x v="2"/>
    <x v="0"/>
    <x v="5"/>
    <x v="2"/>
    <x v="2"/>
    <n v="15.5"/>
    <n v="12.5"/>
    <n v="8"/>
    <x v="4"/>
    <n v="353.23282398800234"/>
    <n v="2.5480610533837602"/>
    <n v="5.8671273975601519"/>
  </r>
  <r>
    <x v="5"/>
    <x v="0"/>
    <x v="2"/>
    <x v="0"/>
    <x v="5"/>
    <x v="2"/>
    <x v="2"/>
    <n v="2"/>
    <n v="2"/>
    <n v="1"/>
    <x v="0"/>
    <n v="6.2831853071795862"/>
    <n v="0.79817986835811505"/>
    <n v="1.8378770664093453"/>
  </r>
  <r>
    <x v="5"/>
    <x v="0"/>
    <x v="2"/>
    <x v="0"/>
    <x v="5"/>
    <x v="2"/>
    <x v="2"/>
    <n v="67.5"/>
    <n v="57"/>
    <n v="16"/>
    <x v="18"/>
    <n v="3826.0671529906695"/>
    <n v="3.5827525882520068"/>
    <n v="8.2495927015949047"/>
  </r>
  <r>
    <x v="5"/>
    <x v="0"/>
    <x v="2"/>
    <x v="0"/>
    <x v="5"/>
    <x v="2"/>
    <x v="2"/>
    <n v="76"/>
    <n v="62"/>
    <n v="36"/>
    <x v="10"/>
    <n v="7772.3002249811479"/>
    <n v="3.8905495679872355"/>
    <n v="8.9583214388018337"/>
  </r>
  <r>
    <x v="5"/>
    <x v="3"/>
    <x v="2"/>
    <x v="0"/>
    <x v="5"/>
    <x v="2"/>
    <x v="2"/>
    <n v="6"/>
    <n v="5"/>
    <n v="5"/>
    <x v="0"/>
    <n v="102.10176124166827"/>
    <n v="2.0090332336730081"/>
    <n v="4.6259699751850922"/>
  </r>
  <r>
    <x v="5"/>
    <x v="3"/>
    <x v="2"/>
    <x v="0"/>
    <x v="5"/>
    <x v="2"/>
    <x v="2"/>
    <n v="7"/>
    <n v="6"/>
    <n v="5"/>
    <x v="0"/>
    <n v="111.52653920243766"/>
    <n v="2.0473782257492279"/>
    <n v="4.71426258233077"/>
  </r>
  <r>
    <x v="5"/>
    <x v="3"/>
    <x v="2"/>
    <x v="0"/>
    <x v="5"/>
    <x v="2"/>
    <x v="2"/>
    <n v="6"/>
    <n v="3"/>
    <n v="5"/>
    <x v="0"/>
    <n v="92.676983280898895"/>
    <n v="1.9669718886722969"/>
    <n v="4.5291201491951742"/>
  </r>
  <r>
    <x v="5"/>
    <x v="3"/>
    <x v="2"/>
    <x v="0"/>
    <x v="5"/>
    <x v="2"/>
    <x v="2"/>
    <n v="4"/>
    <n v="3"/>
    <n v="9"/>
    <x v="0"/>
    <n v="263.89378290154264"/>
    <n v="2.4214291587560157"/>
    <n v="5.5755466846927142"/>
  </r>
  <r>
    <x v="5"/>
    <x v="3"/>
    <x v="2"/>
    <x v="0"/>
    <x v="5"/>
    <x v="2"/>
    <x v="2"/>
    <n v="19"/>
    <n v="8"/>
    <n v="9"/>
    <x v="0"/>
    <n v="373.84952577718536"/>
    <n v="2.5726968340866647"/>
    <n v="5.9238533789609296"/>
  </r>
  <r>
    <x v="5"/>
    <x v="3"/>
    <x v="2"/>
    <x v="0"/>
    <x v="5"/>
    <x v="2"/>
    <x v="2"/>
    <n v="90"/>
    <n v="40"/>
    <n v="10"/>
    <x v="1"/>
    <n v="3141.5926535897929"/>
    <n v="3.4971498726941337"/>
    <n v="8.0524851648315376"/>
  </r>
  <r>
    <x v="5"/>
    <x v="3"/>
    <x v="2"/>
    <x v="0"/>
    <x v="5"/>
    <x v="2"/>
    <x v="2"/>
    <n v="110"/>
    <n v="100"/>
    <n v="10"/>
    <x v="2"/>
    <n v="8953.5390627309098"/>
    <n v="3.9519947327026439"/>
    <n v="9.0998041591120966"/>
  </r>
  <r>
    <x v="5"/>
    <x v="3"/>
    <x v="2"/>
    <x v="0"/>
    <x v="5"/>
    <x v="2"/>
    <x v="2"/>
    <n v="4"/>
    <n v="3"/>
    <n v="2"/>
    <x v="0"/>
    <n v="21.991148575128552"/>
    <n v="1.3422479127083906"/>
    <n v="3.0906400349047134"/>
  </r>
  <r>
    <x v="5"/>
    <x v="3"/>
    <x v="2"/>
    <x v="0"/>
    <x v="5"/>
    <x v="2"/>
    <x v="2"/>
    <n v="18"/>
    <n v="24"/>
    <n v="10"/>
    <x v="1"/>
    <n v="653.45127194667702"/>
    <n v="2.8152132076568956"/>
    <n v="6.4822679655507178"/>
  </r>
  <r>
    <x v="5"/>
    <x v="3"/>
    <x v="2"/>
    <x v="0"/>
    <x v="5"/>
    <x v="2"/>
    <x v="2"/>
    <n v="39"/>
    <n v="14"/>
    <n v="8"/>
    <x v="1"/>
    <n v="629.88932704475349"/>
    <n v="2.799264249650335"/>
    <n v="6.4455441325960239"/>
  </r>
  <r>
    <x v="5"/>
    <x v="3"/>
    <x v="2"/>
    <x v="0"/>
    <x v="5"/>
    <x v="2"/>
    <x v="2"/>
    <n v="33"/>
    <n v="10"/>
    <n v="12"/>
    <x v="2"/>
    <n v="711.57073603808817"/>
    <n v="2.8522180790429847"/>
    <n v="6.5674748307724888"/>
  </r>
  <r>
    <x v="6"/>
    <x v="0"/>
    <x v="2"/>
    <x v="4"/>
    <x v="5"/>
    <x v="2"/>
    <x v="2"/>
    <n v="144"/>
    <n v="175"/>
    <n v="52"/>
    <x v="18"/>
    <n v="28286.900252922496"/>
    <n v="4.4515853590226158"/>
    <n v="10.250154087876023"/>
  </r>
  <r>
    <x v="6"/>
    <x v="3"/>
    <x v="2"/>
    <x v="4"/>
    <x v="5"/>
    <x v="2"/>
    <x v="2"/>
    <n v="18"/>
    <n v="13"/>
    <n v="10"/>
    <x v="9"/>
    <n v="497.94243559398222"/>
    <n v="2.6971791392479041"/>
    <n v="6.2104844791667357"/>
  </r>
  <r>
    <x v="6"/>
    <x v="3"/>
    <x v="2"/>
    <x v="4"/>
    <x v="5"/>
    <x v="2"/>
    <x v="2"/>
    <n v="5"/>
    <n v="5"/>
    <n v="2"/>
    <x v="1"/>
    <n v="32.201324699295377"/>
    <n v="1.5078737380859069"/>
    <n v="3.4720075914338171"/>
  </r>
  <r>
    <x v="6"/>
    <x v="3"/>
    <x v="2"/>
    <x v="4"/>
    <x v="5"/>
    <x v="2"/>
    <x v="2"/>
    <n v="1"/>
    <n v="2"/>
    <n v="5"/>
    <x v="13"/>
    <n v="80.110612666539723"/>
    <n v="1.9036900531280889"/>
    <n v="4.3834083380137807"/>
  </r>
  <r>
    <x v="6"/>
    <x v="3"/>
    <x v="2"/>
    <x v="5"/>
    <x v="5"/>
    <x v="2"/>
    <x v="2"/>
    <n v="32"/>
    <n v="17"/>
    <n v="14"/>
    <x v="4"/>
    <n v="1043.0087609918114"/>
    <n v="3.0182879563981704"/>
    <n v="6.949864854765889"/>
  </r>
  <r>
    <x v="6"/>
    <x v="0"/>
    <x v="2"/>
    <x v="2"/>
    <x v="5"/>
    <x v="2"/>
    <x v="2"/>
    <n v="143"/>
    <n v="56"/>
    <n v="47"/>
    <x v="19"/>
    <n v="13229.246664266619"/>
    <n v="4.1215351141143985"/>
    <n v="9.4901853140113275"/>
  </r>
  <r>
    <x v="6"/>
    <x v="3"/>
    <x v="2"/>
    <x v="2"/>
    <x v="5"/>
    <x v="2"/>
    <x v="2"/>
    <n v="3"/>
    <n v="5"/>
    <n v="8"/>
    <x v="18"/>
    <n v="212.84290228070847"/>
    <n v="2.328059172240577"/>
    <n v="5.3605543456092102"/>
  </r>
  <r>
    <x v="6"/>
    <x v="3"/>
    <x v="2"/>
    <x v="2"/>
    <x v="5"/>
    <x v="2"/>
    <x v="2"/>
    <n v="7"/>
    <n v="3"/>
    <n v="0"/>
    <x v="1"/>
    <n v="16.493361431346415"/>
    <n v="1.2173091761000907"/>
    <n v="2.8029579624529326"/>
  </r>
  <r>
    <x v="6"/>
    <x v="3"/>
    <x v="2"/>
    <x v="2"/>
    <x v="5"/>
    <x v="2"/>
    <x v="2"/>
    <n v="70"/>
    <n v="80"/>
    <n v="0"/>
    <x v="10"/>
    <n v="4398.22971502571"/>
    <n v="3.6432779083723719"/>
    <n v="8.3889574014527497"/>
  </r>
  <r>
    <x v="6"/>
    <x v="3"/>
    <x v="2"/>
    <x v="2"/>
    <x v="5"/>
    <x v="2"/>
    <x v="2"/>
    <n v="12"/>
    <n v="7"/>
    <n v="0"/>
    <x v="12"/>
    <n v="65.973445725385659"/>
    <n v="1.8193691674280532"/>
    <n v="4.1892523235728234"/>
  </r>
  <r>
    <x v="6"/>
    <x v="3"/>
    <x v="2"/>
    <x v="2"/>
    <x v="5"/>
    <x v="2"/>
    <x v="2"/>
    <n v="10"/>
    <n v="5"/>
    <n v="10"/>
    <x v="0"/>
    <n v="353.42917352885172"/>
    <n v="2.5483023951415151"/>
    <n v="5.8676831074938747"/>
  </r>
  <r>
    <x v="6"/>
    <x v="3"/>
    <x v="2"/>
    <x v="2"/>
    <x v="5"/>
    <x v="2"/>
    <x v="2"/>
    <n v="7"/>
    <n v="3"/>
    <n v="5"/>
    <x v="0"/>
    <n v="95.033177771091246"/>
    <n v="1.9778752516826215"/>
    <n v="4.5542260703262505"/>
  </r>
  <r>
    <x v="6"/>
    <x v="3"/>
    <x v="2"/>
    <x v="2"/>
    <x v="5"/>
    <x v="2"/>
    <x v="2"/>
    <n v="90"/>
    <n v="35"/>
    <n v="0"/>
    <x v="18"/>
    <n v="2474.0042147019622"/>
    <n v="3.3934004351557721"/>
    <n v="7.8135932565491881"/>
  </r>
  <r>
    <x v="6"/>
    <x v="3"/>
    <x v="2"/>
    <x v="2"/>
    <x v="5"/>
    <x v="2"/>
    <x v="2"/>
    <n v="80"/>
    <n v="40"/>
    <n v="0"/>
    <x v="10"/>
    <n v="2513.2741228718346"/>
    <n v="3.4002398596860774"/>
    <n v="7.829341613517327"/>
  </r>
  <r>
    <x v="6"/>
    <x v="0"/>
    <x v="2"/>
    <x v="6"/>
    <x v="5"/>
    <x v="2"/>
    <x v="2"/>
    <n v="34"/>
    <n v="29.5"/>
    <n v="14"/>
    <x v="6"/>
    <n v="1403.5065179912401"/>
    <n v="3.1472144338718158"/>
    <n v="7.2467290398889377"/>
  </r>
  <r>
    <x v="6"/>
    <x v="3"/>
    <x v="2"/>
    <x v="6"/>
    <x v="5"/>
    <x v="2"/>
    <x v="2"/>
    <n v="7"/>
    <n v="6"/>
    <n v="15"/>
    <x v="16"/>
    <n v="739.84506992039633"/>
    <n v="2.8691407841590491"/>
    <n v="6.6064407993058722"/>
  </r>
  <r>
    <x v="6"/>
    <x v="3"/>
    <x v="2"/>
    <x v="6"/>
    <x v="5"/>
    <x v="2"/>
    <x v="2"/>
    <n v="3"/>
    <n v="1"/>
    <n v="3"/>
    <x v="0"/>
    <n v="30.630528372500482"/>
    <n v="1.4861544883926707"/>
    <n v="3.4219971708591559"/>
  </r>
  <r>
    <x v="6"/>
    <x v="3"/>
    <x v="2"/>
    <x v="6"/>
    <x v="5"/>
    <x v="2"/>
    <x v="2"/>
    <n v="3"/>
    <n v="2"/>
    <n v="3"/>
    <x v="0"/>
    <n v="32.986722862692829"/>
    <n v="1.518339171764072"/>
    <n v="3.496105143012878"/>
  </r>
  <r>
    <x v="6"/>
    <x v="3"/>
    <x v="2"/>
    <x v="6"/>
    <x v="5"/>
    <x v="2"/>
    <x v="2"/>
    <n v="40"/>
    <n v="26"/>
    <n v="13"/>
    <x v="17"/>
    <n v="1347.7432483900213"/>
    <n v="3.1296071648788581"/>
    <n v="7.2061868047774169"/>
  </r>
  <r>
    <x v="5"/>
    <x v="0"/>
    <x v="2"/>
    <x v="3"/>
    <x v="5"/>
    <x v="2"/>
    <x v="2"/>
    <n v="8"/>
    <n v="8"/>
    <n v="5"/>
    <x v="14"/>
    <n v="128.80529879718151"/>
    <n v="2.1099337294138691"/>
    <n v="4.8583019525537079"/>
  </r>
  <r>
    <x v="5"/>
    <x v="0"/>
    <x v="2"/>
    <x v="3"/>
    <x v="5"/>
    <x v="2"/>
    <x v="2"/>
    <n v="2"/>
    <n v="2"/>
    <n v="0.8"/>
    <x v="2"/>
    <n v="5.1522119518872609"/>
    <n v="0.71199372074183176"/>
    <n v="1.6394261276855073"/>
  </r>
  <r>
    <x v="5"/>
    <x v="0"/>
    <x v="2"/>
    <x v="8"/>
    <x v="5"/>
    <x v="2"/>
    <x v="2"/>
    <n v="138.5"/>
    <n v="67"/>
    <n v="56"/>
    <x v="6"/>
    <n v="17140.136818904211"/>
    <n v="4.234014284300013"/>
    <n v="9.7491781745530623"/>
  </r>
  <r>
    <x v="5"/>
    <x v="0"/>
    <x v="2"/>
    <x v="8"/>
    <x v="5"/>
    <x v="2"/>
    <x v="2"/>
    <n v="30.5"/>
    <n v="25"/>
    <n v="12"/>
    <x v="10"/>
    <n v="1051.2554417074846"/>
    <n v="3.0217082568891227"/>
    <n v="6.9577403876899169"/>
  </r>
  <r>
    <x v="5"/>
    <x v="0"/>
    <x v="2"/>
    <x v="8"/>
    <x v="5"/>
    <x v="2"/>
    <x v="2"/>
    <n v="384"/>
    <n v="129.5"/>
    <n v="75"/>
    <x v="8"/>
    <n v="56727.738545870896"/>
    <n v="4.7537954707385861"/>
    <n v="10.94601858606528"/>
  </r>
  <r>
    <x v="5"/>
    <x v="3"/>
    <x v="2"/>
    <x v="8"/>
    <x v="5"/>
    <x v="2"/>
    <x v="2"/>
    <n v="30"/>
    <n v="20"/>
    <n v="15"/>
    <x v="0"/>
    <n v="1178.0972450961724"/>
    <n v="3.0711811404218525"/>
    <n v="7.0716559118198106"/>
  </r>
  <r>
    <x v="5"/>
    <x v="3"/>
    <x v="2"/>
    <x v="8"/>
    <x v="5"/>
    <x v="2"/>
    <x v="2"/>
    <n v="43"/>
    <n v="25"/>
    <n v="10"/>
    <x v="2"/>
    <n v="1158.4622910112362"/>
    <n v="3.0638819016803533"/>
    <n v="7.0548487935034299"/>
  </r>
  <r>
    <x v="5"/>
    <x v="3"/>
    <x v="2"/>
    <x v="8"/>
    <x v="5"/>
    <x v="2"/>
    <x v="2"/>
    <n v="9"/>
    <n v="8"/>
    <n v="10"/>
    <x v="16"/>
    <n v="370.70793312359558"/>
    <n v="2.5690318800002592"/>
    <n v="5.915414510315065"/>
  </r>
  <r>
    <x v="5"/>
    <x v="3"/>
    <x v="2"/>
    <x v="8"/>
    <x v="5"/>
    <x v="2"/>
    <x v="2"/>
    <n v="40"/>
    <n v="23"/>
    <n v="0"/>
    <x v="13"/>
    <n v="722.56631032565247"/>
    <n v="2.8588777087117268"/>
    <n v="6.5828091947725955"/>
  </r>
  <r>
    <x v="5"/>
    <x v="3"/>
    <x v="2"/>
    <x v="8"/>
    <x v="5"/>
    <x v="2"/>
    <x v="2"/>
    <n v="8"/>
    <n v="10"/>
    <n v="11"/>
    <x v="1"/>
    <n v="442.9645641561608"/>
    <n v="2.6463689853495138"/>
    <n v="6.0934897762275684"/>
  </r>
  <r>
    <x v="6"/>
    <x v="0"/>
    <x v="2"/>
    <x v="9"/>
    <x v="13"/>
    <x v="3"/>
    <x v="5"/>
    <n v="14"/>
    <n v="13"/>
    <n v="7.5"/>
    <x v="20"/>
    <n v="319.65705250276147"/>
    <n v="2.5046842905913915"/>
    <n v="5.7672487101721046"/>
  </r>
  <r>
    <x v="5"/>
    <x v="3"/>
    <x v="2"/>
    <x v="0"/>
    <x v="6"/>
    <x v="0"/>
    <x v="3"/>
    <n v="45"/>
    <n v="30"/>
    <n v="0"/>
    <x v="10"/>
    <n v="1060.2875205865553"/>
    <n v="3.0254236498611777"/>
    <n v="6.9662953961619847"/>
  </r>
  <r>
    <x v="5"/>
    <x v="3"/>
    <x v="2"/>
    <x v="0"/>
    <x v="6"/>
    <x v="0"/>
    <x v="3"/>
    <n v="70"/>
    <n v="65"/>
    <n v="0"/>
    <x v="10"/>
    <n v="3573.5616434583899"/>
    <n v="3.5531012780232838"/>
    <n v="8.1813180366745062"/>
  </r>
  <r>
    <x v="5"/>
    <x v="3"/>
    <x v="2"/>
    <x v="1"/>
    <x v="6"/>
    <x v="0"/>
    <x v="3"/>
    <n v="20"/>
    <n v="20"/>
    <n v="0"/>
    <x v="1"/>
    <n v="314.15926535897933"/>
    <n v="2.4971498726941337"/>
    <n v="5.7499000718374917"/>
  </r>
  <r>
    <x v="5"/>
    <x v="3"/>
    <x v="2"/>
    <x v="1"/>
    <x v="6"/>
    <x v="0"/>
    <x v="3"/>
    <n v="90"/>
    <n v="40"/>
    <n v="0"/>
    <x v="10"/>
    <n v="2827.4333882308138"/>
    <n v="3.4513923821334589"/>
    <n v="7.9471246491737109"/>
  </r>
  <r>
    <x v="5"/>
    <x v="3"/>
    <x v="2"/>
    <x v="1"/>
    <x v="6"/>
    <x v="0"/>
    <x v="3"/>
    <n v="4"/>
    <n v="2"/>
    <n v="0"/>
    <x v="0"/>
    <n v="6.2831853071795862"/>
    <n v="0.79817986835811505"/>
    <n v="1.8378770664093453"/>
  </r>
  <r>
    <x v="6"/>
    <x v="3"/>
    <x v="2"/>
    <x v="4"/>
    <x v="6"/>
    <x v="0"/>
    <x v="3"/>
    <n v="30"/>
    <n v="13"/>
    <n v="17"/>
    <x v="8"/>
    <n v="1214.225560612455"/>
    <n v="3.0842993709484774"/>
    <n v="7.1018617538768769"/>
  </r>
  <r>
    <x v="6"/>
    <x v="3"/>
    <x v="2"/>
    <x v="4"/>
    <x v="6"/>
    <x v="0"/>
    <x v="3"/>
    <n v="4"/>
    <n v="2"/>
    <n v="0"/>
    <x v="0"/>
    <n v="6.2831853071795862"/>
    <n v="0.79817986835811505"/>
    <n v="1.8378770664093453"/>
  </r>
  <r>
    <x v="6"/>
    <x v="3"/>
    <x v="2"/>
    <x v="4"/>
    <x v="6"/>
    <x v="0"/>
    <x v="3"/>
    <n v="7"/>
    <n v="2"/>
    <n v="4"/>
    <x v="8"/>
    <n v="61.261056745000964"/>
    <n v="1.7871844840566518"/>
    <n v="4.1151443514191008"/>
  </r>
  <r>
    <x v="6"/>
    <x v="3"/>
    <x v="2"/>
    <x v="4"/>
    <x v="6"/>
    <x v="0"/>
    <x v="3"/>
    <n v="18"/>
    <n v="10"/>
    <n v="0"/>
    <x v="1"/>
    <n v="141.37166941154069"/>
    <n v="2.1503623864694776"/>
    <n v="4.9513923756197196"/>
  </r>
  <r>
    <x v="6"/>
    <x v="3"/>
    <x v="2"/>
    <x v="4"/>
    <x v="6"/>
    <x v="0"/>
    <x v="3"/>
    <n v="15"/>
    <n v="5"/>
    <n v="15"/>
    <x v="13"/>
    <n v="765.76320931251212"/>
    <n v="2.8840944970647082"/>
    <n v="6.6408729957273565"/>
  </r>
  <r>
    <x v="6"/>
    <x v="3"/>
    <x v="2"/>
    <x v="4"/>
    <x v="6"/>
    <x v="0"/>
    <x v="3"/>
    <n v="35"/>
    <n v="30"/>
    <n v="0"/>
    <x v="10"/>
    <n v="824.66807156732068"/>
    <n v="2.9162791804361095"/>
    <n v="6.7149809678810781"/>
  </r>
  <r>
    <x v="6"/>
    <x v="0"/>
    <x v="2"/>
    <x v="5"/>
    <x v="6"/>
    <x v="0"/>
    <x v="3"/>
    <n v="46"/>
    <n v="30"/>
    <n v="27"/>
    <x v="18"/>
    <n v="3374.070509955438"/>
    <n v="3.5281541540576709"/>
    <n v="8.1238751609182103"/>
  </r>
  <r>
    <x v="6"/>
    <x v="0"/>
    <x v="2"/>
    <x v="5"/>
    <x v="6"/>
    <x v="0"/>
    <x v="3"/>
    <n v="138"/>
    <n v="151"/>
    <n v="56"/>
    <x v="19"/>
    <n v="26218.161490533617"/>
    <n v="4.4186022341690636"/>
    <n v="10.174207636267873"/>
  </r>
  <r>
    <x v="6"/>
    <x v="3"/>
    <x v="2"/>
    <x v="5"/>
    <x v="6"/>
    <x v="0"/>
    <x v="3"/>
    <n v="4"/>
    <n v="4"/>
    <n v="0"/>
    <x v="0"/>
    <n v="12.566370614359172"/>
    <n v="1.0992098640220962"/>
    <n v="2.5310242469692907"/>
  </r>
  <r>
    <x v="6"/>
    <x v="3"/>
    <x v="2"/>
    <x v="5"/>
    <x v="6"/>
    <x v="0"/>
    <x v="3"/>
    <n v="2"/>
    <n v="5"/>
    <n v="0"/>
    <x v="0"/>
    <n v="7.8539816339744828"/>
    <n v="0.8950898813661714"/>
    <n v="2.061020617723555"/>
  </r>
  <r>
    <x v="6"/>
    <x v="3"/>
    <x v="2"/>
    <x v="2"/>
    <x v="6"/>
    <x v="0"/>
    <x v="3"/>
    <n v="26"/>
    <n v="11"/>
    <n v="0"/>
    <x v="9"/>
    <n v="224.62387473167021"/>
    <n v="2.3514559144952143"/>
    <n v="5.4144273355493624"/>
  </r>
  <r>
    <x v="6"/>
    <x v="0"/>
    <x v="2"/>
    <x v="6"/>
    <x v="6"/>
    <x v="0"/>
    <x v="3"/>
    <n v="93"/>
    <n v="88"/>
    <n v="29"/>
    <x v="18"/>
    <n v="9069.7779909137334"/>
    <n v="3.9575966565748542"/>
    <n v="9.1127030655123349"/>
  </r>
  <r>
    <x v="6"/>
    <x v="0"/>
    <x v="2"/>
    <x v="6"/>
    <x v="6"/>
    <x v="0"/>
    <x v="3"/>
    <n v="38"/>
    <n v="31"/>
    <n v="26"/>
    <x v="15"/>
    <n v="3048.9156703088943"/>
    <n v="3.4841454124185156"/>
    <n v="8.0225412884584646"/>
  </r>
  <r>
    <x v="6"/>
    <x v="0"/>
    <x v="2"/>
    <x v="6"/>
    <x v="6"/>
    <x v="0"/>
    <x v="3"/>
    <n v="18"/>
    <n v="9"/>
    <n v="8.5"/>
    <x v="4"/>
    <n v="354.21457169224919"/>
    <n v="2.549266423244132"/>
    <n v="5.8699028642321878"/>
  </r>
  <r>
    <x v="6"/>
    <x v="0"/>
    <x v="2"/>
    <x v="6"/>
    <x v="6"/>
    <x v="0"/>
    <x v="3"/>
    <n v="31"/>
    <n v="20"/>
    <n v="16.5"/>
    <x v="18"/>
    <n v="1342.2454612462391"/>
    <n v="3.1278319440869082"/>
    <n v="7.2020992078451007"/>
  </r>
  <r>
    <x v="6"/>
    <x v="3"/>
    <x v="2"/>
    <x v="6"/>
    <x v="6"/>
    <x v="0"/>
    <x v="3"/>
    <n v="2"/>
    <n v="2"/>
    <n v="0"/>
    <x v="0"/>
    <n v="3.1415926535897931"/>
    <n v="0.49714987269413385"/>
    <n v="1.1447298858494002"/>
  </r>
  <r>
    <x v="6"/>
    <x v="3"/>
    <x v="2"/>
    <x v="6"/>
    <x v="6"/>
    <x v="0"/>
    <x v="3"/>
    <n v="1"/>
    <n v="1"/>
    <n v="0"/>
    <x v="0"/>
    <n v="0.78539816339744828"/>
    <n v="-0.10491011863382856"/>
    <n v="-0.24156447527049049"/>
  </r>
  <r>
    <x v="6"/>
    <x v="3"/>
    <x v="2"/>
    <x v="6"/>
    <x v="6"/>
    <x v="0"/>
    <x v="3"/>
    <n v="1"/>
    <n v="1"/>
    <n v="0"/>
    <x v="0"/>
    <n v="0.78539816339744828"/>
    <n v="-0.10491011863382856"/>
    <n v="-0.24156447527049049"/>
  </r>
  <r>
    <x v="6"/>
    <x v="3"/>
    <x v="2"/>
    <x v="6"/>
    <x v="6"/>
    <x v="0"/>
    <x v="3"/>
    <n v="1"/>
    <n v="1"/>
    <n v="0"/>
    <x v="0"/>
    <n v="0.78539816339744828"/>
    <n v="-0.10491011863382856"/>
    <n v="-0.24156447527049049"/>
  </r>
  <r>
    <x v="6"/>
    <x v="3"/>
    <x v="2"/>
    <x v="6"/>
    <x v="6"/>
    <x v="0"/>
    <x v="3"/>
    <n v="3"/>
    <n v="2"/>
    <n v="0"/>
    <x v="0"/>
    <n v="4.7123889803846897"/>
    <n v="0.67324113174981504"/>
    <n v="1.5501949939575645"/>
  </r>
  <r>
    <x v="5"/>
    <x v="0"/>
    <x v="2"/>
    <x v="3"/>
    <x v="6"/>
    <x v="0"/>
    <x v="3"/>
    <n v="41.5"/>
    <n v="22.5"/>
    <n v="28"/>
    <x v="4"/>
    <n v="3196.3741754867651"/>
    <n v="3.5046576132068257"/>
    <n v="8.069772376218129"/>
  </r>
  <r>
    <x v="5"/>
    <x v="0"/>
    <x v="2"/>
    <x v="3"/>
    <x v="6"/>
    <x v="0"/>
    <x v="3"/>
    <n v="18"/>
    <n v="8"/>
    <n v="6.5"/>
    <x v="10"/>
    <n v="245.8296251434013"/>
    <n v="2.39063421891262"/>
    <n v="5.504638715269663"/>
  </r>
  <r>
    <x v="5"/>
    <x v="3"/>
    <x v="2"/>
    <x v="8"/>
    <x v="6"/>
    <x v="0"/>
    <x v="3"/>
    <n v="25"/>
    <n v="17"/>
    <n v="0"/>
    <x v="9"/>
    <n v="333.79421944391549"/>
    <n v="2.5234788114164828"/>
    <n v="5.8105246936539263"/>
  </r>
  <r>
    <x v="6"/>
    <x v="3"/>
    <x v="2"/>
    <x v="9"/>
    <x v="6"/>
    <x v="0"/>
    <x v="3"/>
    <n v="11"/>
    <n v="8"/>
    <n v="7"/>
    <x v="2"/>
    <n v="223.05307840487532"/>
    <n v="2.3484082214132092"/>
    <n v="5.4074097628907154"/>
  </r>
  <r>
    <x v="6"/>
    <x v="3"/>
    <x v="2"/>
    <x v="9"/>
    <x v="6"/>
    <x v="0"/>
    <x v="3"/>
    <n v="10"/>
    <n v="5"/>
    <n v="0"/>
    <x v="0"/>
    <n v="39.269908169872416"/>
    <n v="1.5940598857021904"/>
    <n v="3.6704585301576556"/>
  </r>
  <r>
    <x v="6"/>
    <x v="3"/>
    <x v="2"/>
    <x v="9"/>
    <x v="6"/>
    <x v="0"/>
    <x v="3"/>
    <n v="11"/>
    <n v="4"/>
    <n v="10"/>
    <x v="8"/>
    <n v="348.71678454846705"/>
    <n v="2.5424728514807913"/>
    <n v="5.8542600871617347"/>
  </r>
  <r>
    <x v="5"/>
    <x v="3"/>
    <x v="2"/>
    <x v="3"/>
    <x v="15"/>
    <x v="2"/>
    <x v="3"/>
    <n v="23"/>
    <n v="19"/>
    <n v="0"/>
    <x v="10"/>
    <n v="343.2189974046849"/>
    <n v="2.5355713183365931"/>
    <n v="5.8383687198251"/>
  </r>
  <r>
    <x v="5"/>
    <x v="0"/>
    <x v="2"/>
    <x v="0"/>
    <x v="7"/>
    <x v="2"/>
    <x v="0"/>
    <n v="1.2"/>
    <n v="2"/>
    <n v="0"/>
    <x v="0"/>
    <n v="1.8849555921538759"/>
    <n v="0.27530112307777749"/>
    <n v="0.63390426208340944"/>
  </r>
  <r>
    <x v="5"/>
    <x v="0"/>
    <x v="2"/>
    <x v="0"/>
    <x v="7"/>
    <x v="2"/>
    <x v="0"/>
    <n v="1.2"/>
    <n v="0.8"/>
    <n v="0"/>
    <x v="0"/>
    <n v="0.7539822368615503"/>
    <n v="-0.12263888559426017"/>
    <n v="-0.28238646979074566"/>
  </r>
  <r>
    <x v="5"/>
    <x v="0"/>
    <x v="2"/>
    <x v="0"/>
    <x v="7"/>
    <x v="2"/>
    <x v="0"/>
    <n v="1"/>
    <n v="0.6"/>
    <n v="0"/>
    <x v="0"/>
    <n v="0.47123889803846897"/>
    <n v="-0.32675886825018491"/>
    <n v="-0.75239009903648113"/>
  </r>
  <r>
    <x v="5"/>
    <x v="0"/>
    <x v="2"/>
    <x v="1"/>
    <x v="7"/>
    <x v="2"/>
    <x v="0"/>
    <n v="3.5"/>
    <n v="3"/>
    <n v="0"/>
    <x v="2"/>
    <n v="8.2466807156732074"/>
    <n v="0.91627918043610956"/>
    <n v="2.1098107818929872"/>
  </r>
  <r>
    <x v="5"/>
    <x v="0"/>
    <x v="2"/>
    <x v="1"/>
    <x v="7"/>
    <x v="2"/>
    <x v="0"/>
    <n v="1.5"/>
    <n v="1.2"/>
    <n v="0"/>
    <x v="0"/>
    <n v="1.4137166941154067"/>
    <n v="0.15036238646947744"/>
    <n v="0.34622218963162837"/>
  </r>
  <r>
    <x v="5"/>
    <x v="0"/>
    <x v="2"/>
    <x v="1"/>
    <x v="7"/>
    <x v="2"/>
    <x v="0"/>
    <n v="2.5"/>
    <n v="2.2000000000000002"/>
    <n v="0"/>
    <x v="0"/>
    <n v="4.3196898986859651"/>
    <n v="0.63545257086041529"/>
    <n v="1.4631836169679346"/>
  </r>
  <r>
    <x v="6"/>
    <x v="0"/>
    <x v="2"/>
    <x v="4"/>
    <x v="7"/>
    <x v="2"/>
    <x v="0"/>
    <n v="2.2000000000000002"/>
    <n v="1.5"/>
    <n v="0"/>
    <x v="14"/>
    <n v="2.5918139392115793"/>
    <n v="0.41360382124405892"/>
    <n v="0.95235799320194403"/>
  </r>
  <r>
    <x v="6"/>
    <x v="0"/>
    <x v="2"/>
    <x v="4"/>
    <x v="7"/>
    <x v="2"/>
    <x v="0"/>
    <n v="3.5"/>
    <n v="2.5"/>
    <n v="0"/>
    <x v="0"/>
    <n v="6.8722339297276722"/>
    <n v="0.83709793438848468"/>
    <n v="1.9274892250990325"/>
  </r>
  <r>
    <x v="6"/>
    <x v="0"/>
    <x v="2"/>
    <x v="4"/>
    <x v="7"/>
    <x v="2"/>
    <x v="0"/>
    <n v="2.5"/>
    <n v="1.5"/>
    <n v="0"/>
    <x v="0"/>
    <n v="2.9452431127404308"/>
    <n v="0.46912114909389024"/>
    <n v="1.0801913647118289"/>
  </r>
  <r>
    <x v="6"/>
    <x v="0"/>
    <x v="2"/>
    <x v="4"/>
    <x v="7"/>
    <x v="2"/>
    <x v="0"/>
    <n v="2"/>
    <n v="2"/>
    <n v="0"/>
    <x v="0"/>
    <n v="3.1415926535897931"/>
    <n v="0.49714987269413385"/>
    <n v="1.1447298858494002"/>
  </r>
  <r>
    <x v="6"/>
    <x v="0"/>
    <x v="2"/>
    <x v="4"/>
    <x v="7"/>
    <x v="2"/>
    <x v="0"/>
    <n v="2.5"/>
    <n v="1.5"/>
    <n v="0"/>
    <x v="12"/>
    <n v="2.9452431127404308"/>
    <n v="0.46912114909389024"/>
    <n v="1.0801913647118289"/>
  </r>
  <r>
    <x v="6"/>
    <x v="0"/>
    <x v="2"/>
    <x v="4"/>
    <x v="7"/>
    <x v="2"/>
    <x v="0"/>
    <n v="2"/>
    <n v="1.4"/>
    <n v="0"/>
    <x v="0"/>
    <n v="2.1991148575128552"/>
    <n v="0.34224791270839067"/>
    <n v="0.78805494191066772"/>
  </r>
  <r>
    <x v="6"/>
    <x v="0"/>
    <x v="2"/>
    <x v="4"/>
    <x v="7"/>
    <x v="2"/>
    <x v="0"/>
    <n v="2.8"/>
    <n v="1.6"/>
    <n v="0"/>
    <x v="2"/>
    <n v="3.5185837720205679"/>
    <n v="0.5463678953643154"/>
    <n v="1.2580585711564032"/>
  </r>
  <r>
    <x v="6"/>
    <x v="0"/>
    <x v="2"/>
    <x v="4"/>
    <x v="7"/>
    <x v="2"/>
    <x v="0"/>
    <n v="1.5"/>
    <n v="1.2"/>
    <n v="0"/>
    <x v="0"/>
    <n v="1.4137166941154067"/>
    <n v="0.15036238646947744"/>
    <n v="0.34622218963162837"/>
  </r>
  <r>
    <x v="6"/>
    <x v="0"/>
    <x v="2"/>
    <x v="5"/>
    <x v="7"/>
    <x v="2"/>
    <x v="0"/>
    <n v="1.2"/>
    <n v="0.8"/>
    <n v="0"/>
    <x v="2"/>
    <n v="0.7539822368615503"/>
    <n v="-0.12263888559426017"/>
    <n v="-0.28238646979074566"/>
  </r>
  <r>
    <x v="6"/>
    <x v="0"/>
    <x v="2"/>
    <x v="5"/>
    <x v="7"/>
    <x v="2"/>
    <x v="0"/>
    <n v="2.5"/>
    <n v="2"/>
    <n v="0"/>
    <x v="0"/>
    <n v="3.9269908169872414"/>
    <n v="0.59405988570219026"/>
    <n v="1.3678734371636099"/>
  </r>
  <r>
    <x v="6"/>
    <x v="0"/>
    <x v="2"/>
    <x v="5"/>
    <x v="7"/>
    <x v="2"/>
    <x v="0"/>
    <n v="2"/>
    <n v="2"/>
    <n v="0"/>
    <x v="14"/>
    <n v="3.1415926535897931"/>
    <n v="0.49714987269413385"/>
    <n v="1.1447298858494002"/>
  </r>
  <r>
    <x v="6"/>
    <x v="0"/>
    <x v="2"/>
    <x v="5"/>
    <x v="7"/>
    <x v="2"/>
    <x v="0"/>
    <n v="4.5"/>
    <n v="2.5"/>
    <n v="0"/>
    <x v="1"/>
    <n v="8.8357293382212934"/>
    <n v="0.94624240381355273"/>
    <n v="2.1788036533799389"/>
  </r>
  <r>
    <x v="6"/>
    <x v="0"/>
    <x v="2"/>
    <x v="5"/>
    <x v="7"/>
    <x v="2"/>
    <x v="0"/>
    <n v="2.5"/>
    <n v="1.5"/>
    <n v="0"/>
    <x v="0"/>
    <n v="2.9452431127404308"/>
    <n v="0.46912114909389024"/>
    <n v="1.0801913647118289"/>
  </r>
  <r>
    <x v="6"/>
    <x v="0"/>
    <x v="2"/>
    <x v="2"/>
    <x v="7"/>
    <x v="2"/>
    <x v="0"/>
    <n v="1"/>
    <n v="0.6"/>
    <n v="0"/>
    <x v="0"/>
    <n v="0.47123889803846897"/>
    <n v="-0.32675886825018491"/>
    <n v="-0.75239009903648113"/>
  </r>
  <r>
    <x v="6"/>
    <x v="0"/>
    <x v="2"/>
    <x v="2"/>
    <x v="7"/>
    <x v="2"/>
    <x v="0"/>
    <n v="3"/>
    <n v="2"/>
    <n v="0"/>
    <x v="0"/>
    <n v="4.7123889803846897"/>
    <n v="0.67324113174981504"/>
    <n v="1.5501949939575645"/>
  </r>
  <r>
    <x v="6"/>
    <x v="0"/>
    <x v="2"/>
    <x v="2"/>
    <x v="7"/>
    <x v="2"/>
    <x v="0"/>
    <n v="1.5"/>
    <n v="1"/>
    <n v="0"/>
    <x v="14"/>
    <n v="1.1780972450961724"/>
    <n v="7.1181140421852696E-2"/>
    <n v="0.16390063283767389"/>
  </r>
  <r>
    <x v="6"/>
    <x v="0"/>
    <x v="2"/>
    <x v="2"/>
    <x v="7"/>
    <x v="2"/>
    <x v="0"/>
    <n v="0.5"/>
    <n v="0.3"/>
    <n v="0"/>
    <x v="0"/>
    <n v="0.11780972450961724"/>
    <n v="-0.92881885957814736"/>
    <n v="-2.1386844601563717"/>
  </r>
  <r>
    <x v="6"/>
    <x v="0"/>
    <x v="2"/>
    <x v="2"/>
    <x v="7"/>
    <x v="2"/>
    <x v="0"/>
    <n v="1.4"/>
    <n v="1"/>
    <n v="0"/>
    <x v="0"/>
    <n v="1.0995574287564276"/>
    <n v="4.1217917044409476E-2"/>
    <n v="9.4907761350722444E-2"/>
  </r>
  <r>
    <x v="6"/>
    <x v="0"/>
    <x v="2"/>
    <x v="2"/>
    <x v="7"/>
    <x v="2"/>
    <x v="0"/>
    <n v="2.5"/>
    <n v="1.8"/>
    <n v="0"/>
    <x v="2"/>
    <n v="3.5342917352885173"/>
    <n v="0.54830239514151513"/>
    <n v="1.2625129215057835"/>
  </r>
  <r>
    <x v="6"/>
    <x v="0"/>
    <x v="2"/>
    <x v="6"/>
    <x v="7"/>
    <x v="2"/>
    <x v="0"/>
    <n v="2.5"/>
    <n v="1.5"/>
    <n v="0"/>
    <x v="12"/>
    <n v="2.9452431127404308"/>
    <n v="0.46912114909389024"/>
    <n v="1.0801913647118289"/>
  </r>
  <r>
    <x v="6"/>
    <x v="0"/>
    <x v="2"/>
    <x v="6"/>
    <x v="7"/>
    <x v="2"/>
    <x v="0"/>
    <n v="2"/>
    <n v="1.6"/>
    <n v="0"/>
    <x v="2"/>
    <n v="2.5132741228718345"/>
    <n v="0.40023985968607745"/>
    <n v="0.92158633453519034"/>
  </r>
  <r>
    <x v="6"/>
    <x v="0"/>
    <x v="2"/>
    <x v="6"/>
    <x v="7"/>
    <x v="2"/>
    <x v="0"/>
    <n v="3.5"/>
    <n v="3"/>
    <n v="0"/>
    <x v="0"/>
    <n v="8.2466807156732074"/>
    <n v="0.91627918043610956"/>
    <n v="2.1098107818929872"/>
  </r>
  <r>
    <x v="6"/>
    <x v="0"/>
    <x v="2"/>
    <x v="6"/>
    <x v="7"/>
    <x v="2"/>
    <x v="0"/>
    <n v="1.7"/>
    <n v="1.6"/>
    <n v="0"/>
    <x v="1"/>
    <n v="2.1362830044410597"/>
    <n v="0.32965878540037025"/>
    <n v="0.75906740503741565"/>
  </r>
  <r>
    <x v="6"/>
    <x v="0"/>
    <x v="2"/>
    <x v="6"/>
    <x v="7"/>
    <x v="2"/>
    <x v="0"/>
    <n v="0.5"/>
    <n v="0.4"/>
    <n v="0"/>
    <x v="0"/>
    <n v="0.15707963267948966"/>
    <n v="-0.80388012296984734"/>
    <n v="-1.8510023877045909"/>
  </r>
  <r>
    <x v="6"/>
    <x v="3"/>
    <x v="2"/>
    <x v="6"/>
    <x v="7"/>
    <x v="2"/>
    <x v="0"/>
    <n v="3"/>
    <n v="2"/>
    <n v="2"/>
    <x v="0"/>
    <n v="17.27875959474386"/>
    <n v="1.2375125621883776"/>
    <n v="2.8494779780878252"/>
  </r>
  <r>
    <x v="5"/>
    <x v="0"/>
    <x v="2"/>
    <x v="7"/>
    <x v="7"/>
    <x v="2"/>
    <x v="0"/>
    <n v="1.5"/>
    <n v="0.6"/>
    <n v="0"/>
    <x v="0"/>
    <n v="0.70685834705770334"/>
    <n v="-0.15066760919450375"/>
    <n v="-0.34692499092831697"/>
  </r>
  <r>
    <x v="5"/>
    <x v="0"/>
    <x v="2"/>
    <x v="7"/>
    <x v="7"/>
    <x v="2"/>
    <x v="0"/>
    <n v="1"/>
    <n v="0.8"/>
    <n v="0"/>
    <x v="0"/>
    <n v="0.62831853071795862"/>
    <n v="-0.20182013164188498"/>
    <n v="-0.46470802658470023"/>
  </r>
  <r>
    <x v="5"/>
    <x v="0"/>
    <x v="2"/>
    <x v="7"/>
    <x v="7"/>
    <x v="2"/>
    <x v="0"/>
    <n v="3.5"/>
    <n v="2.5"/>
    <n v="0"/>
    <x v="2"/>
    <n v="6.8722339297276722"/>
    <n v="0.83709793438848468"/>
    <n v="1.9274892250990325"/>
  </r>
  <r>
    <x v="5"/>
    <x v="0"/>
    <x v="2"/>
    <x v="7"/>
    <x v="7"/>
    <x v="2"/>
    <x v="0"/>
    <n v="1.2"/>
    <n v="1"/>
    <n v="0"/>
    <x v="0"/>
    <n v="0.94247779607693793"/>
    <n v="-2.5728872586203724E-2"/>
    <n v="-5.9242918476535858E-2"/>
  </r>
  <r>
    <x v="5"/>
    <x v="0"/>
    <x v="2"/>
    <x v="7"/>
    <x v="7"/>
    <x v="2"/>
    <x v="0"/>
    <n v="1.5"/>
    <n v="1.5"/>
    <n v="0"/>
    <x v="1"/>
    <n v="1.7671458676442586"/>
    <n v="0.24727239947753393"/>
    <n v="0.56936574094583825"/>
  </r>
  <r>
    <x v="5"/>
    <x v="0"/>
    <x v="2"/>
    <x v="7"/>
    <x v="7"/>
    <x v="2"/>
    <x v="0"/>
    <n v="1.5"/>
    <n v="0.8"/>
    <n v="0"/>
    <x v="0"/>
    <n v="0.94247779607693805"/>
    <n v="-2.5728872586203676E-2"/>
    <n v="-5.924291847653574E-2"/>
  </r>
  <r>
    <x v="5"/>
    <x v="0"/>
    <x v="2"/>
    <x v="7"/>
    <x v="7"/>
    <x v="2"/>
    <x v="0"/>
    <n v="1.2"/>
    <n v="0.6"/>
    <n v="0"/>
    <x v="0"/>
    <n v="0.56548667764616278"/>
    <n v="-0.24757762220256008"/>
    <n v="-0.57006854224252645"/>
  </r>
  <r>
    <x v="5"/>
    <x v="0"/>
    <x v="2"/>
    <x v="7"/>
    <x v="7"/>
    <x v="2"/>
    <x v="0"/>
    <n v="2.5"/>
    <n v="1.5"/>
    <n v="0"/>
    <x v="0"/>
    <n v="2.9452431127404308"/>
    <n v="0.46912114909389024"/>
    <n v="1.0801913647118289"/>
  </r>
  <r>
    <x v="5"/>
    <x v="0"/>
    <x v="2"/>
    <x v="7"/>
    <x v="7"/>
    <x v="2"/>
    <x v="0"/>
    <n v="1.8"/>
    <n v="1.5"/>
    <n v="0"/>
    <x v="9"/>
    <n v="2.1205750411731104"/>
    <n v="0.32645364552515876"/>
    <n v="0.75168729773979293"/>
  </r>
  <r>
    <x v="5"/>
    <x v="0"/>
    <x v="2"/>
    <x v="7"/>
    <x v="7"/>
    <x v="2"/>
    <x v="0"/>
    <n v="2"/>
    <n v="1.5"/>
    <n v="0"/>
    <x v="0"/>
    <n v="2.3561944901923448"/>
    <n v="0.37221113608583389"/>
    <n v="0.85704781339761926"/>
  </r>
  <r>
    <x v="5"/>
    <x v="0"/>
    <x v="2"/>
    <x v="7"/>
    <x v="7"/>
    <x v="2"/>
    <x v="0"/>
    <n v="2"/>
    <n v="1.5"/>
    <n v="0"/>
    <x v="1"/>
    <n v="2.3561944901923448"/>
    <n v="0.37221113608583389"/>
    <n v="0.85704781339761926"/>
  </r>
  <r>
    <x v="5"/>
    <x v="0"/>
    <x v="2"/>
    <x v="3"/>
    <x v="7"/>
    <x v="2"/>
    <x v="0"/>
    <n v="2.5"/>
    <n v="2"/>
    <n v="0"/>
    <x v="2"/>
    <n v="3.9269908169872414"/>
    <n v="0.59405988570219026"/>
    <n v="1.3678734371636099"/>
  </r>
  <r>
    <x v="5"/>
    <x v="0"/>
    <x v="2"/>
    <x v="3"/>
    <x v="7"/>
    <x v="2"/>
    <x v="0"/>
    <n v="0.6"/>
    <n v="0.6"/>
    <n v="0"/>
    <x v="0"/>
    <n v="0.28274333882308139"/>
    <n v="-0.54860761786654122"/>
    <n v="-1.2632157228024719"/>
  </r>
  <r>
    <x v="5"/>
    <x v="0"/>
    <x v="2"/>
    <x v="3"/>
    <x v="7"/>
    <x v="2"/>
    <x v="0"/>
    <n v="0.8"/>
    <n v="0.6"/>
    <n v="0"/>
    <x v="0"/>
    <n v="0.37699111843077515"/>
    <n v="-0.42366888125824137"/>
    <n v="-0.97553365035069095"/>
  </r>
  <r>
    <x v="6"/>
    <x v="0"/>
    <x v="2"/>
    <x v="9"/>
    <x v="7"/>
    <x v="2"/>
    <x v="0"/>
    <n v="1.8"/>
    <n v="0.8"/>
    <n v="0"/>
    <x v="0"/>
    <n v="1.1309733552923256"/>
    <n v="5.3452373461421121E-2"/>
    <n v="0.1230786383174188"/>
  </r>
  <r>
    <x v="5"/>
    <x v="0"/>
    <x v="2"/>
    <x v="1"/>
    <x v="8"/>
    <x v="2"/>
    <x v="4"/>
    <n v="102"/>
    <n v="77.5"/>
    <n v="41"/>
    <x v="20"/>
    <n v="11489.58973234127"/>
    <n v="4.0603045212765005"/>
    <n v="9.3491966637075947"/>
  </r>
  <r>
    <x v="5"/>
    <x v="0"/>
    <x v="2"/>
    <x v="1"/>
    <x v="8"/>
    <x v="2"/>
    <x v="4"/>
    <n v="120"/>
    <n v="83"/>
    <n v="73"/>
    <x v="3"/>
    <n v="24564.112958418591"/>
    <n v="4.3903010858239995"/>
    <n v="10.109041833973913"/>
  </r>
  <r>
    <x v="5"/>
    <x v="3"/>
    <x v="2"/>
    <x v="1"/>
    <x v="8"/>
    <x v="2"/>
    <x v="4"/>
    <n v="130"/>
    <n v="70"/>
    <n v="45"/>
    <x v="8"/>
    <n v="13508.84841043611"/>
    <n v="4.1306183282737203"/>
    <n v="9.5111001875310546"/>
  </r>
  <r>
    <x v="6"/>
    <x v="0"/>
    <x v="2"/>
    <x v="5"/>
    <x v="8"/>
    <x v="2"/>
    <x v="4"/>
    <n v="82"/>
    <n v="63"/>
    <n v="52"/>
    <x v="11"/>
    <n v="12552.233447418019"/>
    <n v="4.0987210076966836"/>
    <n v="9.4376538926639171"/>
  </r>
  <r>
    <x v="6"/>
    <x v="0"/>
    <x v="2"/>
    <x v="5"/>
    <x v="8"/>
    <x v="2"/>
    <x v="4"/>
    <n v="85"/>
    <n v="88"/>
    <n v="42"/>
    <x v="18"/>
    <n v="11416.547703145308"/>
    <n v="4.0575347956661494"/>
    <n v="9.3428191348055165"/>
  </r>
  <r>
    <x v="6"/>
    <x v="0"/>
    <x v="2"/>
    <x v="5"/>
    <x v="8"/>
    <x v="2"/>
    <x v="4"/>
    <n v="52"/>
    <n v="36"/>
    <n v="28"/>
    <x v="15"/>
    <n v="3933.2740022944208"/>
    <n v="3.5947542015685445"/>
    <n v="8.2772274375094437"/>
  </r>
  <r>
    <x v="6"/>
    <x v="3"/>
    <x v="2"/>
    <x v="5"/>
    <x v="8"/>
    <x v="2"/>
    <x v="4"/>
    <n v="39"/>
    <n v="25"/>
    <n v="18"/>
    <x v="2"/>
    <n v="1783.639229075605"/>
    <n v="3.2513070155859065"/>
    <n v="7.4864110668350676"/>
  </r>
  <r>
    <x v="6"/>
    <x v="3"/>
    <x v="2"/>
    <x v="2"/>
    <x v="8"/>
    <x v="2"/>
    <x v="4"/>
    <n v="87"/>
    <n v="49"/>
    <n v="0"/>
    <x v="2"/>
    <n v="3348.1523705633222"/>
    <n v="3.5248052140133037"/>
    <n v="8.1161639414947206"/>
  </r>
  <r>
    <x v="6"/>
    <x v="3"/>
    <x v="2"/>
    <x v="6"/>
    <x v="8"/>
    <x v="2"/>
    <x v="4"/>
    <n v="80"/>
    <n v="70"/>
    <n v="55"/>
    <x v="8"/>
    <n v="13901.547492134834"/>
    <n v="4.143063147727978"/>
    <n v="9.5397554432914298"/>
  </r>
  <r>
    <x v="5"/>
    <x v="0"/>
    <x v="2"/>
    <x v="7"/>
    <x v="8"/>
    <x v="2"/>
    <x v="4"/>
    <n v="113"/>
    <n v="81.5"/>
    <n v="88"/>
    <x v="16"/>
    <n v="31561.617895208157"/>
    <n v="4.4991592576854069"/>
    <n v="10.359697037752573"/>
  </r>
  <r>
    <x v="5"/>
    <x v="3"/>
    <x v="2"/>
    <x v="7"/>
    <x v="8"/>
    <x v="2"/>
    <x v="4"/>
    <n v="27"/>
    <n v="14"/>
    <n v="22"/>
    <x v="9"/>
    <n v="1817.4113501016952"/>
    <n v="3.2594532359819022"/>
    <n v="7.5051684324831314"/>
  </r>
  <r>
    <x v="5"/>
    <x v="3"/>
    <x v="2"/>
    <x v="7"/>
    <x v="8"/>
    <x v="2"/>
    <x v="4"/>
    <n v="40"/>
    <n v="30"/>
    <n v="28"/>
    <x v="2"/>
    <n v="3405.4864364913356"/>
    <n v="3.532179154896502"/>
    <n v="8.1331430678489909"/>
  </r>
  <r>
    <x v="5"/>
    <x v="3"/>
    <x v="2"/>
    <x v="7"/>
    <x v="8"/>
    <x v="2"/>
    <x v="4"/>
    <n v="18"/>
    <n v="8"/>
    <n v="3"/>
    <x v="0"/>
    <n v="141.37166941154069"/>
    <n v="2.1503623864694776"/>
    <n v="4.9513923756197196"/>
  </r>
  <r>
    <x v="5"/>
    <x v="0"/>
    <x v="2"/>
    <x v="3"/>
    <x v="8"/>
    <x v="2"/>
    <x v="4"/>
    <n v="51"/>
    <n v="44.5"/>
    <n v="34"/>
    <x v="3"/>
    <n v="5414.1422393803095"/>
    <n v="3.73352966129162"/>
    <n v="8.5967697423411931"/>
  </r>
  <r>
    <x v="5"/>
    <x v="3"/>
    <x v="2"/>
    <x v="3"/>
    <x v="8"/>
    <x v="2"/>
    <x v="4"/>
    <n v="95"/>
    <n v="85"/>
    <n v="57"/>
    <x v="1"/>
    <n v="16549.124700947632"/>
    <n v="4.2187750284681602"/>
    <n v="9.7140884912463168"/>
  </r>
  <r>
    <x v="5"/>
    <x v="3"/>
    <x v="2"/>
    <x v="3"/>
    <x v="8"/>
    <x v="2"/>
    <x v="4"/>
    <n v="5"/>
    <n v="4"/>
    <n v="5"/>
    <x v="0"/>
    <n v="94.247779607693786"/>
    <n v="1.9742711274137963"/>
    <n v="4.5459272675115558"/>
  </r>
  <r>
    <x v="5"/>
    <x v="3"/>
    <x v="2"/>
    <x v="8"/>
    <x v="8"/>
    <x v="2"/>
    <x v="4"/>
    <n v="2"/>
    <n v="2"/>
    <n v="0"/>
    <x v="0"/>
    <n v="3.1415926535897931"/>
    <n v="0.49714987269413385"/>
    <n v="1.1447298858494002"/>
  </r>
  <r>
    <x v="6"/>
    <x v="0"/>
    <x v="2"/>
    <x v="9"/>
    <x v="8"/>
    <x v="2"/>
    <x v="4"/>
    <n v="3.5"/>
    <n v="2"/>
    <n v="0"/>
    <x v="0"/>
    <n v="5.497787143782138"/>
    <n v="0.74018792138042833"/>
    <n v="1.7043456737848228"/>
  </r>
  <r>
    <x v="6"/>
    <x v="0"/>
    <x v="2"/>
    <x v="9"/>
    <x v="8"/>
    <x v="2"/>
    <x v="4"/>
    <n v="410"/>
    <n v="475"/>
    <n v="205"/>
    <x v="6"/>
    <n v="284981.72358876409"/>
    <n v="5.4548170087837322"/>
    <n v="12.560180329435793"/>
  </r>
  <r>
    <x v="6"/>
    <x v="3"/>
    <x v="2"/>
    <x v="9"/>
    <x v="8"/>
    <x v="2"/>
    <x v="4"/>
    <n v="200"/>
    <n v="200"/>
    <n v="120"/>
    <x v="15"/>
    <n v="76654.860747590952"/>
    <n v="4.8845396990328629"/>
    <n v="11.247068297130694"/>
  </r>
  <r>
    <x v="6"/>
    <x v="3"/>
    <x v="2"/>
    <x v="9"/>
    <x v="8"/>
    <x v="2"/>
    <x v="4"/>
    <n v="66"/>
    <n v="60"/>
    <n v="50"/>
    <x v="19"/>
    <n v="10964.158361028378"/>
    <n v="4.0399752996533138"/>
    <n v="9.3023869010458728"/>
  </r>
  <r>
    <x v="6"/>
    <x v="0"/>
    <x v="2"/>
    <x v="2"/>
    <x v="16"/>
    <x v="0"/>
    <x v="0"/>
    <n v="6.5"/>
    <n v="3.5"/>
    <n v="0"/>
    <x v="14"/>
    <n v="17.867808217291948"/>
    <n v="1.2520712823593028"/>
    <n v="2.883000670126469"/>
  </r>
  <r>
    <x v="6"/>
    <x v="0"/>
    <x v="2"/>
    <x v="2"/>
    <x v="16"/>
    <x v="0"/>
    <x v="0"/>
    <n v="13"/>
    <n v="4"/>
    <n v="0"/>
    <x v="9"/>
    <n v="40.840704496667314"/>
    <n v="1.6110932250009706"/>
    <n v="3.7096792433109371"/>
  </r>
  <r>
    <x v="6"/>
    <x v="0"/>
    <x v="2"/>
    <x v="2"/>
    <x v="16"/>
    <x v="0"/>
    <x v="0"/>
    <n v="1"/>
    <n v="0.8"/>
    <n v="0"/>
    <x v="0"/>
    <n v="0.62831853071795862"/>
    <n v="-0.20182013164188498"/>
    <n v="-0.46470802658470023"/>
  </r>
  <r>
    <x v="5"/>
    <x v="3"/>
    <x v="2"/>
    <x v="0"/>
    <x v="9"/>
    <x v="3"/>
    <x v="2"/>
    <n v="30"/>
    <n v="20"/>
    <n v="14"/>
    <x v="0"/>
    <n v="1086.9910581420684"/>
    <n v="3.0362259714869104"/>
    <n v="6.9911686609071246"/>
  </r>
  <r>
    <x v="5"/>
    <x v="0"/>
    <x v="2"/>
    <x v="1"/>
    <x v="9"/>
    <x v="3"/>
    <x v="2"/>
    <n v="40"/>
    <n v="39"/>
    <n v="29"/>
    <x v="8"/>
    <n v="3867.3005565690355"/>
    <n v="3.5874079256254503"/>
    <n v="8.2603120120338538"/>
  </r>
  <r>
    <x v="5"/>
    <x v="3"/>
    <x v="2"/>
    <x v="1"/>
    <x v="9"/>
    <x v="3"/>
    <x v="2"/>
    <n v="35"/>
    <n v="25"/>
    <n v="10"/>
    <x v="0"/>
    <n v="1001.3826583317466"/>
    <n v="3.0006000661361454"/>
    <n v="6.9091369823220363"/>
  </r>
  <r>
    <x v="5"/>
    <x v="3"/>
    <x v="2"/>
    <x v="1"/>
    <x v="9"/>
    <x v="3"/>
    <x v="2"/>
    <n v="38"/>
    <n v="28"/>
    <n v="10"/>
    <x v="20"/>
    <n v="1149.8229112138642"/>
    <n v="3.0606309580885447"/>
    <n v="7.0473632192507667"/>
  </r>
  <r>
    <x v="5"/>
    <x v="3"/>
    <x v="2"/>
    <x v="1"/>
    <x v="9"/>
    <x v="3"/>
    <x v="2"/>
    <n v="10"/>
    <n v="7"/>
    <n v="5"/>
    <x v="0"/>
    <n v="133.51768777756621"/>
    <n v="2.1255388027444453"/>
    <n v="4.8942339617797712"/>
  </r>
  <r>
    <x v="6"/>
    <x v="0"/>
    <x v="2"/>
    <x v="4"/>
    <x v="9"/>
    <x v="3"/>
    <x v="2"/>
    <n v="1"/>
    <n v="0.6"/>
    <n v="0.4"/>
    <x v="0"/>
    <n v="0.97389372261283602"/>
    <n v="-1.1488433471593413E-2"/>
    <n v="-2.6453095653544829E-2"/>
  </r>
  <r>
    <x v="6"/>
    <x v="0"/>
    <x v="2"/>
    <x v="5"/>
    <x v="9"/>
    <x v="3"/>
    <x v="2"/>
    <n v="53"/>
    <n v="37"/>
    <n v="29"/>
    <x v="9"/>
    <n v="4182.2452200914122"/>
    <n v="3.6214094934769467"/>
    <n v="8.3386035153071347"/>
  </r>
  <r>
    <x v="6"/>
    <x v="0"/>
    <x v="2"/>
    <x v="5"/>
    <x v="9"/>
    <x v="3"/>
    <x v="2"/>
    <n v="10"/>
    <n v="17"/>
    <n v="4"/>
    <x v="10"/>
    <n v="183.7831702350029"/>
    <n v="2.2643057387763141"/>
    <n v="5.2137566400872108"/>
  </r>
  <r>
    <x v="6"/>
    <x v="3"/>
    <x v="2"/>
    <x v="5"/>
    <x v="9"/>
    <x v="3"/>
    <x v="2"/>
    <n v="33"/>
    <n v="30"/>
    <n v="25"/>
    <x v="8"/>
    <n v="2741.0395902570945"/>
    <n v="3.4379153083253513"/>
    <n v="7.9160925399259821"/>
  </r>
  <r>
    <x v="6"/>
    <x v="3"/>
    <x v="2"/>
    <x v="5"/>
    <x v="9"/>
    <x v="3"/>
    <x v="2"/>
    <n v="2"/>
    <n v="2"/>
    <n v="1"/>
    <x v="0"/>
    <n v="6.2831853071795862"/>
    <n v="0.79817986835811505"/>
    <n v="1.8378770664093453"/>
  </r>
  <r>
    <x v="6"/>
    <x v="3"/>
    <x v="2"/>
    <x v="5"/>
    <x v="9"/>
    <x v="3"/>
    <x v="2"/>
    <n v="1"/>
    <n v="2"/>
    <n v="0"/>
    <x v="0"/>
    <n v="1.5707963267948966"/>
    <n v="0.19611987703015263"/>
    <n v="0.45158270528945482"/>
  </r>
  <r>
    <x v="6"/>
    <x v="3"/>
    <x v="2"/>
    <x v="5"/>
    <x v="9"/>
    <x v="3"/>
    <x v="2"/>
    <n v="5"/>
    <n v="4"/>
    <n v="2"/>
    <x v="0"/>
    <n v="28.274333882308138"/>
    <n v="1.4513923821334587"/>
    <n v="3.3419544631856195"/>
  </r>
  <r>
    <x v="6"/>
    <x v="3"/>
    <x v="2"/>
    <x v="5"/>
    <x v="9"/>
    <x v="3"/>
    <x v="2"/>
    <n v="12"/>
    <n v="10"/>
    <n v="10"/>
    <x v="13"/>
    <n v="408.40704496667308"/>
    <n v="2.6110932250009706"/>
    <n v="6.0122643363049821"/>
  </r>
  <r>
    <x v="6"/>
    <x v="3"/>
    <x v="2"/>
    <x v="5"/>
    <x v="9"/>
    <x v="3"/>
    <x v="2"/>
    <n v="6"/>
    <n v="3"/>
    <n v="6"/>
    <x v="0"/>
    <n v="127.23450247038662"/>
    <n v="2.1046048959088024"/>
    <n v="4.8460318599618937"/>
  </r>
  <r>
    <x v="6"/>
    <x v="0"/>
    <x v="2"/>
    <x v="2"/>
    <x v="9"/>
    <x v="3"/>
    <x v="2"/>
    <n v="17.5"/>
    <n v="15.5"/>
    <n v="17.5"/>
    <x v="0"/>
    <n v="1175.152001983432"/>
    <n v="3.0700940447806384"/>
    <n v="7.0691527816016926"/>
  </r>
  <r>
    <x v="6"/>
    <x v="0"/>
    <x v="2"/>
    <x v="2"/>
    <x v="9"/>
    <x v="3"/>
    <x v="2"/>
    <n v="5"/>
    <n v="4.5"/>
    <n v="3.8"/>
    <x v="14"/>
    <n v="63.036056594279195"/>
    <n v="1.7995890367639913"/>
    <n v="4.1437068895682803"/>
  </r>
  <r>
    <x v="6"/>
    <x v="3"/>
    <x v="2"/>
    <x v="2"/>
    <x v="9"/>
    <x v="3"/>
    <x v="2"/>
    <n v="9"/>
    <n v="9"/>
    <n v="8"/>
    <x v="0"/>
    <n v="264.67918106494005"/>
    <n v="2.4227197822375102"/>
    <n v="5.5785184550818716"/>
  </r>
  <r>
    <x v="6"/>
    <x v="3"/>
    <x v="2"/>
    <x v="2"/>
    <x v="9"/>
    <x v="3"/>
    <x v="2"/>
    <n v="13"/>
    <n v="7"/>
    <n v="9"/>
    <x v="0"/>
    <n v="325.94023780994104"/>
    <n v="2.5131379780782641"/>
    <n v="5.7867140449602079"/>
  </r>
  <r>
    <x v="6"/>
    <x v="3"/>
    <x v="2"/>
    <x v="2"/>
    <x v="9"/>
    <x v="3"/>
    <x v="2"/>
    <n v="25"/>
    <n v="25"/>
    <n v="17"/>
    <x v="0"/>
    <n v="1398.7941290108554"/>
    <n v="3.1457538008294148"/>
    <n v="7.2433658080191714"/>
  </r>
  <r>
    <x v="6"/>
    <x v="3"/>
    <x v="2"/>
    <x v="6"/>
    <x v="9"/>
    <x v="3"/>
    <x v="2"/>
    <n v="34"/>
    <n v="25"/>
    <n v="20"/>
    <x v="12"/>
    <n v="1924.2255003237483"/>
    <n v="3.2842559657307038"/>
    <n v="7.5622788282682825"/>
  </r>
  <r>
    <x v="6"/>
    <x v="3"/>
    <x v="2"/>
    <x v="6"/>
    <x v="9"/>
    <x v="3"/>
    <x v="2"/>
    <n v="5"/>
    <n v="4"/>
    <n v="4"/>
    <x v="0"/>
    <n v="65.973445725385659"/>
    <n v="1.8193691674280532"/>
    <n v="4.1892523235728234"/>
  </r>
  <r>
    <x v="6"/>
    <x v="3"/>
    <x v="2"/>
    <x v="6"/>
    <x v="9"/>
    <x v="3"/>
    <x v="2"/>
    <n v="27"/>
    <n v="23"/>
    <n v="15"/>
    <x v="0"/>
    <n v="1194.5906065275187"/>
    <n v="3.0772190954191698"/>
    <n v="7.0855588169888026"/>
  </r>
  <r>
    <x v="6"/>
    <x v="3"/>
    <x v="2"/>
    <x v="6"/>
    <x v="9"/>
    <x v="3"/>
    <x v="2"/>
    <n v="5"/>
    <n v="5"/>
    <n v="3"/>
    <x v="0"/>
    <n v="47.909287967244346"/>
    <n v="1.6804197163769385"/>
    <n v="3.8693093889028209"/>
  </r>
  <r>
    <x v="6"/>
    <x v="3"/>
    <x v="2"/>
    <x v="6"/>
    <x v="9"/>
    <x v="3"/>
    <x v="2"/>
    <n v="40"/>
    <n v="32"/>
    <n v="25"/>
    <x v="12"/>
    <n v="2968.8050576423543"/>
    <n v="3.4725816812033967"/>
    <n v="7.995914813343143"/>
  </r>
  <r>
    <x v="5"/>
    <x v="3"/>
    <x v="2"/>
    <x v="7"/>
    <x v="9"/>
    <x v="3"/>
    <x v="2"/>
    <n v="18"/>
    <n v="15"/>
    <n v="0"/>
    <x v="16"/>
    <n v="212.05750411731103"/>
    <n v="2.3264536455251585"/>
    <n v="5.3568574837278842"/>
  </r>
  <r>
    <x v="5"/>
    <x v="3"/>
    <x v="2"/>
    <x v="7"/>
    <x v="9"/>
    <x v="3"/>
    <x v="2"/>
    <n v="15"/>
    <n v="13"/>
    <n v="10"/>
    <x v="9"/>
    <n v="467.3119072214817"/>
    <n v="2.669606847094721"/>
    <n v="6.1469969302751393"/>
  </r>
  <r>
    <x v="5"/>
    <x v="3"/>
    <x v="2"/>
    <x v="7"/>
    <x v="9"/>
    <x v="3"/>
    <x v="2"/>
    <n v="28"/>
    <n v="25"/>
    <n v="15"/>
    <x v="0"/>
    <n v="1256.6370614359173"/>
    <n v="3.0992098640220962"/>
    <n v="7.1361944329573825"/>
  </r>
  <r>
    <x v="5"/>
    <x v="0"/>
    <x v="2"/>
    <x v="3"/>
    <x v="9"/>
    <x v="3"/>
    <x v="2"/>
    <n v="29"/>
    <n v="26"/>
    <n v="25.5"/>
    <x v="0"/>
    <n v="2635.0108381984392"/>
    <n v="3.4207824058711824"/>
    <n v="7.8766425741352917"/>
  </r>
  <r>
    <x v="5"/>
    <x v="0"/>
    <x v="2"/>
    <x v="3"/>
    <x v="9"/>
    <x v="3"/>
    <x v="2"/>
    <n v="12.5"/>
    <n v="9"/>
    <n v="6.5"/>
    <x v="7"/>
    <n v="221.08958299638169"/>
    <n v="2.3445682805535366"/>
    <n v="5.3985679723092543"/>
  </r>
  <r>
    <x v="5"/>
    <x v="3"/>
    <x v="2"/>
    <x v="3"/>
    <x v="9"/>
    <x v="3"/>
    <x v="2"/>
    <n v="10"/>
    <n v="10"/>
    <n v="10"/>
    <x v="2"/>
    <n v="392.69908169872411"/>
    <n v="2.5940598857021904"/>
    <n v="5.9730436231517015"/>
  </r>
  <r>
    <x v="5"/>
    <x v="3"/>
    <x v="2"/>
    <x v="3"/>
    <x v="9"/>
    <x v="3"/>
    <x v="2"/>
    <n v="30"/>
    <n v="23"/>
    <n v="10"/>
    <x v="1"/>
    <n v="856.08399810321862"/>
    <n v="2.932516379306795"/>
    <n v="6.7523684999526985"/>
  </r>
  <r>
    <x v="5"/>
    <x v="3"/>
    <x v="2"/>
    <x v="3"/>
    <x v="9"/>
    <x v="3"/>
    <x v="2"/>
    <n v="28"/>
    <n v="19"/>
    <n v="20"/>
    <x v="2"/>
    <n v="1674.4688843633596"/>
    <n v="3.2238770817207061"/>
    <n v="7.4232513100152442"/>
  </r>
  <r>
    <x v="5"/>
    <x v="3"/>
    <x v="2"/>
    <x v="8"/>
    <x v="9"/>
    <x v="3"/>
    <x v="2"/>
    <n v="2"/>
    <n v="2"/>
    <n v="0"/>
    <x v="0"/>
    <n v="3.1415926535897931"/>
    <n v="0.49714987269413385"/>
    <n v="1.1447298858494002"/>
  </r>
  <r>
    <x v="6"/>
    <x v="0"/>
    <x v="2"/>
    <x v="9"/>
    <x v="9"/>
    <x v="3"/>
    <x v="2"/>
    <n v="2"/>
    <n v="1.5"/>
    <n v="1"/>
    <x v="0"/>
    <n v="5.497787143782138"/>
    <n v="0.74018792138042833"/>
    <n v="1.7043456737848228"/>
  </r>
  <r>
    <x v="6"/>
    <x v="0"/>
    <x v="2"/>
    <x v="9"/>
    <x v="9"/>
    <x v="3"/>
    <x v="2"/>
    <n v="2.5"/>
    <n v="1.5"/>
    <n v="1"/>
    <x v="0"/>
    <n v="6.0868357663302239"/>
    <n v="0.78439158387248176"/>
    <n v="1.8061283680947651"/>
  </r>
  <r>
    <x v="5"/>
    <x v="0"/>
    <x v="2"/>
    <x v="0"/>
    <x v="10"/>
    <x v="0"/>
    <x v="0"/>
    <n v="7.5"/>
    <n v="2.5"/>
    <n v="0"/>
    <x v="2"/>
    <n v="14.726215563702155"/>
    <n v="1.168091153429909"/>
    <n v="2.6896292771459294"/>
  </r>
  <r>
    <x v="5"/>
    <x v="0"/>
    <x v="2"/>
    <x v="0"/>
    <x v="10"/>
    <x v="0"/>
    <x v="0"/>
    <n v="6"/>
    <n v="5.5"/>
    <n v="0"/>
    <x v="0"/>
    <n v="25.918139392115794"/>
    <n v="1.4136038212440589"/>
    <n v="3.2549430861959898"/>
  </r>
  <r>
    <x v="5"/>
    <x v="0"/>
    <x v="2"/>
    <x v="0"/>
    <x v="10"/>
    <x v="0"/>
    <x v="0"/>
    <n v="2"/>
    <n v="1.2"/>
    <n v="0"/>
    <x v="0"/>
    <n v="1.8849555921538759"/>
    <n v="0.27530112307777749"/>
    <n v="0.63390426208340944"/>
  </r>
  <r>
    <x v="5"/>
    <x v="0"/>
    <x v="2"/>
    <x v="0"/>
    <x v="10"/>
    <x v="0"/>
    <x v="0"/>
    <n v="9.5"/>
    <n v="4.5"/>
    <n v="0"/>
    <x v="1"/>
    <n v="33.575771485240914"/>
    <n v="1.526026000430363"/>
    <n v="3.5138047201122786"/>
  </r>
  <r>
    <x v="5"/>
    <x v="0"/>
    <x v="2"/>
    <x v="0"/>
    <x v="10"/>
    <x v="0"/>
    <x v="0"/>
    <n v="7"/>
    <n v="5.5"/>
    <n v="0"/>
    <x v="0"/>
    <n v="30.237829290801759"/>
    <n v="1.4805506108746722"/>
    <n v="3.4090937660232479"/>
  </r>
  <r>
    <x v="5"/>
    <x v="0"/>
    <x v="2"/>
    <x v="0"/>
    <x v="10"/>
    <x v="0"/>
    <x v="0"/>
    <n v="2"/>
    <n v="2"/>
    <n v="0"/>
    <x v="0"/>
    <n v="3.1415926535897931"/>
    <n v="0.49714987269413385"/>
    <n v="1.1447298858494002"/>
  </r>
  <r>
    <x v="5"/>
    <x v="0"/>
    <x v="2"/>
    <x v="0"/>
    <x v="10"/>
    <x v="0"/>
    <x v="0"/>
    <n v="3.2"/>
    <n v="2"/>
    <n v="0"/>
    <x v="12"/>
    <n v="5.026548245743669"/>
    <n v="0.70126985535005859"/>
    <n v="1.6147335150951356"/>
  </r>
  <r>
    <x v="5"/>
    <x v="0"/>
    <x v="2"/>
    <x v="0"/>
    <x v="10"/>
    <x v="0"/>
    <x v="0"/>
    <n v="5.5"/>
    <n v="4"/>
    <n v="0"/>
    <x v="2"/>
    <n v="17.27875959474386"/>
    <n v="1.2375125621883776"/>
    <n v="2.8494779780878252"/>
  </r>
  <r>
    <x v="5"/>
    <x v="0"/>
    <x v="2"/>
    <x v="0"/>
    <x v="10"/>
    <x v="0"/>
    <x v="0"/>
    <n v="5"/>
    <n v="3"/>
    <n v="0"/>
    <x v="0"/>
    <n v="11.780972450961723"/>
    <n v="1.0711811404218528"/>
    <n v="2.4664857258317197"/>
  </r>
  <r>
    <x v="5"/>
    <x v="0"/>
    <x v="2"/>
    <x v="0"/>
    <x v="10"/>
    <x v="0"/>
    <x v="0"/>
    <n v="3"/>
    <n v="2"/>
    <n v="0"/>
    <x v="0"/>
    <n v="4.7123889803846897"/>
    <n v="0.67324113174981504"/>
    <n v="1.5501949939575645"/>
  </r>
  <r>
    <x v="5"/>
    <x v="0"/>
    <x v="2"/>
    <x v="0"/>
    <x v="10"/>
    <x v="0"/>
    <x v="0"/>
    <n v="3"/>
    <n v="3"/>
    <n v="0"/>
    <x v="0"/>
    <n v="7.0685834705770345"/>
    <n v="0.84933239080549627"/>
    <n v="1.9556601020657289"/>
  </r>
  <r>
    <x v="5"/>
    <x v="0"/>
    <x v="2"/>
    <x v="0"/>
    <x v="10"/>
    <x v="0"/>
    <x v="0"/>
    <n v="11"/>
    <n v="7"/>
    <n v="0"/>
    <x v="3"/>
    <n v="60.475658581603518"/>
    <n v="1.7815806065386532"/>
    <n v="4.1022409465831933"/>
  </r>
  <r>
    <x v="5"/>
    <x v="3"/>
    <x v="2"/>
    <x v="0"/>
    <x v="10"/>
    <x v="0"/>
    <x v="0"/>
    <n v="2"/>
    <n v="1"/>
    <n v="0"/>
    <x v="0"/>
    <n v="1.5707963267948966"/>
    <n v="0.19611987703015263"/>
    <n v="0.45158270528945482"/>
  </r>
  <r>
    <x v="5"/>
    <x v="3"/>
    <x v="2"/>
    <x v="0"/>
    <x v="10"/>
    <x v="0"/>
    <x v="0"/>
    <n v="2"/>
    <n v="1"/>
    <n v="0"/>
    <x v="0"/>
    <n v="1.5707963267948966"/>
    <n v="0.19611987703015263"/>
    <n v="0.45158270528945482"/>
  </r>
  <r>
    <x v="5"/>
    <x v="3"/>
    <x v="2"/>
    <x v="1"/>
    <x v="10"/>
    <x v="0"/>
    <x v="0"/>
    <n v="2"/>
    <n v="2"/>
    <n v="0"/>
    <x v="0"/>
    <n v="3.1415926535897931"/>
    <n v="0.49714987269413385"/>
    <n v="1.1447298858494002"/>
  </r>
  <r>
    <x v="6"/>
    <x v="0"/>
    <x v="2"/>
    <x v="5"/>
    <x v="10"/>
    <x v="0"/>
    <x v="0"/>
    <n v="19"/>
    <n v="8"/>
    <n v="0"/>
    <x v="1"/>
    <n v="119.38052083641213"/>
    <n v="2.0769334693109438"/>
    <n v="4.7823160455757856"/>
  </r>
  <r>
    <x v="6"/>
    <x v="0"/>
    <x v="2"/>
    <x v="5"/>
    <x v="10"/>
    <x v="0"/>
    <x v="0"/>
    <n v="10"/>
    <n v="4"/>
    <n v="0"/>
    <x v="3"/>
    <n v="31.415926535897931"/>
    <n v="1.4971498726941339"/>
    <n v="3.4473149788434458"/>
  </r>
  <r>
    <x v="6"/>
    <x v="0"/>
    <x v="2"/>
    <x v="5"/>
    <x v="10"/>
    <x v="0"/>
    <x v="0"/>
    <n v="2"/>
    <n v="1.4"/>
    <n v="0"/>
    <x v="14"/>
    <n v="2.1991148575128552"/>
    <n v="0.34224791270839067"/>
    <n v="0.78805494191066772"/>
  </r>
  <r>
    <x v="6"/>
    <x v="0"/>
    <x v="2"/>
    <x v="5"/>
    <x v="10"/>
    <x v="0"/>
    <x v="0"/>
    <n v="4.5"/>
    <n v="2.5"/>
    <n v="0"/>
    <x v="3"/>
    <n v="8.8357293382212934"/>
    <n v="0.94624240381355273"/>
    <n v="2.1788036533799389"/>
  </r>
  <r>
    <x v="6"/>
    <x v="0"/>
    <x v="2"/>
    <x v="5"/>
    <x v="10"/>
    <x v="0"/>
    <x v="0"/>
    <n v="0.8"/>
    <n v="0.4"/>
    <n v="0"/>
    <x v="0"/>
    <n v="0.25132741228718347"/>
    <n v="-0.59976014031392255"/>
    <n v="-1.3809987584588552"/>
  </r>
  <r>
    <x v="6"/>
    <x v="3"/>
    <x v="2"/>
    <x v="9"/>
    <x v="10"/>
    <x v="0"/>
    <x v="0"/>
    <n v="8"/>
    <n v="6"/>
    <n v="0"/>
    <x v="0"/>
    <n v="37.699111843077517"/>
    <n v="1.5763311187417586"/>
    <n v="3.6296365356374003"/>
  </r>
  <r>
    <x v="6"/>
    <x v="3"/>
    <x v="2"/>
    <x v="9"/>
    <x v="10"/>
    <x v="0"/>
    <x v="0"/>
    <n v="8"/>
    <n v="5"/>
    <n v="0"/>
    <x v="0"/>
    <n v="31.415926535897931"/>
    <n v="1.4971498726941339"/>
    <n v="3.4473149788434458"/>
  </r>
  <r>
    <x v="5"/>
    <x v="0"/>
    <x v="2"/>
    <x v="0"/>
    <x v="17"/>
    <x v="0"/>
    <x v="5"/>
    <n v="5.5"/>
    <n v="4.5"/>
    <n v="4"/>
    <x v="3"/>
    <n v="69.704087001523533"/>
    <n v="1.8432582430933031"/>
    <n v="4.2442589530850343"/>
  </r>
  <r>
    <x v="6"/>
    <x v="0"/>
    <x v="2"/>
    <x v="6"/>
    <x v="17"/>
    <x v="0"/>
    <x v="5"/>
    <n v="3.5"/>
    <n v="1.2"/>
    <n v="0.8"/>
    <x v="0"/>
    <n v="5.3092915845667505"/>
    <n v="0.72503657730780735"/>
    <n v="1.6694584147843823"/>
  </r>
  <r>
    <x v="6"/>
    <x v="0"/>
    <x v="2"/>
    <x v="6"/>
    <x v="17"/>
    <x v="0"/>
    <x v="5"/>
    <n v="0.6"/>
    <n v="0.5"/>
    <n v="0.2"/>
    <x v="0"/>
    <n v="0.36128315516282622"/>
    <n v="-0.44215228695225445"/>
    <n v="-1.0180932647694869"/>
  </r>
  <r>
    <x v="6"/>
    <x v="0"/>
    <x v="2"/>
    <x v="6"/>
    <x v="17"/>
    <x v="0"/>
    <x v="5"/>
    <n v="0.4"/>
    <n v="0.3"/>
    <n v="0"/>
    <x v="0"/>
    <n v="9.4247779607693788E-2"/>
    <n v="-1.0257288725862037"/>
    <n v="-2.3618280114705814"/>
  </r>
  <r>
    <x v="6"/>
    <x v="0"/>
    <x v="2"/>
    <x v="6"/>
    <x v="17"/>
    <x v="0"/>
    <x v="5"/>
    <n v="1.8"/>
    <n v="1"/>
    <n v="1.6"/>
    <x v="1"/>
    <n v="9.4561938873052789"/>
    <n v="0.97571636828797725"/>
    <n v="2.2466699646101849"/>
  </r>
  <r>
    <x v="6"/>
    <x v="0"/>
    <x v="2"/>
    <x v="6"/>
    <x v="17"/>
    <x v="0"/>
    <x v="5"/>
    <n v="0.6"/>
    <n v="0.6"/>
    <n v="0.3"/>
    <x v="2"/>
    <n v="0.56548667764616278"/>
    <n v="-0.24757762220256008"/>
    <n v="-0.57006854224252645"/>
  </r>
  <r>
    <x v="5"/>
    <x v="3"/>
    <x v="2"/>
    <x v="0"/>
    <x v="11"/>
    <x v="0"/>
    <x v="0"/>
    <n v="40"/>
    <n v="18"/>
    <n v="0"/>
    <x v="8"/>
    <n v="565.48667764616278"/>
    <n v="2.7524223777974397"/>
    <n v="6.3376867367396104"/>
  </r>
  <r>
    <x v="5"/>
    <x v="3"/>
    <x v="2"/>
    <x v="0"/>
    <x v="11"/>
    <x v="0"/>
    <x v="0"/>
    <n v="15"/>
    <n v="9"/>
    <n v="0"/>
    <x v="13"/>
    <n v="106.02875205865551"/>
    <n v="2.0254236498611777"/>
    <n v="4.6637103031679388"/>
  </r>
  <r>
    <x v="5"/>
    <x v="3"/>
    <x v="2"/>
    <x v="1"/>
    <x v="11"/>
    <x v="0"/>
    <x v="0"/>
    <n v="5"/>
    <n v="4"/>
    <n v="0"/>
    <x v="0"/>
    <n v="15.707963267948966"/>
    <n v="1.1961198770301527"/>
    <n v="2.7541677982835004"/>
  </r>
  <r>
    <x v="6"/>
    <x v="3"/>
    <x v="2"/>
    <x v="5"/>
    <x v="11"/>
    <x v="0"/>
    <x v="0"/>
    <n v="4"/>
    <n v="5"/>
    <n v="0"/>
    <x v="0"/>
    <n v="15.707963267948966"/>
    <n v="1.1961198770301527"/>
    <n v="2.7541677982835004"/>
  </r>
  <r>
    <x v="6"/>
    <x v="3"/>
    <x v="2"/>
    <x v="5"/>
    <x v="11"/>
    <x v="0"/>
    <x v="0"/>
    <n v="6"/>
    <n v="3"/>
    <n v="0"/>
    <x v="0"/>
    <n v="14.137166941154069"/>
    <n v="1.1503623864694774"/>
    <n v="2.6488072826256741"/>
  </r>
  <r>
    <x v="6"/>
    <x v="3"/>
    <x v="2"/>
    <x v="5"/>
    <x v="11"/>
    <x v="0"/>
    <x v="0"/>
    <n v="7"/>
    <n v="11"/>
    <n v="0"/>
    <x v="0"/>
    <n v="60.475658581603518"/>
    <n v="1.7815806065386532"/>
    <n v="4.1022409465831933"/>
  </r>
  <r>
    <x v="6"/>
    <x v="3"/>
    <x v="2"/>
    <x v="5"/>
    <x v="11"/>
    <x v="0"/>
    <x v="0"/>
    <n v="3"/>
    <n v="2"/>
    <n v="0"/>
    <x v="0"/>
    <n v="4.7123889803846897"/>
    <n v="0.67324113174981504"/>
    <n v="1.5501949939575645"/>
  </r>
  <r>
    <x v="6"/>
    <x v="3"/>
    <x v="2"/>
    <x v="5"/>
    <x v="11"/>
    <x v="0"/>
    <x v="0"/>
    <n v="5"/>
    <n v="4"/>
    <n v="0"/>
    <x v="1"/>
    <n v="15.707963267948966"/>
    <n v="1.1961198770301527"/>
    <n v="2.7541677982835004"/>
  </r>
  <r>
    <x v="6"/>
    <x v="3"/>
    <x v="2"/>
    <x v="5"/>
    <x v="11"/>
    <x v="0"/>
    <x v="0"/>
    <n v="6"/>
    <n v="5"/>
    <n v="0"/>
    <x v="10"/>
    <n v="23.561944901923447"/>
    <n v="1.3722111360858338"/>
    <n v="3.1596329063916646"/>
  </r>
  <r>
    <x v="6"/>
    <x v="3"/>
    <x v="2"/>
    <x v="5"/>
    <x v="11"/>
    <x v="0"/>
    <x v="0"/>
    <n v="7"/>
    <n v="3"/>
    <n v="0"/>
    <x v="0"/>
    <n v="16.493361431346415"/>
    <n v="1.2173091761000907"/>
    <n v="2.8029579624529326"/>
  </r>
  <r>
    <x v="6"/>
    <x v="3"/>
    <x v="2"/>
    <x v="5"/>
    <x v="11"/>
    <x v="0"/>
    <x v="0"/>
    <n v="14"/>
    <n v="3"/>
    <n v="0"/>
    <x v="0"/>
    <n v="32.986722862692829"/>
    <n v="1.518339171764072"/>
    <n v="3.496105143012878"/>
  </r>
  <r>
    <x v="6"/>
    <x v="3"/>
    <x v="2"/>
    <x v="6"/>
    <x v="11"/>
    <x v="0"/>
    <x v="0"/>
    <n v="6"/>
    <n v="9"/>
    <n v="0"/>
    <x v="0"/>
    <n v="42.411500823462205"/>
    <n v="1.62748364118914"/>
    <n v="3.7474195712937837"/>
  </r>
  <r>
    <x v="6"/>
    <x v="3"/>
    <x v="2"/>
    <x v="6"/>
    <x v="11"/>
    <x v="0"/>
    <x v="0"/>
    <n v="10"/>
    <n v="4"/>
    <n v="0"/>
    <x v="0"/>
    <n v="31.415926535897931"/>
    <n v="1.4971498726941339"/>
    <n v="3.4473149788434458"/>
  </r>
  <r>
    <x v="5"/>
    <x v="3"/>
    <x v="2"/>
    <x v="3"/>
    <x v="11"/>
    <x v="0"/>
    <x v="0"/>
    <n v="8"/>
    <n v="9"/>
    <n v="0"/>
    <x v="0"/>
    <n v="56.548667764616276"/>
    <n v="1.7524223777974399"/>
    <n v="4.0351016437455645"/>
  </r>
  <r>
    <x v="5"/>
    <x v="3"/>
    <x v="2"/>
    <x v="3"/>
    <x v="11"/>
    <x v="0"/>
    <x v="0"/>
    <n v="48"/>
    <n v="25"/>
    <n v="0"/>
    <x v="12"/>
    <n v="942.47779607693792"/>
    <n v="2.9742711274137963"/>
    <n v="6.8485123605056009"/>
  </r>
  <r>
    <x v="5"/>
    <x v="3"/>
    <x v="2"/>
    <x v="3"/>
    <x v="11"/>
    <x v="0"/>
    <x v="0"/>
    <n v="4"/>
    <n v="2"/>
    <n v="0"/>
    <x v="0"/>
    <n v="6.2831853071795862"/>
    <n v="0.79817986835811505"/>
    <n v="1.8378770664093453"/>
  </r>
  <r>
    <x v="5"/>
    <x v="3"/>
    <x v="2"/>
    <x v="8"/>
    <x v="11"/>
    <x v="0"/>
    <x v="0"/>
    <n v="15"/>
    <n v="16"/>
    <n v="0"/>
    <x v="0"/>
    <n v="188.49555921538757"/>
    <n v="2.2753011230777775"/>
    <n v="5.2390744480715004"/>
  </r>
  <r>
    <x v="5"/>
    <x v="3"/>
    <x v="2"/>
    <x v="8"/>
    <x v="11"/>
    <x v="0"/>
    <x v="0"/>
    <n v="11"/>
    <n v="6"/>
    <n v="0"/>
    <x v="13"/>
    <n v="51.836278784231588"/>
    <n v="1.7146338169080402"/>
    <n v="3.9480902667559352"/>
  </r>
  <r>
    <x v="5"/>
    <x v="3"/>
    <x v="2"/>
    <x v="8"/>
    <x v="11"/>
    <x v="0"/>
    <x v="0"/>
    <n v="3"/>
    <n v="1"/>
    <n v="0"/>
    <x v="0"/>
    <n v="2.3561944901923448"/>
    <n v="0.37221113608583389"/>
    <n v="0.85704781339761926"/>
  </r>
  <r>
    <x v="6"/>
    <x v="0"/>
    <x v="2"/>
    <x v="9"/>
    <x v="11"/>
    <x v="0"/>
    <x v="0"/>
    <n v="12.5"/>
    <n v="11"/>
    <n v="0"/>
    <x v="3"/>
    <n v="107.99224746714914"/>
    <n v="2.0333925795324528"/>
    <n v="4.6820594418361354"/>
  </r>
  <r>
    <x v="6"/>
    <x v="0"/>
    <x v="2"/>
    <x v="5"/>
    <x v="18"/>
    <x v="0"/>
    <x v="0"/>
    <n v="3.2"/>
    <n v="2.8"/>
    <n v="0"/>
    <x v="2"/>
    <n v="7.0371675440411359"/>
    <n v="0.84739789102829655"/>
    <n v="1.9512057517163486"/>
  </r>
  <r>
    <x v="6"/>
    <x v="0"/>
    <x v="2"/>
    <x v="5"/>
    <x v="18"/>
    <x v="0"/>
    <x v="0"/>
    <n v="2.5"/>
    <n v="2"/>
    <n v="0"/>
    <x v="14"/>
    <n v="3.9269908169872414"/>
    <n v="0.59405988570219026"/>
    <n v="1.3678734371636099"/>
  </r>
  <r>
    <x v="6"/>
    <x v="0"/>
    <x v="2"/>
    <x v="5"/>
    <x v="18"/>
    <x v="0"/>
    <x v="0"/>
    <n v="2.5"/>
    <n v="1.5"/>
    <n v="0"/>
    <x v="12"/>
    <n v="2.9452431127404308"/>
    <n v="0.46912114909389024"/>
    <n v="1.0801913647118289"/>
  </r>
  <r>
    <x v="6"/>
    <x v="0"/>
    <x v="2"/>
    <x v="5"/>
    <x v="18"/>
    <x v="0"/>
    <x v="0"/>
    <n v="1.6"/>
    <n v="1"/>
    <n v="0"/>
    <x v="2"/>
    <n v="1.2566370614359172"/>
    <n v="9.9209864022096222E-2"/>
    <n v="0.22843915397524506"/>
  </r>
  <r>
    <x v="6"/>
    <x v="0"/>
    <x v="2"/>
    <x v="9"/>
    <x v="18"/>
    <x v="0"/>
    <x v="0"/>
    <n v="2"/>
    <n v="1.5"/>
    <n v="0.5"/>
    <x v="0"/>
    <n v="3.1415926535897931"/>
    <n v="0.49714987269413385"/>
    <n v="1.1447298858494002"/>
  </r>
  <r>
    <x v="6"/>
    <x v="0"/>
    <x v="2"/>
    <x v="9"/>
    <x v="18"/>
    <x v="0"/>
    <x v="0"/>
    <n v="1.5"/>
    <n v="0.6"/>
    <n v="0"/>
    <x v="0"/>
    <n v="0.70685834705770334"/>
    <n v="-0.15066760919450375"/>
    <n v="-0.34692499092831697"/>
  </r>
  <r>
    <x v="6"/>
    <x v="0"/>
    <x v="2"/>
    <x v="9"/>
    <x v="18"/>
    <x v="0"/>
    <x v="0"/>
    <n v="1.5"/>
    <n v="2"/>
    <n v="0"/>
    <x v="7"/>
    <n v="2.3561944901923448"/>
    <n v="0.37221113608583389"/>
    <n v="0.85704781339761926"/>
  </r>
  <r>
    <x v="6"/>
    <x v="0"/>
    <x v="2"/>
    <x v="9"/>
    <x v="18"/>
    <x v="0"/>
    <x v="0"/>
    <n v="3"/>
    <n v="3"/>
    <n v="0"/>
    <x v="8"/>
    <n v="7.0685834705770345"/>
    <n v="0.84933239080549627"/>
    <n v="1.9556601020657289"/>
  </r>
  <r>
    <x v="6"/>
    <x v="0"/>
    <x v="2"/>
    <x v="9"/>
    <x v="18"/>
    <x v="0"/>
    <x v="0"/>
    <n v="7"/>
    <n v="3"/>
    <n v="1"/>
    <x v="14"/>
    <n v="19.634954084936208"/>
    <n v="1.2930298900382091"/>
    <n v="2.9773113495977102"/>
  </r>
  <r>
    <x v="6"/>
    <x v="0"/>
    <x v="2"/>
    <x v="9"/>
    <x v="18"/>
    <x v="0"/>
    <x v="0"/>
    <n v="2.5"/>
    <n v="1.2"/>
    <n v="0"/>
    <x v="12"/>
    <n v="2.3561944901923448"/>
    <n v="0.37221113608583389"/>
    <n v="0.85704781339761926"/>
  </r>
  <r>
    <x v="6"/>
    <x v="0"/>
    <x v="2"/>
    <x v="9"/>
    <x v="18"/>
    <x v="0"/>
    <x v="0"/>
    <n v="3"/>
    <n v="1"/>
    <n v="0"/>
    <x v="3"/>
    <n v="2.3561944901923448"/>
    <n v="0.37221113608583389"/>
    <n v="0.85704781339761926"/>
  </r>
  <r>
    <x v="6"/>
    <x v="0"/>
    <x v="2"/>
    <x v="9"/>
    <x v="18"/>
    <x v="0"/>
    <x v="0"/>
    <n v="1"/>
    <n v="0.6"/>
    <n v="0"/>
    <x v="0"/>
    <n v="0.47123889803846897"/>
    <n v="-0.32675886825018491"/>
    <n v="-0.75239009903648113"/>
  </r>
  <r>
    <x v="6"/>
    <x v="0"/>
    <x v="2"/>
    <x v="9"/>
    <x v="18"/>
    <x v="0"/>
    <x v="0"/>
    <n v="5"/>
    <n v="4"/>
    <n v="0"/>
    <x v="8"/>
    <n v="15.707963267948966"/>
    <n v="1.1961198770301527"/>
    <n v="2.7541677982835004"/>
  </r>
  <r>
    <x v="6"/>
    <x v="0"/>
    <x v="2"/>
    <x v="9"/>
    <x v="18"/>
    <x v="0"/>
    <x v="0"/>
    <n v="7.5"/>
    <n v="5"/>
    <n v="0"/>
    <x v="18"/>
    <n v="29.45243112740431"/>
    <n v="1.4691211490938902"/>
    <n v="3.3827764577058748"/>
  </r>
  <r>
    <x v="7"/>
    <x v="0"/>
    <x v="3"/>
    <x v="2"/>
    <x v="0"/>
    <x v="0"/>
    <x v="0"/>
    <n v="1.2"/>
    <n v="1"/>
    <n v="0"/>
    <x v="2"/>
    <n v="0.94247779607693793"/>
    <n v="-2.5728872586203724E-2"/>
    <n v="-5.9242918476535858E-2"/>
  </r>
  <r>
    <x v="8"/>
    <x v="0"/>
    <x v="3"/>
    <x v="8"/>
    <x v="0"/>
    <x v="0"/>
    <x v="0"/>
    <n v="1.6"/>
    <n v="0.8"/>
    <n v="0"/>
    <x v="0"/>
    <n v="1.0053096491487339"/>
    <n v="2.2998510140398521E-3"/>
    <n v="5.2956026610354026E-3"/>
  </r>
  <r>
    <x v="8"/>
    <x v="0"/>
    <x v="3"/>
    <x v="8"/>
    <x v="0"/>
    <x v="0"/>
    <x v="0"/>
    <n v="2.2000000000000002"/>
    <n v="2.5"/>
    <n v="0"/>
    <x v="0"/>
    <n v="4.3196898986859651"/>
    <n v="0.63545257086041529"/>
    <n v="1.4631836169679346"/>
  </r>
  <r>
    <x v="8"/>
    <x v="0"/>
    <x v="3"/>
    <x v="8"/>
    <x v="0"/>
    <x v="0"/>
    <x v="0"/>
    <n v="2.5"/>
    <n v="2.5"/>
    <n v="0"/>
    <x v="0"/>
    <n v="4.908738521234052"/>
    <n v="0.69096989871024672"/>
    <n v="1.5910169884778196"/>
  </r>
  <r>
    <x v="8"/>
    <x v="0"/>
    <x v="3"/>
    <x v="8"/>
    <x v="0"/>
    <x v="0"/>
    <x v="0"/>
    <n v="4.5"/>
    <n v="3"/>
    <n v="0"/>
    <x v="2"/>
    <n v="10.602875205865551"/>
    <n v="1.0254236498611775"/>
    <n v="2.3611252101738933"/>
  </r>
  <r>
    <x v="8"/>
    <x v="0"/>
    <x v="3"/>
    <x v="8"/>
    <x v="0"/>
    <x v="0"/>
    <x v="0"/>
    <n v="5.5"/>
    <n v="4"/>
    <n v="0"/>
    <x v="2"/>
    <n v="17.27875959474386"/>
    <n v="1.2375125621883776"/>
    <n v="2.8494779780878252"/>
  </r>
  <r>
    <x v="8"/>
    <x v="3"/>
    <x v="3"/>
    <x v="9"/>
    <x v="0"/>
    <x v="0"/>
    <x v="0"/>
    <n v="7"/>
    <n v="3"/>
    <n v="0"/>
    <x v="0"/>
    <n v="16.493361431346415"/>
    <n v="1.2173091761000907"/>
    <n v="2.8029579624529326"/>
  </r>
  <r>
    <x v="7"/>
    <x v="3"/>
    <x v="3"/>
    <x v="2"/>
    <x v="12"/>
    <x v="0"/>
    <x v="0"/>
    <n v="7"/>
    <n v="6"/>
    <n v="0"/>
    <x v="0"/>
    <n v="32.986722862692829"/>
    <n v="1.518339171764072"/>
    <n v="3.496105143012878"/>
  </r>
  <r>
    <x v="9"/>
    <x v="0"/>
    <x v="3"/>
    <x v="0"/>
    <x v="1"/>
    <x v="1"/>
    <x v="1"/>
    <n v="8"/>
    <n v="7"/>
    <n v="0"/>
    <x v="2"/>
    <n v="43.982297150257104"/>
    <n v="1.6432779083723719"/>
    <n v="3.7837872154646588"/>
  </r>
  <r>
    <x v="9"/>
    <x v="0"/>
    <x v="3"/>
    <x v="0"/>
    <x v="1"/>
    <x v="1"/>
    <x v="1"/>
    <n v="2.5"/>
    <n v="2.2000000000000002"/>
    <n v="0"/>
    <x v="0"/>
    <n v="4.3196898986859651"/>
    <n v="0.63545257086041529"/>
    <n v="1.4631836169679346"/>
  </r>
  <r>
    <x v="9"/>
    <x v="0"/>
    <x v="3"/>
    <x v="0"/>
    <x v="1"/>
    <x v="1"/>
    <x v="1"/>
    <n v="71.5"/>
    <n v="36"/>
    <n v="0"/>
    <x v="6"/>
    <n v="2021.6148725850319"/>
    <n v="3.3056984239345395"/>
    <n v="7.6116519128855815"/>
  </r>
  <r>
    <x v="9"/>
    <x v="0"/>
    <x v="3"/>
    <x v="0"/>
    <x v="1"/>
    <x v="1"/>
    <x v="1"/>
    <n v="12.5"/>
    <n v="6.5"/>
    <n v="0"/>
    <x v="2"/>
    <n v="63.813600776042669"/>
    <n v="1.8049132510170833"/>
    <n v="4.1559663459393565"/>
  </r>
  <r>
    <x v="9"/>
    <x v="0"/>
    <x v="3"/>
    <x v="0"/>
    <x v="1"/>
    <x v="1"/>
    <x v="1"/>
    <n v="65"/>
    <n v="66"/>
    <n v="0"/>
    <x v="17"/>
    <n v="3369.3581209750532"/>
    <n v="3.5275471735508956"/>
    <n v="8.1224775366515729"/>
  </r>
  <r>
    <x v="9"/>
    <x v="0"/>
    <x v="3"/>
    <x v="0"/>
    <x v="1"/>
    <x v="1"/>
    <x v="1"/>
    <n v="15"/>
    <n v="8.5"/>
    <n v="0"/>
    <x v="0"/>
    <n v="100.13826583317466"/>
    <n v="2.0006000661361454"/>
    <n v="4.6065518893279904"/>
  </r>
  <r>
    <x v="9"/>
    <x v="0"/>
    <x v="3"/>
    <x v="0"/>
    <x v="1"/>
    <x v="1"/>
    <x v="1"/>
    <n v="11"/>
    <n v="5.5"/>
    <n v="0"/>
    <x v="0"/>
    <n v="47.516588885545623"/>
    <n v="1.6768452560186404"/>
    <n v="3.8610788897663055"/>
  </r>
  <r>
    <x v="9"/>
    <x v="0"/>
    <x v="3"/>
    <x v="0"/>
    <x v="1"/>
    <x v="1"/>
    <x v="1"/>
    <n v="25.5"/>
    <n v="20.5"/>
    <n v="0"/>
    <x v="3"/>
    <n v="410.56688991601607"/>
    <n v="2.6133839228558808"/>
    <n v="6.0175388630382525"/>
  </r>
  <r>
    <x v="9"/>
    <x v="0"/>
    <x v="3"/>
    <x v="0"/>
    <x v="1"/>
    <x v="1"/>
    <x v="1"/>
    <n v="40.5"/>
    <n v="28"/>
    <n v="0"/>
    <x v="7"/>
    <n v="890.64151729270634"/>
    <n v="2.9497029359230593"/>
    <n v="6.7919420090172071"/>
  </r>
  <r>
    <x v="9"/>
    <x v="0"/>
    <x v="3"/>
    <x v="0"/>
    <x v="1"/>
    <x v="1"/>
    <x v="1"/>
    <n v="23"/>
    <n v="17"/>
    <n v="0"/>
    <x v="5"/>
    <n v="307.09068188840229"/>
    <n v="2.4872666387620384"/>
    <n v="5.727143084714875"/>
  </r>
  <r>
    <x v="9"/>
    <x v="0"/>
    <x v="3"/>
    <x v="0"/>
    <x v="1"/>
    <x v="1"/>
    <x v="1"/>
    <n v="62"/>
    <n v="36"/>
    <n v="0"/>
    <x v="4"/>
    <n v="1753.0087007031045"/>
    <n v="3.2437840716317128"/>
    <n v="7.4690888482307107"/>
  </r>
  <r>
    <x v="9"/>
    <x v="3"/>
    <x v="3"/>
    <x v="0"/>
    <x v="1"/>
    <x v="1"/>
    <x v="1"/>
    <n v="25"/>
    <n v="17"/>
    <n v="0"/>
    <x v="0"/>
    <n v="333.79421944391549"/>
    <n v="2.5234788114164828"/>
    <n v="5.8105246936539263"/>
  </r>
  <r>
    <x v="9"/>
    <x v="3"/>
    <x v="3"/>
    <x v="0"/>
    <x v="1"/>
    <x v="1"/>
    <x v="1"/>
    <n v="100"/>
    <n v="73"/>
    <n v="0"/>
    <x v="10"/>
    <n v="5733.4065928013724"/>
    <n v="3.7584127414866275"/>
    <n v="8.6540651518659928"/>
  </r>
  <r>
    <x v="9"/>
    <x v="3"/>
    <x v="3"/>
    <x v="0"/>
    <x v="1"/>
    <x v="1"/>
    <x v="1"/>
    <n v="30"/>
    <n v="23"/>
    <n v="0"/>
    <x v="1"/>
    <n v="541.92473274423935"/>
    <n v="2.7339389721034268"/>
    <n v="6.2951271223208147"/>
  </r>
  <r>
    <x v="9"/>
    <x v="3"/>
    <x v="3"/>
    <x v="0"/>
    <x v="1"/>
    <x v="1"/>
    <x v="1"/>
    <n v="52"/>
    <n v="28"/>
    <n v="0"/>
    <x v="12"/>
    <n v="1143.5397259066847"/>
    <n v="3.0582512563431896"/>
    <n v="7.0418837534861405"/>
  </r>
  <r>
    <x v="9"/>
    <x v="3"/>
    <x v="3"/>
    <x v="0"/>
    <x v="1"/>
    <x v="1"/>
    <x v="1"/>
    <n v="65"/>
    <n v="40"/>
    <n v="0"/>
    <x v="8"/>
    <n v="2042.0352248333654"/>
    <n v="3.3100632293369894"/>
    <n v="7.6217022487390826"/>
  </r>
  <r>
    <x v="9"/>
    <x v="3"/>
    <x v="3"/>
    <x v="0"/>
    <x v="1"/>
    <x v="1"/>
    <x v="1"/>
    <n v="12"/>
    <n v="17"/>
    <n v="0"/>
    <x v="8"/>
    <n v="160.22122533307945"/>
    <n v="2.2047200487920704"/>
    <n v="5.0765555185737261"/>
  </r>
  <r>
    <x v="9"/>
    <x v="3"/>
    <x v="3"/>
    <x v="0"/>
    <x v="1"/>
    <x v="1"/>
    <x v="1"/>
    <n v="20"/>
    <n v="18"/>
    <n v="0"/>
    <x v="9"/>
    <n v="282.74333882308139"/>
    <n v="2.4513923821334589"/>
    <n v="5.644539556179665"/>
  </r>
  <r>
    <x v="9"/>
    <x v="3"/>
    <x v="3"/>
    <x v="0"/>
    <x v="1"/>
    <x v="1"/>
    <x v="1"/>
    <n v="48"/>
    <n v="31"/>
    <n v="0"/>
    <x v="2"/>
    <n v="1168.6724671354029"/>
    <n v="3.0676928125760314"/>
    <n v="7.063623740122547"/>
  </r>
  <r>
    <x v="7"/>
    <x v="0"/>
    <x v="3"/>
    <x v="1"/>
    <x v="1"/>
    <x v="1"/>
    <x v="1"/>
    <n v="64"/>
    <n v="41"/>
    <n v="0"/>
    <x v="15"/>
    <n v="2060.8847807549041"/>
    <n v="3.3140537120697942"/>
    <n v="7.6308906747934895"/>
  </r>
  <r>
    <x v="7"/>
    <x v="0"/>
    <x v="3"/>
    <x v="1"/>
    <x v="1"/>
    <x v="1"/>
    <x v="1"/>
    <n v="38"/>
    <n v="29.5"/>
    <n v="0"/>
    <x v="20"/>
    <n v="880.43134116853957"/>
    <n v="2.9446954939611447"/>
    <n v="6.7804119478016691"/>
  </r>
  <r>
    <x v="7"/>
    <x v="0"/>
    <x v="3"/>
    <x v="1"/>
    <x v="1"/>
    <x v="1"/>
    <x v="1"/>
    <n v="36.5"/>
    <n v="27"/>
    <n v="0"/>
    <x v="9"/>
    <n v="774.00989002818528"/>
    <n v="2.8887465099816336"/>
    <n v="6.6515846513222847"/>
  </r>
  <r>
    <x v="7"/>
    <x v="0"/>
    <x v="3"/>
    <x v="1"/>
    <x v="1"/>
    <x v="1"/>
    <x v="1"/>
    <n v="109"/>
    <n v="91"/>
    <n v="0"/>
    <x v="20"/>
    <n v="7790.3643827392898"/>
    <n v="3.8915577716278889"/>
    <n v="8.9606429134755032"/>
  </r>
  <r>
    <x v="7"/>
    <x v="0"/>
    <x v="3"/>
    <x v="1"/>
    <x v="1"/>
    <x v="1"/>
    <x v="1"/>
    <n v="48.5"/>
    <n v="29"/>
    <n v="0"/>
    <x v="7"/>
    <n v="1104.662516818511"/>
    <n v="3.0432296178673912"/>
    <n v="7.0072951526594212"/>
  </r>
  <r>
    <x v="7"/>
    <x v="0"/>
    <x v="3"/>
    <x v="1"/>
    <x v="1"/>
    <x v="1"/>
    <x v="1"/>
    <n v="17"/>
    <n v="12"/>
    <n v="0"/>
    <x v="9"/>
    <n v="160.22122533307945"/>
    <n v="2.2047200487920704"/>
    <n v="5.0765555185737261"/>
  </r>
  <r>
    <x v="7"/>
    <x v="0"/>
    <x v="3"/>
    <x v="1"/>
    <x v="1"/>
    <x v="1"/>
    <x v="1"/>
    <n v="17"/>
    <n v="15.5"/>
    <n v="0"/>
    <x v="2"/>
    <n v="206.95241605522762"/>
    <n v="2.3158705009147367"/>
    <n v="5.3324888927109262"/>
  </r>
  <r>
    <x v="7"/>
    <x v="3"/>
    <x v="3"/>
    <x v="1"/>
    <x v="1"/>
    <x v="1"/>
    <x v="1"/>
    <n v="33"/>
    <n v="20"/>
    <n v="10"/>
    <x v="7"/>
    <n v="832.52205320129519"/>
    <n v="2.9203957466309416"/>
    <n v="6.724459711835622"/>
  </r>
  <r>
    <x v="7"/>
    <x v="3"/>
    <x v="3"/>
    <x v="1"/>
    <x v="1"/>
    <x v="1"/>
    <x v="1"/>
    <n v="12"/>
    <n v="9"/>
    <n v="0"/>
    <x v="0"/>
    <n v="84.823001646924411"/>
    <n v="1.928513636853121"/>
    <n v="4.4405667518537291"/>
  </r>
  <r>
    <x v="7"/>
    <x v="3"/>
    <x v="3"/>
    <x v="1"/>
    <x v="1"/>
    <x v="1"/>
    <x v="1"/>
    <n v="268"/>
    <n v="100"/>
    <n v="0"/>
    <x v="0"/>
    <n v="21048.670779051616"/>
    <n v="4.3232246753949601"/>
    <n v="9.9545926912284575"/>
  </r>
  <r>
    <x v="7"/>
    <x v="3"/>
    <x v="3"/>
    <x v="1"/>
    <x v="1"/>
    <x v="1"/>
    <x v="1"/>
    <n v="47"/>
    <n v="23"/>
    <n v="0"/>
    <x v="0"/>
    <n v="849.01541463264164"/>
    <n v="2.9289155753194818"/>
    <n v="6.7440773423687181"/>
  </r>
  <r>
    <x v="7"/>
    <x v="3"/>
    <x v="3"/>
    <x v="1"/>
    <x v="1"/>
    <x v="1"/>
    <x v="1"/>
    <n v="125"/>
    <n v="75"/>
    <n v="0"/>
    <x v="2"/>
    <n v="7363.1077818510776"/>
    <n v="3.867061157765928"/>
    <n v="8.9042373755681208"/>
  </r>
  <r>
    <x v="7"/>
    <x v="3"/>
    <x v="3"/>
    <x v="1"/>
    <x v="1"/>
    <x v="1"/>
    <x v="1"/>
    <n v="10"/>
    <n v="6"/>
    <n v="0"/>
    <x v="0"/>
    <n v="47.123889803846893"/>
    <n v="1.673241131749815"/>
    <n v="3.85278008695161"/>
  </r>
  <r>
    <x v="7"/>
    <x v="3"/>
    <x v="3"/>
    <x v="1"/>
    <x v="1"/>
    <x v="1"/>
    <x v="1"/>
    <n v="30"/>
    <n v="19"/>
    <n v="6"/>
    <x v="0"/>
    <n v="560.77428866577804"/>
    <n v="2.7487880931423456"/>
    <n v="6.3293184870690942"/>
  </r>
  <r>
    <x v="7"/>
    <x v="3"/>
    <x v="3"/>
    <x v="1"/>
    <x v="1"/>
    <x v="1"/>
    <x v="1"/>
    <n v="3"/>
    <n v="3"/>
    <n v="0"/>
    <x v="0"/>
    <n v="7.0685834705770345"/>
    <n v="0.84933239080549627"/>
    <n v="1.9556601020657289"/>
  </r>
  <r>
    <x v="7"/>
    <x v="3"/>
    <x v="3"/>
    <x v="1"/>
    <x v="1"/>
    <x v="1"/>
    <x v="1"/>
    <n v="3"/>
    <n v="3"/>
    <n v="0"/>
    <x v="0"/>
    <n v="7.0685834705770345"/>
    <n v="0.84933239080549627"/>
    <n v="1.9556601020657289"/>
  </r>
  <r>
    <x v="7"/>
    <x v="3"/>
    <x v="3"/>
    <x v="1"/>
    <x v="1"/>
    <x v="1"/>
    <x v="1"/>
    <n v="7"/>
    <n v="4"/>
    <n v="0"/>
    <x v="0"/>
    <n v="21.991148575128552"/>
    <n v="1.3422479127083906"/>
    <n v="3.0906400349047134"/>
  </r>
  <r>
    <x v="7"/>
    <x v="3"/>
    <x v="3"/>
    <x v="1"/>
    <x v="1"/>
    <x v="1"/>
    <x v="1"/>
    <n v="70"/>
    <n v="55"/>
    <n v="8"/>
    <x v="5"/>
    <n v="3224.8448589099226"/>
    <n v="3.5085088264007447"/>
    <n v="8.0786401223083892"/>
  </r>
  <r>
    <x v="7"/>
    <x v="3"/>
    <x v="3"/>
    <x v="1"/>
    <x v="1"/>
    <x v="1"/>
    <x v="1"/>
    <n v="130"/>
    <n v="60"/>
    <n v="0"/>
    <x v="0"/>
    <n v="6126.1056745000969"/>
    <n v="3.787184484056652"/>
    <n v="8.7203145374071926"/>
  </r>
  <r>
    <x v="7"/>
    <x v="3"/>
    <x v="3"/>
    <x v="1"/>
    <x v="1"/>
    <x v="1"/>
    <x v="1"/>
    <n v="90"/>
    <n v="65"/>
    <n v="0"/>
    <x v="0"/>
    <n v="4594.5792558750727"/>
    <n v="3.6622457474483521"/>
    <n v="8.432632464955411"/>
  </r>
  <r>
    <x v="7"/>
    <x v="0"/>
    <x v="3"/>
    <x v="4"/>
    <x v="1"/>
    <x v="1"/>
    <x v="1"/>
    <n v="25"/>
    <n v="18"/>
    <n v="0"/>
    <x v="2"/>
    <n v="353.42917352885172"/>
    <n v="2.5483023951415151"/>
    <n v="5.8676831074938747"/>
  </r>
  <r>
    <x v="7"/>
    <x v="0"/>
    <x v="3"/>
    <x v="4"/>
    <x v="1"/>
    <x v="1"/>
    <x v="1"/>
    <n v="41.5"/>
    <n v="21.5"/>
    <n v="0"/>
    <x v="8"/>
    <n v="700.77151129137326"/>
    <n v="2.8455764379938695"/>
    <n v="6.5521818870997794"/>
  </r>
  <r>
    <x v="7"/>
    <x v="0"/>
    <x v="3"/>
    <x v="4"/>
    <x v="1"/>
    <x v="1"/>
    <x v="1"/>
    <n v="24"/>
    <n v="12.5"/>
    <n v="0"/>
    <x v="9"/>
    <n v="235.61944901923448"/>
    <n v="2.3722111360858338"/>
    <n v="5.462217999385711"/>
  </r>
  <r>
    <x v="7"/>
    <x v="0"/>
    <x v="3"/>
    <x v="4"/>
    <x v="1"/>
    <x v="1"/>
    <x v="1"/>
    <n v="54"/>
    <n v="41"/>
    <n v="0"/>
    <x v="19"/>
    <n v="1738.8715337619506"/>
    <n v="3.2402674979088752"/>
    <n v="7.4609916379980916"/>
  </r>
  <r>
    <x v="7"/>
    <x v="0"/>
    <x v="3"/>
    <x v="4"/>
    <x v="1"/>
    <x v="1"/>
    <x v="1"/>
    <n v="89"/>
    <n v="66"/>
    <n v="0"/>
    <x v="13"/>
    <n v="4613.4288117966116"/>
    <n v="3.6640238235529528"/>
    <n v="8.4367266364880749"/>
  </r>
  <r>
    <x v="7"/>
    <x v="0"/>
    <x v="3"/>
    <x v="4"/>
    <x v="1"/>
    <x v="1"/>
    <x v="1"/>
    <n v="65"/>
    <n v="52"/>
    <n v="33"/>
    <x v="8"/>
    <n v="6075.8401920426595"/>
    <n v="3.7836063424411166"/>
    <n v="8.7120755618626404"/>
  </r>
  <r>
    <x v="7"/>
    <x v="0"/>
    <x v="3"/>
    <x v="4"/>
    <x v="1"/>
    <x v="1"/>
    <x v="1"/>
    <n v="4.5"/>
    <n v="4.5"/>
    <n v="0"/>
    <x v="0"/>
    <n v="15.904312808798327"/>
    <n v="1.2015149089168589"/>
    <n v="2.7665903182820575"/>
  </r>
  <r>
    <x v="7"/>
    <x v="0"/>
    <x v="3"/>
    <x v="4"/>
    <x v="1"/>
    <x v="1"/>
    <x v="1"/>
    <n v="172"/>
    <n v="94"/>
    <n v="0"/>
    <x v="8"/>
    <n v="12698.317505809944"/>
    <n v="4.1037461818734187"/>
    <n v="9.4492247838129657"/>
  </r>
  <r>
    <x v="7"/>
    <x v="0"/>
    <x v="3"/>
    <x v="4"/>
    <x v="1"/>
    <x v="1"/>
    <x v="1"/>
    <n v="152"/>
    <n v="112"/>
    <n v="0"/>
    <x v="18"/>
    <n v="13370.61833367816"/>
    <n v="4.1261514919811253"/>
    <n v="9.5008149168708798"/>
  </r>
  <r>
    <x v="7"/>
    <x v="3"/>
    <x v="3"/>
    <x v="4"/>
    <x v="1"/>
    <x v="1"/>
    <x v="1"/>
    <n v="93"/>
    <n v="79"/>
    <n v="0"/>
    <x v="5"/>
    <n v="5770.3203064810523"/>
    <n v="3.7611999212105478"/>
    <n v="8.6604828703497869"/>
  </r>
  <r>
    <x v="7"/>
    <x v="3"/>
    <x v="3"/>
    <x v="4"/>
    <x v="1"/>
    <x v="1"/>
    <x v="1"/>
    <n v="118"/>
    <n v="50"/>
    <n v="0"/>
    <x v="13"/>
    <n v="4633.8491640449447"/>
    <n v="3.6659418930083154"/>
    <n v="8.4411431546233207"/>
  </r>
  <r>
    <x v="7"/>
    <x v="3"/>
    <x v="3"/>
    <x v="4"/>
    <x v="1"/>
    <x v="1"/>
    <x v="1"/>
    <n v="13"/>
    <n v="12"/>
    <n v="0"/>
    <x v="2"/>
    <n v="122.52211349000193"/>
    <n v="2.0882144797206332"/>
    <n v="4.8082915319790462"/>
  </r>
  <r>
    <x v="7"/>
    <x v="3"/>
    <x v="3"/>
    <x v="4"/>
    <x v="1"/>
    <x v="1"/>
    <x v="1"/>
    <n v="4"/>
    <n v="2"/>
    <n v="0"/>
    <x v="0"/>
    <n v="6.2831853071795862"/>
    <n v="0.79817986835811505"/>
    <n v="1.8378770664093453"/>
  </r>
  <r>
    <x v="7"/>
    <x v="3"/>
    <x v="3"/>
    <x v="4"/>
    <x v="1"/>
    <x v="1"/>
    <x v="1"/>
    <n v="7"/>
    <n v="5"/>
    <n v="5"/>
    <x v="0"/>
    <n v="106.02875205865551"/>
    <n v="2.0254236498611777"/>
    <n v="4.6637103031679388"/>
  </r>
  <r>
    <x v="7"/>
    <x v="3"/>
    <x v="3"/>
    <x v="4"/>
    <x v="1"/>
    <x v="1"/>
    <x v="1"/>
    <n v="2"/>
    <n v="2"/>
    <n v="3"/>
    <x v="0"/>
    <n v="31.415926535897931"/>
    <n v="1.4971498726941339"/>
    <n v="3.4473149788434458"/>
  </r>
  <r>
    <x v="7"/>
    <x v="3"/>
    <x v="3"/>
    <x v="4"/>
    <x v="1"/>
    <x v="1"/>
    <x v="1"/>
    <n v="1"/>
    <n v="1"/>
    <n v="1"/>
    <x v="0"/>
    <n v="3.9269908169872414"/>
    <n v="0.59405988570219026"/>
    <n v="1.3678734371636099"/>
  </r>
  <r>
    <x v="7"/>
    <x v="3"/>
    <x v="3"/>
    <x v="4"/>
    <x v="1"/>
    <x v="1"/>
    <x v="1"/>
    <n v="200"/>
    <n v="215"/>
    <n v="0"/>
    <x v="2"/>
    <n v="33772.121026090274"/>
    <n v="4.5285583369457578"/>
    <n v="10.427390919405209"/>
  </r>
  <r>
    <x v="7"/>
    <x v="3"/>
    <x v="3"/>
    <x v="4"/>
    <x v="1"/>
    <x v="1"/>
    <x v="1"/>
    <n v="27"/>
    <n v="33"/>
    <n v="0"/>
    <x v="0"/>
    <n v="699.78976358712646"/>
    <n v="2.8449675854030461"/>
    <n v="6.5507799522003189"/>
  </r>
  <r>
    <x v="7"/>
    <x v="0"/>
    <x v="3"/>
    <x v="5"/>
    <x v="1"/>
    <x v="1"/>
    <x v="1"/>
    <n v="38"/>
    <n v="37"/>
    <n v="0"/>
    <x v="8"/>
    <n v="1104.2698177368122"/>
    <n v="3.0430752020499767"/>
    <n v="7.0069395971001196"/>
  </r>
  <r>
    <x v="7"/>
    <x v="0"/>
    <x v="3"/>
    <x v="5"/>
    <x v="1"/>
    <x v="1"/>
    <x v="1"/>
    <n v="43"/>
    <n v="40"/>
    <n v="0"/>
    <x v="4"/>
    <n v="1350.884841043611"/>
    <n v="3.1306183282737203"/>
    <n v="7.2085150945370078"/>
  </r>
  <r>
    <x v="7"/>
    <x v="0"/>
    <x v="3"/>
    <x v="5"/>
    <x v="1"/>
    <x v="1"/>
    <x v="1"/>
    <n v="13"/>
    <n v="12"/>
    <n v="0"/>
    <x v="19"/>
    <n v="122.52211349000193"/>
    <n v="2.0882144797206332"/>
    <n v="4.8082915319790462"/>
  </r>
  <r>
    <x v="7"/>
    <x v="0"/>
    <x v="3"/>
    <x v="5"/>
    <x v="1"/>
    <x v="1"/>
    <x v="1"/>
    <n v="76"/>
    <n v="74"/>
    <n v="0"/>
    <x v="6"/>
    <n v="4417.0792709472489"/>
    <n v="3.6451351933779388"/>
    <n v="8.3932339582200104"/>
  </r>
  <r>
    <x v="7"/>
    <x v="0"/>
    <x v="3"/>
    <x v="5"/>
    <x v="1"/>
    <x v="1"/>
    <x v="1"/>
    <n v="71"/>
    <n v="68"/>
    <n v="0"/>
    <x v="18"/>
    <n v="3791.9023328828803"/>
    <n v="3.5788571427914833"/>
    <n v="8.2406231069469325"/>
  </r>
  <r>
    <x v="7"/>
    <x v="3"/>
    <x v="3"/>
    <x v="5"/>
    <x v="1"/>
    <x v="1"/>
    <x v="1"/>
    <n v="40"/>
    <n v="40"/>
    <n v="0"/>
    <x v="0"/>
    <n v="1256.6370614359173"/>
    <n v="3.0992098640220962"/>
    <n v="7.1361944329573825"/>
  </r>
  <r>
    <x v="7"/>
    <x v="3"/>
    <x v="3"/>
    <x v="5"/>
    <x v="1"/>
    <x v="1"/>
    <x v="1"/>
    <n v="9"/>
    <n v="8"/>
    <n v="0"/>
    <x v="0"/>
    <n v="56.548667764616276"/>
    <n v="1.7524223777974399"/>
    <n v="4.0351016437455645"/>
  </r>
  <r>
    <x v="7"/>
    <x v="3"/>
    <x v="3"/>
    <x v="5"/>
    <x v="1"/>
    <x v="1"/>
    <x v="1"/>
    <n v="8"/>
    <n v="3"/>
    <n v="0"/>
    <x v="0"/>
    <n v="18.849555921538759"/>
    <n v="1.2753011230777775"/>
    <n v="2.9364893550774553"/>
  </r>
  <r>
    <x v="7"/>
    <x v="3"/>
    <x v="3"/>
    <x v="5"/>
    <x v="1"/>
    <x v="1"/>
    <x v="1"/>
    <n v="6"/>
    <n v="4"/>
    <n v="0"/>
    <x v="0"/>
    <n v="18.849555921538759"/>
    <n v="1.2753011230777775"/>
    <n v="2.9364893550774553"/>
  </r>
  <r>
    <x v="7"/>
    <x v="3"/>
    <x v="3"/>
    <x v="5"/>
    <x v="1"/>
    <x v="1"/>
    <x v="1"/>
    <n v="8"/>
    <n v="6"/>
    <n v="0"/>
    <x v="0"/>
    <n v="37.699111843077517"/>
    <n v="1.5763311187417586"/>
    <n v="3.6296365356374003"/>
  </r>
  <r>
    <x v="7"/>
    <x v="3"/>
    <x v="3"/>
    <x v="5"/>
    <x v="1"/>
    <x v="1"/>
    <x v="1"/>
    <n v="10"/>
    <n v="7"/>
    <n v="0"/>
    <x v="2"/>
    <n v="54.977871437821378"/>
    <n v="1.7401879213804283"/>
    <n v="4.0069307667788685"/>
  </r>
  <r>
    <x v="7"/>
    <x v="3"/>
    <x v="3"/>
    <x v="5"/>
    <x v="1"/>
    <x v="1"/>
    <x v="1"/>
    <n v="3"/>
    <n v="3"/>
    <n v="0"/>
    <x v="0"/>
    <n v="7.0685834705770345"/>
    <n v="0.84933239080549627"/>
    <n v="1.9556601020657289"/>
  </r>
  <r>
    <x v="7"/>
    <x v="3"/>
    <x v="3"/>
    <x v="5"/>
    <x v="1"/>
    <x v="1"/>
    <x v="1"/>
    <n v="11"/>
    <n v="12"/>
    <n v="0"/>
    <x v="2"/>
    <n v="103.67255756846318"/>
    <n v="2.0156638125720212"/>
    <n v="4.6412374473158806"/>
  </r>
  <r>
    <x v="7"/>
    <x v="3"/>
    <x v="3"/>
    <x v="5"/>
    <x v="1"/>
    <x v="1"/>
    <x v="1"/>
    <n v="47"/>
    <n v="27"/>
    <n v="0"/>
    <x v="1"/>
    <n v="996.67026935136187"/>
    <n v="2.9985515034608761"/>
    <n v="6.9044199924438976"/>
  </r>
  <r>
    <x v="7"/>
    <x v="3"/>
    <x v="3"/>
    <x v="5"/>
    <x v="1"/>
    <x v="1"/>
    <x v="1"/>
    <n v="120"/>
    <n v="68"/>
    <n v="0"/>
    <x v="2"/>
    <n v="6408.849013323178"/>
    <n v="3.8067800401200325"/>
    <n v="8.7654349726876628"/>
  </r>
  <r>
    <x v="7"/>
    <x v="3"/>
    <x v="3"/>
    <x v="5"/>
    <x v="1"/>
    <x v="1"/>
    <x v="1"/>
    <n v="186"/>
    <n v="100"/>
    <n v="0"/>
    <x v="12"/>
    <n v="14608.405839192537"/>
    <n v="4.1646028255840877"/>
    <n v="9.5893523844308017"/>
  </r>
  <r>
    <x v="7"/>
    <x v="3"/>
    <x v="3"/>
    <x v="5"/>
    <x v="1"/>
    <x v="1"/>
    <x v="1"/>
    <n v="124"/>
    <n v="120"/>
    <n v="0"/>
    <x v="2"/>
    <n v="11686.72467135403"/>
    <n v="4.0676928125760314"/>
    <n v="9.3662088331165929"/>
  </r>
  <r>
    <x v="7"/>
    <x v="0"/>
    <x v="3"/>
    <x v="2"/>
    <x v="1"/>
    <x v="1"/>
    <x v="1"/>
    <n v="52"/>
    <n v="50.5"/>
    <n v="0"/>
    <x v="2"/>
    <n v="2062.4555770816992"/>
    <n v="3.314384603119632"/>
    <n v="7.6316525795922514"/>
  </r>
  <r>
    <x v="7"/>
    <x v="0"/>
    <x v="3"/>
    <x v="2"/>
    <x v="1"/>
    <x v="1"/>
    <x v="1"/>
    <n v="20.5"/>
    <n v="11.5"/>
    <n v="0"/>
    <x v="3"/>
    <n v="185.15761702094844"/>
    <n v="2.2675415827755376"/>
    <n v="5.221207446243076"/>
  </r>
  <r>
    <x v="7"/>
    <x v="0"/>
    <x v="3"/>
    <x v="2"/>
    <x v="1"/>
    <x v="1"/>
    <x v="1"/>
    <n v="9.5"/>
    <n v="6"/>
    <n v="0"/>
    <x v="2"/>
    <n v="44.767695313654549"/>
    <n v="1.6509647370386629"/>
    <n v="3.8014867925640594"/>
  </r>
  <r>
    <x v="7"/>
    <x v="0"/>
    <x v="3"/>
    <x v="2"/>
    <x v="1"/>
    <x v="1"/>
    <x v="1"/>
    <n v="61.5"/>
    <n v="43.5"/>
    <n v="0"/>
    <x v="3"/>
    <n v="2101.1364366290236"/>
    <n v="3.3224542540962254"/>
    <n v="7.65023363763662"/>
  </r>
  <r>
    <x v="7"/>
    <x v="0"/>
    <x v="3"/>
    <x v="2"/>
    <x v="1"/>
    <x v="1"/>
    <x v="1"/>
    <n v="9.5"/>
    <n v="4.5"/>
    <n v="0"/>
    <x v="0"/>
    <n v="33.575771485240914"/>
    <n v="1.526026000430363"/>
    <n v="3.5138047201122786"/>
  </r>
  <r>
    <x v="7"/>
    <x v="0"/>
    <x v="3"/>
    <x v="2"/>
    <x v="1"/>
    <x v="1"/>
    <x v="1"/>
    <n v="119"/>
    <n v="93"/>
    <n v="0"/>
    <x v="3"/>
    <n v="8692.0014743195607"/>
    <n v="3.9391197913126375"/>
    <n v="9.070158510994295"/>
  </r>
  <r>
    <x v="7"/>
    <x v="0"/>
    <x v="3"/>
    <x v="2"/>
    <x v="1"/>
    <x v="1"/>
    <x v="1"/>
    <n v="50.5"/>
    <n v="41.5"/>
    <n v="0"/>
    <x v="9"/>
    <n v="1645.9982009402022"/>
    <n v="3.2164293561969255"/>
    <n v="7.4061022882474763"/>
  </r>
  <r>
    <x v="7"/>
    <x v="3"/>
    <x v="3"/>
    <x v="2"/>
    <x v="1"/>
    <x v="1"/>
    <x v="1"/>
    <n v="36"/>
    <n v="30"/>
    <n v="0"/>
    <x v="0"/>
    <n v="848.23001646924411"/>
    <n v="2.928513636853121"/>
    <n v="6.743151844847775"/>
  </r>
  <r>
    <x v="7"/>
    <x v="3"/>
    <x v="3"/>
    <x v="2"/>
    <x v="1"/>
    <x v="1"/>
    <x v="1"/>
    <n v="85"/>
    <n v="52"/>
    <n v="0"/>
    <x v="2"/>
    <n v="3471.4598822167213"/>
    <n v="3.5405121507152635"/>
    <n v="8.1523304998012538"/>
  </r>
  <r>
    <x v="7"/>
    <x v="3"/>
    <x v="3"/>
    <x v="2"/>
    <x v="1"/>
    <x v="1"/>
    <x v="1"/>
    <n v="47"/>
    <n v="37"/>
    <n v="0"/>
    <x v="2"/>
    <n v="1365.8074061481625"/>
    <n v="3.1353894633688837"/>
    <n v="7.2195010390837924"/>
  </r>
  <r>
    <x v="7"/>
    <x v="3"/>
    <x v="3"/>
    <x v="2"/>
    <x v="1"/>
    <x v="1"/>
    <x v="1"/>
    <n v="4"/>
    <n v="2"/>
    <n v="3"/>
    <x v="0"/>
    <n v="34.557519189487721"/>
    <n v="1.5385425578523588"/>
    <n v="3.5426251586477706"/>
  </r>
  <r>
    <x v="7"/>
    <x v="3"/>
    <x v="3"/>
    <x v="2"/>
    <x v="1"/>
    <x v="1"/>
    <x v="1"/>
    <n v="20"/>
    <n v="18"/>
    <n v="0"/>
    <x v="2"/>
    <n v="282.74333882308139"/>
    <n v="2.4513923821334589"/>
    <n v="5.644539556179665"/>
  </r>
  <r>
    <x v="7"/>
    <x v="3"/>
    <x v="3"/>
    <x v="2"/>
    <x v="1"/>
    <x v="1"/>
    <x v="1"/>
    <n v="45"/>
    <n v="38"/>
    <n v="0"/>
    <x v="2"/>
    <n v="1343.0308594096366"/>
    <n v="3.1280859917583252"/>
    <n v="7.2026841742262153"/>
  </r>
  <r>
    <x v="8"/>
    <x v="3"/>
    <x v="3"/>
    <x v="6"/>
    <x v="1"/>
    <x v="1"/>
    <x v="1"/>
    <n v="8"/>
    <n v="10"/>
    <n v="0"/>
    <x v="0"/>
    <n v="62.831853071795862"/>
    <n v="1.7981798683581149"/>
    <n v="4.1404621594033912"/>
  </r>
  <r>
    <x v="8"/>
    <x v="3"/>
    <x v="3"/>
    <x v="6"/>
    <x v="1"/>
    <x v="1"/>
    <x v="1"/>
    <n v="2"/>
    <n v="2"/>
    <n v="0"/>
    <x v="0"/>
    <n v="3.1415926535897931"/>
    <n v="0.49714987269413385"/>
    <n v="1.1447298858494002"/>
  </r>
  <r>
    <x v="8"/>
    <x v="3"/>
    <x v="3"/>
    <x v="6"/>
    <x v="1"/>
    <x v="1"/>
    <x v="1"/>
    <n v="2"/>
    <n v="2"/>
    <n v="0"/>
    <x v="0"/>
    <n v="3.1415926535897931"/>
    <n v="0.49714987269413385"/>
    <n v="1.1447298858494002"/>
  </r>
  <r>
    <x v="8"/>
    <x v="3"/>
    <x v="3"/>
    <x v="6"/>
    <x v="1"/>
    <x v="1"/>
    <x v="1"/>
    <n v="3"/>
    <n v="2"/>
    <n v="0"/>
    <x v="0"/>
    <n v="4.7123889803846897"/>
    <n v="0.67324113174981504"/>
    <n v="1.5501949939575645"/>
  </r>
  <r>
    <x v="8"/>
    <x v="3"/>
    <x v="3"/>
    <x v="6"/>
    <x v="1"/>
    <x v="1"/>
    <x v="1"/>
    <n v="2"/>
    <n v="2"/>
    <n v="0"/>
    <x v="0"/>
    <n v="3.1415926535897931"/>
    <n v="0.49714987269413385"/>
    <n v="1.1447298858494002"/>
  </r>
  <r>
    <x v="8"/>
    <x v="3"/>
    <x v="3"/>
    <x v="6"/>
    <x v="1"/>
    <x v="1"/>
    <x v="1"/>
    <n v="80"/>
    <n v="40"/>
    <n v="0"/>
    <x v="2"/>
    <n v="2513.2741228718346"/>
    <n v="3.4002398596860774"/>
    <n v="7.829341613517327"/>
  </r>
  <r>
    <x v="8"/>
    <x v="3"/>
    <x v="3"/>
    <x v="6"/>
    <x v="1"/>
    <x v="1"/>
    <x v="1"/>
    <n v="18"/>
    <n v="15"/>
    <n v="0"/>
    <x v="0"/>
    <n v="212.05750411731103"/>
    <n v="2.3264536455251585"/>
    <n v="5.3568574837278842"/>
  </r>
  <r>
    <x v="8"/>
    <x v="3"/>
    <x v="3"/>
    <x v="6"/>
    <x v="1"/>
    <x v="1"/>
    <x v="1"/>
    <n v="4"/>
    <n v="2"/>
    <n v="0"/>
    <x v="0"/>
    <n v="6.2831853071795862"/>
    <n v="0.79817986835811505"/>
    <n v="1.8378770664093453"/>
  </r>
  <r>
    <x v="8"/>
    <x v="3"/>
    <x v="3"/>
    <x v="6"/>
    <x v="1"/>
    <x v="1"/>
    <x v="1"/>
    <n v="2"/>
    <n v="2"/>
    <n v="0"/>
    <x v="0"/>
    <n v="3.1415926535897931"/>
    <n v="0.49714987269413385"/>
    <n v="1.1447298858494002"/>
  </r>
  <r>
    <x v="8"/>
    <x v="3"/>
    <x v="3"/>
    <x v="6"/>
    <x v="1"/>
    <x v="1"/>
    <x v="1"/>
    <n v="4"/>
    <n v="3"/>
    <n v="0"/>
    <x v="0"/>
    <n v="9.4247779607693793"/>
    <n v="0.97427112741379629"/>
    <n v="2.2433421745175099"/>
  </r>
  <r>
    <x v="8"/>
    <x v="3"/>
    <x v="3"/>
    <x v="6"/>
    <x v="1"/>
    <x v="1"/>
    <x v="1"/>
    <n v="1"/>
    <n v="1"/>
    <n v="0"/>
    <x v="0"/>
    <n v="0.78539816339744828"/>
    <n v="-0.10491011863382856"/>
    <n v="-0.24156447527049049"/>
  </r>
  <r>
    <x v="8"/>
    <x v="3"/>
    <x v="3"/>
    <x v="6"/>
    <x v="1"/>
    <x v="1"/>
    <x v="1"/>
    <n v="10"/>
    <n v="7"/>
    <n v="0"/>
    <x v="2"/>
    <n v="54.977871437821378"/>
    <n v="1.7401879213804283"/>
    <n v="4.0069307667788685"/>
  </r>
  <r>
    <x v="8"/>
    <x v="3"/>
    <x v="3"/>
    <x v="6"/>
    <x v="1"/>
    <x v="1"/>
    <x v="1"/>
    <n v="3"/>
    <n v="2"/>
    <n v="0"/>
    <x v="0"/>
    <n v="4.7123889803846897"/>
    <n v="0.67324113174981504"/>
    <n v="1.5501949939575645"/>
  </r>
  <r>
    <x v="8"/>
    <x v="3"/>
    <x v="3"/>
    <x v="6"/>
    <x v="1"/>
    <x v="1"/>
    <x v="1"/>
    <n v="14"/>
    <n v="9"/>
    <n v="0"/>
    <x v="0"/>
    <n v="98.960168588078488"/>
    <n v="1.9954604264837343"/>
    <n v="4.594717431680988"/>
  </r>
  <r>
    <x v="8"/>
    <x v="3"/>
    <x v="3"/>
    <x v="6"/>
    <x v="1"/>
    <x v="1"/>
    <x v="1"/>
    <n v="77"/>
    <n v="33"/>
    <n v="0"/>
    <x v="2"/>
    <n v="1995.6967331929161"/>
    <n v="3.300094546416541"/>
    <n v="7.5987485080496739"/>
  </r>
  <r>
    <x v="8"/>
    <x v="3"/>
    <x v="3"/>
    <x v="6"/>
    <x v="1"/>
    <x v="1"/>
    <x v="1"/>
    <n v="23"/>
    <n v="15"/>
    <n v="0"/>
    <x v="0"/>
    <n v="270.96236637211967"/>
    <n v="2.4329089764394456"/>
    <n v="5.6019799417608693"/>
  </r>
  <r>
    <x v="8"/>
    <x v="3"/>
    <x v="3"/>
    <x v="6"/>
    <x v="1"/>
    <x v="1"/>
    <x v="1"/>
    <n v="3"/>
    <n v="2"/>
    <n v="0"/>
    <x v="0"/>
    <n v="4.7123889803846897"/>
    <n v="0.67324113174981504"/>
    <n v="1.5501949939575645"/>
  </r>
  <r>
    <x v="8"/>
    <x v="3"/>
    <x v="3"/>
    <x v="6"/>
    <x v="1"/>
    <x v="1"/>
    <x v="1"/>
    <n v="22"/>
    <n v="11"/>
    <n v="0"/>
    <x v="0"/>
    <n v="190.06635554218249"/>
    <n v="2.2789052473466027"/>
    <n v="5.2473732508861959"/>
  </r>
  <r>
    <x v="8"/>
    <x v="3"/>
    <x v="3"/>
    <x v="6"/>
    <x v="1"/>
    <x v="1"/>
    <x v="1"/>
    <n v="8"/>
    <n v="3"/>
    <n v="0"/>
    <x v="0"/>
    <n v="18.849555921538759"/>
    <n v="1.2753011230777775"/>
    <n v="2.9364893550774553"/>
  </r>
  <r>
    <x v="8"/>
    <x v="3"/>
    <x v="3"/>
    <x v="6"/>
    <x v="1"/>
    <x v="1"/>
    <x v="1"/>
    <n v="4"/>
    <n v="2"/>
    <n v="0"/>
    <x v="0"/>
    <n v="6.2831853071795862"/>
    <n v="0.79817986835811505"/>
    <n v="1.8378770664093453"/>
  </r>
  <r>
    <x v="8"/>
    <x v="3"/>
    <x v="3"/>
    <x v="6"/>
    <x v="1"/>
    <x v="1"/>
    <x v="1"/>
    <n v="8"/>
    <n v="4"/>
    <n v="0"/>
    <x v="0"/>
    <n v="25.132741228718345"/>
    <n v="1.4002398596860774"/>
    <n v="3.2241714275292361"/>
  </r>
  <r>
    <x v="8"/>
    <x v="3"/>
    <x v="3"/>
    <x v="6"/>
    <x v="1"/>
    <x v="1"/>
    <x v="1"/>
    <n v="15"/>
    <n v="4"/>
    <n v="0"/>
    <x v="0"/>
    <n v="47.123889803846893"/>
    <n v="1.673241131749815"/>
    <n v="3.85278008695161"/>
  </r>
  <r>
    <x v="8"/>
    <x v="3"/>
    <x v="3"/>
    <x v="6"/>
    <x v="1"/>
    <x v="1"/>
    <x v="1"/>
    <n v="4"/>
    <n v="4"/>
    <n v="6"/>
    <x v="0"/>
    <n v="125.66370614359172"/>
    <n v="2.0992098640220962"/>
    <n v="4.8336093399633366"/>
  </r>
  <r>
    <x v="8"/>
    <x v="3"/>
    <x v="3"/>
    <x v="6"/>
    <x v="1"/>
    <x v="1"/>
    <x v="1"/>
    <n v="26"/>
    <n v="18"/>
    <n v="8"/>
    <x v="0"/>
    <n v="568.62827029975256"/>
    <n v="2.7548284475633182"/>
    <n v="6.343226917115226"/>
  </r>
  <r>
    <x v="8"/>
    <x v="3"/>
    <x v="3"/>
    <x v="6"/>
    <x v="1"/>
    <x v="1"/>
    <x v="1"/>
    <n v="25"/>
    <n v="10"/>
    <n v="6"/>
    <x v="0"/>
    <n v="309.4468763785946"/>
    <n v="2.4905861031917453"/>
    <n v="5.734786434027443"/>
  </r>
  <r>
    <x v="8"/>
    <x v="3"/>
    <x v="3"/>
    <x v="6"/>
    <x v="1"/>
    <x v="1"/>
    <x v="1"/>
    <n v="14"/>
    <n v="11"/>
    <n v="4"/>
    <x v="0"/>
    <n v="171.21679962064371"/>
    <n v="2.2335463749707762"/>
    <n v="5.1429305875185989"/>
  </r>
  <r>
    <x v="8"/>
    <x v="3"/>
    <x v="3"/>
    <x v="6"/>
    <x v="1"/>
    <x v="1"/>
    <x v="1"/>
    <n v="2"/>
    <n v="2"/>
    <n v="0"/>
    <x v="0"/>
    <n v="3.1415926535897931"/>
    <n v="0.49714987269413385"/>
    <n v="1.1447298858494002"/>
  </r>
  <r>
    <x v="8"/>
    <x v="3"/>
    <x v="3"/>
    <x v="6"/>
    <x v="1"/>
    <x v="1"/>
    <x v="1"/>
    <n v="5"/>
    <n v="4"/>
    <n v="4"/>
    <x v="2"/>
    <n v="65.973445725385659"/>
    <n v="1.8193691674280532"/>
    <n v="4.1892523235728234"/>
  </r>
  <r>
    <x v="8"/>
    <x v="3"/>
    <x v="3"/>
    <x v="6"/>
    <x v="1"/>
    <x v="1"/>
    <x v="1"/>
    <n v="8"/>
    <n v="5"/>
    <n v="4"/>
    <x v="0"/>
    <n v="81.681408993334628"/>
    <n v="1.9121232206649519"/>
    <n v="4.4028264238708825"/>
  </r>
  <r>
    <x v="8"/>
    <x v="3"/>
    <x v="3"/>
    <x v="6"/>
    <x v="1"/>
    <x v="1"/>
    <x v="1"/>
    <n v="19"/>
    <n v="6"/>
    <n v="4"/>
    <x v="2"/>
    <n v="139.8008730847458"/>
    <n v="2.1455098836750652"/>
    <n v="4.9402190750215951"/>
  </r>
  <r>
    <x v="8"/>
    <x v="3"/>
    <x v="3"/>
    <x v="6"/>
    <x v="1"/>
    <x v="1"/>
    <x v="1"/>
    <n v="17"/>
    <n v="13"/>
    <n v="7"/>
    <x v="0"/>
    <n v="327.51103413673593"/>
    <n v="2.5152259363399287"/>
    <n v="5.7915217465283106"/>
  </r>
  <r>
    <x v="8"/>
    <x v="0"/>
    <x v="3"/>
    <x v="7"/>
    <x v="1"/>
    <x v="1"/>
    <x v="1"/>
    <n v="151"/>
    <n v="96"/>
    <n v="0"/>
    <x v="15"/>
    <n v="11385.131776609411"/>
    <n v="4.0563380616989093"/>
    <n v="9.3400635530122695"/>
  </r>
  <r>
    <x v="8"/>
    <x v="0"/>
    <x v="3"/>
    <x v="7"/>
    <x v="1"/>
    <x v="1"/>
    <x v="1"/>
    <n v="111"/>
    <n v="38"/>
    <n v="0"/>
    <x v="9"/>
    <n v="3312.8094532104369"/>
    <n v="3.5201964567696389"/>
    <n v="8.1055518857682287"/>
  </r>
  <r>
    <x v="8"/>
    <x v="3"/>
    <x v="3"/>
    <x v="7"/>
    <x v="1"/>
    <x v="1"/>
    <x v="1"/>
    <n v="2"/>
    <n v="2"/>
    <n v="0"/>
    <x v="0"/>
    <n v="3.1415926535897931"/>
    <n v="0.49714987269413385"/>
    <n v="1.1447298858494002"/>
  </r>
  <r>
    <x v="8"/>
    <x v="3"/>
    <x v="3"/>
    <x v="7"/>
    <x v="1"/>
    <x v="1"/>
    <x v="1"/>
    <n v="3"/>
    <n v="3"/>
    <n v="0"/>
    <x v="0"/>
    <n v="7.0685834705770345"/>
    <n v="0.84933239080549627"/>
    <n v="1.9556601020657289"/>
  </r>
  <r>
    <x v="8"/>
    <x v="3"/>
    <x v="3"/>
    <x v="7"/>
    <x v="1"/>
    <x v="1"/>
    <x v="1"/>
    <n v="3"/>
    <n v="2"/>
    <n v="0"/>
    <x v="0"/>
    <n v="4.7123889803846897"/>
    <n v="0.67324113174981504"/>
    <n v="1.5501949939575645"/>
  </r>
  <r>
    <x v="8"/>
    <x v="3"/>
    <x v="3"/>
    <x v="7"/>
    <x v="1"/>
    <x v="1"/>
    <x v="1"/>
    <n v="3"/>
    <n v="2"/>
    <n v="0"/>
    <x v="0"/>
    <n v="4.7123889803846897"/>
    <n v="0.67324113174981504"/>
    <n v="1.5501949939575645"/>
  </r>
  <r>
    <x v="8"/>
    <x v="3"/>
    <x v="3"/>
    <x v="7"/>
    <x v="1"/>
    <x v="1"/>
    <x v="1"/>
    <n v="2"/>
    <n v="1"/>
    <n v="0"/>
    <x v="0"/>
    <n v="1.5707963267948966"/>
    <n v="0.19611987703015263"/>
    <n v="0.45158270528945482"/>
  </r>
  <r>
    <x v="8"/>
    <x v="3"/>
    <x v="3"/>
    <x v="7"/>
    <x v="1"/>
    <x v="1"/>
    <x v="1"/>
    <n v="2"/>
    <n v="2"/>
    <n v="0"/>
    <x v="0"/>
    <n v="3.1415926535897931"/>
    <n v="0.49714987269413385"/>
    <n v="1.1447298858494002"/>
  </r>
  <r>
    <x v="8"/>
    <x v="3"/>
    <x v="3"/>
    <x v="7"/>
    <x v="1"/>
    <x v="1"/>
    <x v="1"/>
    <n v="1"/>
    <n v="1"/>
    <n v="0"/>
    <x v="0"/>
    <n v="0.78539816339744828"/>
    <n v="-0.10491011863382856"/>
    <n v="-0.24156447527049049"/>
  </r>
  <r>
    <x v="8"/>
    <x v="3"/>
    <x v="3"/>
    <x v="7"/>
    <x v="1"/>
    <x v="1"/>
    <x v="1"/>
    <n v="3"/>
    <n v="2"/>
    <n v="0"/>
    <x v="0"/>
    <n v="4.7123889803846897"/>
    <n v="0.67324113174981504"/>
    <n v="1.5501949939575645"/>
  </r>
  <r>
    <x v="8"/>
    <x v="3"/>
    <x v="3"/>
    <x v="7"/>
    <x v="1"/>
    <x v="1"/>
    <x v="1"/>
    <n v="5"/>
    <n v="4"/>
    <n v="4"/>
    <x v="2"/>
    <n v="65.973445725385659"/>
    <n v="1.8193691674280532"/>
    <n v="4.1892523235728234"/>
  </r>
  <r>
    <x v="8"/>
    <x v="3"/>
    <x v="3"/>
    <x v="7"/>
    <x v="1"/>
    <x v="1"/>
    <x v="1"/>
    <n v="6"/>
    <n v="5"/>
    <n v="4"/>
    <x v="2"/>
    <n v="73.827427359360144"/>
    <n v="1.8682177349658702"/>
    <n v="4.3017303069995139"/>
  </r>
  <r>
    <x v="8"/>
    <x v="3"/>
    <x v="3"/>
    <x v="7"/>
    <x v="1"/>
    <x v="1"/>
    <x v="1"/>
    <n v="11"/>
    <n v="11"/>
    <n v="5"/>
    <x v="2"/>
    <n v="173.57299411083608"/>
    <n v="2.2394821550512822"/>
    <n v="5.1565982262472625"/>
  </r>
  <r>
    <x v="8"/>
    <x v="3"/>
    <x v="3"/>
    <x v="7"/>
    <x v="1"/>
    <x v="1"/>
    <x v="1"/>
    <n v="7"/>
    <n v="4"/>
    <n v="0"/>
    <x v="0"/>
    <n v="21.991148575128552"/>
    <n v="1.3422479127083906"/>
    <n v="3.0906400349047134"/>
  </r>
  <r>
    <x v="8"/>
    <x v="3"/>
    <x v="3"/>
    <x v="7"/>
    <x v="1"/>
    <x v="1"/>
    <x v="1"/>
    <n v="3"/>
    <n v="2"/>
    <n v="0"/>
    <x v="0"/>
    <n v="4.7123889803846897"/>
    <n v="0.67324113174981504"/>
    <n v="1.5501949939575645"/>
  </r>
  <r>
    <x v="8"/>
    <x v="3"/>
    <x v="3"/>
    <x v="7"/>
    <x v="1"/>
    <x v="1"/>
    <x v="1"/>
    <n v="4"/>
    <n v="4"/>
    <n v="2"/>
    <x v="0"/>
    <n v="25.132741228718345"/>
    <n v="1.4002398596860774"/>
    <n v="3.2241714275292361"/>
  </r>
  <r>
    <x v="8"/>
    <x v="3"/>
    <x v="3"/>
    <x v="7"/>
    <x v="1"/>
    <x v="1"/>
    <x v="1"/>
    <n v="3"/>
    <n v="3"/>
    <n v="4"/>
    <x v="0"/>
    <n v="57.334065928013722"/>
    <n v="1.7584127414866273"/>
    <n v="4.048894965877901"/>
  </r>
  <r>
    <x v="8"/>
    <x v="3"/>
    <x v="3"/>
    <x v="7"/>
    <x v="1"/>
    <x v="1"/>
    <x v="1"/>
    <n v="1"/>
    <n v="1"/>
    <n v="0"/>
    <x v="0"/>
    <n v="0.78539816339744828"/>
    <n v="-0.10491011863382856"/>
    <n v="-0.24156447527049049"/>
  </r>
  <r>
    <x v="8"/>
    <x v="3"/>
    <x v="3"/>
    <x v="7"/>
    <x v="1"/>
    <x v="1"/>
    <x v="1"/>
    <n v="19"/>
    <n v="9"/>
    <n v="0"/>
    <x v="0"/>
    <n v="134.30308594096365"/>
    <n v="2.1280859917583252"/>
    <n v="4.9000990812321694"/>
  </r>
  <r>
    <x v="8"/>
    <x v="3"/>
    <x v="3"/>
    <x v="7"/>
    <x v="1"/>
    <x v="1"/>
    <x v="1"/>
    <n v="9"/>
    <n v="6"/>
    <n v="0"/>
    <x v="0"/>
    <n v="42.411500823462205"/>
    <n v="1.62748364118914"/>
    <n v="3.7474195712937837"/>
  </r>
  <r>
    <x v="8"/>
    <x v="3"/>
    <x v="3"/>
    <x v="7"/>
    <x v="1"/>
    <x v="1"/>
    <x v="1"/>
    <n v="8"/>
    <n v="5"/>
    <n v="0"/>
    <x v="0"/>
    <n v="31.415926535897931"/>
    <n v="1.4971498726941339"/>
    <n v="3.4473149788434458"/>
  </r>
  <r>
    <x v="8"/>
    <x v="3"/>
    <x v="3"/>
    <x v="7"/>
    <x v="1"/>
    <x v="1"/>
    <x v="1"/>
    <n v="60"/>
    <n v="29"/>
    <n v="5"/>
    <x v="2"/>
    <n v="1445.1326206513049"/>
    <n v="3.159907704375708"/>
    <n v="7.2759563753325409"/>
  </r>
  <r>
    <x v="8"/>
    <x v="3"/>
    <x v="3"/>
    <x v="7"/>
    <x v="1"/>
    <x v="1"/>
    <x v="1"/>
    <n v="40"/>
    <n v="23"/>
    <n v="0"/>
    <x v="0"/>
    <n v="722.56631032565247"/>
    <n v="2.8588777087117268"/>
    <n v="6.5828091947725955"/>
  </r>
  <r>
    <x v="8"/>
    <x v="3"/>
    <x v="3"/>
    <x v="7"/>
    <x v="1"/>
    <x v="1"/>
    <x v="1"/>
    <n v="21"/>
    <n v="15"/>
    <n v="9"/>
    <x v="0"/>
    <n v="501.86942641096942"/>
    <n v="2.7005907395245714"/>
    <n v="6.2183399791070446"/>
  </r>
  <r>
    <x v="8"/>
    <x v="3"/>
    <x v="3"/>
    <x v="7"/>
    <x v="1"/>
    <x v="1"/>
    <x v="1"/>
    <n v="18"/>
    <n v="25"/>
    <n v="8"/>
    <x v="2"/>
    <n v="554.49110335859848"/>
    <n v="2.7438945824179752"/>
    <n v="6.318050762222752"/>
  </r>
  <r>
    <x v="8"/>
    <x v="3"/>
    <x v="3"/>
    <x v="7"/>
    <x v="1"/>
    <x v="1"/>
    <x v="1"/>
    <n v="16"/>
    <n v="11"/>
    <n v="2"/>
    <x v="0"/>
    <n v="150.79644737231007"/>
    <n v="2.1783911100697209"/>
    <n v="5.0159308967572906"/>
  </r>
  <r>
    <x v="8"/>
    <x v="3"/>
    <x v="3"/>
    <x v="7"/>
    <x v="1"/>
    <x v="1"/>
    <x v="1"/>
    <n v="11"/>
    <n v="10"/>
    <n v="0"/>
    <x v="0"/>
    <n v="86.393797973719316"/>
    <n v="1.9364825665243965"/>
    <n v="4.4589158905219257"/>
  </r>
  <r>
    <x v="8"/>
    <x v="3"/>
    <x v="3"/>
    <x v="7"/>
    <x v="1"/>
    <x v="1"/>
    <x v="1"/>
    <n v="10"/>
    <n v="4"/>
    <n v="0"/>
    <x v="0"/>
    <n v="31.415926535897931"/>
    <n v="1.4971498726941339"/>
    <n v="3.4473149788434458"/>
  </r>
  <r>
    <x v="8"/>
    <x v="4"/>
    <x v="3"/>
    <x v="7"/>
    <x v="1"/>
    <x v="1"/>
    <x v="1"/>
    <n v="12"/>
    <n v="10"/>
    <n v="0"/>
    <x v="5"/>
    <n v="94.247779607693786"/>
    <n v="1.9742711274137963"/>
    <n v="4.5459272675115558"/>
  </r>
  <r>
    <x v="8"/>
    <x v="4"/>
    <x v="3"/>
    <x v="7"/>
    <x v="1"/>
    <x v="1"/>
    <x v="1"/>
    <n v="87"/>
    <n v="58"/>
    <n v="28"/>
    <x v="9"/>
    <n v="6426.1277729179219"/>
    <n v="3.8079493565285265"/>
    <n v="8.7681274232188535"/>
  </r>
  <r>
    <x v="8"/>
    <x v="4"/>
    <x v="3"/>
    <x v="7"/>
    <x v="1"/>
    <x v="1"/>
    <x v="1"/>
    <n v="21"/>
    <n v="16"/>
    <n v="11"/>
    <x v="0"/>
    <n v="644.02649398590756"/>
    <n v="2.8089037337498883"/>
    <n v="6.4677398649878084"/>
  </r>
  <r>
    <x v="8"/>
    <x v="4"/>
    <x v="3"/>
    <x v="3"/>
    <x v="1"/>
    <x v="1"/>
    <x v="1"/>
    <n v="26"/>
    <n v="12.5"/>
    <n v="8"/>
    <x v="3"/>
    <n v="456.31633293391747"/>
    <n v="2.6592660137565023"/>
    <n v="6.1231862815814209"/>
  </r>
  <r>
    <x v="8"/>
    <x v="4"/>
    <x v="3"/>
    <x v="3"/>
    <x v="1"/>
    <x v="1"/>
    <x v="1"/>
    <n v="19"/>
    <n v="7"/>
    <n v="0"/>
    <x v="1"/>
    <n v="104.45795573186062"/>
    <n v="2.0189415223332574"/>
    <n v="4.6487846529512629"/>
  </r>
  <r>
    <x v="8"/>
    <x v="4"/>
    <x v="3"/>
    <x v="3"/>
    <x v="1"/>
    <x v="1"/>
    <x v="1"/>
    <n v="18"/>
    <n v="20"/>
    <n v="7"/>
    <x v="2"/>
    <n v="436.68137884898124"/>
    <n v="2.6401646729482291"/>
    <n v="6.0792038189800923"/>
  </r>
  <r>
    <x v="8"/>
    <x v="4"/>
    <x v="3"/>
    <x v="3"/>
    <x v="1"/>
    <x v="1"/>
    <x v="1"/>
    <n v="22"/>
    <n v="6"/>
    <n v="9"/>
    <x v="2"/>
    <n v="358.14156250923639"/>
    <n v="2.5540547240306064"/>
    <n v="5.8809283342438956"/>
  </r>
  <r>
    <x v="8"/>
    <x v="4"/>
    <x v="3"/>
    <x v="3"/>
    <x v="1"/>
    <x v="1"/>
    <x v="1"/>
    <n v="12"/>
    <n v="7"/>
    <n v="7"/>
    <x v="0"/>
    <n v="219.91148575128551"/>
    <n v="2.3422479127083906"/>
    <n v="5.3932251278987593"/>
  </r>
  <r>
    <x v="8"/>
    <x v="4"/>
    <x v="3"/>
    <x v="3"/>
    <x v="1"/>
    <x v="1"/>
    <x v="1"/>
    <n v="26"/>
    <n v="21"/>
    <n v="8"/>
    <x v="1"/>
    <n v="629.88932704475349"/>
    <n v="2.799264249650335"/>
    <n v="6.4455441325960239"/>
  </r>
  <r>
    <x v="8"/>
    <x v="4"/>
    <x v="3"/>
    <x v="3"/>
    <x v="1"/>
    <x v="1"/>
    <x v="1"/>
    <n v="20"/>
    <n v="11"/>
    <n v="0"/>
    <x v="0"/>
    <n v="172.78759594743863"/>
    <n v="2.2375125621883778"/>
    <n v="5.1520630710818711"/>
  </r>
  <r>
    <x v="8"/>
    <x v="4"/>
    <x v="3"/>
    <x v="3"/>
    <x v="1"/>
    <x v="1"/>
    <x v="1"/>
    <n v="7.5"/>
    <n v="4.5"/>
    <n v="0"/>
    <x v="0"/>
    <n v="26.507188014663878"/>
    <n v="1.4233636585332152"/>
    <n v="3.2774159420480484"/>
  </r>
  <r>
    <x v="8"/>
    <x v="4"/>
    <x v="3"/>
    <x v="3"/>
    <x v="1"/>
    <x v="1"/>
    <x v="1"/>
    <n v="23.5"/>
    <n v="19"/>
    <n v="14"/>
    <x v="3"/>
    <n v="966.43244006056011"/>
    <n v="2.9851714994049927"/>
    <n v="6.8736113945606201"/>
  </r>
  <r>
    <x v="8"/>
    <x v="4"/>
    <x v="3"/>
    <x v="3"/>
    <x v="1"/>
    <x v="1"/>
    <x v="1"/>
    <n v="27"/>
    <n v="22"/>
    <n v="0"/>
    <x v="2"/>
    <n v="466.52650905808429"/>
    <n v="2.6688763263473652"/>
    <n v="6.1453148440921543"/>
  </r>
  <r>
    <x v="8"/>
    <x v="4"/>
    <x v="3"/>
    <x v="3"/>
    <x v="1"/>
    <x v="1"/>
    <x v="1"/>
    <n v="36"/>
    <n v="27"/>
    <n v="0"/>
    <x v="7"/>
    <n v="763.40701482231975"/>
    <n v="2.8827561462924463"/>
    <n v="6.6377913291899482"/>
  </r>
  <r>
    <x v="8"/>
    <x v="4"/>
    <x v="3"/>
    <x v="3"/>
    <x v="1"/>
    <x v="1"/>
    <x v="1"/>
    <n v="21"/>
    <n v="11"/>
    <n v="0"/>
    <x v="0"/>
    <n v="181.42697574481056"/>
    <n v="2.2587018612583156"/>
    <n v="5.2008532352513033"/>
  </r>
  <r>
    <x v="8"/>
    <x v="0"/>
    <x v="3"/>
    <x v="8"/>
    <x v="1"/>
    <x v="1"/>
    <x v="1"/>
    <n v="51"/>
    <n v="53"/>
    <n v="0"/>
    <x v="15"/>
    <n v="2122.9312356633027"/>
    <n v="3.326935927064897"/>
    <n v="7.6605530710059568"/>
  </r>
  <r>
    <x v="8"/>
    <x v="0"/>
    <x v="3"/>
    <x v="8"/>
    <x v="1"/>
    <x v="1"/>
    <x v="1"/>
    <n v="55"/>
    <n v="26"/>
    <n v="0"/>
    <x v="9"/>
    <n v="1123.1193736583512"/>
    <n v="3.0504259188312335"/>
    <n v="7.0238652479834629"/>
  </r>
  <r>
    <x v="8"/>
    <x v="0"/>
    <x v="3"/>
    <x v="8"/>
    <x v="1"/>
    <x v="1"/>
    <x v="1"/>
    <n v="45"/>
    <n v="43"/>
    <n v="0"/>
    <x v="18"/>
    <n v="1519.7454461740624"/>
    <n v="3.1817708507211018"/>
    <n v="7.3262981301933916"/>
  </r>
  <r>
    <x v="8"/>
    <x v="0"/>
    <x v="3"/>
    <x v="8"/>
    <x v="1"/>
    <x v="1"/>
    <x v="1"/>
    <n v="19"/>
    <n v="15.5"/>
    <n v="0"/>
    <x v="12"/>
    <n v="231.29975912054852"/>
    <n v="2.3641751804892919"/>
    <n v="5.4437145278211512"/>
  </r>
  <r>
    <x v="8"/>
    <x v="0"/>
    <x v="3"/>
    <x v="8"/>
    <x v="1"/>
    <x v="1"/>
    <x v="1"/>
    <n v="46"/>
    <n v="20.5"/>
    <n v="0"/>
    <x v="5"/>
    <n v="740.63046808379374"/>
    <n v="2.8696015741034997"/>
    <n v="6.6075018073629668"/>
  </r>
  <r>
    <x v="8"/>
    <x v="0"/>
    <x v="3"/>
    <x v="8"/>
    <x v="1"/>
    <x v="1"/>
    <x v="1"/>
    <n v="32.5"/>
    <n v="31"/>
    <n v="0"/>
    <x v="12"/>
    <n v="791.28864962292914"/>
    <n v="2.8983349361793187"/>
    <n v="6.6736628185503477"/>
  </r>
  <r>
    <x v="8"/>
    <x v="0"/>
    <x v="3"/>
    <x v="8"/>
    <x v="1"/>
    <x v="1"/>
    <x v="1"/>
    <n v="33"/>
    <n v="32.5"/>
    <n v="0"/>
    <x v="1"/>
    <n v="842.33953024376331"/>
    <n v="2.9254871822229331"/>
    <n v="6.7361831755316812"/>
  </r>
  <r>
    <x v="8"/>
    <x v="0"/>
    <x v="3"/>
    <x v="8"/>
    <x v="1"/>
    <x v="1"/>
    <x v="1"/>
    <n v="8.5"/>
    <n v="7"/>
    <n v="0"/>
    <x v="1"/>
    <n v="46.73119072214817"/>
    <n v="1.669606847094721"/>
    <n v="3.8444118372810934"/>
  </r>
  <r>
    <x v="8"/>
    <x v="0"/>
    <x v="3"/>
    <x v="8"/>
    <x v="1"/>
    <x v="1"/>
    <x v="1"/>
    <n v="28"/>
    <n v="22.5"/>
    <n v="0"/>
    <x v="23"/>
    <n v="494.80084294039244"/>
    <n v="2.6944304308197533"/>
    <n v="6.2041553441150876"/>
  </r>
  <r>
    <x v="8"/>
    <x v="0"/>
    <x v="3"/>
    <x v="8"/>
    <x v="1"/>
    <x v="1"/>
    <x v="1"/>
    <n v="48.5"/>
    <n v="43"/>
    <n v="0"/>
    <x v="8"/>
    <n v="1637.9478697653783"/>
    <n v="3.2143000755480218"/>
    <n v="7.4011994383665094"/>
  </r>
  <r>
    <x v="8"/>
    <x v="0"/>
    <x v="3"/>
    <x v="8"/>
    <x v="1"/>
    <x v="1"/>
    <x v="1"/>
    <n v="24"/>
    <n v="23"/>
    <n v="0"/>
    <x v="2"/>
    <n v="433.53978619539146"/>
    <n v="2.6370289590953702"/>
    <n v="6.071983571006605"/>
  </r>
  <r>
    <x v="8"/>
    <x v="0"/>
    <x v="3"/>
    <x v="8"/>
    <x v="1"/>
    <x v="1"/>
    <x v="1"/>
    <n v="50"/>
    <n v="44"/>
    <n v="0"/>
    <x v="20"/>
    <n v="1727.8759594743863"/>
    <n v="3.2375125621883778"/>
    <n v="7.454648164075917"/>
  </r>
  <r>
    <x v="8"/>
    <x v="0"/>
    <x v="3"/>
    <x v="8"/>
    <x v="1"/>
    <x v="1"/>
    <x v="1"/>
    <n v="106"/>
    <n v="82"/>
    <n v="0"/>
    <x v="12"/>
    <n v="6826.6808362506208"/>
    <n v="3.8342095990146583"/>
    <n v="8.8285938661058303"/>
  </r>
  <r>
    <x v="8"/>
    <x v="3"/>
    <x v="3"/>
    <x v="9"/>
    <x v="1"/>
    <x v="1"/>
    <x v="1"/>
    <n v="13"/>
    <n v="6"/>
    <n v="0"/>
    <x v="1"/>
    <n v="61.261056745000964"/>
    <n v="1.7871844840566518"/>
    <n v="4.1151443514191008"/>
  </r>
  <r>
    <x v="8"/>
    <x v="3"/>
    <x v="3"/>
    <x v="9"/>
    <x v="1"/>
    <x v="1"/>
    <x v="1"/>
    <n v="2"/>
    <n v="2"/>
    <n v="0"/>
    <x v="0"/>
    <n v="3.1415926535897931"/>
    <n v="0.49714987269413385"/>
    <n v="1.1447298858494002"/>
  </r>
  <r>
    <x v="8"/>
    <x v="3"/>
    <x v="3"/>
    <x v="9"/>
    <x v="1"/>
    <x v="1"/>
    <x v="1"/>
    <n v="2"/>
    <n v="2"/>
    <n v="0"/>
    <x v="0"/>
    <n v="3.1415926535897931"/>
    <n v="0.49714987269413385"/>
    <n v="1.1447298858494002"/>
  </r>
  <r>
    <x v="8"/>
    <x v="3"/>
    <x v="3"/>
    <x v="9"/>
    <x v="1"/>
    <x v="1"/>
    <x v="1"/>
    <n v="4"/>
    <n v="4"/>
    <n v="0"/>
    <x v="0"/>
    <n v="12.566370614359172"/>
    <n v="1.0992098640220962"/>
    <n v="2.5310242469692907"/>
  </r>
  <r>
    <x v="8"/>
    <x v="3"/>
    <x v="3"/>
    <x v="9"/>
    <x v="1"/>
    <x v="1"/>
    <x v="1"/>
    <n v="16"/>
    <n v="13"/>
    <n v="6"/>
    <x v="2"/>
    <n v="276.46015351590177"/>
    <n v="2.4416325448443024"/>
    <n v="5.6220667003276068"/>
  </r>
  <r>
    <x v="8"/>
    <x v="3"/>
    <x v="3"/>
    <x v="9"/>
    <x v="1"/>
    <x v="1"/>
    <x v="1"/>
    <n v="4"/>
    <n v="3"/>
    <n v="4"/>
    <x v="0"/>
    <n v="59.690260418206066"/>
    <n v="1.7759034736469628"/>
    <n v="4.0891688650158402"/>
  </r>
  <r>
    <x v="8"/>
    <x v="3"/>
    <x v="3"/>
    <x v="9"/>
    <x v="1"/>
    <x v="1"/>
    <x v="1"/>
    <n v="6"/>
    <n v="8"/>
    <n v="3"/>
    <x v="0"/>
    <n v="65.973445725385659"/>
    <n v="1.8193691674280532"/>
    <n v="4.1892523235728234"/>
  </r>
  <r>
    <x v="8"/>
    <x v="3"/>
    <x v="3"/>
    <x v="9"/>
    <x v="1"/>
    <x v="1"/>
    <x v="1"/>
    <n v="6"/>
    <n v="4"/>
    <n v="0"/>
    <x v="0"/>
    <n v="18.849555921538759"/>
    <n v="1.2753011230777775"/>
    <n v="2.9364893550774553"/>
  </r>
  <r>
    <x v="8"/>
    <x v="3"/>
    <x v="3"/>
    <x v="9"/>
    <x v="1"/>
    <x v="1"/>
    <x v="1"/>
    <n v="14"/>
    <n v="17"/>
    <n v="0"/>
    <x v="0"/>
    <n v="186.92476288859268"/>
    <n v="2.2716668384226835"/>
    <n v="5.2307061984009842"/>
  </r>
  <r>
    <x v="8"/>
    <x v="3"/>
    <x v="3"/>
    <x v="9"/>
    <x v="1"/>
    <x v="1"/>
    <x v="1"/>
    <n v="15"/>
    <n v="43"/>
    <n v="0"/>
    <x v="0"/>
    <n v="506.58181539135416"/>
    <n v="2.7046495960014392"/>
    <n v="6.2276858415252816"/>
  </r>
  <r>
    <x v="8"/>
    <x v="3"/>
    <x v="3"/>
    <x v="9"/>
    <x v="1"/>
    <x v="1"/>
    <x v="1"/>
    <n v="15"/>
    <n v="20"/>
    <n v="7"/>
    <x v="2"/>
    <n v="389.55748904513433"/>
    <n v="2.5905715578563688"/>
    <n v="5.965011451454437"/>
  </r>
  <r>
    <x v="8"/>
    <x v="3"/>
    <x v="3"/>
    <x v="9"/>
    <x v="1"/>
    <x v="1"/>
    <x v="1"/>
    <n v="13"/>
    <n v="4"/>
    <n v="0"/>
    <x v="0"/>
    <n v="40.840704496667314"/>
    <n v="1.6110932250009706"/>
    <n v="3.7096792433109371"/>
  </r>
  <r>
    <x v="8"/>
    <x v="3"/>
    <x v="3"/>
    <x v="9"/>
    <x v="1"/>
    <x v="1"/>
    <x v="1"/>
    <n v="2"/>
    <n v="2"/>
    <n v="0"/>
    <x v="0"/>
    <n v="3.1415926535897931"/>
    <n v="0.49714987269413385"/>
    <n v="1.1447298858494002"/>
  </r>
  <r>
    <x v="8"/>
    <x v="3"/>
    <x v="3"/>
    <x v="9"/>
    <x v="1"/>
    <x v="1"/>
    <x v="1"/>
    <n v="23"/>
    <n v="14"/>
    <n v="0"/>
    <x v="0"/>
    <n v="252.89820861397834"/>
    <n v="2.4029457530620024"/>
    <n v="5.5329870702739177"/>
  </r>
  <r>
    <x v="8"/>
    <x v="3"/>
    <x v="3"/>
    <x v="9"/>
    <x v="1"/>
    <x v="1"/>
    <x v="1"/>
    <n v="25"/>
    <n v="21"/>
    <n v="0"/>
    <x v="0"/>
    <n v="412.33403578366034"/>
    <n v="2.6152491847721282"/>
    <n v="6.0218337873211336"/>
  </r>
  <r>
    <x v="8"/>
    <x v="3"/>
    <x v="3"/>
    <x v="9"/>
    <x v="1"/>
    <x v="1"/>
    <x v="1"/>
    <n v="5"/>
    <n v="4"/>
    <n v="0"/>
    <x v="0"/>
    <n v="15.707963267948966"/>
    <n v="1.1961198770301527"/>
    <n v="2.7541677982835004"/>
  </r>
  <r>
    <x v="8"/>
    <x v="3"/>
    <x v="3"/>
    <x v="9"/>
    <x v="1"/>
    <x v="1"/>
    <x v="1"/>
    <n v="18"/>
    <n v="15"/>
    <n v="0"/>
    <x v="2"/>
    <n v="212.05750411731103"/>
    <n v="2.3264536455251585"/>
    <n v="5.3568574837278842"/>
  </r>
  <r>
    <x v="8"/>
    <x v="3"/>
    <x v="3"/>
    <x v="9"/>
    <x v="1"/>
    <x v="1"/>
    <x v="1"/>
    <n v="9"/>
    <n v="4"/>
    <n v="0"/>
    <x v="0"/>
    <n v="28.274333882308138"/>
    <n v="1.4513923821334587"/>
    <n v="3.3419544631856195"/>
  </r>
  <r>
    <x v="8"/>
    <x v="3"/>
    <x v="3"/>
    <x v="9"/>
    <x v="1"/>
    <x v="1"/>
    <x v="1"/>
    <n v="16"/>
    <n v="10"/>
    <n v="0"/>
    <x v="0"/>
    <n v="125.66370614359172"/>
    <n v="2.0992098640220962"/>
    <n v="4.8336093399633366"/>
  </r>
  <r>
    <x v="8"/>
    <x v="3"/>
    <x v="3"/>
    <x v="9"/>
    <x v="1"/>
    <x v="1"/>
    <x v="1"/>
    <n v="8"/>
    <n v="6"/>
    <n v="0"/>
    <x v="0"/>
    <n v="37.699111843077517"/>
    <n v="1.5763311187417586"/>
    <n v="3.6296365356374003"/>
  </r>
  <r>
    <x v="8"/>
    <x v="3"/>
    <x v="3"/>
    <x v="9"/>
    <x v="1"/>
    <x v="1"/>
    <x v="1"/>
    <n v="3"/>
    <n v="2"/>
    <n v="0"/>
    <x v="0"/>
    <n v="4.7123889803846897"/>
    <n v="0.67324113174981504"/>
    <n v="1.5501949939575645"/>
  </r>
  <r>
    <x v="8"/>
    <x v="3"/>
    <x v="3"/>
    <x v="9"/>
    <x v="1"/>
    <x v="1"/>
    <x v="1"/>
    <n v="8"/>
    <n v="6"/>
    <n v="0"/>
    <x v="2"/>
    <n v="37.699111843077517"/>
    <n v="1.5763311187417586"/>
    <n v="3.6296365356374003"/>
  </r>
  <r>
    <x v="9"/>
    <x v="0"/>
    <x v="3"/>
    <x v="0"/>
    <x v="3"/>
    <x v="1"/>
    <x v="1"/>
    <n v="11"/>
    <n v="6"/>
    <n v="0"/>
    <x v="1"/>
    <n v="51.836278784231588"/>
    <n v="1.7146338169080402"/>
    <n v="3.9480902667559352"/>
  </r>
  <r>
    <x v="9"/>
    <x v="0"/>
    <x v="3"/>
    <x v="0"/>
    <x v="3"/>
    <x v="1"/>
    <x v="1"/>
    <n v="57.5"/>
    <n v="35.5"/>
    <n v="0"/>
    <x v="12"/>
    <n v="1603.1940010350413"/>
    <n v="3.2049860791108959"/>
    <n v="7.379753169014184"/>
  </r>
  <r>
    <x v="9"/>
    <x v="0"/>
    <x v="3"/>
    <x v="0"/>
    <x v="3"/>
    <x v="1"/>
    <x v="1"/>
    <n v="70"/>
    <n v="43"/>
    <n v="0"/>
    <x v="1"/>
    <n v="2364.0484718263192"/>
    <n v="3.3736563769600147"/>
    <n v="7.7681308824724304"/>
  </r>
  <r>
    <x v="9"/>
    <x v="0"/>
    <x v="3"/>
    <x v="0"/>
    <x v="3"/>
    <x v="1"/>
    <x v="1"/>
    <n v="33.5"/>
    <n v="27.5"/>
    <n v="0"/>
    <x v="14"/>
    <n v="723.54805802989927"/>
    <n v="2.8594673822332792"/>
    <n v="6.5841669682330561"/>
  </r>
  <r>
    <x v="9"/>
    <x v="0"/>
    <x v="3"/>
    <x v="0"/>
    <x v="3"/>
    <x v="1"/>
    <x v="1"/>
    <n v="95"/>
    <n v="81"/>
    <n v="0"/>
    <x v="9"/>
    <n v="6043.6388673433648"/>
    <n v="3.7812985055336692"/>
    <n v="8.7067615710024899"/>
  </r>
  <r>
    <x v="9"/>
    <x v="0"/>
    <x v="3"/>
    <x v="0"/>
    <x v="3"/>
    <x v="1"/>
    <x v="1"/>
    <n v="56"/>
    <n v="31"/>
    <n v="0"/>
    <x v="2"/>
    <n v="1363.4512116579701"/>
    <n v="3.1346396022066445"/>
    <n v="7.2177744199498051"/>
  </r>
  <r>
    <x v="9"/>
    <x v="0"/>
    <x v="3"/>
    <x v="0"/>
    <x v="3"/>
    <x v="1"/>
    <x v="1"/>
    <n v="19.5"/>
    <n v="20"/>
    <n v="0"/>
    <x v="2"/>
    <n v="306.30528372500481"/>
    <n v="2.4861544883926707"/>
    <n v="5.7245822638532013"/>
  </r>
  <r>
    <x v="9"/>
    <x v="0"/>
    <x v="3"/>
    <x v="0"/>
    <x v="3"/>
    <x v="1"/>
    <x v="1"/>
    <n v="3"/>
    <n v="2.5"/>
    <n v="0"/>
    <x v="0"/>
    <n v="5.8904862254808616"/>
    <n v="0.7701511447578715"/>
    <n v="1.7733385452717743"/>
  </r>
  <r>
    <x v="9"/>
    <x v="3"/>
    <x v="3"/>
    <x v="0"/>
    <x v="3"/>
    <x v="1"/>
    <x v="1"/>
    <n v="17"/>
    <n v="20"/>
    <n v="0"/>
    <x v="0"/>
    <n v="267.03537555513242"/>
    <n v="2.4265687984084265"/>
    <n v="5.5873811423397166"/>
  </r>
  <r>
    <x v="9"/>
    <x v="3"/>
    <x v="3"/>
    <x v="0"/>
    <x v="3"/>
    <x v="1"/>
    <x v="1"/>
    <n v="6"/>
    <n v="5"/>
    <n v="0"/>
    <x v="0"/>
    <n v="23.561944901923447"/>
    <n v="1.3722111360858338"/>
    <n v="3.1596329063916646"/>
  </r>
  <r>
    <x v="9"/>
    <x v="3"/>
    <x v="3"/>
    <x v="0"/>
    <x v="3"/>
    <x v="1"/>
    <x v="1"/>
    <n v="9"/>
    <n v="14"/>
    <n v="0"/>
    <x v="0"/>
    <n v="98.960168588078488"/>
    <n v="1.9954604264837343"/>
    <n v="4.594717431680988"/>
  </r>
  <r>
    <x v="9"/>
    <x v="3"/>
    <x v="3"/>
    <x v="0"/>
    <x v="3"/>
    <x v="1"/>
    <x v="1"/>
    <n v="10"/>
    <n v="10"/>
    <n v="0"/>
    <x v="2"/>
    <n v="78.539816339744831"/>
    <n v="1.8950898813661714"/>
    <n v="4.3636057107176009"/>
  </r>
  <r>
    <x v="9"/>
    <x v="3"/>
    <x v="3"/>
    <x v="0"/>
    <x v="3"/>
    <x v="1"/>
    <x v="1"/>
    <n v="23"/>
    <n v="17"/>
    <n v="0"/>
    <x v="2"/>
    <n v="307.09068188840229"/>
    <n v="2.4872666387620384"/>
    <n v="5.727143084714875"/>
  </r>
  <r>
    <x v="9"/>
    <x v="3"/>
    <x v="3"/>
    <x v="0"/>
    <x v="3"/>
    <x v="1"/>
    <x v="1"/>
    <n v="45"/>
    <n v="19"/>
    <n v="0"/>
    <x v="2"/>
    <n v="671.5154297048183"/>
    <n v="2.827055996094344"/>
    <n v="6.5095369936662699"/>
  </r>
  <r>
    <x v="9"/>
    <x v="3"/>
    <x v="3"/>
    <x v="0"/>
    <x v="3"/>
    <x v="1"/>
    <x v="1"/>
    <n v="30"/>
    <n v="11"/>
    <n v="0"/>
    <x v="2"/>
    <n v="259.18139392115791"/>
    <n v="2.4136038212440587"/>
    <n v="5.5575281791900357"/>
  </r>
  <r>
    <x v="9"/>
    <x v="3"/>
    <x v="3"/>
    <x v="0"/>
    <x v="3"/>
    <x v="1"/>
    <x v="1"/>
    <n v="11"/>
    <n v="9"/>
    <n v="0"/>
    <x v="0"/>
    <n v="77.754418176347386"/>
    <n v="1.8907250759637213"/>
    <n v="4.3535553748640998"/>
  </r>
  <r>
    <x v="7"/>
    <x v="0"/>
    <x v="3"/>
    <x v="1"/>
    <x v="3"/>
    <x v="1"/>
    <x v="1"/>
    <n v="16"/>
    <n v="15.5"/>
    <n v="0"/>
    <x v="1"/>
    <n v="194.77874452256717"/>
    <n v="2.2895415621923876"/>
    <n v="5.2718642708944916"/>
  </r>
  <r>
    <x v="7"/>
    <x v="0"/>
    <x v="3"/>
    <x v="1"/>
    <x v="3"/>
    <x v="1"/>
    <x v="1"/>
    <n v="20"/>
    <n v="19"/>
    <n v="0"/>
    <x v="19"/>
    <n v="298.45130209103036"/>
    <n v="2.4748734779829817"/>
    <n v="5.6986067774499407"/>
  </r>
  <r>
    <x v="7"/>
    <x v="0"/>
    <x v="3"/>
    <x v="1"/>
    <x v="3"/>
    <x v="1"/>
    <x v="1"/>
    <n v="29"/>
    <n v="28"/>
    <n v="0"/>
    <x v="3"/>
    <n v="637.743308678728"/>
    <n v="2.8046459106073467"/>
    <n v="6.4579358648911871"/>
  </r>
  <r>
    <x v="7"/>
    <x v="0"/>
    <x v="3"/>
    <x v="1"/>
    <x v="3"/>
    <x v="1"/>
    <x v="1"/>
    <n v="28"/>
    <n v="23.5"/>
    <n v="0"/>
    <x v="18"/>
    <n v="516.79199151552098"/>
    <n v="2.7133157749801269"/>
    <n v="6.2476404560548264"/>
  </r>
  <r>
    <x v="7"/>
    <x v="0"/>
    <x v="3"/>
    <x v="1"/>
    <x v="3"/>
    <x v="1"/>
    <x v="1"/>
    <n v="7.5"/>
    <n v="2.5"/>
    <n v="0"/>
    <x v="1"/>
    <n v="14.726215563702155"/>
    <n v="1.168091153429909"/>
    <n v="2.6896292771459294"/>
  </r>
  <r>
    <x v="7"/>
    <x v="0"/>
    <x v="3"/>
    <x v="1"/>
    <x v="3"/>
    <x v="1"/>
    <x v="1"/>
    <n v="15"/>
    <n v="9"/>
    <n v="0"/>
    <x v="12"/>
    <n v="106.02875205865551"/>
    <n v="2.0254236498611777"/>
    <n v="4.6637103031679388"/>
  </r>
  <r>
    <x v="7"/>
    <x v="0"/>
    <x v="3"/>
    <x v="1"/>
    <x v="3"/>
    <x v="1"/>
    <x v="1"/>
    <n v="49"/>
    <n v="32"/>
    <n v="0"/>
    <x v="3"/>
    <n v="1231.5043202071988"/>
    <n v="3.0904359397145909"/>
    <n v="7.115991725639863"/>
  </r>
  <r>
    <x v="7"/>
    <x v="3"/>
    <x v="3"/>
    <x v="1"/>
    <x v="3"/>
    <x v="1"/>
    <x v="1"/>
    <n v="18"/>
    <n v="11"/>
    <n v="0"/>
    <x v="2"/>
    <n v="155.50883635269477"/>
    <n v="2.1917550716277026"/>
    <n v="5.0467025554240452"/>
  </r>
  <r>
    <x v="7"/>
    <x v="3"/>
    <x v="3"/>
    <x v="1"/>
    <x v="3"/>
    <x v="1"/>
    <x v="1"/>
    <n v="177"/>
    <n v="145"/>
    <n v="0"/>
    <x v="5"/>
    <n v="20157.243863595511"/>
    <n v="4.3044311499629533"/>
    <n v="9.9113189997239139"/>
  </r>
  <r>
    <x v="7"/>
    <x v="0"/>
    <x v="3"/>
    <x v="4"/>
    <x v="3"/>
    <x v="1"/>
    <x v="1"/>
    <n v="23"/>
    <n v="20"/>
    <n v="0"/>
    <x v="5"/>
    <n v="361.28315516282623"/>
    <n v="2.5578477130477455"/>
    <n v="5.8896620142126501"/>
  </r>
  <r>
    <x v="7"/>
    <x v="0"/>
    <x v="3"/>
    <x v="4"/>
    <x v="3"/>
    <x v="1"/>
    <x v="1"/>
    <n v="7"/>
    <n v="5.5"/>
    <n v="0"/>
    <x v="12"/>
    <n v="30.237829290801759"/>
    <n v="1.4805506108746722"/>
    <n v="3.4090937660232479"/>
  </r>
  <r>
    <x v="7"/>
    <x v="0"/>
    <x v="3"/>
    <x v="4"/>
    <x v="3"/>
    <x v="1"/>
    <x v="1"/>
    <n v="7"/>
    <n v="6.5"/>
    <n v="0"/>
    <x v="1"/>
    <n v="35.735616434583896"/>
    <n v="1.5531012780232838"/>
    <n v="3.5761478506864144"/>
  </r>
  <r>
    <x v="7"/>
    <x v="0"/>
    <x v="3"/>
    <x v="4"/>
    <x v="3"/>
    <x v="1"/>
    <x v="1"/>
    <n v="9"/>
    <n v="7"/>
    <n v="0"/>
    <x v="2"/>
    <n v="49.480084294039244"/>
    <n v="1.6944304308197531"/>
    <n v="3.9015702511210422"/>
  </r>
  <r>
    <x v="7"/>
    <x v="0"/>
    <x v="3"/>
    <x v="4"/>
    <x v="3"/>
    <x v="1"/>
    <x v="1"/>
    <n v="27.5"/>
    <n v="25"/>
    <n v="0"/>
    <x v="9"/>
    <n v="539.96123733574564"/>
    <n v="2.7323625838684715"/>
    <n v="6.2914973542702359"/>
  </r>
  <r>
    <x v="7"/>
    <x v="0"/>
    <x v="3"/>
    <x v="4"/>
    <x v="3"/>
    <x v="1"/>
    <x v="1"/>
    <n v="60"/>
    <n v="48"/>
    <n v="0"/>
    <x v="8"/>
    <n v="2261.9467105846511"/>
    <n v="3.3544823691254022"/>
    <n v="7.7239810978595012"/>
  </r>
  <r>
    <x v="7"/>
    <x v="0"/>
    <x v="3"/>
    <x v="4"/>
    <x v="3"/>
    <x v="1"/>
    <x v="1"/>
    <n v="22"/>
    <n v="20"/>
    <n v="0"/>
    <x v="2"/>
    <n v="345.57519189487726"/>
    <n v="2.538542557852359"/>
    <n v="5.8452102516418165"/>
  </r>
  <r>
    <x v="7"/>
    <x v="0"/>
    <x v="3"/>
    <x v="4"/>
    <x v="3"/>
    <x v="1"/>
    <x v="1"/>
    <n v="132"/>
    <n v="105"/>
    <n v="0"/>
    <x v="20"/>
    <n v="10885.618544688634"/>
    <n v="4.0368531116419595"/>
    <n v="9.2951977974734046"/>
  </r>
  <r>
    <x v="7"/>
    <x v="3"/>
    <x v="3"/>
    <x v="4"/>
    <x v="3"/>
    <x v="1"/>
    <x v="1"/>
    <n v="32"/>
    <n v="23"/>
    <n v="0"/>
    <x v="2"/>
    <n v="578.0530482605219"/>
    <n v="2.7619676957036701"/>
    <n v="6.3596656434583858"/>
  </r>
  <r>
    <x v="7"/>
    <x v="3"/>
    <x v="3"/>
    <x v="4"/>
    <x v="3"/>
    <x v="1"/>
    <x v="1"/>
    <n v="40"/>
    <n v="29"/>
    <n v="0"/>
    <x v="0"/>
    <n v="911.06186954103998"/>
    <n v="2.9595478705930898"/>
    <n v="6.8146108088299195"/>
  </r>
  <r>
    <x v="7"/>
    <x v="3"/>
    <x v="3"/>
    <x v="4"/>
    <x v="3"/>
    <x v="1"/>
    <x v="1"/>
    <n v="44"/>
    <n v="35"/>
    <n v="0"/>
    <x v="1"/>
    <n v="1209.5131716320705"/>
    <n v="3.0826106022026347"/>
    <n v="7.0979732201371846"/>
  </r>
  <r>
    <x v="7"/>
    <x v="3"/>
    <x v="3"/>
    <x v="4"/>
    <x v="3"/>
    <x v="1"/>
    <x v="1"/>
    <n v="55"/>
    <n v="32"/>
    <n v="0"/>
    <x v="0"/>
    <n v="1382.3007675795091"/>
    <n v="3.1406025491803211"/>
    <n v="7.2315046127617073"/>
  </r>
  <r>
    <x v="7"/>
    <x v="3"/>
    <x v="3"/>
    <x v="4"/>
    <x v="3"/>
    <x v="1"/>
    <x v="1"/>
    <n v="28"/>
    <n v="15"/>
    <n v="0"/>
    <x v="0"/>
    <n v="329.86722862692829"/>
    <n v="2.518339171764072"/>
    <n v="5.7986902360069239"/>
  </r>
  <r>
    <x v="7"/>
    <x v="3"/>
    <x v="3"/>
    <x v="4"/>
    <x v="3"/>
    <x v="1"/>
    <x v="1"/>
    <n v="35"/>
    <n v="32"/>
    <n v="0"/>
    <x v="0"/>
    <n v="879.64594300514204"/>
    <n v="2.9443079040363531"/>
    <n v="6.7795194890186501"/>
  </r>
  <r>
    <x v="7"/>
    <x v="3"/>
    <x v="3"/>
    <x v="4"/>
    <x v="3"/>
    <x v="1"/>
    <x v="1"/>
    <n v="10"/>
    <n v="6"/>
    <n v="0"/>
    <x v="2"/>
    <n v="47.123889803846893"/>
    <n v="1.673241131749815"/>
    <n v="3.85278008695161"/>
  </r>
  <r>
    <x v="7"/>
    <x v="0"/>
    <x v="3"/>
    <x v="5"/>
    <x v="3"/>
    <x v="1"/>
    <x v="1"/>
    <n v="9"/>
    <n v="7"/>
    <n v="0"/>
    <x v="14"/>
    <n v="49.480084294039244"/>
    <n v="1.6944304308197531"/>
    <n v="3.9015702511210422"/>
  </r>
  <r>
    <x v="7"/>
    <x v="0"/>
    <x v="3"/>
    <x v="5"/>
    <x v="3"/>
    <x v="1"/>
    <x v="1"/>
    <n v="11"/>
    <n v="6.5"/>
    <n v="0"/>
    <x v="0"/>
    <n v="56.155968682917553"/>
    <n v="1.749395923167252"/>
    <n v="4.0281329744294716"/>
  </r>
  <r>
    <x v="7"/>
    <x v="0"/>
    <x v="3"/>
    <x v="5"/>
    <x v="3"/>
    <x v="1"/>
    <x v="1"/>
    <n v="11.5"/>
    <n v="9.5"/>
    <n v="0"/>
    <x v="1"/>
    <n v="85.804749351171225"/>
    <n v="1.9335113270086308"/>
    <n v="4.4520743587052092"/>
  </r>
  <r>
    <x v="7"/>
    <x v="0"/>
    <x v="3"/>
    <x v="5"/>
    <x v="3"/>
    <x v="1"/>
    <x v="1"/>
    <n v="43.5"/>
    <n v="41"/>
    <n v="0"/>
    <x v="7"/>
    <n v="1400.757624419349"/>
    <n v="3.1463629950405441"/>
    <n v="7.2447685295284554"/>
  </r>
  <r>
    <x v="7"/>
    <x v="0"/>
    <x v="3"/>
    <x v="5"/>
    <x v="3"/>
    <x v="1"/>
    <x v="1"/>
    <n v="117"/>
    <n v="59"/>
    <n v="0"/>
    <x v="8"/>
    <n v="5421.6035219325859"/>
    <n v="3.7341277547544771"/>
    <n v="8.5981469034329852"/>
  </r>
  <r>
    <x v="7"/>
    <x v="0"/>
    <x v="3"/>
    <x v="5"/>
    <x v="3"/>
    <x v="1"/>
    <x v="1"/>
    <n v="38"/>
    <n v="24.5"/>
    <n v="0"/>
    <x v="13"/>
    <n v="731.2056901230244"/>
    <n v="2.8640395623475139"/>
    <n v="6.5946948020065763"/>
  </r>
  <r>
    <x v="7"/>
    <x v="0"/>
    <x v="3"/>
    <x v="5"/>
    <x v="3"/>
    <x v="1"/>
    <x v="1"/>
    <n v="46"/>
    <n v="43.5"/>
    <n v="0"/>
    <x v="16"/>
    <n v="1571.581724958294"/>
    <n v="3.1963369700023829"/>
    <n v="7.3598378593132425"/>
  </r>
  <r>
    <x v="7"/>
    <x v="0"/>
    <x v="3"/>
    <x v="5"/>
    <x v="3"/>
    <x v="1"/>
    <x v="1"/>
    <n v="5.5"/>
    <n v="4"/>
    <n v="0"/>
    <x v="0"/>
    <n v="17.27875959474386"/>
    <n v="1.2375125621883776"/>
    <n v="2.8494779780878252"/>
  </r>
  <r>
    <x v="7"/>
    <x v="3"/>
    <x v="3"/>
    <x v="5"/>
    <x v="3"/>
    <x v="1"/>
    <x v="1"/>
    <n v="55"/>
    <n v="45"/>
    <n v="0"/>
    <x v="0"/>
    <n v="1943.8604544086845"/>
    <n v="3.2886650846357588"/>
    <n v="7.5724311997322999"/>
  </r>
  <r>
    <x v="7"/>
    <x v="3"/>
    <x v="3"/>
    <x v="5"/>
    <x v="3"/>
    <x v="1"/>
    <x v="1"/>
    <n v="61"/>
    <n v="58"/>
    <n v="0"/>
    <x v="2"/>
    <n v="2778.7387021001718"/>
    <n v="3.4438477099398757"/>
    <n v="7.9297523994492405"/>
  </r>
  <r>
    <x v="7"/>
    <x v="3"/>
    <x v="3"/>
    <x v="5"/>
    <x v="3"/>
    <x v="1"/>
    <x v="1"/>
    <n v="18"/>
    <n v="10"/>
    <n v="0"/>
    <x v="0"/>
    <n v="141.37166941154069"/>
    <n v="2.1503623864694776"/>
    <n v="4.9513923756197196"/>
  </r>
  <r>
    <x v="7"/>
    <x v="3"/>
    <x v="3"/>
    <x v="5"/>
    <x v="3"/>
    <x v="1"/>
    <x v="1"/>
    <n v="133"/>
    <n v="228"/>
    <n v="0"/>
    <x v="2"/>
    <n v="23816.413906864222"/>
    <n v="4.3768763693337114"/>
    <n v="10.078130281905704"/>
  </r>
  <r>
    <x v="7"/>
    <x v="0"/>
    <x v="3"/>
    <x v="2"/>
    <x v="3"/>
    <x v="1"/>
    <x v="1"/>
    <n v="171"/>
    <n v="130"/>
    <n v="0"/>
    <x v="13"/>
    <n v="17459.401172325277"/>
    <n v="4.2420293440651617"/>
    <n v="9.7676335316877516"/>
  </r>
  <r>
    <x v="7"/>
    <x v="0"/>
    <x v="3"/>
    <x v="2"/>
    <x v="3"/>
    <x v="1"/>
    <x v="1"/>
    <n v="11"/>
    <n v="7"/>
    <n v="0"/>
    <x v="0"/>
    <n v="60.475658581603518"/>
    <n v="1.7815806065386532"/>
    <n v="4.1022409465831933"/>
  </r>
  <r>
    <x v="7"/>
    <x v="0"/>
    <x v="3"/>
    <x v="2"/>
    <x v="3"/>
    <x v="1"/>
    <x v="1"/>
    <n v="21"/>
    <n v="12"/>
    <n v="0"/>
    <x v="5"/>
    <n v="197.92033717615698"/>
    <n v="2.2964904221477154"/>
    <n v="5.2878646122409325"/>
  </r>
  <r>
    <x v="7"/>
    <x v="0"/>
    <x v="3"/>
    <x v="2"/>
    <x v="3"/>
    <x v="1"/>
    <x v="1"/>
    <n v="57"/>
    <n v="55"/>
    <n v="0"/>
    <x v="5"/>
    <n v="2462.2232422510006"/>
    <n v="3.3913274265329068"/>
    <n v="7.8088199777965306"/>
  </r>
  <r>
    <x v="7"/>
    <x v="0"/>
    <x v="3"/>
    <x v="2"/>
    <x v="3"/>
    <x v="1"/>
    <x v="1"/>
    <n v="34"/>
    <n v="33"/>
    <n v="0"/>
    <x v="2"/>
    <n v="881.21673933193699"/>
    <n v="2.9450827382863141"/>
    <n v="6.7813036108121514"/>
  </r>
  <r>
    <x v="7"/>
    <x v="0"/>
    <x v="3"/>
    <x v="2"/>
    <x v="3"/>
    <x v="1"/>
    <x v="1"/>
    <n v="19"/>
    <n v="12"/>
    <n v="0"/>
    <x v="2"/>
    <n v="179.0707812546182"/>
    <n v="2.2530247283666252"/>
    <n v="5.1877811536839502"/>
  </r>
  <r>
    <x v="7"/>
    <x v="0"/>
    <x v="3"/>
    <x v="2"/>
    <x v="3"/>
    <x v="1"/>
    <x v="1"/>
    <n v="40.5"/>
    <n v="40"/>
    <n v="0"/>
    <x v="2"/>
    <n v="1272.3450247038661"/>
    <n v="3.1046048959088024"/>
    <n v="7.1486169529559396"/>
  </r>
  <r>
    <x v="7"/>
    <x v="0"/>
    <x v="3"/>
    <x v="2"/>
    <x v="3"/>
    <x v="1"/>
    <x v="1"/>
    <n v="34"/>
    <n v="23.5"/>
    <n v="0"/>
    <x v="9"/>
    <n v="627.53313255456112"/>
    <n v="2.7976366606801628"/>
    <n v="6.4417964704957837"/>
  </r>
  <r>
    <x v="7"/>
    <x v="3"/>
    <x v="3"/>
    <x v="2"/>
    <x v="3"/>
    <x v="1"/>
    <x v="1"/>
    <n v="30"/>
    <n v="26"/>
    <n v="0"/>
    <x v="0"/>
    <n v="612.61056745000963"/>
    <n v="2.787184484056652"/>
    <n v="6.4177294444131467"/>
  </r>
  <r>
    <x v="7"/>
    <x v="3"/>
    <x v="3"/>
    <x v="2"/>
    <x v="3"/>
    <x v="1"/>
    <x v="1"/>
    <n v="49"/>
    <n v="28"/>
    <n v="0"/>
    <x v="3"/>
    <n v="1077.5662801812991"/>
    <n v="3.0324439927369045"/>
    <n v="6.9824603330153403"/>
  </r>
  <r>
    <x v="7"/>
    <x v="3"/>
    <x v="3"/>
    <x v="2"/>
    <x v="3"/>
    <x v="1"/>
    <x v="1"/>
    <n v="17"/>
    <n v="11"/>
    <n v="0"/>
    <x v="0"/>
    <n v="146.86945655532284"/>
    <n v="2.1669314879026706"/>
    <n v="4.989544141584096"/>
  </r>
  <r>
    <x v="7"/>
    <x v="3"/>
    <x v="3"/>
    <x v="2"/>
    <x v="3"/>
    <x v="1"/>
    <x v="1"/>
    <n v="85"/>
    <n v="60"/>
    <n v="0"/>
    <x v="0"/>
    <n v="4005.5306333269864"/>
    <n v="3.6026600574641079"/>
    <n v="8.2954313434419262"/>
  </r>
  <r>
    <x v="8"/>
    <x v="3"/>
    <x v="3"/>
    <x v="6"/>
    <x v="3"/>
    <x v="1"/>
    <x v="1"/>
    <n v="24"/>
    <n v="12"/>
    <n v="0"/>
    <x v="0"/>
    <n v="226.1946710584651"/>
    <n v="2.3544823691254022"/>
    <n v="5.4213960048654553"/>
  </r>
  <r>
    <x v="8"/>
    <x v="3"/>
    <x v="3"/>
    <x v="6"/>
    <x v="3"/>
    <x v="1"/>
    <x v="1"/>
    <n v="8"/>
    <n v="4"/>
    <n v="0"/>
    <x v="0"/>
    <n v="25.132741228718345"/>
    <n v="1.4002398596860774"/>
    <n v="3.2241714275292361"/>
  </r>
  <r>
    <x v="8"/>
    <x v="3"/>
    <x v="3"/>
    <x v="6"/>
    <x v="3"/>
    <x v="1"/>
    <x v="1"/>
    <n v="3"/>
    <n v="2"/>
    <n v="0"/>
    <x v="0"/>
    <n v="4.7123889803846897"/>
    <n v="0.67324113174981504"/>
    <n v="1.5501949939575645"/>
  </r>
  <r>
    <x v="8"/>
    <x v="3"/>
    <x v="3"/>
    <x v="6"/>
    <x v="3"/>
    <x v="1"/>
    <x v="1"/>
    <n v="17"/>
    <n v="10"/>
    <n v="0"/>
    <x v="3"/>
    <n v="133.51768777756621"/>
    <n v="2.1255388027444453"/>
    <n v="4.8942339617797712"/>
  </r>
  <r>
    <x v="8"/>
    <x v="3"/>
    <x v="3"/>
    <x v="6"/>
    <x v="3"/>
    <x v="1"/>
    <x v="1"/>
    <n v="14"/>
    <n v="8"/>
    <n v="0"/>
    <x v="1"/>
    <n v="87.964594300514207"/>
    <n v="1.9443079040363531"/>
    <n v="4.4769343960246042"/>
  </r>
  <r>
    <x v="8"/>
    <x v="3"/>
    <x v="3"/>
    <x v="6"/>
    <x v="3"/>
    <x v="1"/>
    <x v="1"/>
    <n v="50"/>
    <n v="45"/>
    <n v="0"/>
    <x v="2"/>
    <n v="1767.1458676442587"/>
    <n v="3.2472723994775339"/>
    <n v="7.4771210199279752"/>
  </r>
  <r>
    <x v="8"/>
    <x v="3"/>
    <x v="3"/>
    <x v="6"/>
    <x v="3"/>
    <x v="1"/>
    <x v="1"/>
    <n v="15"/>
    <n v="6"/>
    <n v="0"/>
    <x v="0"/>
    <n v="70.685834705770347"/>
    <n v="1.8493323908054964"/>
    <n v="4.2582451950597742"/>
  </r>
  <r>
    <x v="8"/>
    <x v="3"/>
    <x v="3"/>
    <x v="6"/>
    <x v="3"/>
    <x v="1"/>
    <x v="1"/>
    <n v="11"/>
    <n v="7"/>
    <n v="0"/>
    <x v="0"/>
    <n v="60.475658581603518"/>
    <n v="1.7815806065386532"/>
    <n v="4.1022409465831933"/>
  </r>
  <r>
    <x v="8"/>
    <x v="3"/>
    <x v="3"/>
    <x v="6"/>
    <x v="3"/>
    <x v="1"/>
    <x v="1"/>
    <n v="40"/>
    <n v="11"/>
    <n v="0"/>
    <x v="0"/>
    <n v="345.57519189487726"/>
    <n v="2.538542557852359"/>
    <n v="5.8452102516418165"/>
  </r>
  <r>
    <x v="8"/>
    <x v="3"/>
    <x v="3"/>
    <x v="6"/>
    <x v="3"/>
    <x v="1"/>
    <x v="1"/>
    <n v="4"/>
    <n v="2"/>
    <n v="0"/>
    <x v="0"/>
    <n v="6.2831853071795862"/>
    <n v="0.79817986835811505"/>
    <n v="1.8378770664093453"/>
  </r>
  <r>
    <x v="8"/>
    <x v="3"/>
    <x v="3"/>
    <x v="6"/>
    <x v="3"/>
    <x v="1"/>
    <x v="1"/>
    <n v="7"/>
    <n v="3"/>
    <n v="0"/>
    <x v="0"/>
    <n v="16.493361431346415"/>
    <n v="1.2173091761000907"/>
    <n v="2.8029579624529326"/>
  </r>
  <r>
    <x v="8"/>
    <x v="3"/>
    <x v="3"/>
    <x v="6"/>
    <x v="3"/>
    <x v="1"/>
    <x v="1"/>
    <n v="5"/>
    <n v="3"/>
    <n v="0"/>
    <x v="0"/>
    <n v="11.780972450961723"/>
    <n v="1.0711811404218528"/>
    <n v="2.4664857258317197"/>
  </r>
  <r>
    <x v="8"/>
    <x v="0"/>
    <x v="3"/>
    <x v="7"/>
    <x v="3"/>
    <x v="1"/>
    <x v="1"/>
    <n v="43.5"/>
    <n v="39"/>
    <n v="0"/>
    <x v="3"/>
    <n v="1332.4279842037711"/>
    <n v="3.1246437453473082"/>
    <n v="7.1947581089537946"/>
  </r>
  <r>
    <x v="8"/>
    <x v="0"/>
    <x v="3"/>
    <x v="7"/>
    <x v="3"/>
    <x v="1"/>
    <x v="1"/>
    <n v="28"/>
    <n v="22"/>
    <n v="0"/>
    <x v="7"/>
    <n v="483.80526865282815"/>
    <n v="2.6846705935305968"/>
    <n v="6.1816824882630295"/>
  </r>
  <r>
    <x v="8"/>
    <x v="0"/>
    <x v="3"/>
    <x v="7"/>
    <x v="3"/>
    <x v="1"/>
    <x v="1"/>
    <n v="101"/>
    <n v="100"/>
    <n v="0"/>
    <x v="8"/>
    <n v="7932.5214503142279"/>
    <n v="3.8994112551488138"/>
    <n v="8.9787262275588606"/>
  </r>
  <r>
    <x v="8"/>
    <x v="4"/>
    <x v="3"/>
    <x v="7"/>
    <x v="3"/>
    <x v="1"/>
    <x v="1"/>
    <n v="43.5"/>
    <n v="20"/>
    <n v="0"/>
    <x v="2"/>
    <n v="683.29640215578002"/>
    <n v="2.8346091339847899"/>
    <n v="6.5269287363781388"/>
  </r>
  <r>
    <x v="8"/>
    <x v="4"/>
    <x v="3"/>
    <x v="7"/>
    <x v="3"/>
    <x v="1"/>
    <x v="1"/>
    <n v="26"/>
    <n v="18"/>
    <n v="0"/>
    <x v="24"/>
    <n v="367.5663404700058"/>
    <n v="2.5653357344402954"/>
    <n v="5.9069038206471562"/>
  </r>
  <r>
    <x v="8"/>
    <x v="4"/>
    <x v="3"/>
    <x v="7"/>
    <x v="3"/>
    <x v="1"/>
    <x v="1"/>
    <n v="6"/>
    <n v="7"/>
    <n v="0"/>
    <x v="1"/>
    <n v="32.986722862692829"/>
    <n v="1.518339171764072"/>
    <n v="3.496105143012878"/>
  </r>
  <r>
    <x v="8"/>
    <x v="4"/>
    <x v="3"/>
    <x v="7"/>
    <x v="3"/>
    <x v="1"/>
    <x v="1"/>
    <n v="18"/>
    <n v="13"/>
    <n v="0"/>
    <x v="2"/>
    <n v="183.7831702350029"/>
    <n v="2.2643057387763141"/>
    <n v="5.2137566400872108"/>
  </r>
  <r>
    <x v="8"/>
    <x v="3"/>
    <x v="3"/>
    <x v="7"/>
    <x v="3"/>
    <x v="1"/>
    <x v="1"/>
    <n v="8"/>
    <n v="5"/>
    <n v="0"/>
    <x v="0"/>
    <n v="31.415926535897931"/>
    <n v="1.4971498726941339"/>
    <n v="3.4473149788434458"/>
  </r>
  <r>
    <x v="8"/>
    <x v="3"/>
    <x v="3"/>
    <x v="7"/>
    <x v="3"/>
    <x v="1"/>
    <x v="1"/>
    <n v="18"/>
    <n v="13"/>
    <n v="0"/>
    <x v="0"/>
    <n v="183.7831702350029"/>
    <n v="2.2643057387763141"/>
    <n v="5.2137566400872108"/>
  </r>
  <r>
    <x v="8"/>
    <x v="3"/>
    <x v="3"/>
    <x v="7"/>
    <x v="3"/>
    <x v="1"/>
    <x v="1"/>
    <n v="27"/>
    <n v="17"/>
    <n v="0"/>
    <x v="0"/>
    <n v="360.49775699942876"/>
    <n v="2.5569025669034326"/>
    <n v="5.8874857347900544"/>
  </r>
  <r>
    <x v="8"/>
    <x v="3"/>
    <x v="3"/>
    <x v="7"/>
    <x v="3"/>
    <x v="1"/>
    <x v="1"/>
    <n v="5"/>
    <n v="4"/>
    <n v="0"/>
    <x v="0"/>
    <n v="15.707963267948966"/>
    <n v="1.1961198770301527"/>
    <n v="2.7541677982835004"/>
  </r>
  <r>
    <x v="8"/>
    <x v="3"/>
    <x v="3"/>
    <x v="7"/>
    <x v="3"/>
    <x v="1"/>
    <x v="1"/>
    <n v="29"/>
    <n v="23"/>
    <n v="0"/>
    <x v="2"/>
    <n v="523.86057498609796"/>
    <n v="2.7192157152827203"/>
    <n v="6.2612255706451334"/>
  </r>
  <r>
    <x v="8"/>
    <x v="3"/>
    <x v="3"/>
    <x v="7"/>
    <x v="3"/>
    <x v="1"/>
    <x v="1"/>
    <n v="11"/>
    <n v="5"/>
    <n v="0"/>
    <x v="0"/>
    <n v="43.196898986859658"/>
    <n v="1.6354525708604153"/>
    <n v="3.7657687099619803"/>
  </r>
  <r>
    <x v="8"/>
    <x v="4"/>
    <x v="3"/>
    <x v="3"/>
    <x v="3"/>
    <x v="1"/>
    <x v="1"/>
    <n v="10.5"/>
    <n v="9.5"/>
    <n v="0"/>
    <x v="2"/>
    <n v="78.343466798895463"/>
    <n v="1.8940027857249573"/>
    <n v="4.3611025804994821"/>
  </r>
  <r>
    <x v="8"/>
    <x v="4"/>
    <x v="3"/>
    <x v="3"/>
    <x v="3"/>
    <x v="1"/>
    <x v="1"/>
    <n v="175"/>
    <n v="93"/>
    <n v="0"/>
    <x v="1"/>
    <n v="12782.35510929347"/>
    <n v="4.1066108786064008"/>
    <n v="9.455820991806279"/>
  </r>
  <r>
    <x v="8"/>
    <x v="4"/>
    <x v="3"/>
    <x v="3"/>
    <x v="3"/>
    <x v="1"/>
    <x v="1"/>
    <n v="70"/>
    <n v="54"/>
    <n v="0"/>
    <x v="1"/>
    <n v="2968.8050576423543"/>
    <n v="3.4725816812033967"/>
    <n v="7.995914813343143"/>
  </r>
  <r>
    <x v="8"/>
    <x v="4"/>
    <x v="3"/>
    <x v="3"/>
    <x v="3"/>
    <x v="1"/>
    <x v="1"/>
    <n v="7"/>
    <n v="4"/>
    <n v="0"/>
    <x v="0"/>
    <n v="21.991148575128552"/>
    <n v="1.3422479127083906"/>
    <n v="3.0906400349047134"/>
  </r>
  <r>
    <x v="8"/>
    <x v="4"/>
    <x v="3"/>
    <x v="3"/>
    <x v="3"/>
    <x v="1"/>
    <x v="1"/>
    <n v="15"/>
    <n v="5"/>
    <n v="0"/>
    <x v="1"/>
    <n v="58.90486225480862"/>
    <n v="1.7701511447578715"/>
    <n v="4.0759236382658202"/>
  </r>
  <r>
    <x v="8"/>
    <x v="4"/>
    <x v="3"/>
    <x v="3"/>
    <x v="3"/>
    <x v="1"/>
    <x v="1"/>
    <n v="22"/>
    <n v="16"/>
    <n v="0"/>
    <x v="2"/>
    <n v="276.46015351590177"/>
    <n v="2.4416325448443024"/>
    <n v="5.6220667003276068"/>
  </r>
  <r>
    <x v="8"/>
    <x v="4"/>
    <x v="3"/>
    <x v="3"/>
    <x v="3"/>
    <x v="1"/>
    <x v="1"/>
    <n v="18"/>
    <n v="12"/>
    <n v="0"/>
    <x v="2"/>
    <n v="169.64600329384882"/>
    <n v="2.2295436325171023"/>
    <n v="5.1337139324136745"/>
  </r>
  <r>
    <x v="8"/>
    <x v="4"/>
    <x v="3"/>
    <x v="3"/>
    <x v="3"/>
    <x v="1"/>
    <x v="1"/>
    <n v="17"/>
    <n v="12"/>
    <n v="0"/>
    <x v="0"/>
    <n v="160.22122533307945"/>
    <n v="2.2047200487920704"/>
    <n v="5.0765555185737261"/>
  </r>
  <r>
    <x v="8"/>
    <x v="4"/>
    <x v="3"/>
    <x v="3"/>
    <x v="3"/>
    <x v="1"/>
    <x v="1"/>
    <n v="32"/>
    <n v="13"/>
    <n v="0"/>
    <x v="0"/>
    <n v="326.72563597333851"/>
    <n v="2.5141832119929144"/>
    <n v="5.7891207849907733"/>
  </r>
  <r>
    <x v="8"/>
    <x v="4"/>
    <x v="3"/>
    <x v="3"/>
    <x v="3"/>
    <x v="1"/>
    <x v="1"/>
    <n v="3.5"/>
    <n v="2.5"/>
    <n v="0"/>
    <x v="0"/>
    <n v="6.8722339297276722"/>
    <n v="0.83709793438848468"/>
    <n v="1.9274892250990325"/>
  </r>
  <r>
    <x v="8"/>
    <x v="4"/>
    <x v="3"/>
    <x v="3"/>
    <x v="3"/>
    <x v="1"/>
    <x v="1"/>
    <n v="17"/>
    <n v="5"/>
    <n v="0"/>
    <x v="1"/>
    <n v="66.758843888783105"/>
    <n v="1.8245088070804643"/>
    <n v="4.2010867812198258"/>
  </r>
  <r>
    <x v="8"/>
    <x v="4"/>
    <x v="3"/>
    <x v="3"/>
    <x v="3"/>
    <x v="1"/>
    <x v="1"/>
    <n v="2.5"/>
    <n v="1.5"/>
    <n v="0"/>
    <x v="2"/>
    <n v="2.9452431127404308"/>
    <n v="0.46912114909389024"/>
    <n v="1.0801913647118289"/>
  </r>
  <r>
    <x v="8"/>
    <x v="4"/>
    <x v="3"/>
    <x v="3"/>
    <x v="3"/>
    <x v="1"/>
    <x v="1"/>
    <n v="6"/>
    <n v="5.5"/>
    <n v="0"/>
    <x v="2"/>
    <n v="25.918139392115794"/>
    <n v="1.4136038212440589"/>
    <n v="3.2549430861959898"/>
  </r>
  <r>
    <x v="8"/>
    <x v="4"/>
    <x v="3"/>
    <x v="3"/>
    <x v="3"/>
    <x v="1"/>
    <x v="1"/>
    <n v="15"/>
    <n v="18"/>
    <n v="0"/>
    <x v="1"/>
    <n v="212.05750411731103"/>
    <n v="2.3264536455251585"/>
    <n v="5.3568574837278842"/>
  </r>
  <r>
    <x v="8"/>
    <x v="4"/>
    <x v="3"/>
    <x v="3"/>
    <x v="3"/>
    <x v="1"/>
    <x v="1"/>
    <n v="8"/>
    <n v="5"/>
    <n v="0"/>
    <x v="0"/>
    <n v="31.415926535897931"/>
    <n v="1.4971498726941339"/>
    <n v="3.4473149788434458"/>
  </r>
  <r>
    <x v="8"/>
    <x v="4"/>
    <x v="3"/>
    <x v="3"/>
    <x v="3"/>
    <x v="1"/>
    <x v="1"/>
    <n v="17"/>
    <n v="10"/>
    <n v="0"/>
    <x v="12"/>
    <n v="133.51768777756621"/>
    <n v="2.1255388027444453"/>
    <n v="4.8942339617797712"/>
  </r>
  <r>
    <x v="8"/>
    <x v="4"/>
    <x v="3"/>
    <x v="3"/>
    <x v="3"/>
    <x v="1"/>
    <x v="1"/>
    <n v="20"/>
    <n v="14"/>
    <n v="0"/>
    <x v="2"/>
    <n v="219.91148575128551"/>
    <n v="2.3422479127083906"/>
    <n v="5.3932251278987593"/>
  </r>
  <r>
    <x v="8"/>
    <x v="4"/>
    <x v="3"/>
    <x v="3"/>
    <x v="3"/>
    <x v="1"/>
    <x v="1"/>
    <n v="15"/>
    <n v="6.5"/>
    <n v="0"/>
    <x v="0"/>
    <n v="76.576320931251203"/>
    <n v="1.8840944970647082"/>
    <n v="4.3382879027333106"/>
  </r>
  <r>
    <x v="8"/>
    <x v="4"/>
    <x v="3"/>
    <x v="3"/>
    <x v="3"/>
    <x v="1"/>
    <x v="1"/>
    <n v="39"/>
    <n v="27"/>
    <n v="0"/>
    <x v="1"/>
    <n v="827.02426605751305"/>
    <n v="2.9175182525516581"/>
    <n v="6.7178340368634855"/>
  </r>
  <r>
    <x v="8"/>
    <x v="4"/>
    <x v="3"/>
    <x v="3"/>
    <x v="3"/>
    <x v="1"/>
    <x v="1"/>
    <n v="47"/>
    <n v="25"/>
    <n v="0"/>
    <x v="2"/>
    <n v="922.84284199200169"/>
    <n v="2.9651277479739266"/>
    <n v="6.8274589513077686"/>
  </r>
  <r>
    <x v="8"/>
    <x v="0"/>
    <x v="3"/>
    <x v="8"/>
    <x v="3"/>
    <x v="1"/>
    <x v="1"/>
    <n v="6"/>
    <n v="5"/>
    <n v="0"/>
    <x v="2"/>
    <n v="23.561944901923447"/>
    <n v="1.3722111360858338"/>
    <n v="3.1596329063916646"/>
  </r>
  <r>
    <x v="8"/>
    <x v="0"/>
    <x v="3"/>
    <x v="8"/>
    <x v="3"/>
    <x v="1"/>
    <x v="1"/>
    <n v="35"/>
    <n v="32.5"/>
    <n v="0"/>
    <x v="13"/>
    <n v="893.39041086459747"/>
    <n v="2.9510412866953213"/>
    <n v="6.7950236755546154"/>
  </r>
  <r>
    <x v="8"/>
    <x v="0"/>
    <x v="3"/>
    <x v="8"/>
    <x v="3"/>
    <x v="1"/>
    <x v="1"/>
    <n v="10.5"/>
    <n v="7.5"/>
    <n v="0"/>
    <x v="2"/>
    <n v="61.850105367549055"/>
    <n v="1.7913404438278095"/>
    <n v="4.1247138024352523"/>
  </r>
  <r>
    <x v="8"/>
    <x v="0"/>
    <x v="3"/>
    <x v="8"/>
    <x v="3"/>
    <x v="1"/>
    <x v="1"/>
    <n v="49"/>
    <n v="36.5"/>
    <n v="0"/>
    <x v="11"/>
    <n v="1404.6846152363362"/>
    <n v="3.1475788258511597"/>
    <n v="7.2475680834285816"/>
  </r>
  <r>
    <x v="8"/>
    <x v="0"/>
    <x v="3"/>
    <x v="8"/>
    <x v="3"/>
    <x v="1"/>
    <x v="1"/>
    <n v="5.5"/>
    <n v="3.5"/>
    <n v="0"/>
    <x v="0"/>
    <n v="15.11891464540088"/>
    <n v="1.179520615210691"/>
    <n v="2.7159465854633029"/>
  </r>
  <r>
    <x v="8"/>
    <x v="0"/>
    <x v="3"/>
    <x v="8"/>
    <x v="3"/>
    <x v="1"/>
    <x v="1"/>
    <n v="45"/>
    <n v="21.5"/>
    <n v="0"/>
    <x v="5"/>
    <n v="759.8727230870312"/>
    <n v="2.8807408550571205"/>
    <n v="6.6331509496334462"/>
  </r>
  <r>
    <x v="8"/>
    <x v="0"/>
    <x v="3"/>
    <x v="8"/>
    <x v="3"/>
    <x v="1"/>
    <x v="1"/>
    <n v="77.5"/>
    <n v="43"/>
    <n v="0"/>
    <x v="1"/>
    <n v="2617.3393795219963"/>
    <n v="3.4178600394520684"/>
    <n v="7.8699135767823734"/>
  </r>
  <r>
    <x v="8"/>
    <x v="0"/>
    <x v="3"/>
    <x v="8"/>
    <x v="3"/>
    <x v="1"/>
    <x v="1"/>
    <n v="11.5"/>
    <n v="10"/>
    <n v="0"/>
    <x v="2"/>
    <n v="90.320788790706558"/>
    <n v="1.9557877217197832"/>
    <n v="4.5033676530927593"/>
  </r>
  <r>
    <x v="8"/>
    <x v="0"/>
    <x v="3"/>
    <x v="8"/>
    <x v="3"/>
    <x v="1"/>
    <x v="1"/>
    <n v="166"/>
    <n v="153"/>
    <n v="0"/>
    <x v="7"/>
    <n v="19947.542553968393"/>
    <n v="4.299889400223825"/>
    <n v="9.900861234478489"/>
  </r>
  <r>
    <x v="8"/>
    <x v="0"/>
    <x v="3"/>
    <x v="8"/>
    <x v="3"/>
    <x v="1"/>
    <x v="1"/>
    <n v="15"/>
    <n v="11"/>
    <n v="0"/>
    <x v="0"/>
    <n v="129.59069696057895"/>
    <n v="2.1125738255800779"/>
    <n v="4.8643809986300903"/>
  </r>
  <r>
    <x v="8"/>
    <x v="0"/>
    <x v="3"/>
    <x v="8"/>
    <x v="3"/>
    <x v="1"/>
    <x v="1"/>
    <n v="26"/>
    <n v="14.5"/>
    <n v="0"/>
    <x v="1"/>
    <n v="296.09510760083799"/>
    <n v="2.4714312315719642"/>
    <n v="5.69068071217752"/>
  </r>
  <r>
    <x v="8"/>
    <x v="0"/>
    <x v="3"/>
    <x v="8"/>
    <x v="3"/>
    <x v="1"/>
    <x v="1"/>
    <n v="106"/>
    <n v="70"/>
    <n v="0"/>
    <x v="12"/>
    <n v="5827.6543724090661"/>
    <n v="3.7654937866451985"/>
    <n v="8.6703698608909363"/>
  </r>
  <r>
    <x v="8"/>
    <x v="0"/>
    <x v="3"/>
    <x v="8"/>
    <x v="3"/>
    <x v="1"/>
    <x v="1"/>
    <n v="146"/>
    <n v="107"/>
    <n v="0"/>
    <x v="15"/>
    <n v="12269.490108594937"/>
    <n v="4.0888265148358185"/>
    <n v="9.4148709808997513"/>
  </r>
  <r>
    <x v="8"/>
    <x v="3"/>
    <x v="3"/>
    <x v="9"/>
    <x v="3"/>
    <x v="1"/>
    <x v="1"/>
    <n v="18"/>
    <n v="9"/>
    <n v="0"/>
    <x v="0"/>
    <n v="127.23450247038662"/>
    <n v="2.1046048959088024"/>
    <n v="4.8460318599618937"/>
  </r>
  <r>
    <x v="8"/>
    <x v="3"/>
    <x v="3"/>
    <x v="9"/>
    <x v="3"/>
    <x v="1"/>
    <x v="1"/>
    <n v="12"/>
    <n v="10"/>
    <n v="0"/>
    <x v="0"/>
    <n v="94.247779607693786"/>
    <n v="1.9742711274137963"/>
    <n v="4.5459272675115558"/>
  </r>
  <r>
    <x v="8"/>
    <x v="3"/>
    <x v="3"/>
    <x v="9"/>
    <x v="3"/>
    <x v="1"/>
    <x v="1"/>
    <n v="9"/>
    <n v="6"/>
    <n v="0"/>
    <x v="2"/>
    <n v="42.411500823462205"/>
    <n v="1.62748364118914"/>
    <n v="3.7474195712937837"/>
  </r>
  <r>
    <x v="8"/>
    <x v="3"/>
    <x v="3"/>
    <x v="9"/>
    <x v="3"/>
    <x v="1"/>
    <x v="1"/>
    <n v="10"/>
    <n v="7"/>
    <n v="0"/>
    <x v="0"/>
    <n v="54.977871437821378"/>
    <n v="1.7401879213804283"/>
    <n v="4.0069307667788685"/>
  </r>
  <r>
    <x v="8"/>
    <x v="3"/>
    <x v="3"/>
    <x v="9"/>
    <x v="3"/>
    <x v="1"/>
    <x v="1"/>
    <n v="1"/>
    <n v="1"/>
    <n v="0"/>
    <x v="0"/>
    <n v="0.78539816339744828"/>
    <n v="-0.10491011863382856"/>
    <n v="-0.24156447527049049"/>
  </r>
  <r>
    <x v="8"/>
    <x v="3"/>
    <x v="3"/>
    <x v="9"/>
    <x v="3"/>
    <x v="1"/>
    <x v="1"/>
    <n v="2"/>
    <n v="1"/>
    <n v="0"/>
    <x v="0"/>
    <n v="1.5707963267948966"/>
    <n v="0.19611987703015263"/>
    <n v="0.45158270528945482"/>
  </r>
  <r>
    <x v="8"/>
    <x v="3"/>
    <x v="3"/>
    <x v="9"/>
    <x v="3"/>
    <x v="1"/>
    <x v="1"/>
    <n v="18"/>
    <n v="8"/>
    <n v="0"/>
    <x v="0"/>
    <n v="113.09733552923255"/>
    <n v="2.053452373461421"/>
    <n v="4.7282488243055099"/>
  </r>
  <r>
    <x v="8"/>
    <x v="3"/>
    <x v="3"/>
    <x v="9"/>
    <x v="3"/>
    <x v="1"/>
    <x v="1"/>
    <n v="128"/>
    <n v="99"/>
    <n v="0"/>
    <x v="2"/>
    <n v="9952.5655265724654"/>
    <n v="3.9979350456115896"/>
    <n v="9.2055856387837167"/>
  </r>
  <r>
    <x v="8"/>
    <x v="3"/>
    <x v="3"/>
    <x v="9"/>
    <x v="3"/>
    <x v="1"/>
    <x v="1"/>
    <n v="22"/>
    <n v="15"/>
    <n v="0"/>
    <x v="0"/>
    <n v="259.18139392115791"/>
    <n v="2.4136038212440587"/>
    <n v="5.5575281791900357"/>
  </r>
  <r>
    <x v="8"/>
    <x v="3"/>
    <x v="3"/>
    <x v="9"/>
    <x v="3"/>
    <x v="1"/>
    <x v="1"/>
    <n v="21"/>
    <n v="20"/>
    <n v="0"/>
    <x v="0"/>
    <n v="329.86722862692829"/>
    <n v="2.518339171764072"/>
    <n v="5.7986902360069239"/>
  </r>
  <r>
    <x v="8"/>
    <x v="3"/>
    <x v="3"/>
    <x v="9"/>
    <x v="3"/>
    <x v="1"/>
    <x v="1"/>
    <n v="33"/>
    <n v="20"/>
    <n v="0"/>
    <x v="12"/>
    <n v="518.36278784231581"/>
    <n v="2.71463381690804"/>
    <n v="6.2506753597499802"/>
  </r>
  <r>
    <x v="7"/>
    <x v="3"/>
    <x v="3"/>
    <x v="1"/>
    <x v="5"/>
    <x v="2"/>
    <x v="2"/>
    <n v="15"/>
    <n v="9"/>
    <n v="19"/>
    <x v="8"/>
    <n v="1240.1437000045707"/>
    <n v="3.0934720113744656"/>
    <n v="7.1229825389851511"/>
  </r>
  <r>
    <x v="7"/>
    <x v="3"/>
    <x v="3"/>
    <x v="1"/>
    <x v="5"/>
    <x v="2"/>
    <x v="2"/>
    <n v="5"/>
    <n v="5"/>
    <n v="5"/>
    <x v="3"/>
    <n v="98.174770424681029"/>
    <n v="1.9919998943742279"/>
    <n v="4.5867492620318107"/>
  </r>
  <r>
    <x v="7"/>
    <x v="3"/>
    <x v="3"/>
    <x v="1"/>
    <x v="5"/>
    <x v="2"/>
    <x v="2"/>
    <n v="9"/>
    <n v="4"/>
    <n v="5"/>
    <x v="1"/>
    <n v="106.81415022205297"/>
    <n v="2.028628789736389"/>
    <n v="4.6710904104655615"/>
  </r>
  <r>
    <x v="7"/>
    <x v="3"/>
    <x v="3"/>
    <x v="1"/>
    <x v="5"/>
    <x v="2"/>
    <x v="2"/>
    <n v="10"/>
    <n v="11"/>
    <n v="3"/>
    <x v="1"/>
    <n v="114.66813185602744"/>
    <n v="2.0594427371506083"/>
    <n v="4.7420421464378455"/>
  </r>
  <r>
    <x v="7"/>
    <x v="3"/>
    <x v="3"/>
    <x v="1"/>
    <x v="5"/>
    <x v="2"/>
    <x v="2"/>
    <n v="3"/>
    <n v="6"/>
    <n v="2"/>
    <x v="0"/>
    <n v="26.703537555513243"/>
    <n v="1.4265687984084265"/>
    <n v="3.2847960493456712"/>
  </r>
  <r>
    <x v="7"/>
    <x v="0"/>
    <x v="3"/>
    <x v="4"/>
    <x v="5"/>
    <x v="2"/>
    <x v="2"/>
    <n v="51"/>
    <n v="31"/>
    <n v="16"/>
    <x v="4"/>
    <n v="2045.9622156503528"/>
    <n v="3.3108976090017146"/>
    <n v="7.6236234789169766"/>
  </r>
  <r>
    <x v="7"/>
    <x v="0"/>
    <x v="3"/>
    <x v="4"/>
    <x v="5"/>
    <x v="2"/>
    <x v="2"/>
    <n v="52"/>
    <n v="43"/>
    <n v="27"/>
    <x v="6"/>
    <n v="4046.3713378236534"/>
    <n v="3.607065735717927"/>
    <n v="8.3055757925136984"/>
  </r>
  <r>
    <x v="7"/>
    <x v="0"/>
    <x v="3"/>
    <x v="4"/>
    <x v="5"/>
    <x v="2"/>
    <x v="2"/>
    <n v="16"/>
    <n v="14"/>
    <n v="8.5"/>
    <x v="6"/>
    <n v="402.90925782289099"/>
    <n v="2.6052072464779878"/>
    <n v="5.9987113699002794"/>
  </r>
  <r>
    <x v="7"/>
    <x v="3"/>
    <x v="3"/>
    <x v="4"/>
    <x v="5"/>
    <x v="2"/>
    <x v="2"/>
    <n v="34"/>
    <n v="31"/>
    <n v="15"/>
    <x v="1"/>
    <n v="1534.6680112786139"/>
    <n v="3.1860144407489259"/>
    <n v="7.3360693573322378"/>
  </r>
  <r>
    <x v="7"/>
    <x v="3"/>
    <x v="3"/>
    <x v="4"/>
    <x v="5"/>
    <x v="2"/>
    <x v="2"/>
    <n v="55"/>
    <n v="45"/>
    <n v="14"/>
    <x v="10"/>
    <n v="2559.6126145122839"/>
    <n v="3.4081742418313157"/>
    <n v="7.8476112035670713"/>
  </r>
  <r>
    <x v="7"/>
    <x v="0"/>
    <x v="3"/>
    <x v="5"/>
    <x v="5"/>
    <x v="2"/>
    <x v="2"/>
    <n v="20.5"/>
    <n v="12.5"/>
    <n v="10.5"/>
    <x v="3"/>
    <n v="547.61886942887077"/>
    <n v="2.7384784043042587"/>
    <n v="6.3055795512371073"/>
  </r>
  <r>
    <x v="7"/>
    <x v="3"/>
    <x v="3"/>
    <x v="5"/>
    <x v="5"/>
    <x v="2"/>
    <x v="2"/>
    <n v="58"/>
    <n v="24"/>
    <n v="13"/>
    <x v="4"/>
    <n v="1624.2034019059231"/>
    <n v="3.2106404157880766"/>
    <n v="7.392772760357829"/>
  </r>
  <r>
    <x v="7"/>
    <x v="3"/>
    <x v="3"/>
    <x v="5"/>
    <x v="5"/>
    <x v="2"/>
    <x v="2"/>
    <n v="48"/>
    <n v="17"/>
    <n v="18"/>
    <x v="16"/>
    <n v="1658.7609210954108"/>
    <n v="3.2197837952279462"/>
    <n v="7.4138261695556613"/>
  </r>
  <r>
    <x v="7"/>
    <x v="3"/>
    <x v="3"/>
    <x v="5"/>
    <x v="5"/>
    <x v="2"/>
    <x v="2"/>
    <n v="89"/>
    <n v="55"/>
    <n v="26"/>
    <x v="4"/>
    <n v="5968.2406436572091"/>
    <n v="3.7758463258763819"/>
    <n v="8.6942074633992945"/>
  </r>
  <r>
    <x v="7"/>
    <x v="3"/>
    <x v="3"/>
    <x v="5"/>
    <x v="5"/>
    <x v="2"/>
    <x v="2"/>
    <n v="34"/>
    <n v="23"/>
    <n v="20"/>
    <x v="17"/>
    <n v="1870.8184252127219"/>
    <n v="3.2720316385129302"/>
    <n v="7.5341312746447553"/>
  </r>
  <r>
    <x v="7"/>
    <x v="3"/>
    <x v="3"/>
    <x v="2"/>
    <x v="5"/>
    <x v="2"/>
    <x v="2"/>
    <n v="38"/>
    <n v="34"/>
    <n v="12"/>
    <x v="10"/>
    <n v="1467.1237692264333"/>
    <n v="3.166466753260246"/>
    <n v="7.2910591435182974"/>
  </r>
  <r>
    <x v="8"/>
    <x v="3"/>
    <x v="3"/>
    <x v="9"/>
    <x v="5"/>
    <x v="2"/>
    <x v="2"/>
    <n v="55"/>
    <n v="27"/>
    <n v="17"/>
    <x v="17"/>
    <n v="2074.2365495326608"/>
    <n v="3.3168582825730955"/>
    <n v="7.6373484370266418"/>
  </r>
  <r>
    <x v="8"/>
    <x v="3"/>
    <x v="3"/>
    <x v="9"/>
    <x v="5"/>
    <x v="2"/>
    <x v="2"/>
    <n v="18"/>
    <n v="10"/>
    <n v="9"/>
    <x v="0"/>
    <n v="395.84067435231395"/>
    <n v="2.5975204178116966"/>
    <n v="5.9810117928008779"/>
  </r>
  <r>
    <x v="8"/>
    <x v="3"/>
    <x v="3"/>
    <x v="9"/>
    <x v="5"/>
    <x v="2"/>
    <x v="2"/>
    <n v="98"/>
    <n v="30"/>
    <n v="15"/>
    <x v="7"/>
    <n v="3015.9289474462012"/>
    <n v="3.4794211057337021"/>
    <n v="8.0116631703112819"/>
  </r>
  <r>
    <x v="7"/>
    <x v="0"/>
    <x v="3"/>
    <x v="1"/>
    <x v="6"/>
    <x v="0"/>
    <x v="3"/>
    <n v="60.5"/>
    <n v="43"/>
    <n v="17"/>
    <x v="10"/>
    <n v="2951.1335989659119"/>
    <n v="3.4699888706251172"/>
    <n v="7.9899446463566388"/>
  </r>
  <r>
    <x v="7"/>
    <x v="0"/>
    <x v="3"/>
    <x v="1"/>
    <x v="6"/>
    <x v="0"/>
    <x v="3"/>
    <n v="25"/>
    <n v="6.5"/>
    <n v="11"/>
    <x v="8"/>
    <n v="507.75991263645034"/>
    <n v="2.7056584105825845"/>
    <n v="6.2300087229414221"/>
  </r>
  <r>
    <x v="7"/>
    <x v="3"/>
    <x v="3"/>
    <x v="4"/>
    <x v="6"/>
    <x v="0"/>
    <x v="3"/>
    <n v="82"/>
    <n v="94"/>
    <n v="25"/>
    <x v="18"/>
    <n v="8017.3444519611521"/>
    <n v="3.9040305427432584"/>
    <n v="8.9893625303140805"/>
  </r>
  <r>
    <x v="8"/>
    <x v="0"/>
    <x v="3"/>
    <x v="7"/>
    <x v="6"/>
    <x v="0"/>
    <x v="3"/>
    <n v="82.5"/>
    <n v="62"/>
    <n v="28"/>
    <x v="4"/>
    <n v="6480.3202461923456"/>
    <n v="3.8115964684813273"/>
    <n v="8.7765252088338528"/>
  </r>
  <r>
    <x v="8"/>
    <x v="4"/>
    <x v="3"/>
    <x v="7"/>
    <x v="6"/>
    <x v="0"/>
    <x v="3"/>
    <n v="4"/>
    <n v="3"/>
    <n v="3"/>
    <x v="0"/>
    <n v="37.699111843077517"/>
    <n v="1.5763311187417586"/>
    <n v="3.6296365356374003"/>
  </r>
  <r>
    <x v="8"/>
    <x v="4"/>
    <x v="3"/>
    <x v="7"/>
    <x v="6"/>
    <x v="0"/>
    <x v="3"/>
    <n v="75"/>
    <n v="27"/>
    <n v="13"/>
    <x v="8"/>
    <n v="2121.3604393365076"/>
    <n v="3.3266144655536225"/>
    <n v="7.6598128785221249"/>
  </r>
  <r>
    <x v="8"/>
    <x v="3"/>
    <x v="3"/>
    <x v="7"/>
    <x v="6"/>
    <x v="0"/>
    <x v="3"/>
    <n v="8"/>
    <n v="6"/>
    <n v="6"/>
    <x v="0"/>
    <n v="150.79644737231007"/>
    <n v="2.1783911100697209"/>
    <n v="5.0159308967572906"/>
  </r>
  <r>
    <x v="8"/>
    <x v="3"/>
    <x v="3"/>
    <x v="7"/>
    <x v="6"/>
    <x v="0"/>
    <x v="3"/>
    <n v="12"/>
    <n v="2"/>
    <n v="4"/>
    <x v="0"/>
    <n v="69.115038378975441"/>
    <n v="1.8395725535163401"/>
    <n v="4.235772339207716"/>
  </r>
  <r>
    <x v="7"/>
    <x v="3"/>
    <x v="3"/>
    <x v="4"/>
    <x v="19"/>
    <x v="3"/>
    <x v="5"/>
    <n v="23"/>
    <n v="20"/>
    <n v="25"/>
    <x v="0"/>
    <n v="2324.7785636564467"/>
    <n v="3.3663815924251099"/>
    <n v="7.7513800720476151"/>
  </r>
  <r>
    <x v="7"/>
    <x v="0"/>
    <x v="3"/>
    <x v="5"/>
    <x v="7"/>
    <x v="2"/>
    <x v="0"/>
    <n v="0.8"/>
    <n v="0.6"/>
    <n v="0"/>
    <x v="0"/>
    <n v="0.37699111843077515"/>
    <n v="-0.42366888125824137"/>
    <n v="-0.97553365035069095"/>
  </r>
  <r>
    <x v="7"/>
    <x v="0"/>
    <x v="3"/>
    <x v="5"/>
    <x v="7"/>
    <x v="2"/>
    <x v="0"/>
    <n v="2.5"/>
    <n v="2"/>
    <n v="0"/>
    <x v="0"/>
    <n v="3.9269908169872414"/>
    <n v="0.59405988570219026"/>
    <n v="1.3678734371636099"/>
  </r>
  <r>
    <x v="7"/>
    <x v="0"/>
    <x v="3"/>
    <x v="5"/>
    <x v="7"/>
    <x v="2"/>
    <x v="0"/>
    <n v="1"/>
    <n v="0.6"/>
    <n v="0"/>
    <x v="0"/>
    <n v="0.47123889803846897"/>
    <n v="-0.32675886825018491"/>
    <n v="-0.75239009903648113"/>
  </r>
  <r>
    <x v="7"/>
    <x v="0"/>
    <x v="3"/>
    <x v="5"/>
    <x v="7"/>
    <x v="2"/>
    <x v="0"/>
    <n v="1.2"/>
    <n v="1.2"/>
    <n v="0"/>
    <x v="0"/>
    <n v="1.1309733552923256"/>
    <n v="5.3452373461421121E-2"/>
    <n v="0.1230786383174188"/>
  </r>
  <r>
    <x v="7"/>
    <x v="0"/>
    <x v="3"/>
    <x v="5"/>
    <x v="7"/>
    <x v="2"/>
    <x v="0"/>
    <n v="1"/>
    <n v="0.8"/>
    <n v="0"/>
    <x v="0"/>
    <n v="0.62831853071795862"/>
    <n v="-0.20182013164188498"/>
    <n v="-0.46470802658470023"/>
  </r>
  <r>
    <x v="7"/>
    <x v="0"/>
    <x v="3"/>
    <x v="5"/>
    <x v="7"/>
    <x v="2"/>
    <x v="0"/>
    <n v="2"/>
    <n v="2"/>
    <n v="0"/>
    <x v="2"/>
    <n v="3.1415926535897931"/>
    <n v="0.49714987269413385"/>
    <n v="1.1447298858494002"/>
  </r>
  <r>
    <x v="8"/>
    <x v="4"/>
    <x v="3"/>
    <x v="3"/>
    <x v="7"/>
    <x v="2"/>
    <x v="0"/>
    <n v="2.5"/>
    <n v="2"/>
    <n v="0"/>
    <x v="0"/>
    <n v="3.9269908169872414"/>
    <n v="0.59405988570219026"/>
    <n v="1.3678734371636099"/>
  </r>
  <r>
    <x v="8"/>
    <x v="4"/>
    <x v="3"/>
    <x v="3"/>
    <x v="7"/>
    <x v="2"/>
    <x v="0"/>
    <n v="1"/>
    <n v="0.5"/>
    <n v="0"/>
    <x v="0"/>
    <n v="0.39269908169872414"/>
    <n v="-0.40594011429780974"/>
    <n v="-0.93471165583043581"/>
  </r>
  <r>
    <x v="8"/>
    <x v="4"/>
    <x v="3"/>
    <x v="3"/>
    <x v="7"/>
    <x v="2"/>
    <x v="0"/>
    <n v="3"/>
    <n v="3"/>
    <n v="0"/>
    <x v="0"/>
    <n v="7.0685834705770345"/>
    <n v="0.84933239080549627"/>
    <n v="1.9556601020657289"/>
  </r>
  <r>
    <x v="8"/>
    <x v="4"/>
    <x v="3"/>
    <x v="3"/>
    <x v="7"/>
    <x v="2"/>
    <x v="0"/>
    <n v="3"/>
    <n v="3"/>
    <n v="0"/>
    <x v="12"/>
    <n v="7.0685834705770345"/>
    <n v="0.84933239080549627"/>
    <n v="1.9556601020657289"/>
  </r>
  <r>
    <x v="8"/>
    <x v="4"/>
    <x v="3"/>
    <x v="3"/>
    <x v="7"/>
    <x v="2"/>
    <x v="0"/>
    <n v="5"/>
    <n v="2"/>
    <n v="0"/>
    <x v="1"/>
    <n v="7.8539816339744828"/>
    <n v="0.8950898813661714"/>
    <n v="2.061020617723555"/>
  </r>
  <r>
    <x v="8"/>
    <x v="4"/>
    <x v="3"/>
    <x v="3"/>
    <x v="7"/>
    <x v="2"/>
    <x v="0"/>
    <n v="3"/>
    <n v="1.5"/>
    <n v="0"/>
    <x v="2"/>
    <n v="3.5342917352885173"/>
    <n v="0.54830239514151513"/>
    <n v="1.2625129215057835"/>
  </r>
  <r>
    <x v="8"/>
    <x v="0"/>
    <x v="3"/>
    <x v="8"/>
    <x v="7"/>
    <x v="2"/>
    <x v="0"/>
    <n v="2"/>
    <n v="0.8"/>
    <n v="0"/>
    <x v="0"/>
    <n v="1.2566370614359172"/>
    <n v="9.9209864022096222E-2"/>
    <n v="0.22843915397524506"/>
  </r>
  <r>
    <x v="8"/>
    <x v="0"/>
    <x v="3"/>
    <x v="8"/>
    <x v="7"/>
    <x v="2"/>
    <x v="0"/>
    <n v="2"/>
    <n v="1.8"/>
    <n v="0"/>
    <x v="0"/>
    <n v="2.8274333882308138"/>
    <n v="0.45139238213345872"/>
    <n v="1.0393693701915738"/>
  </r>
  <r>
    <x v="8"/>
    <x v="0"/>
    <x v="3"/>
    <x v="8"/>
    <x v="7"/>
    <x v="2"/>
    <x v="0"/>
    <n v="1.6"/>
    <n v="1"/>
    <n v="0"/>
    <x v="1"/>
    <n v="1.2566370614359172"/>
    <n v="9.9209864022096222E-2"/>
    <n v="0.22843915397524506"/>
  </r>
  <r>
    <x v="8"/>
    <x v="0"/>
    <x v="3"/>
    <x v="8"/>
    <x v="7"/>
    <x v="2"/>
    <x v="0"/>
    <n v="3"/>
    <n v="2.5"/>
    <n v="0"/>
    <x v="2"/>
    <n v="5.8904862254808616"/>
    <n v="0.7701511447578715"/>
    <n v="1.7733385452717743"/>
  </r>
  <r>
    <x v="8"/>
    <x v="0"/>
    <x v="3"/>
    <x v="8"/>
    <x v="7"/>
    <x v="2"/>
    <x v="0"/>
    <n v="2.5"/>
    <n v="2.5"/>
    <n v="0"/>
    <x v="0"/>
    <n v="4.908738521234052"/>
    <n v="0.69096989871024672"/>
    <n v="1.5910169884778196"/>
  </r>
  <r>
    <x v="8"/>
    <x v="0"/>
    <x v="3"/>
    <x v="8"/>
    <x v="7"/>
    <x v="2"/>
    <x v="0"/>
    <n v="2.5"/>
    <n v="1.8"/>
    <n v="0"/>
    <x v="0"/>
    <n v="3.5342917352885173"/>
    <n v="0.54830239514151513"/>
    <n v="1.2625129215057835"/>
  </r>
  <r>
    <x v="8"/>
    <x v="0"/>
    <x v="3"/>
    <x v="8"/>
    <x v="7"/>
    <x v="2"/>
    <x v="0"/>
    <n v="2.2000000000000002"/>
    <n v="1.5"/>
    <n v="0"/>
    <x v="0"/>
    <n v="2.5918139392115793"/>
    <n v="0.41360382124405892"/>
    <n v="0.95235799320194403"/>
  </r>
  <r>
    <x v="9"/>
    <x v="0"/>
    <x v="3"/>
    <x v="0"/>
    <x v="8"/>
    <x v="2"/>
    <x v="4"/>
    <n v="215"/>
    <n v="168"/>
    <n v="155"/>
    <x v="16"/>
    <n v="103845.34516441061"/>
    <n v="5.0163870341911174"/>
    <n v="11.550658005617079"/>
  </r>
  <r>
    <x v="9"/>
    <x v="0"/>
    <x v="3"/>
    <x v="0"/>
    <x v="8"/>
    <x v="2"/>
    <x v="4"/>
    <n v="352"/>
    <n v="381"/>
    <n v="262"/>
    <x v="5"/>
    <n v="320982.80460257636"/>
    <n v="5.5064817674010014"/>
    <n v="12.679142832461052"/>
  </r>
  <r>
    <x v="9"/>
    <x v="3"/>
    <x v="3"/>
    <x v="0"/>
    <x v="8"/>
    <x v="2"/>
    <x v="4"/>
    <n v="235"/>
    <n v="126"/>
    <n v="115"/>
    <x v="12"/>
    <n v="64803.202461923458"/>
    <n v="4.8115964684813273"/>
    <n v="11.079110301827898"/>
  </r>
  <r>
    <x v="9"/>
    <x v="3"/>
    <x v="3"/>
    <x v="0"/>
    <x v="8"/>
    <x v="2"/>
    <x v="4"/>
    <n v="4"/>
    <n v="5"/>
    <n v="2"/>
    <x v="0"/>
    <n v="28.274333882308138"/>
    <n v="1.4513923821334587"/>
    <n v="3.3419544631856195"/>
  </r>
  <r>
    <x v="9"/>
    <x v="3"/>
    <x v="3"/>
    <x v="0"/>
    <x v="8"/>
    <x v="2"/>
    <x v="4"/>
    <n v="7"/>
    <n v="5"/>
    <n v="5"/>
    <x v="1"/>
    <n v="106.02875205865551"/>
    <n v="2.0254236498611777"/>
    <n v="4.6637103031679388"/>
  </r>
  <r>
    <x v="9"/>
    <x v="3"/>
    <x v="3"/>
    <x v="0"/>
    <x v="8"/>
    <x v="2"/>
    <x v="4"/>
    <n v="7"/>
    <n v="5"/>
    <n v="3"/>
    <x v="0"/>
    <n v="55.76326960121883"/>
    <n v="1.7463482300852466"/>
    <n v="4.0211154017708246"/>
  </r>
  <r>
    <x v="9"/>
    <x v="3"/>
    <x v="3"/>
    <x v="0"/>
    <x v="8"/>
    <x v="2"/>
    <x v="4"/>
    <n v="12"/>
    <n v="15"/>
    <n v="0"/>
    <x v="0"/>
    <n v="141.37166941154069"/>
    <n v="2.1503623864694776"/>
    <n v="4.9513923756197196"/>
  </r>
  <r>
    <x v="7"/>
    <x v="0"/>
    <x v="3"/>
    <x v="1"/>
    <x v="8"/>
    <x v="2"/>
    <x v="4"/>
    <n v="69"/>
    <n v="48"/>
    <n v="41"/>
    <x v="7"/>
    <n v="7882.2559678567914"/>
    <n v="3.8966505340087445"/>
    <n v="8.9723694322158227"/>
  </r>
  <r>
    <x v="7"/>
    <x v="0"/>
    <x v="3"/>
    <x v="1"/>
    <x v="8"/>
    <x v="2"/>
    <x v="4"/>
    <n v="61"/>
    <n v="43.5"/>
    <n v="36.5"/>
    <x v="12"/>
    <n v="6269.4408393201311"/>
    <n v="3.7972288085776538"/>
    <n v="8.7434424493184473"/>
  </r>
  <r>
    <x v="7"/>
    <x v="0"/>
    <x v="3"/>
    <x v="1"/>
    <x v="8"/>
    <x v="2"/>
    <x v="4"/>
    <n v="38"/>
    <n v="37"/>
    <n v="39.5"/>
    <x v="8"/>
    <n v="6005.939755500287"/>
    <n v="3.7785809715551015"/>
    <n v="8.7005042177737355"/>
  </r>
  <r>
    <x v="7"/>
    <x v="0"/>
    <x v="3"/>
    <x v="1"/>
    <x v="8"/>
    <x v="2"/>
    <x v="4"/>
    <n v="15"/>
    <n v="11.5"/>
    <n v="14"/>
    <x v="14"/>
    <n v="751.23334328965927"/>
    <n v="2.8757748557294862"/>
    <n v="6.6217163136098174"/>
  </r>
  <r>
    <x v="7"/>
    <x v="0"/>
    <x v="3"/>
    <x v="1"/>
    <x v="8"/>
    <x v="2"/>
    <x v="4"/>
    <n v="45.5"/>
    <n v="26"/>
    <n v="28"/>
    <x v="20"/>
    <n v="3392.1346677135789"/>
    <n v="3.5304730854136701"/>
    <n v="8.1292146976902107"/>
  </r>
  <r>
    <x v="7"/>
    <x v="3"/>
    <x v="3"/>
    <x v="1"/>
    <x v="8"/>
    <x v="2"/>
    <x v="4"/>
    <n v="19"/>
    <n v="14"/>
    <n v="20"/>
    <x v="9"/>
    <n v="1465.5529728996385"/>
    <n v="3.1660015207766525"/>
    <n v="7.2899879061367985"/>
  </r>
  <r>
    <x v="7"/>
    <x v="3"/>
    <x v="3"/>
    <x v="1"/>
    <x v="8"/>
    <x v="2"/>
    <x v="4"/>
    <n v="13"/>
    <n v="18"/>
    <n v="18"/>
    <x v="25"/>
    <n v="1201.6591899980958"/>
    <n v="3.07978131218377"/>
    <n v="7.0914585391159903"/>
  </r>
  <r>
    <x v="7"/>
    <x v="3"/>
    <x v="3"/>
    <x v="1"/>
    <x v="8"/>
    <x v="2"/>
    <x v="4"/>
    <n v="25"/>
    <n v="20"/>
    <n v="29"/>
    <x v="9"/>
    <n v="3034.7785033677401"/>
    <n v="3.4821269991096271"/>
    <n v="8.0178937200619185"/>
  </r>
  <r>
    <x v="7"/>
    <x v="0"/>
    <x v="3"/>
    <x v="4"/>
    <x v="8"/>
    <x v="2"/>
    <x v="4"/>
    <n v="139"/>
    <n v="136.5"/>
    <n v="102"/>
    <x v="13"/>
    <n v="47586.882021169695"/>
    <n v="4.6774872499687099"/>
    <n v="10.770312414447666"/>
  </r>
  <r>
    <x v="7"/>
    <x v="3"/>
    <x v="3"/>
    <x v="4"/>
    <x v="8"/>
    <x v="2"/>
    <x v="4"/>
    <n v="125"/>
    <n v="110"/>
    <n v="15"/>
    <x v="10"/>
    <n v="11506.083093772617"/>
    <n v="4.0609275060562995"/>
    <n v="9.3506311391747232"/>
  </r>
  <r>
    <x v="7"/>
    <x v="3"/>
    <x v="3"/>
    <x v="4"/>
    <x v="8"/>
    <x v="2"/>
    <x v="4"/>
    <n v="160"/>
    <n v="120"/>
    <n v="105"/>
    <x v="20"/>
    <n v="49715.703743058475"/>
    <n v="4.6964935913835264"/>
    <n v="10.814076132861777"/>
  </r>
  <r>
    <x v="7"/>
    <x v="0"/>
    <x v="3"/>
    <x v="5"/>
    <x v="8"/>
    <x v="2"/>
    <x v="4"/>
    <n v="2.2000000000000002"/>
    <n v="1.5"/>
    <n v="0.6"/>
    <x v="0"/>
    <n v="3.7227872945039051"/>
    <n v="0.57086822304025653"/>
    <n v="1.3144726604364947"/>
  </r>
  <r>
    <x v="7"/>
    <x v="0"/>
    <x v="3"/>
    <x v="5"/>
    <x v="8"/>
    <x v="2"/>
    <x v="4"/>
    <n v="1.5"/>
    <n v="1.2"/>
    <n v="0"/>
    <x v="3"/>
    <n v="1.4137166941154067"/>
    <n v="0.15036238646947744"/>
    <n v="0.34622218963162837"/>
  </r>
  <r>
    <x v="7"/>
    <x v="3"/>
    <x v="3"/>
    <x v="5"/>
    <x v="8"/>
    <x v="2"/>
    <x v="4"/>
    <n v="120"/>
    <n v="69"/>
    <n v="41"/>
    <x v="2"/>
    <n v="11784.114043615315"/>
    <n v="4.0712969368448571"/>
    <n v="9.3745076359312876"/>
  </r>
  <r>
    <x v="7"/>
    <x v="3"/>
    <x v="3"/>
    <x v="5"/>
    <x v="8"/>
    <x v="2"/>
    <x v="4"/>
    <n v="51"/>
    <n v="28"/>
    <n v="10"/>
    <x v="0"/>
    <n v="1435.7078426905355"/>
    <n v="3.1570660727639841"/>
    <n v="7.269413276743605"/>
  </r>
  <r>
    <x v="7"/>
    <x v="3"/>
    <x v="3"/>
    <x v="5"/>
    <x v="8"/>
    <x v="2"/>
    <x v="4"/>
    <n v="18"/>
    <n v="14"/>
    <n v="28"/>
    <x v="0"/>
    <n v="2660.928977590555"/>
    <n v="3.4250332830248409"/>
    <n v="7.8864305805014547"/>
  </r>
  <r>
    <x v="7"/>
    <x v="0"/>
    <x v="3"/>
    <x v="2"/>
    <x v="8"/>
    <x v="2"/>
    <x v="4"/>
    <n v="25.5"/>
    <n v="25"/>
    <n v="22"/>
    <x v="12"/>
    <n v="2021.2221735033331"/>
    <n v="3.3056140539523597"/>
    <n v="7.6114576438223187"/>
  </r>
  <r>
    <x v="7"/>
    <x v="0"/>
    <x v="3"/>
    <x v="2"/>
    <x v="8"/>
    <x v="2"/>
    <x v="4"/>
    <n v="35"/>
    <n v="27"/>
    <n v="29"/>
    <x v="9"/>
    <n v="3384.2806860796045"/>
    <n v="3.5294663754545392"/>
    <n v="8.1268966623453469"/>
  </r>
  <r>
    <x v="7"/>
    <x v="0"/>
    <x v="3"/>
    <x v="2"/>
    <x v="8"/>
    <x v="2"/>
    <x v="4"/>
    <n v="15"/>
    <n v="13"/>
    <n v="21"/>
    <x v="5"/>
    <n v="1538.5950020956011"/>
    <n v="3.1871243173609076"/>
    <n v="7.3386249426740502"/>
  </r>
  <r>
    <x v="7"/>
    <x v="0"/>
    <x v="3"/>
    <x v="2"/>
    <x v="8"/>
    <x v="2"/>
    <x v="4"/>
    <n v="117.5"/>
    <n v="72"/>
    <n v="56"/>
    <x v="8"/>
    <n v="16496.503024000005"/>
    <n v="4.2173918909811912"/>
    <n v="9.7109036994872593"/>
  </r>
  <r>
    <x v="7"/>
    <x v="0"/>
    <x v="3"/>
    <x v="2"/>
    <x v="8"/>
    <x v="2"/>
    <x v="4"/>
    <n v="28.5"/>
    <n v="28"/>
    <n v="16"/>
    <x v="17"/>
    <n v="1430.9954537101507"/>
    <n v="3.1556382540031507"/>
    <n v="7.2661256025494128"/>
  </r>
  <r>
    <x v="7"/>
    <x v="3"/>
    <x v="3"/>
    <x v="2"/>
    <x v="8"/>
    <x v="2"/>
    <x v="4"/>
    <n v="21"/>
    <n v="15"/>
    <n v="18"/>
    <x v="0"/>
    <n v="1265.2764412332892"/>
    <n v="3.1021854217853897"/>
    <n v="7.1430459079064841"/>
  </r>
  <r>
    <x v="7"/>
    <x v="3"/>
    <x v="3"/>
    <x v="2"/>
    <x v="8"/>
    <x v="2"/>
    <x v="4"/>
    <n v="15"/>
    <n v="15"/>
    <n v="9"/>
    <x v="0"/>
    <n v="431.18359170519909"/>
    <n v="2.6346622258162635"/>
    <n v="6.0665339662390405"/>
  </r>
  <r>
    <x v="7"/>
    <x v="3"/>
    <x v="3"/>
    <x v="2"/>
    <x v="8"/>
    <x v="2"/>
    <x v="4"/>
    <n v="16"/>
    <n v="18"/>
    <n v="12"/>
    <x v="0"/>
    <n v="678.58401317539528"/>
    <n v="2.8316036238450648"/>
    <n v="6.5200082935335653"/>
  </r>
  <r>
    <x v="7"/>
    <x v="3"/>
    <x v="3"/>
    <x v="2"/>
    <x v="8"/>
    <x v="2"/>
    <x v="4"/>
    <n v="86"/>
    <n v="25"/>
    <n v="25"/>
    <x v="10"/>
    <n v="3652.1014597981343"/>
    <n v="3.5625428342561252"/>
    <n v="8.2030580233109109"/>
  </r>
  <r>
    <x v="7"/>
    <x v="3"/>
    <x v="3"/>
    <x v="2"/>
    <x v="8"/>
    <x v="2"/>
    <x v="4"/>
    <n v="25"/>
    <n v="29"/>
    <n v="15"/>
    <x v="10"/>
    <n v="1276.2720155208535"/>
    <n v="3.1059432466810648"/>
    <n v="7.1516986194933478"/>
  </r>
  <r>
    <x v="7"/>
    <x v="3"/>
    <x v="3"/>
    <x v="2"/>
    <x v="8"/>
    <x v="2"/>
    <x v="4"/>
    <n v="18"/>
    <n v="15"/>
    <n v="20"/>
    <x v="2"/>
    <n v="1468.6945655532284"/>
    <n v="3.1669314879026706"/>
    <n v="7.2921292345781419"/>
  </r>
  <r>
    <x v="7"/>
    <x v="3"/>
    <x v="3"/>
    <x v="2"/>
    <x v="8"/>
    <x v="2"/>
    <x v="4"/>
    <n v="88"/>
    <n v="65"/>
    <n v="30"/>
    <x v="7"/>
    <n v="7319.9108828642184"/>
    <n v="3.864505793720153"/>
    <n v="8.8983534324091469"/>
  </r>
  <r>
    <x v="7"/>
    <x v="3"/>
    <x v="3"/>
    <x v="2"/>
    <x v="8"/>
    <x v="2"/>
    <x v="4"/>
    <n v="4"/>
    <n v="4"/>
    <n v="0"/>
    <x v="0"/>
    <n v="12.566370614359172"/>
    <n v="1.0992098640220962"/>
    <n v="2.5310242469692907"/>
  </r>
  <r>
    <x v="7"/>
    <x v="3"/>
    <x v="3"/>
    <x v="2"/>
    <x v="8"/>
    <x v="2"/>
    <x v="4"/>
    <n v="17"/>
    <n v="10"/>
    <n v="5"/>
    <x v="0"/>
    <n v="212.05750411731103"/>
    <n v="2.3264536455251585"/>
    <n v="5.3568574837278842"/>
  </r>
  <r>
    <x v="7"/>
    <x v="3"/>
    <x v="3"/>
    <x v="2"/>
    <x v="8"/>
    <x v="2"/>
    <x v="4"/>
    <n v="8"/>
    <n v="7"/>
    <n v="0"/>
    <x v="0"/>
    <n v="43.982297150257104"/>
    <n v="1.6432779083723719"/>
    <n v="3.7837872154646588"/>
  </r>
  <r>
    <x v="7"/>
    <x v="3"/>
    <x v="3"/>
    <x v="2"/>
    <x v="8"/>
    <x v="2"/>
    <x v="4"/>
    <n v="6"/>
    <n v="6"/>
    <n v="4"/>
    <x v="0"/>
    <n v="78.539816339744831"/>
    <n v="1.8950898813661714"/>
    <n v="4.3636057107176009"/>
  </r>
  <r>
    <x v="7"/>
    <x v="3"/>
    <x v="3"/>
    <x v="2"/>
    <x v="8"/>
    <x v="2"/>
    <x v="4"/>
    <n v="20"/>
    <n v="7"/>
    <n v="13"/>
    <x v="2"/>
    <n v="640.88490133231778"/>
    <n v="2.8067800401200325"/>
    <n v="6.4628498796936169"/>
  </r>
  <r>
    <x v="8"/>
    <x v="3"/>
    <x v="3"/>
    <x v="6"/>
    <x v="8"/>
    <x v="2"/>
    <x v="4"/>
    <n v="7"/>
    <n v="7"/>
    <n v="13"/>
    <x v="2"/>
    <n v="569.41366846314997"/>
    <n v="2.7554278879371652"/>
    <n v="6.3446071795841839"/>
  </r>
  <r>
    <x v="8"/>
    <x v="3"/>
    <x v="3"/>
    <x v="6"/>
    <x v="8"/>
    <x v="2"/>
    <x v="4"/>
    <n v="36"/>
    <n v="23"/>
    <n v="22"/>
    <x v="5"/>
    <n v="2170.8405236305471"/>
    <n v="3.3366279200683322"/>
    <n v="7.6828697096170702"/>
  </r>
  <r>
    <x v="8"/>
    <x v="3"/>
    <x v="3"/>
    <x v="6"/>
    <x v="8"/>
    <x v="2"/>
    <x v="4"/>
    <n v="64"/>
    <n v="65"/>
    <n v="57"/>
    <x v="2"/>
    <n v="13474.290891246623"/>
    <n v="4.1295059189332068"/>
    <n v="9.5085387703662807"/>
  </r>
  <r>
    <x v="8"/>
    <x v="3"/>
    <x v="3"/>
    <x v="6"/>
    <x v="8"/>
    <x v="2"/>
    <x v="4"/>
    <n v="11"/>
    <n v="10"/>
    <n v="0"/>
    <x v="0"/>
    <n v="86.393797973719316"/>
    <n v="1.9364825665243965"/>
    <n v="4.4589158905219257"/>
  </r>
  <r>
    <x v="8"/>
    <x v="3"/>
    <x v="3"/>
    <x v="6"/>
    <x v="8"/>
    <x v="2"/>
    <x v="4"/>
    <n v="19"/>
    <n v="8"/>
    <n v="1"/>
    <x v="0"/>
    <n v="122.52211349000193"/>
    <n v="2.0882144797206332"/>
    <n v="4.8082915319790462"/>
  </r>
  <r>
    <x v="8"/>
    <x v="3"/>
    <x v="3"/>
    <x v="6"/>
    <x v="8"/>
    <x v="2"/>
    <x v="4"/>
    <n v="19"/>
    <n v="20"/>
    <n v="28"/>
    <x v="2"/>
    <n v="2761.459942505428"/>
    <n v="3.4411387477679058"/>
    <n v="7.9235147835345767"/>
  </r>
  <r>
    <x v="8"/>
    <x v="4"/>
    <x v="3"/>
    <x v="7"/>
    <x v="8"/>
    <x v="2"/>
    <x v="4"/>
    <n v="96"/>
    <n v="47"/>
    <n v="66"/>
    <x v="3"/>
    <n v="17228.494112286426"/>
    <n v="4.2362473188116088"/>
    <n v="9.7543199265316058"/>
  </r>
  <r>
    <x v="8"/>
    <x v="3"/>
    <x v="3"/>
    <x v="7"/>
    <x v="8"/>
    <x v="2"/>
    <x v="4"/>
    <n v="38"/>
    <n v="37"/>
    <n v="13"/>
    <x v="0"/>
    <n v="1635.1989761934874"/>
    <n v="3.2135706065406886"/>
    <n v="7.3995197739044238"/>
  </r>
  <r>
    <x v="8"/>
    <x v="4"/>
    <x v="3"/>
    <x v="3"/>
    <x v="8"/>
    <x v="2"/>
    <x v="4"/>
    <n v="275"/>
    <n v="160"/>
    <n v="190"/>
    <x v="12"/>
    <n v="147969.01398407927"/>
    <n v="5.1701707798230299"/>
    <n v="11.904758165853909"/>
  </r>
  <r>
    <x v="8"/>
    <x v="4"/>
    <x v="3"/>
    <x v="3"/>
    <x v="8"/>
    <x v="2"/>
    <x v="4"/>
    <n v="12"/>
    <n v="8"/>
    <n v="0"/>
    <x v="2"/>
    <n v="75.398223686155035"/>
    <n v="1.8773611144057398"/>
    <n v="4.3227837161973461"/>
  </r>
  <r>
    <x v="8"/>
    <x v="4"/>
    <x v="3"/>
    <x v="3"/>
    <x v="8"/>
    <x v="2"/>
    <x v="4"/>
    <n v="2"/>
    <n v="1.5"/>
    <n v="0"/>
    <x v="0"/>
    <n v="2.3561944901923448"/>
    <n v="0.37221113608583389"/>
    <n v="0.85704781339761926"/>
  </r>
  <r>
    <x v="8"/>
    <x v="4"/>
    <x v="3"/>
    <x v="3"/>
    <x v="8"/>
    <x v="2"/>
    <x v="4"/>
    <n v="4"/>
    <n v="2.5"/>
    <n v="0"/>
    <x v="0"/>
    <n v="7.8539816339744828"/>
    <n v="0.8950898813661714"/>
    <n v="2.061020617723555"/>
  </r>
  <r>
    <x v="8"/>
    <x v="4"/>
    <x v="3"/>
    <x v="3"/>
    <x v="8"/>
    <x v="2"/>
    <x v="4"/>
    <n v="3.5"/>
    <n v="2"/>
    <n v="0"/>
    <x v="0"/>
    <n v="5.497787143782138"/>
    <n v="0.74018792138042833"/>
    <n v="1.7043456737848228"/>
  </r>
  <r>
    <x v="8"/>
    <x v="4"/>
    <x v="3"/>
    <x v="3"/>
    <x v="8"/>
    <x v="2"/>
    <x v="4"/>
    <n v="22"/>
    <n v="21"/>
    <n v="17"/>
    <x v="0"/>
    <n v="1270.7742283770713"/>
    <n v="3.1040683986424251"/>
    <n v="7.1473816223479467"/>
  </r>
  <r>
    <x v="8"/>
    <x v="0"/>
    <x v="3"/>
    <x v="8"/>
    <x v="8"/>
    <x v="2"/>
    <x v="4"/>
    <n v="21"/>
    <n v="15"/>
    <n v="18"/>
    <x v="12"/>
    <n v="1265.2764412332892"/>
    <n v="3.1021854217853897"/>
    <n v="7.1430459079064841"/>
  </r>
  <r>
    <x v="8"/>
    <x v="0"/>
    <x v="3"/>
    <x v="8"/>
    <x v="8"/>
    <x v="2"/>
    <x v="4"/>
    <n v="119"/>
    <n v="52"/>
    <n v="49"/>
    <x v="5"/>
    <n v="12403.007796372503"/>
    <n v="4.0935270166917332"/>
    <n v="9.4256942864027717"/>
  </r>
  <r>
    <x v="8"/>
    <x v="0"/>
    <x v="3"/>
    <x v="8"/>
    <x v="8"/>
    <x v="2"/>
    <x v="4"/>
    <n v="7.5"/>
    <n v="5.5"/>
    <n v="0"/>
    <x v="3"/>
    <n v="32.397674240144738"/>
    <n v="1.5105138342521154"/>
    <n v="3.4780866375101995"/>
  </r>
  <r>
    <x v="8"/>
    <x v="0"/>
    <x v="3"/>
    <x v="8"/>
    <x v="8"/>
    <x v="2"/>
    <x v="4"/>
    <n v="38"/>
    <n v="26"/>
    <n v="30.5"/>
    <x v="20"/>
    <n v="3698.4399514385841"/>
    <n v="3.5680185718088939"/>
    <n v="8.2156663749730647"/>
  </r>
  <r>
    <x v="8"/>
    <x v="0"/>
    <x v="3"/>
    <x v="8"/>
    <x v="8"/>
    <x v="2"/>
    <x v="4"/>
    <n v="23.5"/>
    <n v="17"/>
    <n v="14"/>
    <x v="5"/>
    <n v="929.51872638088003"/>
    <n v="2.9682581436312732"/>
    <n v="6.8346669536835485"/>
  </r>
  <r>
    <x v="8"/>
    <x v="0"/>
    <x v="3"/>
    <x v="8"/>
    <x v="8"/>
    <x v="2"/>
    <x v="4"/>
    <n v="59"/>
    <n v="57.5"/>
    <n v="31.5"/>
    <x v="8"/>
    <n v="5781.7085798503158"/>
    <n v="3.7620561977890703"/>
    <n v="8.6624545200349736"/>
  </r>
  <r>
    <x v="8"/>
    <x v="0"/>
    <x v="3"/>
    <x v="8"/>
    <x v="8"/>
    <x v="2"/>
    <x v="4"/>
    <n v="168"/>
    <n v="143"/>
    <n v="128"/>
    <x v="12"/>
    <n v="70340.25951387547"/>
    <n v="4.8472039662731641"/>
    <n v="11.161099595442201"/>
  </r>
  <r>
    <x v="8"/>
    <x v="0"/>
    <x v="3"/>
    <x v="8"/>
    <x v="8"/>
    <x v="2"/>
    <x v="4"/>
    <n v="25"/>
    <n v="19"/>
    <n v="64"/>
    <x v="17"/>
    <n v="13241.027636717581"/>
    <n v="4.121921692024892"/>
    <n v="9.491075442545311"/>
  </r>
  <r>
    <x v="8"/>
    <x v="3"/>
    <x v="3"/>
    <x v="9"/>
    <x v="8"/>
    <x v="2"/>
    <x v="4"/>
    <n v="23"/>
    <n v="17"/>
    <n v="20"/>
    <x v="7"/>
    <n v="1563.7277433243196"/>
    <n v="3.1941611413935811"/>
    <n v="7.3548278287937059"/>
  </r>
  <r>
    <x v="8"/>
    <x v="3"/>
    <x v="3"/>
    <x v="9"/>
    <x v="8"/>
    <x v="2"/>
    <x v="4"/>
    <n v="28"/>
    <n v="16"/>
    <n v="20"/>
    <x v="3"/>
    <n v="1608.4954386379741"/>
    <n v="3.2064198336699645"/>
    <n v="7.3830545108889076"/>
  </r>
  <r>
    <x v="8"/>
    <x v="3"/>
    <x v="3"/>
    <x v="9"/>
    <x v="8"/>
    <x v="2"/>
    <x v="4"/>
    <n v="1"/>
    <n v="1"/>
    <n v="0"/>
    <x v="0"/>
    <n v="0.78539816339744828"/>
    <n v="-0.10491011863382856"/>
    <n v="-0.24156447527049049"/>
  </r>
  <r>
    <x v="8"/>
    <x v="3"/>
    <x v="3"/>
    <x v="9"/>
    <x v="8"/>
    <x v="2"/>
    <x v="4"/>
    <n v="3"/>
    <n v="2"/>
    <n v="0"/>
    <x v="0"/>
    <n v="4.7123889803846897"/>
    <n v="0.67324113174981504"/>
    <n v="1.5501949939575645"/>
  </r>
  <r>
    <x v="8"/>
    <x v="3"/>
    <x v="3"/>
    <x v="9"/>
    <x v="8"/>
    <x v="2"/>
    <x v="4"/>
    <n v="3"/>
    <n v="1"/>
    <n v="0"/>
    <x v="0"/>
    <n v="2.3561944901923448"/>
    <n v="0.37221113608583389"/>
    <n v="0.85704781339761926"/>
  </r>
  <r>
    <x v="8"/>
    <x v="3"/>
    <x v="3"/>
    <x v="9"/>
    <x v="8"/>
    <x v="2"/>
    <x v="4"/>
    <n v="4"/>
    <n v="1"/>
    <n v="0"/>
    <x v="0"/>
    <n v="3.1415926535897931"/>
    <n v="0.49714987269413385"/>
    <n v="1.1447298858494002"/>
  </r>
  <r>
    <x v="8"/>
    <x v="3"/>
    <x v="3"/>
    <x v="9"/>
    <x v="8"/>
    <x v="2"/>
    <x v="4"/>
    <n v="300"/>
    <n v="160"/>
    <n v="170"/>
    <x v="3"/>
    <n v="128491.13953182254"/>
    <n v="5.108873180701476"/>
    <n v="11.763615227880294"/>
  </r>
  <r>
    <x v="8"/>
    <x v="3"/>
    <x v="3"/>
    <x v="9"/>
    <x v="8"/>
    <x v="2"/>
    <x v="4"/>
    <n v="11"/>
    <n v="6"/>
    <n v="6"/>
    <x v="0"/>
    <n v="164.93361431346415"/>
    <n v="2.2173091761000907"/>
    <n v="5.1055430554469785"/>
  </r>
  <r>
    <x v="8"/>
    <x v="3"/>
    <x v="3"/>
    <x v="9"/>
    <x v="8"/>
    <x v="2"/>
    <x v="4"/>
    <n v="12"/>
    <n v="10"/>
    <n v="14"/>
    <x v="0"/>
    <n v="709.99993971129322"/>
    <n v="2.8512583118415349"/>
    <n v="6.5652648851216862"/>
  </r>
  <r>
    <x v="7"/>
    <x v="0"/>
    <x v="3"/>
    <x v="1"/>
    <x v="16"/>
    <x v="0"/>
    <x v="0"/>
    <n v="11.5"/>
    <n v="11"/>
    <n v="0"/>
    <x v="1"/>
    <n v="99.352867669777211"/>
    <n v="1.9971804068780081"/>
    <n v="4.5986778328970841"/>
  </r>
  <r>
    <x v="7"/>
    <x v="0"/>
    <x v="3"/>
    <x v="1"/>
    <x v="16"/>
    <x v="0"/>
    <x v="0"/>
    <n v="10"/>
    <n v="9"/>
    <n v="0"/>
    <x v="3"/>
    <n v="70.685834705770347"/>
    <n v="1.8493323908054964"/>
    <n v="4.2582451950597742"/>
  </r>
  <r>
    <x v="7"/>
    <x v="0"/>
    <x v="3"/>
    <x v="1"/>
    <x v="16"/>
    <x v="0"/>
    <x v="0"/>
    <n v="22"/>
    <n v="9"/>
    <n v="0"/>
    <x v="2"/>
    <n v="155.50883635269477"/>
    <n v="2.1917550716277026"/>
    <n v="5.0467025554240452"/>
  </r>
  <r>
    <x v="7"/>
    <x v="0"/>
    <x v="3"/>
    <x v="1"/>
    <x v="16"/>
    <x v="0"/>
    <x v="0"/>
    <n v="19.5"/>
    <n v="8"/>
    <n v="0"/>
    <x v="2"/>
    <n v="122.52211349000193"/>
    <n v="2.0882144797206332"/>
    <n v="4.8082915319790462"/>
  </r>
  <r>
    <x v="7"/>
    <x v="0"/>
    <x v="3"/>
    <x v="4"/>
    <x v="16"/>
    <x v="0"/>
    <x v="0"/>
    <n v="16"/>
    <n v="8.5"/>
    <n v="0"/>
    <x v="2"/>
    <n v="106.81415022205297"/>
    <n v="2.028628789736389"/>
    <n v="4.6710904104655615"/>
  </r>
  <r>
    <x v="7"/>
    <x v="0"/>
    <x v="3"/>
    <x v="4"/>
    <x v="16"/>
    <x v="0"/>
    <x v="0"/>
    <n v="58"/>
    <n v="44"/>
    <n v="0"/>
    <x v="1"/>
    <n v="2004.336112990288"/>
    <n v="3.3019705514152964"/>
    <n v="7.6030681691941897"/>
  </r>
  <r>
    <x v="7"/>
    <x v="0"/>
    <x v="3"/>
    <x v="4"/>
    <x v="16"/>
    <x v="0"/>
    <x v="0"/>
    <n v="5.5"/>
    <n v="4.5"/>
    <n v="0"/>
    <x v="0"/>
    <n v="19.438604544086846"/>
    <n v="1.288665084635759"/>
    <n v="2.967261013744209"/>
  </r>
  <r>
    <x v="7"/>
    <x v="0"/>
    <x v="3"/>
    <x v="4"/>
    <x v="16"/>
    <x v="0"/>
    <x v="0"/>
    <n v="10"/>
    <n v="7"/>
    <n v="0"/>
    <x v="14"/>
    <n v="54.977871437821378"/>
    <n v="1.7401879213804283"/>
    <n v="4.0069307667788685"/>
  </r>
  <r>
    <x v="9"/>
    <x v="0"/>
    <x v="3"/>
    <x v="0"/>
    <x v="9"/>
    <x v="3"/>
    <x v="2"/>
    <n v="3"/>
    <n v="2.5"/>
    <n v="1.5"/>
    <x v="0"/>
    <n v="12.959069696057897"/>
    <n v="1.1125738255800777"/>
    <n v="2.5617959056360444"/>
  </r>
  <r>
    <x v="9"/>
    <x v="0"/>
    <x v="3"/>
    <x v="0"/>
    <x v="9"/>
    <x v="3"/>
    <x v="2"/>
    <n v="25"/>
    <n v="20"/>
    <n v="24"/>
    <x v="16"/>
    <n v="2202.2564501664451"/>
    <n v="3.3428678906607927"/>
    <n v="7.69723777288399"/>
  </r>
  <r>
    <x v="9"/>
    <x v="0"/>
    <x v="3"/>
    <x v="0"/>
    <x v="9"/>
    <x v="3"/>
    <x v="2"/>
    <n v="24.5"/>
    <n v="17"/>
    <n v="19"/>
    <x v="5"/>
    <n v="1461.2332830009525"/>
    <n v="3.1647195557237242"/>
    <n v="7.2870360725161865"/>
  </r>
  <r>
    <x v="9"/>
    <x v="0"/>
    <x v="3"/>
    <x v="0"/>
    <x v="9"/>
    <x v="3"/>
    <x v="2"/>
    <n v="25"/>
    <n v="26"/>
    <n v="35.5"/>
    <x v="18"/>
    <n v="4469.7009478948785"/>
    <n v="3.6502784669744965"/>
    <n v="8.4050767833326336"/>
  </r>
  <r>
    <x v="9"/>
    <x v="0"/>
    <x v="3"/>
    <x v="0"/>
    <x v="9"/>
    <x v="3"/>
    <x v="2"/>
    <n v="4.5"/>
    <n v="2"/>
    <n v="2.5"/>
    <x v="14"/>
    <n v="26.703537555513243"/>
    <n v="1.4265687984084265"/>
    <n v="3.2847960493456712"/>
  </r>
  <r>
    <x v="9"/>
    <x v="3"/>
    <x v="3"/>
    <x v="0"/>
    <x v="9"/>
    <x v="3"/>
    <x v="2"/>
    <n v="10"/>
    <n v="12"/>
    <n v="8"/>
    <x v="2"/>
    <n v="295.30970943744057"/>
    <n v="2.4702777262938325"/>
    <n v="5.6880246681194038"/>
  </r>
  <r>
    <x v="9"/>
    <x v="3"/>
    <x v="3"/>
    <x v="0"/>
    <x v="9"/>
    <x v="3"/>
    <x v="2"/>
    <n v="5"/>
    <n v="3"/>
    <n v="3"/>
    <x v="19"/>
    <n v="40.055306333269861"/>
    <n v="1.6026600574641079"/>
    <n v="3.6902611574538353"/>
  </r>
  <r>
    <x v="9"/>
    <x v="3"/>
    <x v="3"/>
    <x v="0"/>
    <x v="9"/>
    <x v="3"/>
    <x v="2"/>
    <n v="10"/>
    <n v="10"/>
    <n v="5"/>
    <x v="0"/>
    <n v="157.07963267948966"/>
    <n v="2.1961198770301529"/>
    <n v="5.0567528912775463"/>
  </r>
  <r>
    <x v="7"/>
    <x v="3"/>
    <x v="3"/>
    <x v="1"/>
    <x v="9"/>
    <x v="3"/>
    <x v="2"/>
    <n v="35"/>
    <n v="30"/>
    <n v="15"/>
    <x v="8"/>
    <n v="1531.5264186250242"/>
    <n v="3.1851244927286895"/>
    <n v="7.3340201762873019"/>
  </r>
  <r>
    <x v="7"/>
    <x v="3"/>
    <x v="3"/>
    <x v="1"/>
    <x v="9"/>
    <x v="3"/>
    <x v="2"/>
    <n v="30"/>
    <n v="22"/>
    <n v="20"/>
    <x v="9"/>
    <n v="1774.9998492782331"/>
    <n v="3.2491983205135724"/>
    <n v="7.4815556169958413"/>
  </r>
  <r>
    <x v="7"/>
    <x v="3"/>
    <x v="3"/>
    <x v="4"/>
    <x v="9"/>
    <x v="3"/>
    <x v="2"/>
    <n v="18"/>
    <n v="14"/>
    <n v="15"/>
    <x v="0"/>
    <n v="904.77868423386042"/>
    <n v="2.9565423604533647"/>
    <n v="6.807690365985346"/>
  </r>
  <r>
    <x v="7"/>
    <x v="3"/>
    <x v="3"/>
    <x v="4"/>
    <x v="9"/>
    <x v="3"/>
    <x v="2"/>
    <n v="24"/>
    <n v="19"/>
    <n v="8"/>
    <x v="1"/>
    <n v="559.20349233898321"/>
    <n v="2.7475698750030277"/>
    <n v="6.326513436141485"/>
  </r>
  <r>
    <x v="7"/>
    <x v="3"/>
    <x v="3"/>
    <x v="4"/>
    <x v="9"/>
    <x v="3"/>
    <x v="2"/>
    <n v="12"/>
    <n v="14"/>
    <n v="8"/>
    <x v="0"/>
    <n v="333.00882128051808"/>
    <n v="2.5224557379589041"/>
    <n v="5.8081689799614669"/>
  </r>
  <r>
    <x v="7"/>
    <x v="0"/>
    <x v="3"/>
    <x v="5"/>
    <x v="9"/>
    <x v="3"/>
    <x v="2"/>
    <n v="15"/>
    <n v="14.5"/>
    <n v="14.5"/>
    <x v="12"/>
    <n v="831.34395595619901"/>
    <n v="2.9197807437216023"/>
    <n v="6.7230436153044293"/>
  </r>
  <r>
    <x v="7"/>
    <x v="0"/>
    <x v="3"/>
    <x v="5"/>
    <x v="9"/>
    <x v="3"/>
    <x v="2"/>
    <n v="2"/>
    <n v="1.4"/>
    <n v="0.6"/>
    <x v="0"/>
    <n v="3.330088212805181"/>
    <n v="0.5224557379589041"/>
    <n v="1.2029987939733759"/>
  </r>
  <r>
    <x v="7"/>
    <x v="0"/>
    <x v="3"/>
    <x v="5"/>
    <x v="9"/>
    <x v="3"/>
    <x v="2"/>
    <n v="44"/>
    <n v="40"/>
    <n v="25"/>
    <x v="6"/>
    <n v="3345.7961760731296"/>
    <n v="3.5244994804688905"/>
    <n v="8.1154599639929259"/>
  </r>
  <r>
    <x v="7"/>
    <x v="3"/>
    <x v="3"/>
    <x v="5"/>
    <x v="9"/>
    <x v="3"/>
    <x v="2"/>
    <n v="28"/>
    <n v="20"/>
    <n v="15"/>
    <x v="1"/>
    <n v="1146.6813185602746"/>
    <n v="3.0594427371506088"/>
    <n v="7.0446272394318914"/>
  </r>
  <r>
    <x v="7"/>
    <x v="0"/>
    <x v="3"/>
    <x v="2"/>
    <x v="9"/>
    <x v="3"/>
    <x v="2"/>
    <n v="20"/>
    <n v="19"/>
    <n v="14"/>
    <x v="13"/>
    <n v="914.20346219462976"/>
    <n v="2.961042861680041"/>
    <n v="6.8180531530208928"/>
  </r>
  <r>
    <x v="7"/>
    <x v="0"/>
    <x v="3"/>
    <x v="2"/>
    <x v="9"/>
    <x v="3"/>
    <x v="2"/>
    <n v="18"/>
    <n v="13.5"/>
    <n v="13"/>
    <x v="14"/>
    <n v="721.78091216225494"/>
    <n v="2.8584053927522826"/>
    <n v="6.5817216470851969"/>
  </r>
  <r>
    <x v="7"/>
    <x v="0"/>
    <x v="3"/>
    <x v="2"/>
    <x v="9"/>
    <x v="3"/>
    <x v="2"/>
    <n v="13.5"/>
    <n v="7.5"/>
    <n v="10"/>
    <x v="2"/>
    <n v="393.68082940297097"/>
    <n v="2.59514426699441"/>
    <n v="5.9755405033502882"/>
  </r>
  <r>
    <x v="7"/>
    <x v="0"/>
    <x v="3"/>
    <x v="2"/>
    <x v="9"/>
    <x v="3"/>
    <x v="2"/>
    <n v="9.5"/>
    <n v="9"/>
    <n v="11"/>
    <x v="5"/>
    <n v="447.28425405484677"/>
    <n v="2.6505836097812905"/>
    <n v="6.1031943076167465"/>
  </r>
  <r>
    <x v="7"/>
    <x v="3"/>
    <x v="3"/>
    <x v="2"/>
    <x v="9"/>
    <x v="3"/>
    <x v="2"/>
    <n v="13"/>
    <n v="9"/>
    <n v="5"/>
    <x v="0"/>
    <n v="170.43140145724627"/>
    <n v="2.2315496152147007"/>
    <n v="5.1383328782699689"/>
  </r>
  <r>
    <x v="8"/>
    <x v="3"/>
    <x v="3"/>
    <x v="6"/>
    <x v="9"/>
    <x v="3"/>
    <x v="2"/>
    <n v="18"/>
    <n v="17"/>
    <n v="11"/>
    <x v="12"/>
    <n v="620.46454908398414"/>
    <n v="2.792716972656613"/>
    <n v="6.4304684701905765"/>
  </r>
  <r>
    <x v="8"/>
    <x v="0"/>
    <x v="3"/>
    <x v="7"/>
    <x v="9"/>
    <x v="3"/>
    <x v="2"/>
    <n v="29"/>
    <n v="25"/>
    <n v="28"/>
    <x v="7"/>
    <n v="3032.4223088775479"/>
    <n v="3.4817896829902204"/>
    <n v="8.0171170209937461"/>
  </r>
  <r>
    <x v="8"/>
    <x v="4"/>
    <x v="3"/>
    <x v="3"/>
    <x v="9"/>
    <x v="3"/>
    <x v="2"/>
    <n v="14"/>
    <n v="7"/>
    <n v="7"/>
    <x v="9"/>
    <n v="230.90706003884981"/>
    <n v="2.3634372117783289"/>
    <n v="5.4420152920681915"/>
  </r>
  <r>
    <x v="8"/>
    <x v="4"/>
    <x v="3"/>
    <x v="3"/>
    <x v="9"/>
    <x v="3"/>
    <x v="2"/>
    <n v="17"/>
    <n v="13"/>
    <n v="9"/>
    <x v="2"/>
    <n v="428.04199905160931"/>
    <n v="2.6314863836428137"/>
    <n v="6.059221319392754"/>
  </r>
  <r>
    <x v="8"/>
    <x v="4"/>
    <x v="3"/>
    <x v="3"/>
    <x v="9"/>
    <x v="3"/>
    <x v="2"/>
    <n v="22"/>
    <n v="21"/>
    <n v="17"/>
    <x v="0"/>
    <n v="1270.7742283770713"/>
    <n v="3.1040683986424251"/>
    <n v="7.1473816223479467"/>
  </r>
  <r>
    <x v="8"/>
    <x v="4"/>
    <x v="3"/>
    <x v="3"/>
    <x v="9"/>
    <x v="3"/>
    <x v="2"/>
    <n v="3"/>
    <n v="2.5"/>
    <n v="1"/>
    <x v="0"/>
    <n v="9.0320788790706548"/>
    <n v="0.9557877217197831"/>
    <n v="2.2007825600987139"/>
  </r>
  <r>
    <x v="8"/>
    <x v="4"/>
    <x v="3"/>
    <x v="3"/>
    <x v="9"/>
    <x v="3"/>
    <x v="2"/>
    <n v="37"/>
    <n v="33"/>
    <n v="23"/>
    <x v="5"/>
    <n v="2620.873671257285"/>
    <n v="3.4184460880209642"/>
    <n v="7.8712630034808839"/>
  </r>
  <r>
    <x v="8"/>
    <x v="4"/>
    <x v="3"/>
    <x v="3"/>
    <x v="9"/>
    <x v="3"/>
    <x v="2"/>
    <n v="7"/>
    <n v="8"/>
    <n v="8"/>
    <x v="0"/>
    <n v="245.04422698000386"/>
    <n v="2.389244475384614"/>
    <n v="5.5014387125389916"/>
  </r>
  <r>
    <x v="8"/>
    <x v="0"/>
    <x v="3"/>
    <x v="8"/>
    <x v="9"/>
    <x v="3"/>
    <x v="2"/>
    <n v="34.5"/>
    <n v="24"/>
    <n v="25"/>
    <x v="18"/>
    <n v="2613.8050877867081"/>
    <n v="3.4172731989848577"/>
    <n v="7.8685623266706086"/>
  </r>
  <r>
    <x v="8"/>
    <x v="0"/>
    <x v="3"/>
    <x v="8"/>
    <x v="9"/>
    <x v="3"/>
    <x v="2"/>
    <n v="4"/>
    <n v="3"/>
    <n v="2"/>
    <x v="3"/>
    <n v="21.991148575128552"/>
    <n v="1.3422479127083906"/>
    <n v="3.0906400349047134"/>
  </r>
  <r>
    <x v="8"/>
    <x v="0"/>
    <x v="3"/>
    <x v="8"/>
    <x v="9"/>
    <x v="3"/>
    <x v="2"/>
    <n v="25"/>
    <n v="22.5"/>
    <n v="15.5"/>
    <x v="0"/>
    <n v="1196.5541019360126"/>
    <n v="3.0779323399248639"/>
    <n v="7.087201123155273"/>
  </r>
  <r>
    <x v="8"/>
    <x v="0"/>
    <x v="3"/>
    <x v="8"/>
    <x v="9"/>
    <x v="3"/>
    <x v="2"/>
    <n v="5"/>
    <n v="4.8"/>
    <n v="2.8"/>
    <x v="0"/>
    <n v="43.47964232568274"/>
    <n v="1.6382859628148729"/>
    <n v="3.7722928360389236"/>
  </r>
  <r>
    <x v="8"/>
    <x v="3"/>
    <x v="3"/>
    <x v="9"/>
    <x v="9"/>
    <x v="3"/>
    <x v="2"/>
    <n v="13"/>
    <n v="12"/>
    <n v="9"/>
    <x v="2"/>
    <n v="376.99111843077515"/>
    <n v="2.5763311187417588"/>
    <n v="5.9322216286314458"/>
  </r>
  <r>
    <x v="8"/>
    <x v="3"/>
    <x v="3"/>
    <x v="9"/>
    <x v="9"/>
    <x v="3"/>
    <x v="2"/>
    <n v="25"/>
    <n v="25"/>
    <n v="12"/>
    <x v="1"/>
    <n v="943.26319424033534"/>
    <n v="2.9746328887690776"/>
    <n v="6.8493453468094927"/>
  </r>
  <r>
    <x v="8"/>
    <x v="3"/>
    <x v="3"/>
    <x v="9"/>
    <x v="9"/>
    <x v="3"/>
    <x v="2"/>
    <n v="4"/>
    <n v="4"/>
    <n v="2"/>
    <x v="0"/>
    <n v="25.132741228718345"/>
    <n v="1.4002398596860774"/>
    <n v="3.2241714275292361"/>
  </r>
  <r>
    <x v="8"/>
    <x v="3"/>
    <x v="3"/>
    <x v="9"/>
    <x v="9"/>
    <x v="3"/>
    <x v="2"/>
    <n v="4"/>
    <n v="3"/>
    <n v="2"/>
    <x v="7"/>
    <n v="21.991148575128552"/>
    <n v="1.3422479127083906"/>
    <n v="3.0906400349047134"/>
  </r>
  <r>
    <x v="7"/>
    <x v="3"/>
    <x v="3"/>
    <x v="5"/>
    <x v="10"/>
    <x v="0"/>
    <x v="0"/>
    <n v="35"/>
    <n v="15"/>
    <n v="0"/>
    <x v="0"/>
    <n v="412.33403578366034"/>
    <n v="2.6152491847721282"/>
    <n v="6.0218337873211336"/>
  </r>
  <r>
    <x v="9"/>
    <x v="3"/>
    <x v="3"/>
    <x v="0"/>
    <x v="11"/>
    <x v="0"/>
    <x v="0"/>
    <n v="8"/>
    <n v="8"/>
    <n v="0"/>
    <x v="0"/>
    <n v="50.26548245743669"/>
    <n v="1.7012698553500587"/>
    <n v="3.9173186080891815"/>
  </r>
  <r>
    <x v="8"/>
    <x v="0"/>
    <x v="3"/>
    <x v="7"/>
    <x v="11"/>
    <x v="0"/>
    <x v="0"/>
    <n v="24.9"/>
    <n v="9"/>
    <n v="0"/>
    <x v="1"/>
    <n v="176.00772841736816"/>
    <n v="2.2455317379012327"/>
    <n v="5.1705279055363906"/>
  </r>
  <r>
    <x v="10"/>
    <x v="0"/>
    <x v="4"/>
    <x v="5"/>
    <x v="12"/>
    <x v="0"/>
    <x v="0"/>
    <n v="6.5"/>
    <n v="6"/>
    <n v="0"/>
    <x v="0"/>
    <n v="30.630528372500482"/>
    <n v="1.4861544883926707"/>
    <n v="3.4219971708591559"/>
  </r>
  <r>
    <x v="11"/>
    <x v="0"/>
    <x v="4"/>
    <x v="0"/>
    <x v="1"/>
    <x v="1"/>
    <x v="1"/>
    <n v="0.5"/>
    <n v="0.6"/>
    <n v="0"/>
    <x v="0"/>
    <n v="0.23561944901923448"/>
    <n v="-0.62778886391416611"/>
    <n v="-1.4455372795964265"/>
  </r>
  <r>
    <x v="11"/>
    <x v="0"/>
    <x v="4"/>
    <x v="0"/>
    <x v="1"/>
    <x v="1"/>
    <x v="1"/>
    <n v="1.8"/>
    <n v="1"/>
    <n v="0.5"/>
    <x v="0"/>
    <n v="2.1991148575128552"/>
    <n v="0.34224791270839067"/>
    <n v="0.78805494191066772"/>
  </r>
  <r>
    <x v="11"/>
    <x v="0"/>
    <x v="4"/>
    <x v="0"/>
    <x v="1"/>
    <x v="1"/>
    <x v="1"/>
    <n v="4.5"/>
    <n v="2.5"/>
    <n v="0"/>
    <x v="1"/>
    <n v="8.8357293382212934"/>
    <n v="0.94624240381355273"/>
    <n v="2.1788036533799389"/>
  </r>
  <r>
    <x v="11"/>
    <x v="0"/>
    <x v="4"/>
    <x v="0"/>
    <x v="1"/>
    <x v="1"/>
    <x v="1"/>
    <n v="1.5"/>
    <n v="1.4"/>
    <n v="0"/>
    <x v="0"/>
    <n v="1.6493361431346412"/>
    <n v="0.21730917610009065"/>
    <n v="0.5003728694588867"/>
  </r>
  <r>
    <x v="11"/>
    <x v="3"/>
    <x v="4"/>
    <x v="0"/>
    <x v="1"/>
    <x v="1"/>
    <x v="1"/>
    <n v="2.6"/>
    <n v="3"/>
    <n v="0"/>
    <x v="0"/>
    <n v="6.1261056745000975"/>
    <n v="0.78718448405665187"/>
    <n v="1.8125592584250556"/>
  </r>
  <r>
    <x v="10"/>
    <x v="0"/>
    <x v="4"/>
    <x v="1"/>
    <x v="1"/>
    <x v="1"/>
    <x v="1"/>
    <n v="1.2"/>
    <n v="0.6"/>
    <n v="0"/>
    <x v="0"/>
    <n v="0.56548667764616278"/>
    <n v="-0.24757762220256008"/>
    <n v="-0.57006854224252645"/>
  </r>
  <r>
    <x v="10"/>
    <x v="0"/>
    <x v="4"/>
    <x v="1"/>
    <x v="1"/>
    <x v="1"/>
    <x v="1"/>
    <n v="1.5"/>
    <n v="1"/>
    <n v="0"/>
    <x v="2"/>
    <n v="1.1780972450961724"/>
    <n v="7.1181140421852696E-2"/>
    <n v="0.16390063283767389"/>
  </r>
  <r>
    <x v="10"/>
    <x v="0"/>
    <x v="4"/>
    <x v="1"/>
    <x v="1"/>
    <x v="1"/>
    <x v="1"/>
    <n v="0.8"/>
    <n v="0.8"/>
    <n v="0"/>
    <x v="0"/>
    <n v="0.50265482457436694"/>
    <n v="-0.29873014464994135"/>
    <n v="-0.68785157789890994"/>
  </r>
  <r>
    <x v="10"/>
    <x v="0"/>
    <x v="4"/>
    <x v="1"/>
    <x v="1"/>
    <x v="1"/>
    <x v="1"/>
    <n v="0.4"/>
    <n v="0.4"/>
    <n v="0"/>
    <x v="0"/>
    <n v="0.12566370614359174"/>
    <n v="-0.90079013597790369"/>
    <n v="-2.0741459390188006"/>
  </r>
  <r>
    <x v="10"/>
    <x v="0"/>
    <x v="4"/>
    <x v="1"/>
    <x v="1"/>
    <x v="1"/>
    <x v="1"/>
    <n v="1.6"/>
    <n v="0.8"/>
    <n v="0"/>
    <x v="0"/>
    <n v="1.0053096491487339"/>
    <n v="2.2998510140398521E-3"/>
    <n v="5.2956026610354026E-3"/>
  </r>
  <r>
    <x v="10"/>
    <x v="0"/>
    <x v="4"/>
    <x v="1"/>
    <x v="1"/>
    <x v="1"/>
    <x v="1"/>
    <n v="1"/>
    <n v="1"/>
    <n v="0"/>
    <x v="0"/>
    <n v="0.78539816339744828"/>
    <n v="-0.10491011863382856"/>
    <n v="-0.24156447527049049"/>
  </r>
  <r>
    <x v="10"/>
    <x v="3"/>
    <x v="4"/>
    <x v="1"/>
    <x v="1"/>
    <x v="1"/>
    <x v="1"/>
    <n v="1"/>
    <n v="1"/>
    <n v="0"/>
    <x v="0"/>
    <n v="0.78539816339744828"/>
    <n v="-0.10491011863382856"/>
    <n v="-0.24156447527049049"/>
  </r>
  <r>
    <x v="10"/>
    <x v="3"/>
    <x v="4"/>
    <x v="1"/>
    <x v="1"/>
    <x v="1"/>
    <x v="1"/>
    <n v="1"/>
    <n v="0.6"/>
    <n v="0"/>
    <x v="0"/>
    <n v="0.47123889803846897"/>
    <n v="-0.32675886825018491"/>
    <n v="-0.75239009903648113"/>
  </r>
  <r>
    <x v="10"/>
    <x v="3"/>
    <x v="4"/>
    <x v="1"/>
    <x v="1"/>
    <x v="1"/>
    <x v="1"/>
    <n v="2.2000000000000002"/>
    <n v="0.8"/>
    <n v="0"/>
    <x v="16"/>
    <n v="1.3823007675795091"/>
    <n v="0.14060254918032133"/>
    <n v="0.32374933377957005"/>
  </r>
  <r>
    <x v="10"/>
    <x v="3"/>
    <x v="4"/>
    <x v="1"/>
    <x v="1"/>
    <x v="1"/>
    <x v="1"/>
    <n v="1"/>
    <n v="1"/>
    <n v="0"/>
    <x v="0"/>
    <n v="0.78539816339744828"/>
    <n v="-0.10491011863382856"/>
    <n v="-0.24156447527049049"/>
  </r>
  <r>
    <x v="10"/>
    <x v="3"/>
    <x v="4"/>
    <x v="1"/>
    <x v="1"/>
    <x v="1"/>
    <x v="1"/>
    <n v="3.6"/>
    <n v="3"/>
    <n v="0"/>
    <x v="13"/>
    <n v="8.4823001646924414"/>
    <n v="0.92851363685312116"/>
    <n v="2.1379816588596836"/>
  </r>
  <r>
    <x v="10"/>
    <x v="3"/>
    <x v="4"/>
    <x v="1"/>
    <x v="1"/>
    <x v="1"/>
    <x v="1"/>
    <n v="1"/>
    <n v="1"/>
    <n v="0"/>
    <x v="13"/>
    <n v="0.78539816339744828"/>
    <n v="-0.10491011863382856"/>
    <n v="-0.24156447527049049"/>
  </r>
  <r>
    <x v="10"/>
    <x v="3"/>
    <x v="4"/>
    <x v="1"/>
    <x v="1"/>
    <x v="1"/>
    <x v="1"/>
    <n v="1.8"/>
    <n v="1"/>
    <n v="0"/>
    <x v="13"/>
    <n v="1.4137166941154069"/>
    <n v="0.15036238646947753"/>
    <n v="0.34622218963162854"/>
  </r>
  <r>
    <x v="10"/>
    <x v="0"/>
    <x v="4"/>
    <x v="4"/>
    <x v="1"/>
    <x v="1"/>
    <x v="1"/>
    <n v="1.5"/>
    <n v="1.5"/>
    <n v="0"/>
    <x v="0"/>
    <n v="1.7671458676442586"/>
    <n v="0.24727239947753393"/>
    <n v="0.56936574094583825"/>
  </r>
  <r>
    <x v="10"/>
    <x v="3"/>
    <x v="4"/>
    <x v="4"/>
    <x v="1"/>
    <x v="1"/>
    <x v="1"/>
    <n v="0.6"/>
    <n v="0.6"/>
    <n v="0"/>
    <x v="0"/>
    <n v="0.28274333882308139"/>
    <n v="-0.54860761786654122"/>
    <n v="-1.2632157228024719"/>
  </r>
  <r>
    <x v="10"/>
    <x v="3"/>
    <x v="4"/>
    <x v="4"/>
    <x v="1"/>
    <x v="1"/>
    <x v="1"/>
    <n v="0.6"/>
    <n v="0.5"/>
    <n v="0"/>
    <x v="0"/>
    <n v="0.23561944901923448"/>
    <n v="-0.62778886391416611"/>
    <n v="-1.4455372795964265"/>
  </r>
  <r>
    <x v="10"/>
    <x v="3"/>
    <x v="4"/>
    <x v="4"/>
    <x v="1"/>
    <x v="1"/>
    <x v="1"/>
    <n v="1.6"/>
    <n v="1"/>
    <n v="1"/>
    <x v="0"/>
    <n v="4.3982297150257104"/>
    <n v="0.64327790837237186"/>
    <n v="1.4812021224706131"/>
  </r>
  <r>
    <x v="10"/>
    <x v="0"/>
    <x v="4"/>
    <x v="5"/>
    <x v="1"/>
    <x v="1"/>
    <x v="1"/>
    <n v="1"/>
    <n v="0.8"/>
    <n v="0"/>
    <x v="0"/>
    <n v="0.62831853071795862"/>
    <n v="-0.20182013164188498"/>
    <n v="-0.46470802658470023"/>
  </r>
  <r>
    <x v="10"/>
    <x v="0"/>
    <x v="4"/>
    <x v="5"/>
    <x v="1"/>
    <x v="1"/>
    <x v="1"/>
    <n v="0.8"/>
    <n v="0.5"/>
    <n v="0"/>
    <x v="0"/>
    <n v="0.31415926535897931"/>
    <n v="-0.5028501273058662"/>
    <n v="-1.1578552071446455"/>
  </r>
  <r>
    <x v="10"/>
    <x v="0"/>
    <x v="4"/>
    <x v="5"/>
    <x v="1"/>
    <x v="1"/>
    <x v="1"/>
    <n v="1"/>
    <n v="0.8"/>
    <n v="0"/>
    <x v="0"/>
    <n v="0.62831853071795862"/>
    <n v="-0.20182013164188498"/>
    <n v="-0.46470802658470023"/>
  </r>
  <r>
    <x v="10"/>
    <x v="0"/>
    <x v="4"/>
    <x v="5"/>
    <x v="1"/>
    <x v="1"/>
    <x v="1"/>
    <n v="0.6"/>
    <n v="0.6"/>
    <n v="0"/>
    <x v="0"/>
    <n v="0.28274333882308139"/>
    <n v="-0.54860761786654122"/>
    <n v="-1.2632157228024719"/>
  </r>
  <r>
    <x v="10"/>
    <x v="0"/>
    <x v="4"/>
    <x v="5"/>
    <x v="1"/>
    <x v="1"/>
    <x v="1"/>
    <n v="0.7"/>
    <n v="0.6"/>
    <n v="0"/>
    <x v="0"/>
    <n v="0.32986722862692824"/>
    <n v="-0.48166082823592815"/>
    <n v="-1.1090650429752136"/>
  </r>
  <r>
    <x v="10"/>
    <x v="0"/>
    <x v="4"/>
    <x v="5"/>
    <x v="1"/>
    <x v="1"/>
    <x v="1"/>
    <n v="1"/>
    <n v="0.8"/>
    <n v="0"/>
    <x v="1"/>
    <n v="0.62831853071795862"/>
    <n v="-0.20182013164188498"/>
    <n v="-0.46470802658470023"/>
  </r>
  <r>
    <x v="10"/>
    <x v="0"/>
    <x v="4"/>
    <x v="5"/>
    <x v="1"/>
    <x v="1"/>
    <x v="1"/>
    <n v="3"/>
    <n v="2.2000000000000002"/>
    <n v="0"/>
    <x v="12"/>
    <n v="5.1836278784231586"/>
    <n v="0.71463381690804006"/>
    <n v="1.6455051737618893"/>
  </r>
  <r>
    <x v="10"/>
    <x v="0"/>
    <x v="4"/>
    <x v="5"/>
    <x v="1"/>
    <x v="1"/>
    <x v="1"/>
    <n v="1.2"/>
    <n v="1"/>
    <n v="0"/>
    <x v="0"/>
    <n v="0.94247779607693793"/>
    <n v="-2.5728872586203724E-2"/>
    <n v="-5.9242918476535858E-2"/>
  </r>
  <r>
    <x v="10"/>
    <x v="0"/>
    <x v="4"/>
    <x v="5"/>
    <x v="1"/>
    <x v="1"/>
    <x v="1"/>
    <n v="1"/>
    <n v="0.7"/>
    <n v="0"/>
    <x v="0"/>
    <n v="0.5497787143782138"/>
    <n v="-0.25981207861957173"/>
    <n v="-0.59823941920922286"/>
  </r>
  <r>
    <x v="10"/>
    <x v="3"/>
    <x v="4"/>
    <x v="5"/>
    <x v="1"/>
    <x v="1"/>
    <x v="1"/>
    <n v="0.6"/>
    <n v="0.8"/>
    <n v="0"/>
    <x v="0"/>
    <n v="0.37699111843077515"/>
    <n v="-0.42366888125824137"/>
    <n v="-0.97553365035069095"/>
  </r>
  <r>
    <x v="10"/>
    <x v="3"/>
    <x v="4"/>
    <x v="5"/>
    <x v="1"/>
    <x v="1"/>
    <x v="1"/>
    <n v="1"/>
    <n v="1"/>
    <n v="1"/>
    <x v="13"/>
    <n v="3.9269908169872414"/>
    <n v="0.59405988570219026"/>
    <n v="1.3678734371636099"/>
  </r>
  <r>
    <x v="10"/>
    <x v="3"/>
    <x v="4"/>
    <x v="5"/>
    <x v="1"/>
    <x v="1"/>
    <x v="1"/>
    <n v="1.6"/>
    <n v="1.8"/>
    <n v="0"/>
    <x v="10"/>
    <n v="2.2619467105846511"/>
    <n v="0.35448236912540232"/>
    <n v="0.81622581887736412"/>
  </r>
  <r>
    <x v="10"/>
    <x v="3"/>
    <x v="4"/>
    <x v="5"/>
    <x v="1"/>
    <x v="1"/>
    <x v="1"/>
    <n v="2"/>
    <n v="0.8"/>
    <n v="0"/>
    <x v="9"/>
    <n v="1.2566370614359172"/>
    <n v="9.9209864022096222E-2"/>
    <n v="0.22843915397524506"/>
  </r>
  <r>
    <x v="10"/>
    <x v="3"/>
    <x v="4"/>
    <x v="5"/>
    <x v="1"/>
    <x v="1"/>
    <x v="1"/>
    <n v="1"/>
    <n v="1"/>
    <n v="0"/>
    <x v="13"/>
    <n v="0.78539816339744828"/>
    <n v="-0.10491011863382856"/>
    <n v="-0.24156447527049049"/>
  </r>
  <r>
    <x v="10"/>
    <x v="3"/>
    <x v="4"/>
    <x v="5"/>
    <x v="1"/>
    <x v="1"/>
    <x v="1"/>
    <n v="1.8"/>
    <n v="1.8"/>
    <n v="0"/>
    <x v="0"/>
    <n v="2.5446900494077327"/>
    <n v="0.40563489157278365"/>
    <n v="0.9340088545337476"/>
  </r>
  <r>
    <x v="10"/>
    <x v="3"/>
    <x v="4"/>
    <x v="5"/>
    <x v="1"/>
    <x v="1"/>
    <x v="1"/>
    <n v="1"/>
    <n v="1"/>
    <n v="0"/>
    <x v="0"/>
    <n v="0.78539816339744828"/>
    <n v="-0.10491011863382856"/>
    <n v="-0.24156447527049049"/>
  </r>
  <r>
    <x v="11"/>
    <x v="0"/>
    <x v="4"/>
    <x v="2"/>
    <x v="1"/>
    <x v="1"/>
    <x v="1"/>
    <n v="2.5"/>
    <n v="1.5"/>
    <n v="0"/>
    <x v="0"/>
    <n v="2.9452431127404308"/>
    <n v="0.46912114909389024"/>
    <n v="1.0801913647118289"/>
  </r>
  <r>
    <x v="11"/>
    <x v="3"/>
    <x v="4"/>
    <x v="2"/>
    <x v="1"/>
    <x v="1"/>
    <x v="1"/>
    <n v="2.5"/>
    <n v="2"/>
    <n v="0"/>
    <x v="0"/>
    <n v="3.9269908169872414"/>
    <n v="0.59405988570219026"/>
    <n v="1.3678734371636099"/>
  </r>
  <r>
    <x v="11"/>
    <x v="3"/>
    <x v="4"/>
    <x v="2"/>
    <x v="1"/>
    <x v="1"/>
    <x v="1"/>
    <n v="1"/>
    <n v="1"/>
    <n v="0"/>
    <x v="0"/>
    <n v="0.78539816339744828"/>
    <n v="-0.10491011863382856"/>
    <n v="-0.24156447527049049"/>
  </r>
  <r>
    <x v="11"/>
    <x v="3"/>
    <x v="4"/>
    <x v="2"/>
    <x v="1"/>
    <x v="1"/>
    <x v="1"/>
    <n v="1"/>
    <n v="1"/>
    <n v="0"/>
    <x v="0"/>
    <n v="0.78539816339744828"/>
    <n v="-0.10491011863382856"/>
    <n v="-0.24156447527049049"/>
  </r>
  <r>
    <x v="11"/>
    <x v="3"/>
    <x v="4"/>
    <x v="2"/>
    <x v="1"/>
    <x v="1"/>
    <x v="1"/>
    <n v="1"/>
    <n v="1"/>
    <n v="0"/>
    <x v="0"/>
    <n v="0.78539816339744828"/>
    <n v="-0.10491011863382856"/>
    <n v="-0.24156447527049049"/>
  </r>
  <r>
    <x v="11"/>
    <x v="3"/>
    <x v="4"/>
    <x v="2"/>
    <x v="1"/>
    <x v="1"/>
    <x v="1"/>
    <n v="1"/>
    <n v="1"/>
    <n v="0"/>
    <x v="0"/>
    <n v="0.78539816339744828"/>
    <n v="-0.10491011863382856"/>
    <n v="-0.24156447527049049"/>
  </r>
  <r>
    <x v="11"/>
    <x v="3"/>
    <x v="4"/>
    <x v="2"/>
    <x v="1"/>
    <x v="1"/>
    <x v="1"/>
    <n v="1"/>
    <n v="1"/>
    <n v="0"/>
    <x v="0"/>
    <n v="0.78539816339744828"/>
    <n v="-0.10491011863382856"/>
    <n v="-0.24156447527049049"/>
  </r>
  <r>
    <x v="11"/>
    <x v="3"/>
    <x v="4"/>
    <x v="2"/>
    <x v="1"/>
    <x v="1"/>
    <x v="1"/>
    <n v="1"/>
    <n v="1"/>
    <n v="0"/>
    <x v="0"/>
    <n v="0.78539816339744828"/>
    <n v="-0.10491011863382856"/>
    <n v="-0.24156447527049049"/>
  </r>
  <r>
    <x v="11"/>
    <x v="3"/>
    <x v="4"/>
    <x v="2"/>
    <x v="1"/>
    <x v="1"/>
    <x v="1"/>
    <n v="2"/>
    <n v="2"/>
    <n v="0"/>
    <x v="0"/>
    <n v="3.1415926535897931"/>
    <n v="0.49714987269413385"/>
    <n v="1.1447298858494002"/>
  </r>
  <r>
    <x v="11"/>
    <x v="0"/>
    <x v="4"/>
    <x v="6"/>
    <x v="1"/>
    <x v="1"/>
    <x v="1"/>
    <n v="1"/>
    <n v="0.8"/>
    <n v="0"/>
    <x v="0"/>
    <n v="0.62831853071795862"/>
    <n v="-0.20182013164188498"/>
    <n v="-0.46470802658470023"/>
  </r>
  <r>
    <x v="11"/>
    <x v="0"/>
    <x v="4"/>
    <x v="6"/>
    <x v="1"/>
    <x v="1"/>
    <x v="1"/>
    <n v="2"/>
    <n v="2"/>
    <n v="0"/>
    <x v="13"/>
    <n v="3.1415926535897931"/>
    <n v="0.49714987269413385"/>
    <n v="1.1447298858494002"/>
  </r>
  <r>
    <x v="11"/>
    <x v="3"/>
    <x v="4"/>
    <x v="6"/>
    <x v="1"/>
    <x v="1"/>
    <x v="1"/>
    <n v="5"/>
    <n v="4"/>
    <n v="0"/>
    <x v="0"/>
    <n v="15.707963267948966"/>
    <n v="1.1961198770301527"/>
    <n v="2.7541677982835004"/>
  </r>
  <r>
    <x v="11"/>
    <x v="3"/>
    <x v="4"/>
    <x v="6"/>
    <x v="1"/>
    <x v="1"/>
    <x v="1"/>
    <n v="2"/>
    <n v="0.4"/>
    <n v="0"/>
    <x v="0"/>
    <n v="0.62831853071795862"/>
    <n v="-0.20182013164188498"/>
    <n v="-0.46470802658470023"/>
  </r>
  <r>
    <x v="11"/>
    <x v="3"/>
    <x v="4"/>
    <x v="6"/>
    <x v="1"/>
    <x v="1"/>
    <x v="1"/>
    <n v="1"/>
    <n v="0.4"/>
    <n v="0"/>
    <x v="0"/>
    <n v="0.31415926535897931"/>
    <n v="-0.5028501273058662"/>
    <n v="-1.1578552071446455"/>
  </r>
  <r>
    <x v="11"/>
    <x v="3"/>
    <x v="4"/>
    <x v="6"/>
    <x v="1"/>
    <x v="1"/>
    <x v="1"/>
    <n v="1"/>
    <n v="3"/>
    <n v="0"/>
    <x v="1"/>
    <n v="2.3561944901923448"/>
    <n v="0.37221113608583389"/>
    <n v="0.85704781339761926"/>
  </r>
  <r>
    <x v="11"/>
    <x v="0"/>
    <x v="4"/>
    <x v="7"/>
    <x v="1"/>
    <x v="1"/>
    <x v="1"/>
    <n v="1.4"/>
    <n v="1"/>
    <n v="0"/>
    <x v="0"/>
    <n v="1.0995574287564276"/>
    <n v="4.1217917044409476E-2"/>
    <n v="9.4907761350722444E-2"/>
  </r>
  <r>
    <x v="11"/>
    <x v="0"/>
    <x v="4"/>
    <x v="7"/>
    <x v="1"/>
    <x v="1"/>
    <x v="1"/>
    <n v="1.2"/>
    <n v="0.6"/>
    <n v="0"/>
    <x v="0"/>
    <n v="0.56548667764616278"/>
    <n v="-0.24757762220256008"/>
    <n v="-0.57006854224252645"/>
  </r>
  <r>
    <x v="11"/>
    <x v="0"/>
    <x v="4"/>
    <x v="7"/>
    <x v="1"/>
    <x v="1"/>
    <x v="1"/>
    <n v="1"/>
    <n v="0.6"/>
    <n v="0"/>
    <x v="0"/>
    <n v="0.47123889803846897"/>
    <n v="-0.32675886825018491"/>
    <n v="-0.75239009903648113"/>
  </r>
  <r>
    <x v="11"/>
    <x v="3"/>
    <x v="4"/>
    <x v="7"/>
    <x v="1"/>
    <x v="1"/>
    <x v="1"/>
    <n v="1.4"/>
    <n v="1"/>
    <n v="0"/>
    <x v="13"/>
    <n v="1.0995574287564276"/>
    <n v="4.1217917044409476E-2"/>
    <n v="9.4907761350722444E-2"/>
  </r>
  <r>
    <x v="11"/>
    <x v="3"/>
    <x v="4"/>
    <x v="7"/>
    <x v="1"/>
    <x v="1"/>
    <x v="1"/>
    <n v="1"/>
    <n v="1.2"/>
    <n v="0"/>
    <x v="0"/>
    <n v="0.94247779607693793"/>
    <n v="-2.5728872586203724E-2"/>
    <n v="-5.9242918476535858E-2"/>
  </r>
  <r>
    <x v="11"/>
    <x v="3"/>
    <x v="4"/>
    <x v="7"/>
    <x v="1"/>
    <x v="1"/>
    <x v="1"/>
    <n v="2.6"/>
    <n v="1.6"/>
    <n v="0"/>
    <x v="0"/>
    <n v="3.267256359733385"/>
    <n v="0.51418321199291417"/>
    <n v="1.1839505990026815"/>
  </r>
  <r>
    <x v="11"/>
    <x v="3"/>
    <x v="4"/>
    <x v="7"/>
    <x v="1"/>
    <x v="1"/>
    <x v="1"/>
    <n v="1"/>
    <n v="6"/>
    <n v="0"/>
    <x v="13"/>
    <n v="4.7123889803846897"/>
    <n v="0.67324113174981504"/>
    <n v="1.5501949939575645"/>
  </r>
  <r>
    <x v="11"/>
    <x v="3"/>
    <x v="4"/>
    <x v="7"/>
    <x v="1"/>
    <x v="1"/>
    <x v="1"/>
    <n v="1"/>
    <n v="1.4"/>
    <n v="0"/>
    <x v="0"/>
    <n v="1.0995574287564276"/>
    <n v="4.1217917044409476E-2"/>
    <n v="9.4907761350722444E-2"/>
  </r>
  <r>
    <x v="11"/>
    <x v="3"/>
    <x v="4"/>
    <x v="7"/>
    <x v="1"/>
    <x v="1"/>
    <x v="1"/>
    <n v="0.6"/>
    <n v="0.8"/>
    <n v="0"/>
    <x v="10"/>
    <n v="0.37699111843077515"/>
    <n v="-0.42366888125824137"/>
    <n v="-0.97553365035069095"/>
  </r>
  <r>
    <x v="11"/>
    <x v="3"/>
    <x v="4"/>
    <x v="7"/>
    <x v="1"/>
    <x v="1"/>
    <x v="1"/>
    <n v="1.8"/>
    <n v="0.6"/>
    <n v="0"/>
    <x v="10"/>
    <n v="0.84823001646924423"/>
    <n v="-7.1486363146878812E-2"/>
    <n v="-0.16460343413436204"/>
  </r>
  <r>
    <x v="11"/>
    <x v="3"/>
    <x v="4"/>
    <x v="7"/>
    <x v="1"/>
    <x v="1"/>
    <x v="1"/>
    <n v="0.8"/>
    <n v="1.2"/>
    <n v="0"/>
    <x v="0"/>
    <n v="0.7539822368615503"/>
    <n v="-0.12263888559426017"/>
    <n v="-0.28238646979074566"/>
  </r>
  <r>
    <x v="11"/>
    <x v="3"/>
    <x v="4"/>
    <x v="7"/>
    <x v="1"/>
    <x v="1"/>
    <x v="1"/>
    <n v="3"/>
    <n v="1"/>
    <n v="0"/>
    <x v="0"/>
    <n v="2.3561944901923448"/>
    <n v="0.37221113608583389"/>
    <n v="0.85704781339761926"/>
  </r>
  <r>
    <x v="11"/>
    <x v="3"/>
    <x v="4"/>
    <x v="7"/>
    <x v="1"/>
    <x v="1"/>
    <x v="1"/>
    <n v="0.8"/>
    <n v="1.8"/>
    <n v="0"/>
    <x v="10"/>
    <n v="1.1309733552923256"/>
    <n v="5.3452373461421121E-2"/>
    <n v="0.1230786383174188"/>
  </r>
  <r>
    <x v="11"/>
    <x v="3"/>
    <x v="4"/>
    <x v="7"/>
    <x v="1"/>
    <x v="1"/>
    <x v="1"/>
    <n v="5"/>
    <n v="3"/>
    <n v="0"/>
    <x v="0"/>
    <n v="11.780972450961723"/>
    <n v="1.0711811404218528"/>
    <n v="2.4664857258317197"/>
  </r>
  <r>
    <x v="11"/>
    <x v="0"/>
    <x v="4"/>
    <x v="3"/>
    <x v="1"/>
    <x v="1"/>
    <x v="1"/>
    <n v="2"/>
    <n v="1.5"/>
    <n v="0"/>
    <x v="0"/>
    <n v="2.3561944901923448"/>
    <n v="0.37221113608583389"/>
    <n v="0.85704781339761926"/>
  </r>
  <r>
    <x v="11"/>
    <x v="0"/>
    <x v="4"/>
    <x v="3"/>
    <x v="1"/>
    <x v="1"/>
    <x v="1"/>
    <n v="0.6"/>
    <n v="0.6"/>
    <n v="0"/>
    <x v="0"/>
    <n v="0.28274333882308139"/>
    <n v="-0.54860761786654122"/>
    <n v="-1.2632157228024719"/>
  </r>
  <r>
    <x v="11"/>
    <x v="0"/>
    <x v="4"/>
    <x v="3"/>
    <x v="1"/>
    <x v="1"/>
    <x v="1"/>
    <n v="0.6"/>
    <n v="0.8"/>
    <n v="0"/>
    <x v="0"/>
    <n v="0.37699111843077515"/>
    <n v="-0.42366888125824137"/>
    <n v="-0.97553365035069095"/>
  </r>
  <r>
    <x v="11"/>
    <x v="0"/>
    <x v="4"/>
    <x v="3"/>
    <x v="1"/>
    <x v="1"/>
    <x v="1"/>
    <n v="1.2"/>
    <n v="0.6"/>
    <n v="0"/>
    <x v="0"/>
    <n v="0.56548667764616278"/>
    <n v="-0.24757762220256008"/>
    <n v="-0.57006854224252645"/>
  </r>
  <r>
    <x v="11"/>
    <x v="0"/>
    <x v="4"/>
    <x v="3"/>
    <x v="1"/>
    <x v="1"/>
    <x v="1"/>
    <n v="1.5"/>
    <n v="1"/>
    <n v="0"/>
    <x v="0"/>
    <n v="1.1780972450961724"/>
    <n v="7.1181140421852696E-2"/>
    <n v="0.16390063283767389"/>
  </r>
  <r>
    <x v="11"/>
    <x v="3"/>
    <x v="4"/>
    <x v="3"/>
    <x v="1"/>
    <x v="1"/>
    <x v="1"/>
    <n v="9"/>
    <n v="3"/>
    <n v="0"/>
    <x v="0"/>
    <n v="21.205750411731103"/>
    <n v="1.3264536455251588"/>
    <n v="3.0542723907338387"/>
  </r>
  <r>
    <x v="11"/>
    <x v="3"/>
    <x v="4"/>
    <x v="3"/>
    <x v="1"/>
    <x v="1"/>
    <x v="1"/>
    <n v="7"/>
    <n v="5"/>
    <n v="0"/>
    <x v="0"/>
    <n v="27.488935718910689"/>
    <n v="1.4391579257164471"/>
    <n v="3.3137835862189231"/>
  </r>
  <r>
    <x v="11"/>
    <x v="3"/>
    <x v="4"/>
    <x v="3"/>
    <x v="1"/>
    <x v="1"/>
    <x v="1"/>
    <n v="8"/>
    <n v="5"/>
    <n v="0"/>
    <x v="2"/>
    <n v="31.415926535897931"/>
    <n v="1.4971498726941339"/>
    <n v="3.4473149788434458"/>
  </r>
  <r>
    <x v="11"/>
    <x v="3"/>
    <x v="4"/>
    <x v="3"/>
    <x v="1"/>
    <x v="1"/>
    <x v="1"/>
    <n v="5"/>
    <n v="5"/>
    <n v="0"/>
    <x v="0"/>
    <n v="19.634954084936208"/>
    <n v="1.2930298900382091"/>
    <n v="2.9773113495977102"/>
  </r>
  <r>
    <x v="10"/>
    <x v="0"/>
    <x v="4"/>
    <x v="8"/>
    <x v="1"/>
    <x v="1"/>
    <x v="1"/>
    <n v="0.6"/>
    <n v="0.6"/>
    <n v="0"/>
    <x v="0"/>
    <n v="0.28274333882308139"/>
    <n v="-0.54860761786654122"/>
    <n v="-1.2632157228024719"/>
  </r>
  <r>
    <x v="10"/>
    <x v="0"/>
    <x v="4"/>
    <x v="8"/>
    <x v="1"/>
    <x v="1"/>
    <x v="1"/>
    <n v="0.8"/>
    <n v="0.6"/>
    <n v="0"/>
    <x v="0"/>
    <n v="0.37699111843077515"/>
    <n v="-0.42366888125824137"/>
    <n v="-0.97553365035069095"/>
  </r>
  <r>
    <x v="10"/>
    <x v="0"/>
    <x v="4"/>
    <x v="8"/>
    <x v="1"/>
    <x v="1"/>
    <x v="1"/>
    <n v="0.6"/>
    <n v="0.4"/>
    <n v="0"/>
    <x v="0"/>
    <n v="0.18849555921538758"/>
    <n v="-0.72469887692222257"/>
    <n v="-1.6686808309106362"/>
  </r>
  <r>
    <x v="10"/>
    <x v="0"/>
    <x v="4"/>
    <x v="8"/>
    <x v="1"/>
    <x v="1"/>
    <x v="1"/>
    <n v="0.6"/>
    <n v="0.4"/>
    <n v="0"/>
    <x v="0"/>
    <n v="0.18849555921538758"/>
    <n v="-0.72469887692222257"/>
    <n v="-1.6686808309106362"/>
  </r>
  <r>
    <x v="10"/>
    <x v="3"/>
    <x v="4"/>
    <x v="8"/>
    <x v="1"/>
    <x v="1"/>
    <x v="1"/>
    <n v="2"/>
    <n v="1"/>
    <n v="0"/>
    <x v="13"/>
    <n v="1.5707963267948966"/>
    <n v="0.19611987703015263"/>
    <n v="0.45158270528945482"/>
  </r>
  <r>
    <x v="10"/>
    <x v="3"/>
    <x v="4"/>
    <x v="8"/>
    <x v="1"/>
    <x v="1"/>
    <x v="1"/>
    <n v="1"/>
    <n v="1.2"/>
    <n v="0"/>
    <x v="10"/>
    <n v="0.94247779607693793"/>
    <n v="-2.5728872586203724E-2"/>
    <n v="-5.9242918476535858E-2"/>
  </r>
  <r>
    <x v="10"/>
    <x v="0"/>
    <x v="4"/>
    <x v="9"/>
    <x v="1"/>
    <x v="1"/>
    <x v="1"/>
    <n v="1"/>
    <n v="0.8"/>
    <n v="0"/>
    <x v="0"/>
    <n v="0.62831853071795862"/>
    <n v="-0.20182013164188498"/>
    <n v="-0.46470802658470023"/>
  </r>
  <r>
    <x v="10"/>
    <x v="0"/>
    <x v="4"/>
    <x v="9"/>
    <x v="1"/>
    <x v="1"/>
    <x v="1"/>
    <n v="0.3"/>
    <n v="0.2"/>
    <n v="0"/>
    <x v="0"/>
    <n v="4.7123889803846894E-2"/>
    <n v="-1.326758868250185"/>
    <n v="-3.0549751920305268"/>
  </r>
  <r>
    <x v="10"/>
    <x v="0"/>
    <x v="4"/>
    <x v="9"/>
    <x v="1"/>
    <x v="1"/>
    <x v="1"/>
    <n v="1.6"/>
    <n v="1.5"/>
    <n v="0"/>
    <x v="0"/>
    <n v="1.8849555921538761"/>
    <n v="0.27530112307777754"/>
    <n v="0.63390426208340955"/>
  </r>
  <r>
    <x v="10"/>
    <x v="0"/>
    <x v="4"/>
    <x v="9"/>
    <x v="1"/>
    <x v="1"/>
    <x v="1"/>
    <n v="3.5"/>
    <n v="2"/>
    <n v="0"/>
    <x v="0"/>
    <n v="5.497787143782138"/>
    <n v="0.74018792138042833"/>
    <n v="1.7043456737848228"/>
  </r>
  <r>
    <x v="10"/>
    <x v="0"/>
    <x v="4"/>
    <x v="9"/>
    <x v="1"/>
    <x v="1"/>
    <x v="1"/>
    <n v="3.5"/>
    <n v="3"/>
    <n v="0"/>
    <x v="0"/>
    <n v="8.2466807156732074"/>
    <n v="0.91627918043610956"/>
    <n v="2.1098107818929872"/>
  </r>
  <r>
    <x v="10"/>
    <x v="0"/>
    <x v="4"/>
    <x v="9"/>
    <x v="1"/>
    <x v="1"/>
    <x v="1"/>
    <n v="1.2"/>
    <n v="0.8"/>
    <n v="0"/>
    <x v="0"/>
    <n v="0.7539822368615503"/>
    <n v="-0.12263888559426017"/>
    <n v="-0.28238646979074566"/>
  </r>
  <r>
    <x v="10"/>
    <x v="3"/>
    <x v="4"/>
    <x v="9"/>
    <x v="1"/>
    <x v="1"/>
    <x v="1"/>
    <n v="2"/>
    <n v="1.4"/>
    <n v="0"/>
    <x v="0"/>
    <n v="2.1991148575128552"/>
    <n v="0.34224791270839067"/>
    <n v="0.78805494191066772"/>
  </r>
  <r>
    <x v="10"/>
    <x v="3"/>
    <x v="4"/>
    <x v="9"/>
    <x v="1"/>
    <x v="1"/>
    <x v="1"/>
    <n v="2"/>
    <n v="1"/>
    <n v="0"/>
    <x v="0"/>
    <n v="1.5707963267948966"/>
    <n v="0.19611987703015263"/>
    <n v="0.45158270528945482"/>
  </r>
  <r>
    <x v="10"/>
    <x v="3"/>
    <x v="4"/>
    <x v="9"/>
    <x v="1"/>
    <x v="1"/>
    <x v="1"/>
    <n v="3.4"/>
    <n v="3"/>
    <n v="0"/>
    <x v="13"/>
    <n v="8.0110612666539716"/>
    <n v="0.90369005312808892"/>
    <n v="2.0808232450197348"/>
  </r>
  <r>
    <x v="10"/>
    <x v="3"/>
    <x v="4"/>
    <x v="9"/>
    <x v="1"/>
    <x v="1"/>
    <x v="1"/>
    <n v="4"/>
    <n v="2"/>
    <n v="0"/>
    <x v="0"/>
    <n v="6.2831853071795862"/>
    <n v="0.79817986835811505"/>
    <n v="1.8378770664093453"/>
  </r>
  <r>
    <x v="10"/>
    <x v="3"/>
    <x v="4"/>
    <x v="9"/>
    <x v="1"/>
    <x v="1"/>
    <x v="1"/>
    <n v="1"/>
    <n v="0.8"/>
    <n v="0"/>
    <x v="0"/>
    <n v="0.62831853071795862"/>
    <n v="-0.20182013164188498"/>
    <n v="-0.46470802658470023"/>
  </r>
  <r>
    <x v="11"/>
    <x v="0"/>
    <x v="4"/>
    <x v="0"/>
    <x v="3"/>
    <x v="1"/>
    <x v="1"/>
    <n v="1.2"/>
    <n v="1"/>
    <n v="0"/>
    <x v="0"/>
    <n v="0.94247779607693793"/>
    <n v="-2.5728872586203724E-2"/>
    <n v="-5.9242918476535858E-2"/>
  </r>
  <r>
    <x v="11"/>
    <x v="3"/>
    <x v="4"/>
    <x v="0"/>
    <x v="3"/>
    <x v="1"/>
    <x v="1"/>
    <n v="6"/>
    <n v="5"/>
    <n v="0"/>
    <x v="0"/>
    <n v="23.561944901923447"/>
    <n v="1.3722111360858338"/>
    <n v="3.1596329063916646"/>
  </r>
  <r>
    <x v="10"/>
    <x v="0"/>
    <x v="4"/>
    <x v="1"/>
    <x v="3"/>
    <x v="1"/>
    <x v="1"/>
    <n v="1.2"/>
    <n v="0.6"/>
    <n v="0"/>
    <x v="0"/>
    <n v="0.56548667764616278"/>
    <n v="-0.24757762220256008"/>
    <n v="-0.57006854224252645"/>
  </r>
  <r>
    <x v="10"/>
    <x v="0"/>
    <x v="4"/>
    <x v="1"/>
    <x v="3"/>
    <x v="1"/>
    <x v="1"/>
    <n v="1"/>
    <n v="0.7"/>
    <n v="0"/>
    <x v="0"/>
    <n v="0.5497787143782138"/>
    <n v="-0.25981207861957173"/>
    <n v="-0.59823941920922286"/>
  </r>
  <r>
    <x v="10"/>
    <x v="3"/>
    <x v="4"/>
    <x v="4"/>
    <x v="3"/>
    <x v="1"/>
    <x v="1"/>
    <n v="1.8"/>
    <n v="1.6"/>
    <n v="0"/>
    <x v="0"/>
    <n v="2.2619467105846511"/>
    <n v="0.35448236912540232"/>
    <n v="0.81622581887736412"/>
  </r>
  <r>
    <x v="10"/>
    <x v="0"/>
    <x v="4"/>
    <x v="5"/>
    <x v="3"/>
    <x v="1"/>
    <x v="1"/>
    <n v="1.2"/>
    <n v="1.2"/>
    <n v="0"/>
    <x v="0"/>
    <n v="1.1309733552923256"/>
    <n v="5.3452373461421121E-2"/>
    <n v="0.1230786383174188"/>
  </r>
  <r>
    <x v="10"/>
    <x v="0"/>
    <x v="4"/>
    <x v="5"/>
    <x v="3"/>
    <x v="1"/>
    <x v="1"/>
    <n v="0.6"/>
    <n v="0.6"/>
    <n v="0"/>
    <x v="0"/>
    <n v="0.28274333882308139"/>
    <n v="-0.54860761786654122"/>
    <n v="-1.2632157228024719"/>
  </r>
  <r>
    <x v="10"/>
    <x v="0"/>
    <x v="4"/>
    <x v="5"/>
    <x v="3"/>
    <x v="1"/>
    <x v="1"/>
    <n v="0.6"/>
    <n v="0.6"/>
    <n v="0"/>
    <x v="0"/>
    <n v="0.28274333882308139"/>
    <n v="-0.54860761786654122"/>
    <n v="-1.2632157228024719"/>
  </r>
  <r>
    <x v="10"/>
    <x v="0"/>
    <x v="4"/>
    <x v="5"/>
    <x v="3"/>
    <x v="1"/>
    <x v="1"/>
    <n v="1.2"/>
    <n v="0.8"/>
    <n v="0"/>
    <x v="0"/>
    <n v="0.7539822368615503"/>
    <n v="-0.12263888559426017"/>
    <n v="-0.28238646979074566"/>
  </r>
  <r>
    <x v="10"/>
    <x v="0"/>
    <x v="4"/>
    <x v="5"/>
    <x v="3"/>
    <x v="1"/>
    <x v="1"/>
    <n v="1.4"/>
    <n v="1"/>
    <n v="0"/>
    <x v="0"/>
    <n v="1.0995574287564276"/>
    <n v="4.1217917044409476E-2"/>
    <n v="9.4907761350722444E-2"/>
  </r>
  <r>
    <x v="10"/>
    <x v="0"/>
    <x v="4"/>
    <x v="5"/>
    <x v="3"/>
    <x v="1"/>
    <x v="1"/>
    <n v="1.7"/>
    <n v="1.6"/>
    <n v="0"/>
    <x v="0"/>
    <n v="2.1362830044410597"/>
    <n v="0.32965878540037025"/>
    <n v="0.75906740503741565"/>
  </r>
  <r>
    <x v="11"/>
    <x v="0"/>
    <x v="4"/>
    <x v="2"/>
    <x v="3"/>
    <x v="1"/>
    <x v="1"/>
    <n v="2"/>
    <n v="2.5"/>
    <n v="0"/>
    <x v="13"/>
    <n v="3.9269908169872414"/>
    <n v="0.59405988570219026"/>
    <n v="1.3678734371636099"/>
  </r>
  <r>
    <x v="12"/>
    <x v="0"/>
    <x v="4"/>
    <x v="2"/>
    <x v="3"/>
    <x v="1"/>
    <x v="1"/>
    <n v="0.8"/>
    <n v="0.5"/>
    <n v="0"/>
    <x v="0"/>
    <n v="0.31415926535897931"/>
    <n v="-0.5028501273058662"/>
    <n v="-1.1578552071446455"/>
  </r>
  <r>
    <x v="11"/>
    <x v="0"/>
    <x v="4"/>
    <x v="6"/>
    <x v="3"/>
    <x v="1"/>
    <x v="1"/>
    <n v="0.8"/>
    <n v="0.6"/>
    <n v="0"/>
    <x v="0"/>
    <n v="0.37699111843077515"/>
    <n v="-0.42366888125824137"/>
    <n v="-0.97553365035069095"/>
  </r>
  <r>
    <x v="11"/>
    <x v="0"/>
    <x v="4"/>
    <x v="6"/>
    <x v="3"/>
    <x v="1"/>
    <x v="1"/>
    <n v="1"/>
    <n v="1"/>
    <n v="0"/>
    <x v="13"/>
    <n v="0.78539816339744828"/>
    <n v="-0.10491011863382856"/>
    <n v="-0.24156447527049049"/>
  </r>
  <r>
    <x v="11"/>
    <x v="0"/>
    <x v="4"/>
    <x v="7"/>
    <x v="3"/>
    <x v="1"/>
    <x v="1"/>
    <n v="2.5"/>
    <n v="2"/>
    <n v="0"/>
    <x v="0"/>
    <n v="3.9269908169872414"/>
    <n v="0.59405988570219026"/>
    <n v="1.3678734371636099"/>
  </r>
  <r>
    <x v="11"/>
    <x v="3"/>
    <x v="4"/>
    <x v="7"/>
    <x v="3"/>
    <x v="1"/>
    <x v="1"/>
    <n v="3.6"/>
    <n v="2"/>
    <n v="0"/>
    <x v="13"/>
    <n v="5.6548667764616276"/>
    <n v="0.75242237779743992"/>
    <n v="1.7325165507515192"/>
  </r>
  <r>
    <x v="11"/>
    <x v="0"/>
    <x v="4"/>
    <x v="3"/>
    <x v="3"/>
    <x v="1"/>
    <x v="1"/>
    <n v="1.2"/>
    <n v="1"/>
    <n v="0"/>
    <x v="0"/>
    <n v="0.94247779607693793"/>
    <n v="-2.5728872586203724E-2"/>
    <n v="-5.9242918476535858E-2"/>
  </r>
  <r>
    <x v="11"/>
    <x v="3"/>
    <x v="4"/>
    <x v="3"/>
    <x v="3"/>
    <x v="1"/>
    <x v="1"/>
    <n v="4"/>
    <n v="4"/>
    <n v="0"/>
    <x v="7"/>
    <n v="12.566370614359172"/>
    <n v="1.0992098640220962"/>
    <n v="2.5310242469692907"/>
  </r>
  <r>
    <x v="11"/>
    <x v="3"/>
    <x v="4"/>
    <x v="3"/>
    <x v="3"/>
    <x v="1"/>
    <x v="1"/>
    <n v="4"/>
    <n v="3"/>
    <n v="0"/>
    <x v="0"/>
    <n v="9.4247779607693793"/>
    <n v="0.97427112741379629"/>
    <n v="2.2433421745175099"/>
  </r>
  <r>
    <x v="10"/>
    <x v="0"/>
    <x v="4"/>
    <x v="8"/>
    <x v="3"/>
    <x v="1"/>
    <x v="1"/>
    <n v="0.8"/>
    <n v="0.6"/>
    <n v="0"/>
    <x v="0"/>
    <n v="0.37699111843077515"/>
    <n v="-0.42366888125824137"/>
    <n v="-0.97553365035069095"/>
  </r>
  <r>
    <x v="10"/>
    <x v="3"/>
    <x v="4"/>
    <x v="8"/>
    <x v="3"/>
    <x v="1"/>
    <x v="1"/>
    <n v="4"/>
    <n v="2.4"/>
    <n v="0"/>
    <x v="8"/>
    <n v="7.5398223686155035"/>
    <n v="0.87736111440573983"/>
    <n v="2.0201986232033002"/>
  </r>
  <r>
    <x v="10"/>
    <x v="3"/>
    <x v="4"/>
    <x v="8"/>
    <x v="3"/>
    <x v="1"/>
    <x v="1"/>
    <n v="2"/>
    <n v="1"/>
    <n v="0"/>
    <x v="1"/>
    <n v="1.5707963267948966"/>
    <n v="0.19611987703015263"/>
    <n v="0.45158270528945482"/>
  </r>
  <r>
    <x v="10"/>
    <x v="3"/>
    <x v="4"/>
    <x v="8"/>
    <x v="3"/>
    <x v="1"/>
    <x v="1"/>
    <n v="4"/>
    <n v="1.8"/>
    <n v="0"/>
    <x v="9"/>
    <n v="5.6548667764616276"/>
    <n v="0.75242237779743992"/>
    <n v="1.7325165507515192"/>
  </r>
  <r>
    <x v="11"/>
    <x v="0"/>
    <x v="4"/>
    <x v="0"/>
    <x v="5"/>
    <x v="2"/>
    <x v="2"/>
    <n v="3.5"/>
    <n v="2"/>
    <n v="2"/>
    <x v="0"/>
    <n v="18.06415775814131"/>
    <n v="1.2568177173837642"/>
    <n v="2.8939297406586593"/>
  </r>
  <r>
    <x v="11"/>
    <x v="0"/>
    <x v="4"/>
    <x v="0"/>
    <x v="5"/>
    <x v="2"/>
    <x v="2"/>
    <n v="1"/>
    <n v="1.5"/>
    <n v="1.5"/>
    <x v="8"/>
    <n v="8.2466807156732074"/>
    <n v="0.91627918043610956"/>
    <n v="2.1098107818929872"/>
  </r>
  <r>
    <x v="11"/>
    <x v="0"/>
    <x v="4"/>
    <x v="0"/>
    <x v="5"/>
    <x v="2"/>
    <x v="2"/>
    <n v="2"/>
    <n v="1.2"/>
    <n v="2.2000000000000002"/>
    <x v="7"/>
    <n v="17.090264035528477"/>
    <n v="1.2327487723923138"/>
    <n v="2.8385089467172517"/>
  </r>
  <r>
    <x v="11"/>
    <x v="0"/>
    <x v="4"/>
    <x v="0"/>
    <x v="5"/>
    <x v="2"/>
    <x v="2"/>
    <n v="1.5"/>
    <n v="1.5"/>
    <n v="0.8"/>
    <x v="0"/>
    <n v="3.7777651659417266"/>
    <n v="0.57723495774000322"/>
    <n v="1.3291326088471795"/>
  </r>
  <r>
    <x v="11"/>
    <x v="0"/>
    <x v="4"/>
    <x v="0"/>
    <x v="5"/>
    <x v="2"/>
    <x v="2"/>
    <n v="2"/>
    <n v="1.5"/>
    <n v="3"/>
    <x v="12"/>
    <n v="30.630528372500482"/>
    <n v="1.4861544883926707"/>
    <n v="3.4219971708591559"/>
  </r>
  <r>
    <x v="11"/>
    <x v="0"/>
    <x v="4"/>
    <x v="0"/>
    <x v="5"/>
    <x v="2"/>
    <x v="2"/>
    <n v="2.2000000000000002"/>
    <n v="1.5"/>
    <n v="0"/>
    <x v="0"/>
    <n v="2.5918139392115793"/>
    <n v="0.41360382124405892"/>
    <n v="0.95235799320194403"/>
  </r>
  <r>
    <x v="11"/>
    <x v="0"/>
    <x v="4"/>
    <x v="0"/>
    <x v="5"/>
    <x v="2"/>
    <x v="2"/>
    <n v="7"/>
    <n v="4.5"/>
    <n v="9.5"/>
    <x v="20"/>
    <n v="308.26877913349847"/>
    <n v="2.4889295424474427"/>
    <n v="5.7309720619519728"/>
  </r>
  <r>
    <x v="11"/>
    <x v="3"/>
    <x v="4"/>
    <x v="0"/>
    <x v="5"/>
    <x v="2"/>
    <x v="2"/>
    <n v="2"/>
    <n v="2"/>
    <n v="1.4"/>
    <x v="0"/>
    <n v="9.2991142546257883"/>
    <n v="0.96844158375307243"/>
    <n v="2.2299191541853691"/>
  </r>
  <r>
    <x v="11"/>
    <x v="3"/>
    <x v="4"/>
    <x v="0"/>
    <x v="5"/>
    <x v="2"/>
    <x v="2"/>
    <n v="2.2000000000000002"/>
    <n v="1.6"/>
    <n v="4"/>
    <x v="1"/>
    <n v="53.030083992595706"/>
    <n v="1.7245223149837701"/>
    <n v="3.970859375017211"/>
  </r>
  <r>
    <x v="10"/>
    <x v="0"/>
    <x v="4"/>
    <x v="1"/>
    <x v="5"/>
    <x v="2"/>
    <x v="2"/>
    <n v="1.8"/>
    <n v="1.5"/>
    <n v="1"/>
    <x v="0"/>
    <n v="5.2621676947629039"/>
    <n v="0.72116468406699796"/>
    <n v="1.6605430511264301"/>
  </r>
  <r>
    <x v="10"/>
    <x v="0"/>
    <x v="4"/>
    <x v="1"/>
    <x v="5"/>
    <x v="2"/>
    <x v="2"/>
    <n v="2.2000000000000002"/>
    <n v="2"/>
    <n v="1"/>
    <x v="0"/>
    <n v="6.5973445725385655"/>
    <n v="0.8193691674280531"/>
    <n v="1.8866672305787775"/>
  </r>
  <r>
    <x v="10"/>
    <x v="0"/>
    <x v="4"/>
    <x v="1"/>
    <x v="5"/>
    <x v="2"/>
    <x v="2"/>
    <n v="1.5"/>
    <n v="1.5"/>
    <n v="0"/>
    <x v="0"/>
    <n v="1.7671458676442586"/>
    <n v="0.24727239947753393"/>
    <n v="0.56936574094583825"/>
  </r>
  <r>
    <x v="10"/>
    <x v="0"/>
    <x v="4"/>
    <x v="1"/>
    <x v="5"/>
    <x v="2"/>
    <x v="2"/>
    <n v="2"/>
    <n v="1.5"/>
    <n v="0"/>
    <x v="0"/>
    <n v="2.3561944901923448"/>
    <n v="0.37221113608583389"/>
    <n v="0.85704781339761926"/>
  </r>
  <r>
    <x v="10"/>
    <x v="3"/>
    <x v="4"/>
    <x v="1"/>
    <x v="5"/>
    <x v="2"/>
    <x v="2"/>
    <n v="4"/>
    <n v="2.6"/>
    <n v="2.6"/>
    <x v="2"/>
    <n v="29.405307237600468"/>
    <n v="1.4684257214322392"/>
    <n v="3.3811751763389011"/>
  </r>
  <r>
    <x v="10"/>
    <x v="3"/>
    <x v="4"/>
    <x v="1"/>
    <x v="5"/>
    <x v="2"/>
    <x v="2"/>
    <n v="1"/>
    <n v="1"/>
    <n v="0"/>
    <x v="0"/>
    <n v="0.78539816339744828"/>
    <n v="-0.10491011863382856"/>
    <n v="-0.24156447527049049"/>
  </r>
  <r>
    <x v="10"/>
    <x v="3"/>
    <x v="4"/>
    <x v="1"/>
    <x v="5"/>
    <x v="2"/>
    <x v="2"/>
    <n v="1"/>
    <n v="1"/>
    <n v="1"/>
    <x v="0"/>
    <n v="3.9269908169872414"/>
    <n v="0.59405988570219026"/>
    <n v="1.3678734371636099"/>
  </r>
  <r>
    <x v="10"/>
    <x v="0"/>
    <x v="4"/>
    <x v="4"/>
    <x v="5"/>
    <x v="2"/>
    <x v="2"/>
    <n v="3"/>
    <n v="1.6"/>
    <n v="1.6"/>
    <x v="0"/>
    <n v="11.812388377497625"/>
    <n v="1.072337717621795"/>
    <n v="2.4691488432512037"/>
  </r>
  <r>
    <x v="10"/>
    <x v="0"/>
    <x v="4"/>
    <x v="4"/>
    <x v="5"/>
    <x v="2"/>
    <x v="2"/>
    <n v="1.8"/>
    <n v="1.6"/>
    <n v="0.6"/>
    <x v="0"/>
    <n v="3.3929200658769769"/>
    <n v="0.53057362818108356"/>
    <n v="1.2216909269855285"/>
  </r>
  <r>
    <x v="10"/>
    <x v="0"/>
    <x v="4"/>
    <x v="4"/>
    <x v="5"/>
    <x v="2"/>
    <x v="2"/>
    <n v="2.2000000000000002"/>
    <n v="1.2"/>
    <n v="0.4"/>
    <x v="1"/>
    <n v="2.5761059759436304"/>
    <n v="0.41096372507785056"/>
    <n v="0.94627894712556193"/>
  </r>
  <r>
    <x v="10"/>
    <x v="0"/>
    <x v="4"/>
    <x v="4"/>
    <x v="5"/>
    <x v="2"/>
    <x v="2"/>
    <n v="3"/>
    <n v="2"/>
    <n v="2.5"/>
    <x v="0"/>
    <n v="24.347343065320896"/>
    <n v="1.386451575200444"/>
    <n v="3.1924227292146559"/>
  </r>
  <r>
    <x v="10"/>
    <x v="0"/>
    <x v="4"/>
    <x v="4"/>
    <x v="5"/>
    <x v="2"/>
    <x v="2"/>
    <n v="2.8"/>
    <n v="1.4"/>
    <n v="0.5"/>
    <x v="0"/>
    <n v="3.8641589639154454"/>
    <n v="0.58705498413353174"/>
    <n v="1.3517440552337263"/>
  </r>
  <r>
    <x v="10"/>
    <x v="0"/>
    <x v="4"/>
    <x v="4"/>
    <x v="5"/>
    <x v="2"/>
    <x v="2"/>
    <n v="4"/>
    <n v="3"/>
    <n v="3"/>
    <x v="0"/>
    <n v="37.699111843077517"/>
    <n v="1.5763311187417586"/>
    <n v="3.6296365356374003"/>
  </r>
  <r>
    <x v="10"/>
    <x v="0"/>
    <x v="4"/>
    <x v="5"/>
    <x v="5"/>
    <x v="2"/>
    <x v="2"/>
    <n v="3.5"/>
    <n v="2.5"/>
    <n v="1"/>
    <x v="0"/>
    <n v="10.013826583317465"/>
    <n v="1.0006000661361454"/>
    <n v="2.3039667963339445"/>
  </r>
  <r>
    <x v="10"/>
    <x v="0"/>
    <x v="4"/>
    <x v="5"/>
    <x v="5"/>
    <x v="2"/>
    <x v="2"/>
    <n v="1.2"/>
    <n v="1"/>
    <n v="0"/>
    <x v="0"/>
    <n v="0.94247779607693793"/>
    <n v="-2.5728872586203724E-2"/>
    <n v="-5.9242918476535858E-2"/>
  </r>
  <r>
    <x v="10"/>
    <x v="0"/>
    <x v="4"/>
    <x v="5"/>
    <x v="5"/>
    <x v="2"/>
    <x v="2"/>
    <n v="3"/>
    <n v="2.2000000000000002"/>
    <n v="1.5"/>
    <x v="0"/>
    <n v="12.252211349000195"/>
    <n v="1.088214479720633"/>
    <n v="2.5057064389850012"/>
  </r>
  <r>
    <x v="10"/>
    <x v="0"/>
    <x v="4"/>
    <x v="5"/>
    <x v="5"/>
    <x v="2"/>
    <x v="2"/>
    <n v="1.8"/>
    <n v="1"/>
    <n v="0"/>
    <x v="0"/>
    <n v="1.4137166941154069"/>
    <n v="0.15036238646947753"/>
    <n v="0.34622218963162854"/>
  </r>
  <r>
    <x v="10"/>
    <x v="0"/>
    <x v="4"/>
    <x v="5"/>
    <x v="5"/>
    <x v="2"/>
    <x v="2"/>
    <n v="3"/>
    <n v="2"/>
    <n v="2.5"/>
    <x v="0"/>
    <n v="24.347343065320896"/>
    <n v="1.386451575200444"/>
    <n v="3.1924227292146559"/>
  </r>
  <r>
    <x v="10"/>
    <x v="0"/>
    <x v="4"/>
    <x v="5"/>
    <x v="5"/>
    <x v="2"/>
    <x v="2"/>
    <n v="5"/>
    <n v="2.5"/>
    <n v="1"/>
    <x v="0"/>
    <n v="12.959069696057897"/>
    <n v="1.1125738255800777"/>
    <n v="2.5617959056360444"/>
  </r>
  <r>
    <x v="10"/>
    <x v="0"/>
    <x v="4"/>
    <x v="5"/>
    <x v="5"/>
    <x v="2"/>
    <x v="2"/>
    <n v="5"/>
    <n v="3"/>
    <n v="3"/>
    <x v="0"/>
    <n v="40.055306333269861"/>
    <n v="1.6026600574641079"/>
    <n v="3.6902611574538353"/>
  </r>
  <r>
    <x v="11"/>
    <x v="0"/>
    <x v="4"/>
    <x v="2"/>
    <x v="5"/>
    <x v="2"/>
    <x v="2"/>
    <n v="4"/>
    <n v="2.5"/>
    <n v="2.5"/>
    <x v="0"/>
    <n v="27.488935718910689"/>
    <n v="1.4391579257164471"/>
    <n v="3.3137835862189231"/>
  </r>
  <r>
    <x v="11"/>
    <x v="0"/>
    <x v="4"/>
    <x v="2"/>
    <x v="5"/>
    <x v="2"/>
    <x v="2"/>
    <n v="3"/>
    <n v="2.5"/>
    <n v="3.5"/>
    <x v="14"/>
    <n v="44.374996231955826"/>
    <n v="1.6471383291856099"/>
    <n v="3.7926761628819046"/>
  </r>
  <r>
    <x v="11"/>
    <x v="0"/>
    <x v="4"/>
    <x v="2"/>
    <x v="5"/>
    <x v="2"/>
    <x v="2"/>
    <n v="2.2000000000000002"/>
    <n v="1.2"/>
    <n v="0"/>
    <x v="0"/>
    <n v="2.0734511513692637"/>
    <n v="0.31669380823600257"/>
    <n v="0.72921444188773443"/>
  </r>
  <r>
    <x v="11"/>
    <x v="0"/>
    <x v="4"/>
    <x v="2"/>
    <x v="5"/>
    <x v="2"/>
    <x v="2"/>
    <n v="1.6"/>
    <n v="2"/>
    <n v="2.5"/>
    <x v="0"/>
    <n v="22.148228207808042"/>
    <n v="1.3453389896855326"/>
    <n v="3.0977575026735775"/>
  </r>
  <r>
    <x v="11"/>
    <x v="0"/>
    <x v="4"/>
    <x v="2"/>
    <x v="5"/>
    <x v="2"/>
    <x v="2"/>
    <n v="1"/>
    <n v="1"/>
    <n v="1.2"/>
    <x v="0"/>
    <n v="5.3092915845667505"/>
    <n v="0.72503657730780735"/>
    <n v="1.6694584147843823"/>
  </r>
  <r>
    <x v="11"/>
    <x v="0"/>
    <x v="4"/>
    <x v="2"/>
    <x v="5"/>
    <x v="2"/>
    <x v="2"/>
    <n v="2.5"/>
    <n v="2.5"/>
    <n v="3.2"/>
    <x v="0"/>
    <n v="37.078647293993541"/>
    <n v="1.5691238817974265"/>
    <n v="3.613041259287705"/>
  </r>
  <r>
    <x v="11"/>
    <x v="0"/>
    <x v="4"/>
    <x v="2"/>
    <x v="5"/>
    <x v="2"/>
    <x v="2"/>
    <n v="1.2"/>
    <n v="1.2"/>
    <n v="0.6"/>
    <x v="0"/>
    <n v="2.2619467105846511"/>
    <n v="0.35448236912540232"/>
    <n v="0.81622581887736412"/>
  </r>
  <r>
    <x v="11"/>
    <x v="3"/>
    <x v="4"/>
    <x v="2"/>
    <x v="5"/>
    <x v="2"/>
    <x v="2"/>
    <n v="1"/>
    <n v="1"/>
    <n v="0"/>
    <x v="0"/>
    <n v="0.78539816339744828"/>
    <n v="-0.10491011863382856"/>
    <n v="-0.24156447527049049"/>
  </r>
  <r>
    <x v="11"/>
    <x v="3"/>
    <x v="4"/>
    <x v="2"/>
    <x v="5"/>
    <x v="2"/>
    <x v="2"/>
    <n v="2"/>
    <n v="2"/>
    <n v="0"/>
    <x v="2"/>
    <n v="3.1415926535897931"/>
    <n v="0.49714987269413385"/>
    <n v="1.1447298858494002"/>
  </r>
  <r>
    <x v="11"/>
    <x v="3"/>
    <x v="4"/>
    <x v="2"/>
    <x v="5"/>
    <x v="2"/>
    <x v="2"/>
    <n v="1"/>
    <n v="1"/>
    <n v="0"/>
    <x v="0"/>
    <n v="0.78539816339744828"/>
    <n v="-0.10491011863382856"/>
    <n v="-0.24156447527049049"/>
  </r>
  <r>
    <x v="11"/>
    <x v="3"/>
    <x v="4"/>
    <x v="2"/>
    <x v="5"/>
    <x v="2"/>
    <x v="2"/>
    <n v="10"/>
    <n v="10"/>
    <n v="10"/>
    <x v="2"/>
    <n v="392.69908169872411"/>
    <n v="2.5940598857021904"/>
    <n v="5.9730436231517015"/>
  </r>
  <r>
    <x v="11"/>
    <x v="0"/>
    <x v="4"/>
    <x v="6"/>
    <x v="5"/>
    <x v="2"/>
    <x v="2"/>
    <n v="2"/>
    <n v="1.2"/>
    <n v="1.8"/>
    <x v="1"/>
    <n v="12.063715789784807"/>
    <n v="1.0814810970616646"/>
    <n v="2.4902022524490359"/>
  </r>
  <r>
    <x v="11"/>
    <x v="0"/>
    <x v="4"/>
    <x v="6"/>
    <x v="5"/>
    <x v="2"/>
    <x v="2"/>
    <n v="3.5"/>
    <n v="2.5"/>
    <n v="4.5"/>
    <x v="0"/>
    <n v="70.489485164920978"/>
    <n v="1.8481243386165283"/>
    <n v="4.2554635520978978"/>
  </r>
  <r>
    <x v="11"/>
    <x v="0"/>
    <x v="4"/>
    <x v="6"/>
    <x v="5"/>
    <x v="2"/>
    <x v="2"/>
    <n v="1.5"/>
    <n v="1.5"/>
    <n v="0.4"/>
    <x v="0"/>
    <n v="2.2698006922186256"/>
    <n v="0.35598772412271934"/>
    <n v="0.81969202685385034"/>
  </r>
  <r>
    <x v="11"/>
    <x v="0"/>
    <x v="4"/>
    <x v="6"/>
    <x v="5"/>
    <x v="2"/>
    <x v="2"/>
    <n v="2"/>
    <n v="1.3"/>
    <n v="1.3"/>
    <x v="0"/>
    <n v="7.351326809400117"/>
    <n v="0.86636573010427675"/>
    <n v="1.9948808152190103"/>
  </r>
  <r>
    <x v="11"/>
    <x v="0"/>
    <x v="4"/>
    <x v="6"/>
    <x v="5"/>
    <x v="2"/>
    <x v="2"/>
    <n v="1.4"/>
    <n v="1"/>
    <n v="0.6"/>
    <x v="0"/>
    <n v="2.2305307840487529"/>
    <n v="0.3484082214132091"/>
    <n v="0.80223957690262415"/>
  </r>
  <r>
    <x v="11"/>
    <x v="0"/>
    <x v="4"/>
    <x v="6"/>
    <x v="5"/>
    <x v="2"/>
    <x v="2"/>
    <n v="2.5"/>
    <n v="2"/>
    <n v="0.5"/>
    <x v="0"/>
    <n v="4.7123889803846897"/>
    <n v="0.67324113174981504"/>
    <n v="1.5501949939575645"/>
  </r>
  <r>
    <x v="11"/>
    <x v="0"/>
    <x v="4"/>
    <x v="6"/>
    <x v="5"/>
    <x v="2"/>
    <x v="2"/>
    <n v="1.5"/>
    <n v="1.2"/>
    <n v="1.5"/>
    <x v="0"/>
    <n v="8.4823001646924414"/>
    <n v="0.92851363685312116"/>
    <n v="2.1379816588596836"/>
  </r>
  <r>
    <x v="11"/>
    <x v="3"/>
    <x v="4"/>
    <x v="6"/>
    <x v="5"/>
    <x v="2"/>
    <x v="2"/>
    <n v="2"/>
    <n v="2"/>
    <n v="3"/>
    <x v="0"/>
    <n v="31.415926535897931"/>
    <n v="1.4971498726941339"/>
    <n v="3.4473149788434458"/>
  </r>
  <r>
    <x v="11"/>
    <x v="3"/>
    <x v="4"/>
    <x v="6"/>
    <x v="5"/>
    <x v="2"/>
    <x v="2"/>
    <n v="2.4"/>
    <n v="2"/>
    <n v="3"/>
    <x v="1"/>
    <n v="32.044245066615886"/>
    <n v="1.5057500444560514"/>
    <n v="3.4671176061396256"/>
  </r>
  <r>
    <x v="11"/>
    <x v="3"/>
    <x v="4"/>
    <x v="6"/>
    <x v="5"/>
    <x v="2"/>
    <x v="2"/>
    <n v="2.2000000000000002"/>
    <n v="2.6"/>
    <n v="3"/>
    <x v="1"/>
    <n v="32.76681137694154"/>
    <n v="1.5154341811206646"/>
    <n v="3.4894161548620812"/>
  </r>
  <r>
    <x v="11"/>
    <x v="3"/>
    <x v="4"/>
    <x v="6"/>
    <x v="5"/>
    <x v="2"/>
    <x v="2"/>
    <n v="2"/>
    <n v="2"/>
    <n v="4"/>
    <x v="1"/>
    <n v="53.407075111026487"/>
    <n v="1.7275987940724078"/>
    <n v="3.9779432299056161"/>
  </r>
  <r>
    <x v="11"/>
    <x v="3"/>
    <x v="4"/>
    <x v="6"/>
    <x v="5"/>
    <x v="2"/>
    <x v="2"/>
    <n v="2.4"/>
    <n v="2.6"/>
    <n v="5"/>
    <x v="1"/>
    <n v="83.440700879344902"/>
    <n v="1.9213779433901137"/>
    <n v="4.4241362104576334"/>
  </r>
  <r>
    <x v="11"/>
    <x v="0"/>
    <x v="4"/>
    <x v="7"/>
    <x v="5"/>
    <x v="2"/>
    <x v="2"/>
    <n v="1.5"/>
    <n v="1.2"/>
    <n v="1.5"/>
    <x v="0"/>
    <n v="8.4823001646924414"/>
    <n v="0.92851363685312116"/>
    <n v="2.1379816588596836"/>
  </r>
  <r>
    <x v="11"/>
    <x v="0"/>
    <x v="4"/>
    <x v="7"/>
    <x v="5"/>
    <x v="2"/>
    <x v="2"/>
    <n v="0.8"/>
    <n v="0.6"/>
    <n v="0"/>
    <x v="0"/>
    <n v="0.37699111843077515"/>
    <n v="-0.42366888125824137"/>
    <n v="-0.97553365035069095"/>
  </r>
  <r>
    <x v="11"/>
    <x v="0"/>
    <x v="4"/>
    <x v="7"/>
    <x v="5"/>
    <x v="2"/>
    <x v="2"/>
    <n v="2.5"/>
    <n v="2"/>
    <n v="3"/>
    <x v="2"/>
    <n v="32.201324699295377"/>
    <n v="1.5078737380859069"/>
    <n v="3.4720075914338171"/>
  </r>
  <r>
    <x v="11"/>
    <x v="0"/>
    <x v="4"/>
    <x v="7"/>
    <x v="5"/>
    <x v="2"/>
    <x v="2"/>
    <n v="1.5"/>
    <n v="1"/>
    <n v="0.8"/>
    <x v="0"/>
    <n v="3.1887165433936402"/>
    <n v="0.50361591494336555"/>
    <n v="1.1596184983431508"/>
  </r>
  <r>
    <x v="11"/>
    <x v="0"/>
    <x v="4"/>
    <x v="7"/>
    <x v="5"/>
    <x v="2"/>
    <x v="2"/>
    <n v="1"/>
    <n v="0.6"/>
    <n v="0"/>
    <x v="0"/>
    <n v="0.47123889803846897"/>
    <n v="-0.32675886825018491"/>
    <n v="-0.75239009903648113"/>
  </r>
  <r>
    <x v="11"/>
    <x v="0"/>
    <x v="4"/>
    <x v="7"/>
    <x v="5"/>
    <x v="2"/>
    <x v="2"/>
    <n v="1.4"/>
    <n v="1.2"/>
    <n v="3"/>
    <x v="0"/>
    <n v="29.593802796815851"/>
    <n v="1.4712007754870111"/>
    <n v="3.3875649744376717"/>
  </r>
  <r>
    <x v="11"/>
    <x v="3"/>
    <x v="4"/>
    <x v="7"/>
    <x v="5"/>
    <x v="2"/>
    <x v="2"/>
    <n v="2.8"/>
    <n v="2"/>
    <n v="8"/>
    <x v="0"/>
    <n v="205.46015954477249"/>
    <n v="2.3127276210184013"/>
    <n v="5.3252521443125529"/>
  </r>
  <r>
    <x v="11"/>
    <x v="3"/>
    <x v="4"/>
    <x v="7"/>
    <x v="5"/>
    <x v="2"/>
    <x v="2"/>
    <n v="4.5999999999999996"/>
    <n v="5"/>
    <n v="6"/>
    <x v="2"/>
    <n v="131.16149328737387"/>
    <n v="2.1178063525137549"/>
    <n v="4.8764293371462646"/>
  </r>
  <r>
    <x v="11"/>
    <x v="3"/>
    <x v="4"/>
    <x v="7"/>
    <x v="5"/>
    <x v="2"/>
    <x v="2"/>
    <n v="5"/>
    <n v="6"/>
    <n v="8"/>
    <x v="0"/>
    <n v="224.62387473167021"/>
    <n v="2.3514559144952143"/>
    <n v="5.4144273355493624"/>
  </r>
  <r>
    <x v="11"/>
    <x v="0"/>
    <x v="4"/>
    <x v="3"/>
    <x v="5"/>
    <x v="2"/>
    <x v="2"/>
    <n v="3"/>
    <n v="1.5"/>
    <n v="4"/>
    <x v="14"/>
    <n v="53.799774192725209"/>
    <n v="1.7307804528585971"/>
    <n v="3.9852692699976893"/>
  </r>
  <r>
    <x v="11"/>
    <x v="0"/>
    <x v="4"/>
    <x v="3"/>
    <x v="5"/>
    <x v="2"/>
    <x v="2"/>
    <n v="5.5"/>
    <n v="3"/>
    <n v="4"/>
    <x v="1"/>
    <n v="63.224552153494585"/>
    <n v="1.8008857617340399"/>
    <n v="4.1466927091540269"/>
  </r>
  <r>
    <x v="11"/>
    <x v="0"/>
    <x v="4"/>
    <x v="3"/>
    <x v="5"/>
    <x v="2"/>
    <x v="2"/>
    <n v="1.6"/>
    <n v="1.5"/>
    <n v="1.2"/>
    <x v="0"/>
    <n v="6.4088490133231781"/>
    <n v="0.80678004012003257"/>
    <n v="1.8576796937055251"/>
  </r>
  <r>
    <x v="11"/>
    <x v="0"/>
    <x v="4"/>
    <x v="3"/>
    <x v="5"/>
    <x v="2"/>
    <x v="2"/>
    <n v="2.5"/>
    <n v="2"/>
    <n v="0"/>
    <x v="0"/>
    <n v="3.9269908169872414"/>
    <n v="0.59405988570219026"/>
    <n v="1.3678734371636099"/>
  </r>
  <r>
    <x v="11"/>
    <x v="3"/>
    <x v="4"/>
    <x v="3"/>
    <x v="5"/>
    <x v="2"/>
    <x v="2"/>
    <n v="10"/>
    <n v="7"/>
    <n v="6"/>
    <x v="0"/>
    <n v="168.07520696705393"/>
    <n v="2.2255036547153622"/>
    <n v="5.1244115397513612"/>
  </r>
  <r>
    <x v="11"/>
    <x v="3"/>
    <x v="4"/>
    <x v="3"/>
    <x v="5"/>
    <x v="2"/>
    <x v="2"/>
    <n v="7"/>
    <n v="5"/>
    <n v="10"/>
    <x v="2"/>
    <n v="341.64820107789001"/>
    <n v="2.5335791383208086"/>
    <n v="5.8337815558181934"/>
  </r>
  <r>
    <x v="11"/>
    <x v="3"/>
    <x v="4"/>
    <x v="3"/>
    <x v="5"/>
    <x v="2"/>
    <x v="2"/>
    <n v="6"/>
    <n v="3"/>
    <n v="5"/>
    <x v="2"/>
    <n v="92.676983280898895"/>
    <n v="1.9669718886722969"/>
    <n v="4.5291201491951742"/>
  </r>
  <r>
    <x v="11"/>
    <x v="3"/>
    <x v="4"/>
    <x v="3"/>
    <x v="5"/>
    <x v="2"/>
    <x v="2"/>
    <n v="4"/>
    <n v="2"/>
    <n v="5"/>
    <x v="0"/>
    <n v="84.823001646924411"/>
    <n v="1.928513636853121"/>
    <n v="4.4405667518537291"/>
  </r>
  <r>
    <x v="11"/>
    <x v="3"/>
    <x v="4"/>
    <x v="3"/>
    <x v="5"/>
    <x v="2"/>
    <x v="2"/>
    <n v="12"/>
    <n v="4"/>
    <n v="8"/>
    <x v="0"/>
    <n v="238.76104167282426"/>
    <n v="2.3779634649749251"/>
    <n v="5.475463226135731"/>
  </r>
  <r>
    <x v="11"/>
    <x v="3"/>
    <x v="4"/>
    <x v="3"/>
    <x v="5"/>
    <x v="2"/>
    <x v="2"/>
    <n v="1"/>
    <n v="1"/>
    <n v="1"/>
    <x v="0"/>
    <n v="3.9269908169872414"/>
    <n v="0.59405988570219026"/>
    <n v="1.3678734371636099"/>
  </r>
  <r>
    <x v="11"/>
    <x v="3"/>
    <x v="4"/>
    <x v="3"/>
    <x v="5"/>
    <x v="2"/>
    <x v="2"/>
    <n v="2"/>
    <n v="1"/>
    <n v="1"/>
    <x v="0"/>
    <n v="4.7123889803846897"/>
    <n v="0.67324113174981504"/>
    <n v="1.5501949939575645"/>
  </r>
  <r>
    <x v="11"/>
    <x v="3"/>
    <x v="4"/>
    <x v="3"/>
    <x v="5"/>
    <x v="2"/>
    <x v="2"/>
    <n v="6"/>
    <n v="3"/>
    <n v="6"/>
    <x v="0"/>
    <n v="127.23450247038662"/>
    <n v="2.1046048959088024"/>
    <n v="4.8460318599618937"/>
  </r>
  <r>
    <x v="11"/>
    <x v="3"/>
    <x v="4"/>
    <x v="3"/>
    <x v="5"/>
    <x v="2"/>
    <x v="2"/>
    <n v="5"/>
    <n v="4"/>
    <n v="5"/>
    <x v="0"/>
    <n v="94.247779607693786"/>
    <n v="1.9742711274137963"/>
    <n v="4.5459272675115558"/>
  </r>
  <r>
    <x v="10"/>
    <x v="0"/>
    <x v="4"/>
    <x v="8"/>
    <x v="5"/>
    <x v="2"/>
    <x v="2"/>
    <n v="2"/>
    <n v="1.2"/>
    <n v="0.6"/>
    <x v="0"/>
    <n v="3.0159289474462012"/>
    <n v="0.47942110573370222"/>
    <n v="1.1039078913291449"/>
  </r>
  <r>
    <x v="10"/>
    <x v="0"/>
    <x v="4"/>
    <x v="8"/>
    <x v="5"/>
    <x v="2"/>
    <x v="2"/>
    <n v="4"/>
    <n v="3"/>
    <n v="2"/>
    <x v="0"/>
    <n v="21.991148575128552"/>
    <n v="1.3422479127083906"/>
    <n v="3.0906400349047134"/>
  </r>
  <r>
    <x v="10"/>
    <x v="0"/>
    <x v="4"/>
    <x v="8"/>
    <x v="5"/>
    <x v="2"/>
    <x v="2"/>
    <n v="1.8"/>
    <n v="1.4"/>
    <n v="0.4"/>
    <x v="12"/>
    <n v="2.4818581963359367"/>
    <n v="0.39477696398457529"/>
    <n v="0.9090075523283303"/>
  </r>
  <r>
    <x v="10"/>
    <x v="0"/>
    <x v="4"/>
    <x v="8"/>
    <x v="5"/>
    <x v="2"/>
    <x v="2"/>
    <n v="2"/>
    <n v="1.6"/>
    <n v="1.8"/>
    <x v="0"/>
    <n v="12.692034320502763"/>
    <n v="1.1035312378047388"/>
    <n v="2.5409745778224586"/>
  </r>
  <r>
    <x v="10"/>
    <x v="0"/>
    <x v="4"/>
    <x v="8"/>
    <x v="5"/>
    <x v="2"/>
    <x v="2"/>
    <n v="0.8"/>
    <n v="0.6"/>
    <n v="0"/>
    <x v="0"/>
    <n v="0.37699111843077515"/>
    <n v="-0.42366888125824137"/>
    <n v="-0.97553365035069095"/>
  </r>
  <r>
    <x v="10"/>
    <x v="0"/>
    <x v="4"/>
    <x v="8"/>
    <x v="5"/>
    <x v="2"/>
    <x v="2"/>
    <n v="6"/>
    <n v="5"/>
    <n v="1.8"/>
    <x v="0"/>
    <n v="33.740705099554376"/>
    <n v="1.5281541540576706"/>
    <n v="3.5187049749301189"/>
  </r>
  <r>
    <x v="10"/>
    <x v="3"/>
    <x v="4"/>
    <x v="8"/>
    <x v="5"/>
    <x v="2"/>
    <x v="2"/>
    <n v="2.2000000000000002"/>
    <n v="1.4"/>
    <n v="4"/>
    <x v="12"/>
    <n v="52.684508800700826"/>
    <n v="1.7216829353002194"/>
    <n v="3.9643214616845177"/>
  </r>
  <r>
    <x v="10"/>
    <x v="3"/>
    <x v="4"/>
    <x v="8"/>
    <x v="5"/>
    <x v="2"/>
    <x v="2"/>
    <n v="17"/>
    <n v="6.6"/>
    <n v="9"/>
    <x v="2"/>
    <n v="342.59067887396691"/>
    <n v="2.5347755426088527"/>
    <n v="5.8365363784970379"/>
  </r>
  <r>
    <x v="10"/>
    <x v="3"/>
    <x v="4"/>
    <x v="8"/>
    <x v="5"/>
    <x v="2"/>
    <x v="2"/>
    <n v="1.4"/>
    <n v="1"/>
    <n v="1"/>
    <x v="0"/>
    <n v="4.2411500823462207"/>
    <n v="0.62748364118913991"/>
    <n v="1.4448344782997382"/>
  </r>
  <r>
    <x v="10"/>
    <x v="3"/>
    <x v="4"/>
    <x v="8"/>
    <x v="5"/>
    <x v="2"/>
    <x v="2"/>
    <n v="9.8000000000000007"/>
    <n v="5"/>
    <n v="5"/>
    <x v="1"/>
    <n v="117.02432634621979"/>
    <n v="2.0682761497784456"/>
    <n v="4.7623818306749683"/>
  </r>
  <r>
    <x v="10"/>
    <x v="3"/>
    <x v="4"/>
    <x v="8"/>
    <x v="5"/>
    <x v="2"/>
    <x v="2"/>
    <n v="2"/>
    <n v="1.4"/>
    <n v="0"/>
    <x v="0"/>
    <n v="2.1991148575128552"/>
    <n v="0.34224791270839067"/>
    <n v="0.78805494191066772"/>
  </r>
  <r>
    <x v="10"/>
    <x v="0"/>
    <x v="4"/>
    <x v="9"/>
    <x v="5"/>
    <x v="2"/>
    <x v="2"/>
    <n v="2"/>
    <n v="1.6"/>
    <n v="1"/>
    <x v="0"/>
    <n v="5.6548667764616276"/>
    <n v="0.75242237779743992"/>
    <n v="1.7325165507515192"/>
  </r>
  <r>
    <x v="10"/>
    <x v="0"/>
    <x v="4"/>
    <x v="9"/>
    <x v="5"/>
    <x v="2"/>
    <x v="2"/>
    <n v="1"/>
    <n v="0.8"/>
    <n v="0"/>
    <x v="0"/>
    <n v="0.62831853071795862"/>
    <n v="-0.20182013164188498"/>
    <n v="-0.46470802658470023"/>
  </r>
  <r>
    <x v="10"/>
    <x v="0"/>
    <x v="4"/>
    <x v="9"/>
    <x v="5"/>
    <x v="2"/>
    <x v="2"/>
    <n v="2"/>
    <n v="1.7"/>
    <n v="2.8"/>
    <x v="0"/>
    <n v="27.300440159695302"/>
    <n v="1.4361696491428002"/>
    <n v="3.3069028251267008"/>
  </r>
  <r>
    <x v="10"/>
    <x v="0"/>
    <x v="4"/>
    <x v="9"/>
    <x v="5"/>
    <x v="2"/>
    <x v="2"/>
    <n v="2.2000000000000002"/>
    <n v="2"/>
    <n v="0"/>
    <x v="0"/>
    <n v="3.4557519189487729"/>
    <n v="0.53854255785235894"/>
    <n v="1.2400400656537252"/>
  </r>
  <r>
    <x v="10"/>
    <x v="0"/>
    <x v="4"/>
    <x v="9"/>
    <x v="5"/>
    <x v="2"/>
    <x v="2"/>
    <n v="1.2"/>
    <n v="1.2"/>
    <n v="0"/>
    <x v="0"/>
    <n v="1.1309733552923256"/>
    <n v="5.3452373461421121E-2"/>
    <n v="0.1230786383174188"/>
  </r>
  <r>
    <x v="11"/>
    <x v="3"/>
    <x v="4"/>
    <x v="0"/>
    <x v="15"/>
    <x v="2"/>
    <x v="3"/>
    <n v="1"/>
    <n v="1"/>
    <n v="0"/>
    <x v="2"/>
    <n v="0.78539816339744828"/>
    <n v="-0.10491011863382856"/>
    <n v="-0.24156447527049049"/>
  </r>
  <r>
    <x v="10"/>
    <x v="0"/>
    <x v="4"/>
    <x v="4"/>
    <x v="15"/>
    <x v="2"/>
    <x v="3"/>
    <n v="1.5"/>
    <n v="1.4"/>
    <n v="0"/>
    <x v="3"/>
    <n v="1.6493361431346412"/>
    <n v="0.21730917610009065"/>
    <n v="0.5003728694588867"/>
  </r>
  <r>
    <x v="10"/>
    <x v="0"/>
    <x v="4"/>
    <x v="4"/>
    <x v="15"/>
    <x v="2"/>
    <x v="3"/>
    <n v="5"/>
    <n v="3"/>
    <n v="10"/>
    <x v="0"/>
    <n v="325.94023780994104"/>
    <n v="2.5131379780782641"/>
    <n v="5.7867140449602079"/>
  </r>
  <r>
    <x v="11"/>
    <x v="3"/>
    <x v="4"/>
    <x v="2"/>
    <x v="15"/>
    <x v="2"/>
    <x v="3"/>
    <n v="7"/>
    <n v="5"/>
    <n v="6"/>
    <x v="0"/>
    <n v="140.58627124814325"/>
    <n v="2.1479429123460645"/>
    <n v="4.945821330570265"/>
  </r>
  <r>
    <x v="11"/>
    <x v="3"/>
    <x v="4"/>
    <x v="2"/>
    <x v="15"/>
    <x v="2"/>
    <x v="3"/>
    <n v="4"/>
    <n v="3"/>
    <n v="2"/>
    <x v="0"/>
    <n v="21.991148575128552"/>
    <n v="1.3422479127083906"/>
    <n v="3.0906400349047134"/>
  </r>
  <r>
    <x v="11"/>
    <x v="3"/>
    <x v="4"/>
    <x v="2"/>
    <x v="15"/>
    <x v="2"/>
    <x v="3"/>
    <n v="5.5"/>
    <n v="4"/>
    <n v="0"/>
    <x v="0"/>
    <n v="17.27875959474386"/>
    <n v="1.2375125621883776"/>
    <n v="2.8494779780878252"/>
  </r>
  <r>
    <x v="11"/>
    <x v="3"/>
    <x v="4"/>
    <x v="2"/>
    <x v="15"/>
    <x v="2"/>
    <x v="3"/>
    <n v="6"/>
    <n v="5.5"/>
    <n v="5"/>
    <x v="0"/>
    <n v="104.45795573186062"/>
    <n v="2.0189415223332574"/>
    <n v="4.6487846529512629"/>
  </r>
  <r>
    <x v="11"/>
    <x v="3"/>
    <x v="4"/>
    <x v="2"/>
    <x v="15"/>
    <x v="2"/>
    <x v="3"/>
    <n v="3"/>
    <n v="2"/>
    <n v="1"/>
    <x v="1"/>
    <n v="7.8539816339744828"/>
    <n v="0.8950898813661714"/>
    <n v="2.061020617723555"/>
  </r>
  <r>
    <x v="11"/>
    <x v="3"/>
    <x v="4"/>
    <x v="6"/>
    <x v="15"/>
    <x v="2"/>
    <x v="3"/>
    <n v="7"/>
    <n v="3"/>
    <n v="0"/>
    <x v="2"/>
    <n v="16.493361431346415"/>
    <n v="1.2173091761000907"/>
    <n v="2.8029579624529326"/>
  </r>
  <r>
    <x v="11"/>
    <x v="3"/>
    <x v="4"/>
    <x v="6"/>
    <x v="15"/>
    <x v="2"/>
    <x v="3"/>
    <n v="5.4"/>
    <n v="6"/>
    <n v="0"/>
    <x v="2"/>
    <n v="25.44690049407733"/>
    <n v="1.4056348915727837"/>
    <n v="3.2365939475277936"/>
  </r>
  <r>
    <x v="11"/>
    <x v="3"/>
    <x v="4"/>
    <x v="6"/>
    <x v="15"/>
    <x v="2"/>
    <x v="3"/>
    <n v="4"/>
    <n v="4"/>
    <n v="0"/>
    <x v="12"/>
    <n v="12.566370614359172"/>
    <n v="1.0992098640220962"/>
    <n v="2.5310242469692907"/>
  </r>
  <r>
    <x v="11"/>
    <x v="3"/>
    <x v="4"/>
    <x v="7"/>
    <x v="15"/>
    <x v="2"/>
    <x v="3"/>
    <n v="5.4"/>
    <n v="3"/>
    <n v="4"/>
    <x v="25"/>
    <n v="62.988932704475353"/>
    <n v="1.799264249650335"/>
    <n v="4.142959039601978"/>
  </r>
  <r>
    <x v="11"/>
    <x v="3"/>
    <x v="4"/>
    <x v="7"/>
    <x v="15"/>
    <x v="2"/>
    <x v="3"/>
    <n v="4"/>
    <n v="2.6"/>
    <n v="0"/>
    <x v="13"/>
    <n v="8.1681408993334621"/>
    <n v="0.91212322066495177"/>
    <n v="2.1002413308768366"/>
  </r>
  <r>
    <x v="11"/>
    <x v="3"/>
    <x v="4"/>
    <x v="3"/>
    <x v="15"/>
    <x v="2"/>
    <x v="3"/>
    <n v="5"/>
    <n v="2.6"/>
    <n v="0"/>
    <x v="2"/>
    <n v="10.210176124166829"/>
    <n v="1.0090332336730083"/>
    <n v="2.3233848821910463"/>
  </r>
  <r>
    <x v="11"/>
    <x v="3"/>
    <x v="4"/>
    <x v="3"/>
    <x v="15"/>
    <x v="2"/>
    <x v="3"/>
    <n v="4"/>
    <n v="2.5"/>
    <n v="3"/>
    <x v="0"/>
    <n v="36.128315516282619"/>
    <n v="1.5578477130477455"/>
    <n v="3.5870769212186047"/>
  </r>
  <r>
    <x v="11"/>
    <x v="3"/>
    <x v="4"/>
    <x v="3"/>
    <x v="15"/>
    <x v="2"/>
    <x v="3"/>
    <n v="4"/>
    <n v="3.5"/>
    <n v="5"/>
    <x v="0"/>
    <n v="89.535390627309098"/>
    <n v="1.9519947327026441"/>
    <n v="4.4946339731240048"/>
  </r>
  <r>
    <x v="11"/>
    <x v="3"/>
    <x v="4"/>
    <x v="3"/>
    <x v="15"/>
    <x v="2"/>
    <x v="3"/>
    <n v="14"/>
    <n v="6"/>
    <n v="12"/>
    <x v="0"/>
    <n v="518.36278784231581"/>
    <n v="2.71463381690804"/>
    <n v="6.2506753597499802"/>
  </r>
  <r>
    <x v="11"/>
    <x v="3"/>
    <x v="4"/>
    <x v="3"/>
    <x v="15"/>
    <x v="2"/>
    <x v="3"/>
    <n v="30"/>
    <n v="29"/>
    <n v="16"/>
    <x v="0"/>
    <n v="1487.5441214747671"/>
    <n v="3.1724698560334259"/>
    <n v="7.3048817984755328"/>
  </r>
  <r>
    <x v="11"/>
    <x v="0"/>
    <x v="4"/>
    <x v="0"/>
    <x v="8"/>
    <x v="2"/>
    <x v="4"/>
    <n v="3"/>
    <n v="2"/>
    <n v="2.5"/>
    <x v="0"/>
    <n v="24.347343065320896"/>
    <n v="1.386451575200444"/>
    <n v="3.1924227292146559"/>
  </r>
  <r>
    <x v="11"/>
    <x v="0"/>
    <x v="4"/>
    <x v="0"/>
    <x v="8"/>
    <x v="2"/>
    <x v="4"/>
    <n v="1.5"/>
    <n v="1"/>
    <n v="1.5"/>
    <x v="0"/>
    <n v="8.2466807156732074"/>
    <n v="0.91627918043610956"/>
    <n v="2.1098107818929872"/>
  </r>
  <r>
    <x v="11"/>
    <x v="0"/>
    <x v="4"/>
    <x v="0"/>
    <x v="8"/>
    <x v="2"/>
    <x v="4"/>
    <n v="0.4"/>
    <n v="0.3"/>
    <n v="0"/>
    <x v="0"/>
    <n v="9.4247779607693788E-2"/>
    <n v="-1.0257288725862037"/>
    <n v="-2.3618280114705814"/>
  </r>
  <r>
    <x v="11"/>
    <x v="0"/>
    <x v="4"/>
    <x v="0"/>
    <x v="8"/>
    <x v="2"/>
    <x v="4"/>
    <n v="1.2"/>
    <n v="1"/>
    <n v="1"/>
    <x v="5"/>
    <n v="4.0840704496667311"/>
    <n v="0.61109322500097063"/>
    <n v="1.4070941503168912"/>
  </r>
  <r>
    <x v="11"/>
    <x v="0"/>
    <x v="4"/>
    <x v="0"/>
    <x v="8"/>
    <x v="2"/>
    <x v="4"/>
    <n v="2.5"/>
    <n v="1.2"/>
    <n v="0.4"/>
    <x v="1"/>
    <n v="2.858849314766712"/>
    <n v="0.4561912650152275"/>
    <n v="1.050419206378159"/>
  </r>
  <r>
    <x v="11"/>
    <x v="0"/>
    <x v="4"/>
    <x v="0"/>
    <x v="8"/>
    <x v="2"/>
    <x v="4"/>
    <n v="2"/>
    <n v="2"/>
    <n v="0.5"/>
    <x v="0"/>
    <n v="3.9269908169872414"/>
    <n v="0.59405988570219026"/>
    <n v="1.3678734371636099"/>
  </r>
  <r>
    <x v="11"/>
    <x v="0"/>
    <x v="4"/>
    <x v="0"/>
    <x v="8"/>
    <x v="2"/>
    <x v="4"/>
    <n v="1.2"/>
    <n v="1"/>
    <n v="0.2"/>
    <x v="0"/>
    <n v="1.0681415022205296"/>
    <n v="2.8628789736388945E-2"/>
    <n v="6.5920224477470118E-2"/>
  </r>
  <r>
    <x v="11"/>
    <x v="0"/>
    <x v="4"/>
    <x v="0"/>
    <x v="8"/>
    <x v="2"/>
    <x v="4"/>
    <n v="1.8"/>
    <n v="1.2"/>
    <n v="0.6"/>
    <x v="0"/>
    <n v="2.8274333882308138"/>
    <n v="0.45139238213345872"/>
    <n v="1.0393693701915738"/>
  </r>
  <r>
    <x v="11"/>
    <x v="0"/>
    <x v="4"/>
    <x v="0"/>
    <x v="8"/>
    <x v="2"/>
    <x v="4"/>
    <n v="1.8"/>
    <n v="2"/>
    <n v="0"/>
    <x v="0"/>
    <n v="2.8274333882308138"/>
    <n v="0.45139238213345872"/>
    <n v="1.0393693701915738"/>
  </r>
  <r>
    <x v="11"/>
    <x v="0"/>
    <x v="4"/>
    <x v="0"/>
    <x v="8"/>
    <x v="2"/>
    <x v="4"/>
    <n v="4"/>
    <n v="4"/>
    <n v="7.5"/>
    <x v="0"/>
    <n v="189.28095737878505"/>
    <n v="2.27710692394104"/>
    <n v="5.2432324582201648"/>
  </r>
  <r>
    <x v="11"/>
    <x v="0"/>
    <x v="4"/>
    <x v="0"/>
    <x v="8"/>
    <x v="2"/>
    <x v="4"/>
    <n v="2"/>
    <n v="1.5"/>
    <n v="0.6"/>
    <x v="0"/>
    <n v="3.4871678454846702"/>
    <n v="0.54247285148079127"/>
    <n v="1.2490899011736429"/>
  </r>
  <r>
    <x v="11"/>
    <x v="0"/>
    <x v="4"/>
    <x v="0"/>
    <x v="8"/>
    <x v="2"/>
    <x v="4"/>
    <n v="1.5"/>
    <n v="1.7"/>
    <n v="0"/>
    <x v="0"/>
    <n v="2.0027653166634929"/>
    <n v="0.30163006180012658"/>
    <n v="0.69452888389984413"/>
  </r>
  <r>
    <x v="11"/>
    <x v="3"/>
    <x v="4"/>
    <x v="0"/>
    <x v="8"/>
    <x v="2"/>
    <x v="4"/>
    <n v="3"/>
    <n v="2.5"/>
    <n v="3"/>
    <x v="4"/>
    <n v="34.164820107788998"/>
    <n v="1.5335791383208088"/>
    <n v="3.5311964628241479"/>
  </r>
  <r>
    <x v="11"/>
    <x v="3"/>
    <x v="4"/>
    <x v="0"/>
    <x v="8"/>
    <x v="2"/>
    <x v="4"/>
    <n v="7"/>
    <n v="5"/>
    <n v="3"/>
    <x v="0"/>
    <n v="55.76326960121883"/>
    <n v="1.7463482300852466"/>
    <n v="4.0211154017708246"/>
  </r>
  <r>
    <x v="11"/>
    <x v="3"/>
    <x v="4"/>
    <x v="0"/>
    <x v="8"/>
    <x v="2"/>
    <x v="4"/>
    <n v="3"/>
    <n v="1.6"/>
    <n v="0"/>
    <x v="0"/>
    <n v="3.7699111843077522"/>
    <n v="0.57633111874175869"/>
    <n v="1.3270514426433548"/>
  </r>
  <r>
    <x v="11"/>
    <x v="3"/>
    <x v="4"/>
    <x v="0"/>
    <x v="8"/>
    <x v="2"/>
    <x v="4"/>
    <n v="1"/>
    <n v="1"/>
    <n v="0"/>
    <x v="0"/>
    <n v="0.78539816339744828"/>
    <n v="-0.10491011863382856"/>
    <n v="-0.24156447527049049"/>
  </r>
  <r>
    <x v="11"/>
    <x v="3"/>
    <x v="4"/>
    <x v="0"/>
    <x v="8"/>
    <x v="2"/>
    <x v="4"/>
    <n v="1"/>
    <n v="1"/>
    <n v="0"/>
    <x v="0"/>
    <n v="0.78539816339744828"/>
    <n v="-0.10491011863382856"/>
    <n v="-0.24156447527049049"/>
  </r>
  <r>
    <x v="11"/>
    <x v="3"/>
    <x v="4"/>
    <x v="0"/>
    <x v="8"/>
    <x v="2"/>
    <x v="4"/>
    <n v="1.4"/>
    <n v="1.8"/>
    <n v="0"/>
    <x v="0"/>
    <n v="1.9792033717615696"/>
    <n v="0.29649042214771554"/>
    <n v="0.68269442625284138"/>
  </r>
  <r>
    <x v="11"/>
    <x v="3"/>
    <x v="4"/>
    <x v="0"/>
    <x v="8"/>
    <x v="2"/>
    <x v="4"/>
    <n v="3.4"/>
    <n v="2.2000000000000002"/>
    <n v="1"/>
    <x v="9"/>
    <n v="9.0163709158027068"/>
    <n v="0.95503176942812618"/>
    <n v="2.19904191562093"/>
  </r>
  <r>
    <x v="11"/>
    <x v="3"/>
    <x v="4"/>
    <x v="0"/>
    <x v="8"/>
    <x v="2"/>
    <x v="4"/>
    <n v="4"/>
    <n v="5"/>
    <n v="0"/>
    <x v="1"/>
    <n v="15.707963267948966"/>
    <n v="1.1961198770301527"/>
    <n v="2.7541677982835004"/>
  </r>
  <r>
    <x v="11"/>
    <x v="3"/>
    <x v="4"/>
    <x v="0"/>
    <x v="8"/>
    <x v="2"/>
    <x v="4"/>
    <n v="2.2000000000000002"/>
    <n v="2"/>
    <n v="2"/>
    <x v="2"/>
    <n v="16.022122533307943"/>
    <n v="1.2047200487920702"/>
    <n v="2.7739704255796802"/>
  </r>
  <r>
    <x v="11"/>
    <x v="3"/>
    <x v="4"/>
    <x v="0"/>
    <x v="8"/>
    <x v="2"/>
    <x v="4"/>
    <n v="4"/>
    <n v="3.8"/>
    <n v="5"/>
    <x v="0"/>
    <n v="90.477868423386042"/>
    <n v="1.9565423604533647"/>
    <n v="4.5051052729913001"/>
  </r>
  <r>
    <x v="11"/>
    <x v="3"/>
    <x v="4"/>
    <x v="0"/>
    <x v="8"/>
    <x v="2"/>
    <x v="4"/>
    <n v="1.6"/>
    <n v="2"/>
    <n v="1"/>
    <x v="0"/>
    <n v="5.6548667764616276"/>
    <n v="0.75242237779743992"/>
    <n v="1.7325165507515192"/>
  </r>
  <r>
    <x v="11"/>
    <x v="3"/>
    <x v="4"/>
    <x v="0"/>
    <x v="8"/>
    <x v="2"/>
    <x v="4"/>
    <n v="5"/>
    <n v="3.4"/>
    <n v="2.4"/>
    <x v="5"/>
    <n v="31.447342462433827"/>
    <n v="1.4975839501734525"/>
    <n v="3.4483144791765294"/>
  </r>
  <r>
    <x v="11"/>
    <x v="3"/>
    <x v="4"/>
    <x v="0"/>
    <x v="8"/>
    <x v="2"/>
    <x v="4"/>
    <n v="2"/>
    <n v="2.4"/>
    <n v="3"/>
    <x v="0"/>
    <n v="32.044245066615886"/>
    <n v="1.5057500444560514"/>
    <n v="3.4671176061396256"/>
  </r>
  <r>
    <x v="11"/>
    <x v="3"/>
    <x v="4"/>
    <x v="0"/>
    <x v="8"/>
    <x v="2"/>
    <x v="4"/>
    <n v="4"/>
    <n v="4"/>
    <n v="5"/>
    <x v="0"/>
    <n v="91.106186954104004"/>
    <n v="1.95954787059309"/>
    <n v="4.5120257158358745"/>
  </r>
  <r>
    <x v="11"/>
    <x v="3"/>
    <x v="4"/>
    <x v="0"/>
    <x v="8"/>
    <x v="2"/>
    <x v="4"/>
    <n v="1.2"/>
    <n v="1"/>
    <n v="0"/>
    <x v="0"/>
    <n v="0.94247779607693793"/>
    <n v="-2.5728872586203724E-2"/>
    <n v="-5.9242918476535858E-2"/>
  </r>
  <r>
    <x v="10"/>
    <x v="0"/>
    <x v="4"/>
    <x v="1"/>
    <x v="8"/>
    <x v="2"/>
    <x v="4"/>
    <n v="2"/>
    <n v="2"/>
    <n v="0.6"/>
    <x v="0"/>
    <n v="4.2725660088821185"/>
    <n v="0.63068878106435133"/>
    <n v="1.4522145855973607"/>
  </r>
  <r>
    <x v="10"/>
    <x v="0"/>
    <x v="4"/>
    <x v="1"/>
    <x v="8"/>
    <x v="2"/>
    <x v="4"/>
    <n v="2"/>
    <n v="1.5"/>
    <n v="0"/>
    <x v="1"/>
    <n v="2.3561944901923448"/>
    <n v="0.37221113608583389"/>
    <n v="0.85704781339761926"/>
  </r>
  <r>
    <x v="10"/>
    <x v="0"/>
    <x v="4"/>
    <x v="1"/>
    <x v="8"/>
    <x v="2"/>
    <x v="4"/>
    <n v="4"/>
    <n v="3"/>
    <n v="2.5"/>
    <x v="0"/>
    <n v="29.059732045705587"/>
    <n v="1.4632916054331664"/>
    <n v="3.3693534373737339"/>
  </r>
  <r>
    <x v="10"/>
    <x v="0"/>
    <x v="4"/>
    <x v="1"/>
    <x v="8"/>
    <x v="2"/>
    <x v="4"/>
    <n v="7"/>
    <n v="4.5"/>
    <n v="1.5"/>
    <x v="14"/>
    <n v="31.808625617596654"/>
    <n v="1.5025449045808399"/>
    <n v="3.4597374988420029"/>
  </r>
  <r>
    <x v="10"/>
    <x v="0"/>
    <x v="4"/>
    <x v="1"/>
    <x v="8"/>
    <x v="2"/>
    <x v="4"/>
    <n v="1.2"/>
    <n v="1.2"/>
    <n v="0.4"/>
    <x v="1"/>
    <n v="1.6336281798666925"/>
    <n v="0.21315321632893303"/>
    <n v="0.49080341844273617"/>
  </r>
  <r>
    <x v="10"/>
    <x v="3"/>
    <x v="4"/>
    <x v="1"/>
    <x v="8"/>
    <x v="2"/>
    <x v="4"/>
    <n v="0.8"/>
    <n v="0.8"/>
    <n v="0"/>
    <x v="0"/>
    <n v="0.50265482457436694"/>
    <n v="-0.29873014464994135"/>
    <n v="-0.68785157789890994"/>
  </r>
  <r>
    <x v="10"/>
    <x v="3"/>
    <x v="4"/>
    <x v="1"/>
    <x v="8"/>
    <x v="2"/>
    <x v="4"/>
    <n v="1.6"/>
    <n v="1"/>
    <n v="0"/>
    <x v="7"/>
    <n v="1.2566370614359172"/>
    <n v="9.9209864022096222E-2"/>
    <n v="0.22843915397524506"/>
  </r>
  <r>
    <x v="10"/>
    <x v="3"/>
    <x v="4"/>
    <x v="1"/>
    <x v="8"/>
    <x v="2"/>
    <x v="4"/>
    <n v="4.4000000000000004"/>
    <n v="4"/>
    <n v="4"/>
    <x v="1"/>
    <n v="64.088490133231772"/>
    <n v="1.8067800401200325"/>
    <n v="4.160264786699571"/>
  </r>
  <r>
    <x v="10"/>
    <x v="3"/>
    <x v="4"/>
    <x v="1"/>
    <x v="8"/>
    <x v="2"/>
    <x v="4"/>
    <n v="1.6"/>
    <n v="1.4"/>
    <n v="0"/>
    <x v="0"/>
    <n v="1.759291886010284"/>
    <n v="0.24533789970033421"/>
    <n v="0.5649113905964579"/>
  </r>
  <r>
    <x v="10"/>
    <x v="3"/>
    <x v="4"/>
    <x v="1"/>
    <x v="8"/>
    <x v="2"/>
    <x v="4"/>
    <n v="1.2"/>
    <n v="1.2"/>
    <n v="0"/>
    <x v="0"/>
    <n v="1.1309733552923256"/>
    <n v="5.3452373461421121E-2"/>
    <n v="0.1230786383174188"/>
  </r>
  <r>
    <x v="10"/>
    <x v="3"/>
    <x v="4"/>
    <x v="1"/>
    <x v="8"/>
    <x v="2"/>
    <x v="4"/>
    <n v="3.4"/>
    <n v="2.6"/>
    <n v="4.5999999999999996"/>
    <x v="0"/>
    <n v="73.419020314393464"/>
    <n v="1.8658085850863608"/>
    <n v="4.2961830344001664"/>
  </r>
  <r>
    <x v="10"/>
    <x v="3"/>
    <x v="4"/>
    <x v="1"/>
    <x v="8"/>
    <x v="2"/>
    <x v="4"/>
    <n v="5"/>
    <n v="4.5999999999999996"/>
    <n v="5"/>
    <x v="12"/>
    <n v="96.603974097886137"/>
    <n v="1.9849949928055695"/>
    <n v="4.5706198801019271"/>
  </r>
  <r>
    <x v="10"/>
    <x v="3"/>
    <x v="4"/>
    <x v="1"/>
    <x v="8"/>
    <x v="2"/>
    <x v="4"/>
    <n v="5"/>
    <n v="3.6"/>
    <n v="3"/>
    <x v="0"/>
    <n v="42.411500823462205"/>
    <n v="1.62748364118914"/>
    <n v="3.7474195712937837"/>
  </r>
  <r>
    <x v="10"/>
    <x v="3"/>
    <x v="4"/>
    <x v="1"/>
    <x v="8"/>
    <x v="2"/>
    <x v="4"/>
    <n v="3.6"/>
    <n v="3.6"/>
    <n v="0"/>
    <x v="0"/>
    <n v="10.178760197630931"/>
    <n v="1.0076948829007459"/>
    <n v="2.3203032156536381"/>
  </r>
  <r>
    <x v="10"/>
    <x v="3"/>
    <x v="4"/>
    <x v="1"/>
    <x v="8"/>
    <x v="2"/>
    <x v="4"/>
    <n v="2"/>
    <n v="1.8"/>
    <n v="1.8"/>
    <x v="1"/>
    <n v="13.006193585861745"/>
    <n v="1.1141502138150328"/>
    <n v="2.5654256736866232"/>
  </r>
  <r>
    <x v="10"/>
    <x v="0"/>
    <x v="4"/>
    <x v="4"/>
    <x v="8"/>
    <x v="2"/>
    <x v="4"/>
    <n v="3.5"/>
    <n v="2.5"/>
    <n v="2.5"/>
    <x v="0"/>
    <n v="26.507188014663878"/>
    <n v="1.4233636585332152"/>
    <n v="3.2774159420480484"/>
  </r>
  <r>
    <x v="10"/>
    <x v="0"/>
    <x v="4"/>
    <x v="4"/>
    <x v="8"/>
    <x v="2"/>
    <x v="4"/>
    <n v="1.4"/>
    <n v="1.2"/>
    <n v="0.4"/>
    <x v="0"/>
    <n v="1.8221237390820801"/>
    <n v="0.26057786625707113"/>
    <n v="0.60000271040772812"/>
  </r>
  <r>
    <x v="10"/>
    <x v="0"/>
    <x v="4"/>
    <x v="4"/>
    <x v="8"/>
    <x v="2"/>
    <x v="4"/>
    <n v="0.5"/>
    <n v="0.4"/>
    <n v="0"/>
    <x v="0"/>
    <n v="0.15707963267948966"/>
    <n v="-0.80388012296984734"/>
    <n v="-1.8510023877045909"/>
  </r>
  <r>
    <x v="10"/>
    <x v="0"/>
    <x v="4"/>
    <x v="4"/>
    <x v="8"/>
    <x v="2"/>
    <x v="4"/>
    <n v="0.5"/>
    <n v="0.4"/>
    <n v="0"/>
    <x v="0"/>
    <n v="0.15707963267948966"/>
    <n v="-0.80388012296984734"/>
    <n v="-1.8510023877045909"/>
  </r>
  <r>
    <x v="10"/>
    <x v="0"/>
    <x v="4"/>
    <x v="4"/>
    <x v="8"/>
    <x v="2"/>
    <x v="4"/>
    <n v="3.2"/>
    <n v="2.5"/>
    <n v="2"/>
    <x v="9"/>
    <n v="18.849555921538759"/>
    <n v="1.2753011230777775"/>
    <n v="2.9364893550774553"/>
  </r>
  <r>
    <x v="10"/>
    <x v="0"/>
    <x v="4"/>
    <x v="4"/>
    <x v="8"/>
    <x v="2"/>
    <x v="4"/>
    <n v="2.2999999999999998"/>
    <n v="1.5"/>
    <n v="1.2"/>
    <x v="1"/>
    <n v="7.2335170848904982"/>
    <n v="0.85934951156302031"/>
    <n v="1.9787253749967249"/>
  </r>
  <r>
    <x v="10"/>
    <x v="0"/>
    <x v="4"/>
    <x v="4"/>
    <x v="8"/>
    <x v="2"/>
    <x v="4"/>
    <n v="4.5"/>
    <n v="4.5"/>
    <n v="3"/>
    <x v="0"/>
    <n v="44.178646691106465"/>
    <n v="1.6452124081495716"/>
    <n v="3.7882415658140389"/>
  </r>
  <r>
    <x v="10"/>
    <x v="0"/>
    <x v="4"/>
    <x v="4"/>
    <x v="8"/>
    <x v="2"/>
    <x v="4"/>
    <n v="3.5"/>
    <n v="3"/>
    <n v="3"/>
    <x v="0"/>
    <n v="36.521014597981342"/>
    <n v="1.5625428342561254"/>
    <n v="3.59788783732282"/>
  </r>
  <r>
    <x v="10"/>
    <x v="0"/>
    <x v="4"/>
    <x v="4"/>
    <x v="8"/>
    <x v="2"/>
    <x v="4"/>
    <n v="2.4"/>
    <n v="2"/>
    <n v="0.8"/>
    <x v="0"/>
    <n v="5.7805304826052195"/>
    <n v="0.76196769570367029"/>
    <n v="1.7544954574702945"/>
  </r>
  <r>
    <x v="10"/>
    <x v="3"/>
    <x v="4"/>
    <x v="4"/>
    <x v="8"/>
    <x v="2"/>
    <x v="4"/>
    <n v="6"/>
    <n v="3"/>
    <n v="3"/>
    <x v="26"/>
    <n v="42.411500823462205"/>
    <n v="1.62748364118914"/>
    <n v="3.7474195712937837"/>
  </r>
  <r>
    <x v="10"/>
    <x v="0"/>
    <x v="4"/>
    <x v="5"/>
    <x v="8"/>
    <x v="2"/>
    <x v="4"/>
    <n v="1.2"/>
    <n v="0.8"/>
    <n v="0"/>
    <x v="0"/>
    <n v="0.7539822368615503"/>
    <n v="-0.12263888559426017"/>
    <n v="-0.28238646979074566"/>
  </r>
  <r>
    <x v="10"/>
    <x v="0"/>
    <x v="4"/>
    <x v="5"/>
    <x v="8"/>
    <x v="2"/>
    <x v="4"/>
    <n v="3"/>
    <n v="2.5"/>
    <n v="0.4"/>
    <x v="0"/>
    <n v="6.3931410500552293"/>
    <n v="0.80571428625537267"/>
    <n v="1.8552257047439584"/>
  </r>
  <r>
    <x v="10"/>
    <x v="0"/>
    <x v="4"/>
    <x v="5"/>
    <x v="8"/>
    <x v="2"/>
    <x v="4"/>
    <n v="1.3"/>
    <n v="1"/>
    <n v="0"/>
    <x v="0"/>
    <n v="1.0210176124166828"/>
    <n v="9.0332336730082168E-3"/>
    <n v="2.0799789197000568E-2"/>
  </r>
  <r>
    <x v="10"/>
    <x v="0"/>
    <x v="4"/>
    <x v="5"/>
    <x v="8"/>
    <x v="2"/>
    <x v="4"/>
    <n v="4"/>
    <n v="2.2000000000000002"/>
    <n v="0.6"/>
    <x v="0"/>
    <n v="8.0424771931898711"/>
    <n v="0.90538983800598338"/>
    <n v="2.0847371443408713"/>
  </r>
  <r>
    <x v="10"/>
    <x v="3"/>
    <x v="4"/>
    <x v="5"/>
    <x v="8"/>
    <x v="2"/>
    <x v="4"/>
    <n v="2"/>
    <n v="1.8"/>
    <n v="0"/>
    <x v="0"/>
    <n v="2.8274333882308138"/>
    <n v="0.45139238213345872"/>
    <n v="1.0393693701915738"/>
  </r>
  <r>
    <x v="10"/>
    <x v="3"/>
    <x v="4"/>
    <x v="5"/>
    <x v="8"/>
    <x v="2"/>
    <x v="4"/>
    <n v="2"/>
    <n v="1.8"/>
    <n v="3"/>
    <x v="1"/>
    <n v="31.101767270538954"/>
    <n v="1.4927850672916838"/>
    <n v="3.4372646429899443"/>
  </r>
  <r>
    <x v="10"/>
    <x v="3"/>
    <x v="4"/>
    <x v="5"/>
    <x v="8"/>
    <x v="2"/>
    <x v="4"/>
    <n v="2"/>
    <n v="2"/>
    <n v="3.4"/>
    <x v="2"/>
    <n v="39.458403729087799"/>
    <n v="1.596139512095311"/>
    <n v="3.6752470468894525"/>
  </r>
  <r>
    <x v="10"/>
    <x v="3"/>
    <x v="4"/>
    <x v="5"/>
    <x v="8"/>
    <x v="2"/>
    <x v="4"/>
    <n v="1"/>
    <n v="1"/>
    <n v="1"/>
    <x v="1"/>
    <n v="3.9269908169872414"/>
    <n v="0.59405988570219026"/>
    <n v="1.3678734371636099"/>
  </r>
  <r>
    <x v="10"/>
    <x v="3"/>
    <x v="4"/>
    <x v="5"/>
    <x v="8"/>
    <x v="2"/>
    <x v="4"/>
    <n v="2.2000000000000002"/>
    <n v="1.8"/>
    <n v="2"/>
    <x v="0"/>
    <n v="15.676547341413068"/>
    <n v="1.1952504183175237"/>
    <n v="2.7521657956128274"/>
  </r>
  <r>
    <x v="10"/>
    <x v="3"/>
    <x v="4"/>
    <x v="5"/>
    <x v="8"/>
    <x v="2"/>
    <x v="4"/>
    <n v="3"/>
    <n v="2.4"/>
    <n v="1.6"/>
    <x v="1"/>
    <n v="13.697343969651499"/>
    <n v="1.1366363619627198"/>
    <n v="2.6172019432103433"/>
  </r>
  <r>
    <x v="10"/>
    <x v="3"/>
    <x v="4"/>
    <x v="5"/>
    <x v="8"/>
    <x v="2"/>
    <x v="4"/>
    <n v="1.8"/>
    <n v="1.2"/>
    <n v="0"/>
    <x v="0"/>
    <n v="1.6964600329384885"/>
    <n v="0.22954363251710239"/>
    <n v="0.52854374642558322"/>
  </r>
  <r>
    <x v="10"/>
    <x v="3"/>
    <x v="4"/>
    <x v="5"/>
    <x v="8"/>
    <x v="2"/>
    <x v="4"/>
    <n v="4.5999999999999996"/>
    <n v="3"/>
    <n v="0"/>
    <x v="0"/>
    <n v="10.838494654884785"/>
    <n v="1.0349689677674079"/>
    <n v="2.3831041168926683"/>
  </r>
  <r>
    <x v="10"/>
    <x v="3"/>
    <x v="4"/>
    <x v="5"/>
    <x v="8"/>
    <x v="2"/>
    <x v="4"/>
    <n v="8"/>
    <n v="3.4"/>
    <n v="5"/>
    <x v="2"/>
    <n v="99.902646384155418"/>
    <n v="1.9995769926785665"/>
    <n v="4.604196175635531"/>
  </r>
  <r>
    <x v="10"/>
    <x v="3"/>
    <x v="4"/>
    <x v="5"/>
    <x v="8"/>
    <x v="2"/>
    <x v="4"/>
    <n v="3"/>
    <n v="1.8"/>
    <n v="0"/>
    <x v="1"/>
    <n v="4.2411500823462207"/>
    <n v="0.62748364118913991"/>
    <n v="1.4448344782997382"/>
  </r>
  <r>
    <x v="10"/>
    <x v="3"/>
    <x v="4"/>
    <x v="5"/>
    <x v="8"/>
    <x v="2"/>
    <x v="4"/>
    <n v="4"/>
    <n v="4"/>
    <n v="0"/>
    <x v="0"/>
    <n v="12.566370614359172"/>
    <n v="1.0992098640220962"/>
    <n v="2.5310242469692907"/>
  </r>
  <r>
    <x v="10"/>
    <x v="3"/>
    <x v="4"/>
    <x v="5"/>
    <x v="8"/>
    <x v="2"/>
    <x v="4"/>
    <n v="3"/>
    <n v="3"/>
    <n v="2"/>
    <x v="9"/>
    <n v="19.634954084936208"/>
    <n v="1.2930298900382091"/>
    <n v="2.9773113495977102"/>
  </r>
  <r>
    <x v="10"/>
    <x v="3"/>
    <x v="4"/>
    <x v="5"/>
    <x v="8"/>
    <x v="2"/>
    <x v="4"/>
    <n v="4.8"/>
    <n v="3.6"/>
    <n v="5"/>
    <x v="2"/>
    <n v="92.111496603252732"/>
    <n v="1.9643138386632242"/>
    <n v="4.5229997628678511"/>
  </r>
  <r>
    <x v="10"/>
    <x v="3"/>
    <x v="4"/>
    <x v="5"/>
    <x v="8"/>
    <x v="2"/>
    <x v="4"/>
    <n v="4.5999999999999996"/>
    <n v="5"/>
    <n v="6"/>
    <x v="0"/>
    <n v="131.16149328737387"/>
    <n v="2.1178063525137549"/>
    <n v="4.8764293371462646"/>
  </r>
  <r>
    <x v="10"/>
    <x v="3"/>
    <x v="4"/>
    <x v="5"/>
    <x v="8"/>
    <x v="2"/>
    <x v="4"/>
    <n v="2.2000000000000002"/>
    <n v="2.6"/>
    <n v="0"/>
    <x v="1"/>
    <n v="4.4924774946334045"/>
    <n v="0.65248591015919566"/>
    <n v="1.5024043301212162"/>
  </r>
  <r>
    <x v="10"/>
    <x v="3"/>
    <x v="4"/>
    <x v="5"/>
    <x v="8"/>
    <x v="2"/>
    <x v="4"/>
    <n v="1"/>
    <n v="1"/>
    <n v="0"/>
    <x v="0"/>
    <n v="0.78539816339744828"/>
    <n v="-0.10491011863382856"/>
    <n v="-0.24156447527049049"/>
  </r>
  <r>
    <x v="10"/>
    <x v="3"/>
    <x v="4"/>
    <x v="5"/>
    <x v="8"/>
    <x v="2"/>
    <x v="4"/>
    <n v="4.5999999999999996"/>
    <n v="3"/>
    <n v="1.6"/>
    <x v="2"/>
    <n v="18.880971848074655"/>
    <n v="1.2760243446968733"/>
    <n v="2.9381546343965161"/>
  </r>
  <r>
    <x v="10"/>
    <x v="3"/>
    <x v="4"/>
    <x v="5"/>
    <x v="8"/>
    <x v="2"/>
    <x v="4"/>
    <n v="2"/>
    <n v="1.4"/>
    <n v="1.4"/>
    <x v="0"/>
    <n v="8.3566364585488486"/>
    <n v="0.92203150932520073"/>
    <n v="2.1230560086430077"/>
  </r>
  <r>
    <x v="10"/>
    <x v="3"/>
    <x v="4"/>
    <x v="5"/>
    <x v="8"/>
    <x v="2"/>
    <x v="4"/>
    <n v="2.6"/>
    <n v="1.4"/>
    <n v="0"/>
    <x v="0"/>
    <n v="2.8588493147667116"/>
    <n v="0.45619126501522739"/>
    <n v="1.0504192063781588"/>
  </r>
  <r>
    <x v="10"/>
    <x v="3"/>
    <x v="4"/>
    <x v="5"/>
    <x v="8"/>
    <x v="2"/>
    <x v="4"/>
    <n v="2.4"/>
    <n v="2"/>
    <n v="3"/>
    <x v="0"/>
    <n v="32.044245066615886"/>
    <n v="1.5057500444560514"/>
    <n v="3.4671176061396256"/>
  </r>
  <r>
    <x v="10"/>
    <x v="3"/>
    <x v="4"/>
    <x v="5"/>
    <x v="8"/>
    <x v="2"/>
    <x v="4"/>
    <n v="1"/>
    <n v="3.2"/>
    <n v="3"/>
    <x v="0"/>
    <n v="30.787608005179976"/>
    <n v="1.4883759483866288"/>
    <n v="3.4271122715259263"/>
  </r>
  <r>
    <x v="10"/>
    <x v="3"/>
    <x v="4"/>
    <x v="5"/>
    <x v="8"/>
    <x v="2"/>
    <x v="4"/>
    <n v="2"/>
    <n v="2"/>
    <n v="2"/>
    <x v="0"/>
    <n v="15.707963267948966"/>
    <n v="1.1961198770301527"/>
    <n v="2.7541677982835004"/>
  </r>
  <r>
    <x v="10"/>
    <x v="3"/>
    <x v="4"/>
    <x v="5"/>
    <x v="8"/>
    <x v="2"/>
    <x v="4"/>
    <n v="7"/>
    <n v="4"/>
    <n v="4"/>
    <x v="0"/>
    <n v="72.256631032565238"/>
    <n v="1.8588777087117268"/>
    <n v="4.2802241017785496"/>
  </r>
  <r>
    <x v="10"/>
    <x v="3"/>
    <x v="4"/>
    <x v="5"/>
    <x v="8"/>
    <x v="2"/>
    <x v="4"/>
    <n v="2"/>
    <n v="3"/>
    <n v="3.6"/>
    <x v="2"/>
    <n v="45.427429770908411"/>
    <n v="1.6573181656526459"/>
    <n v="3.8161161025800188"/>
  </r>
  <r>
    <x v="10"/>
    <x v="3"/>
    <x v="4"/>
    <x v="5"/>
    <x v="8"/>
    <x v="2"/>
    <x v="4"/>
    <n v="1.4"/>
    <n v="2"/>
    <n v="0"/>
    <x v="0"/>
    <n v="2.1991148575128552"/>
    <n v="0.34224791270839067"/>
    <n v="0.78805494191066772"/>
  </r>
  <r>
    <x v="10"/>
    <x v="3"/>
    <x v="4"/>
    <x v="5"/>
    <x v="8"/>
    <x v="2"/>
    <x v="4"/>
    <n v="9"/>
    <n v="8"/>
    <n v="10"/>
    <x v="0"/>
    <n v="370.70793312359558"/>
    <n v="2.5690318800002592"/>
    <n v="5.915414510315065"/>
  </r>
  <r>
    <x v="10"/>
    <x v="3"/>
    <x v="4"/>
    <x v="5"/>
    <x v="8"/>
    <x v="2"/>
    <x v="4"/>
    <n v="6"/>
    <n v="3"/>
    <n v="4"/>
    <x v="2"/>
    <n v="64.402649398590754"/>
    <n v="1.8089037337498881"/>
    <n v="4.1651547719937625"/>
  </r>
  <r>
    <x v="11"/>
    <x v="0"/>
    <x v="4"/>
    <x v="2"/>
    <x v="8"/>
    <x v="2"/>
    <x v="4"/>
    <n v="2"/>
    <n v="1.5"/>
    <n v="2"/>
    <x v="0"/>
    <n v="14.922565104551516"/>
    <n v="1.1738434823190005"/>
    <n v="2.7028745038959499"/>
  </r>
  <r>
    <x v="11"/>
    <x v="0"/>
    <x v="4"/>
    <x v="2"/>
    <x v="8"/>
    <x v="2"/>
    <x v="4"/>
    <n v="3"/>
    <n v="2.5"/>
    <n v="2"/>
    <x v="0"/>
    <n v="18.456856839840036"/>
    <n v="1.2661577436379077"/>
    <n v="2.9154359458796231"/>
  </r>
  <r>
    <x v="11"/>
    <x v="0"/>
    <x v="4"/>
    <x v="2"/>
    <x v="8"/>
    <x v="2"/>
    <x v="4"/>
    <n v="5.5"/>
    <n v="3"/>
    <n v="4"/>
    <x v="0"/>
    <n v="63.224552153494585"/>
    <n v="1.8008857617340399"/>
    <n v="4.1466927091540269"/>
  </r>
  <r>
    <x v="11"/>
    <x v="0"/>
    <x v="4"/>
    <x v="2"/>
    <x v="8"/>
    <x v="2"/>
    <x v="4"/>
    <n v="2.5"/>
    <n v="2.5"/>
    <n v="2"/>
    <x v="0"/>
    <n v="17.475109135593225"/>
    <n v="1.2424198966831219"/>
    <n v="2.8607775333417589"/>
  </r>
  <r>
    <x v="11"/>
    <x v="0"/>
    <x v="4"/>
    <x v="2"/>
    <x v="8"/>
    <x v="2"/>
    <x v="4"/>
    <n v="5.5"/>
    <n v="5.2"/>
    <n v="6"/>
    <x v="12"/>
    <n v="135.55972300239958"/>
    <n v="2.1321306727453622"/>
    <n v="4.9094123033788373"/>
  </r>
  <r>
    <x v="11"/>
    <x v="0"/>
    <x v="4"/>
    <x v="2"/>
    <x v="8"/>
    <x v="2"/>
    <x v="4"/>
    <n v="7.5"/>
    <n v="5.5"/>
    <n v="3.5"/>
    <x v="0"/>
    <n v="70.882184246619701"/>
    <n v="1.8505370919438668"/>
    <n v="4.2610191219424998"/>
  </r>
  <r>
    <x v="11"/>
    <x v="0"/>
    <x v="4"/>
    <x v="2"/>
    <x v="8"/>
    <x v="2"/>
    <x v="4"/>
    <n v="6"/>
    <n v="2.5"/>
    <n v="1"/>
    <x v="1"/>
    <n v="14.922565104551516"/>
    <n v="1.1738434823190005"/>
    <n v="2.7028745038959499"/>
  </r>
  <r>
    <x v="11"/>
    <x v="0"/>
    <x v="4"/>
    <x v="2"/>
    <x v="8"/>
    <x v="2"/>
    <x v="4"/>
    <n v="4"/>
    <n v="3"/>
    <n v="3"/>
    <x v="0"/>
    <n v="37.699111843077517"/>
    <n v="1.5763311187417586"/>
    <n v="3.6296365356374003"/>
  </r>
  <r>
    <x v="11"/>
    <x v="0"/>
    <x v="4"/>
    <x v="2"/>
    <x v="8"/>
    <x v="2"/>
    <x v="4"/>
    <n v="1.2"/>
    <n v="1"/>
    <n v="0"/>
    <x v="0"/>
    <n v="0.94247779607693793"/>
    <n v="-2.5728872586203724E-2"/>
    <n v="-5.9242918476535858E-2"/>
  </r>
  <r>
    <x v="11"/>
    <x v="0"/>
    <x v="4"/>
    <x v="2"/>
    <x v="8"/>
    <x v="2"/>
    <x v="4"/>
    <n v="6"/>
    <n v="4"/>
    <n v="3"/>
    <x v="0"/>
    <n v="47.123889803846893"/>
    <n v="1.673241131749815"/>
    <n v="3.85278008695161"/>
  </r>
  <r>
    <x v="11"/>
    <x v="0"/>
    <x v="4"/>
    <x v="2"/>
    <x v="8"/>
    <x v="2"/>
    <x v="4"/>
    <n v="3"/>
    <n v="2.6"/>
    <n v="2"/>
    <x v="0"/>
    <n v="18.692476288859268"/>
    <n v="1.2716668384226835"/>
    <n v="2.9281211054069383"/>
  </r>
  <r>
    <x v="11"/>
    <x v="3"/>
    <x v="4"/>
    <x v="2"/>
    <x v="8"/>
    <x v="2"/>
    <x v="4"/>
    <n v="3"/>
    <n v="2"/>
    <n v="0"/>
    <x v="0"/>
    <n v="4.7123889803846897"/>
    <n v="0.67324113174981504"/>
    <n v="1.5501949939575645"/>
  </r>
  <r>
    <x v="11"/>
    <x v="3"/>
    <x v="4"/>
    <x v="2"/>
    <x v="8"/>
    <x v="2"/>
    <x v="4"/>
    <n v="2"/>
    <n v="1.5"/>
    <n v="0"/>
    <x v="0"/>
    <n v="2.3561944901923448"/>
    <n v="0.37221113608583389"/>
    <n v="0.85704781339761926"/>
  </r>
  <r>
    <x v="11"/>
    <x v="3"/>
    <x v="4"/>
    <x v="2"/>
    <x v="8"/>
    <x v="2"/>
    <x v="4"/>
    <n v="3"/>
    <n v="2.5"/>
    <n v="0"/>
    <x v="0"/>
    <n v="5.8904862254808616"/>
    <n v="0.7701511447578715"/>
    <n v="1.7733385452717743"/>
  </r>
  <r>
    <x v="11"/>
    <x v="3"/>
    <x v="4"/>
    <x v="2"/>
    <x v="8"/>
    <x v="2"/>
    <x v="4"/>
    <n v="3"/>
    <n v="2"/>
    <n v="0"/>
    <x v="2"/>
    <n v="4.7123889803846897"/>
    <n v="0.67324113174981504"/>
    <n v="1.5501949939575645"/>
  </r>
  <r>
    <x v="11"/>
    <x v="3"/>
    <x v="4"/>
    <x v="2"/>
    <x v="8"/>
    <x v="2"/>
    <x v="4"/>
    <n v="1.4"/>
    <n v="1"/>
    <n v="0"/>
    <x v="0"/>
    <n v="1.0995574287564276"/>
    <n v="4.1217917044409476E-2"/>
    <n v="9.4907761350722444E-2"/>
  </r>
  <r>
    <x v="11"/>
    <x v="3"/>
    <x v="4"/>
    <x v="2"/>
    <x v="8"/>
    <x v="2"/>
    <x v="4"/>
    <n v="4"/>
    <n v="3"/>
    <n v="3"/>
    <x v="0"/>
    <n v="37.699111843077517"/>
    <n v="1.5763311187417586"/>
    <n v="3.6296365356374003"/>
  </r>
  <r>
    <x v="11"/>
    <x v="3"/>
    <x v="4"/>
    <x v="2"/>
    <x v="8"/>
    <x v="2"/>
    <x v="4"/>
    <n v="2.5"/>
    <n v="3"/>
    <n v="0"/>
    <x v="2"/>
    <n v="5.8904862254808616"/>
    <n v="0.7701511447578715"/>
    <n v="1.7733385452717743"/>
  </r>
  <r>
    <x v="11"/>
    <x v="3"/>
    <x v="4"/>
    <x v="2"/>
    <x v="8"/>
    <x v="2"/>
    <x v="4"/>
    <n v="2"/>
    <n v="2"/>
    <n v="0"/>
    <x v="0"/>
    <n v="3.1415926535897931"/>
    <n v="0.49714987269413385"/>
    <n v="1.1447298858494002"/>
  </r>
  <r>
    <x v="11"/>
    <x v="0"/>
    <x v="4"/>
    <x v="6"/>
    <x v="8"/>
    <x v="2"/>
    <x v="4"/>
    <n v="3"/>
    <n v="3.5"/>
    <n v="4.5"/>
    <x v="0"/>
    <n v="71.863931950866515"/>
    <n v="1.8565109754326197"/>
    <n v="4.2747744970109851"/>
  </r>
  <r>
    <x v="11"/>
    <x v="0"/>
    <x v="4"/>
    <x v="6"/>
    <x v="8"/>
    <x v="2"/>
    <x v="4"/>
    <n v="0.6"/>
    <n v="0.4"/>
    <n v="0"/>
    <x v="0"/>
    <n v="0.18849555921538758"/>
    <n v="-0.72469887692222257"/>
    <n v="-1.6686808309106362"/>
  </r>
  <r>
    <x v="11"/>
    <x v="0"/>
    <x v="4"/>
    <x v="6"/>
    <x v="8"/>
    <x v="2"/>
    <x v="4"/>
    <n v="2"/>
    <n v="1"/>
    <n v="1.2"/>
    <x v="0"/>
    <n v="6.0946897479641988"/>
    <n v="0.78495160262435992"/>
    <n v="1.807417858924637"/>
  </r>
  <r>
    <x v="11"/>
    <x v="0"/>
    <x v="4"/>
    <x v="6"/>
    <x v="8"/>
    <x v="2"/>
    <x v="4"/>
    <n v="2.5"/>
    <n v="2.5"/>
    <n v="4.5"/>
    <x v="2"/>
    <n v="68.525989756427364"/>
    <n v="1.835855316997389"/>
    <n v="4.2272130858120462"/>
  </r>
  <r>
    <x v="11"/>
    <x v="0"/>
    <x v="4"/>
    <x v="6"/>
    <x v="8"/>
    <x v="2"/>
    <x v="4"/>
    <n v="7"/>
    <n v="4.5"/>
    <n v="6"/>
    <x v="2"/>
    <n v="137.83737767625217"/>
    <n v="2.1393670021680142"/>
    <n v="4.9260745676354301"/>
  </r>
  <r>
    <x v="11"/>
    <x v="0"/>
    <x v="4"/>
    <x v="6"/>
    <x v="8"/>
    <x v="2"/>
    <x v="4"/>
    <n v="4"/>
    <n v="2.5"/>
    <n v="1.5"/>
    <x v="14"/>
    <n v="14.922565104551516"/>
    <n v="1.1738434823190005"/>
    <n v="2.7028745038959499"/>
  </r>
  <r>
    <x v="11"/>
    <x v="0"/>
    <x v="4"/>
    <x v="6"/>
    <x v="8"/>
    <x v="2"/>
    <x v="4"/>
    <n v="0.6"/>
    <n v="0.5"/>
    <n v="0"/>
    <x v="0"/>
    <n v="0.23561944901923448"/>
    <n v="-0.62778886391416611"/>
    <n v="-1.4455372795964265"/>
  </r>
  <r>
    <x v="11"/>
    <x v="0"/>
    <x v="4"/>
    <x v="6"/>
    <x v="8"/>
    <x v="2"/>
    <x v="4"/>
    <n v="0.2"/>
    <n v="0.2"/>
    <n v="0"/>
    <x v="0"/>
    <n v="3.1415926535897934E-2"/>
    <n v="-1.5028501273058661"/>
    <n v="-3.460440300138691"/>
  </r>
  <r>
    <x v="11"/>
    <x v="0"/>
    <x v="4"/>
    <x v="6"/>
    <x v="8"/>
    <x v="2"/>
    <x v="4"/>
    <n v="3"/>
    <n v="2"/>
    <n v="0.8"/>
    <x v="0"/>
    <n v="6.7230082786821574"/>
    <n v="0.82756364604332466"/>
    <n v="1.9055357148831602"/>
  </r>
  <r>
    <x v="11"/>
    <x v="0"/>
    <x v="4"/>
    <x v="6"/>
    <x v="8"/>
    <x v="2"/>
    <x v="4"/>
    <n v="3"/>
    <n v="2"/>
    <n v="0"/>
    <x v="0"/>
    <n v="4.7123889803846897"/>
    <n v="0.67324113174981504"/>
    <n v="1.5501949939575645"/>
  </r>
  <r>
    <x v="11"/>
    <x v="3"/>
    <x v="4"/>
    <x v="6"/>
    <x v="8"/>
    <x v="2"/>
    <x v="4"/>
    <n v="3"/>
    <n v="1"/>
    <n v="0"/>
    <x v="0"/>
    <n v="2.3561944901923448"/>
    <n v="0.37221113608583389"/>
    <n v="0.85704781339761926"/>
  </r>
  <r>
    <x v="11"/>
    <x v="3"/>
    <x v="4"/>
    <x v="6"/>
    <x v="8"/>
    <x v="2"/>
    <x v="4"/>
    <n v="2.6"/>
    <n v="3"/>
    <n v="4"/>
    <x v="0"/>
    <n v="56.391588131936786"/>
    <n v="1.7512143256084718"/>
    <n v="4.0323200007836881"/>
  </r>
  <r>
    <x v="11"/>
    <x v="3"/>
    <x v="4"/>
    <x v="6"/>
    <x v="8"/>
    <x v="2"/>
    <x v="4"/>
    <n v="5"/>
    <n v="6"/>
    <n v="0"/>
    <x v="2"/>
    <n v="23.561944901923447"/>
    <n v="1.3722111360858338"/>
    <n v="3.1596329063916646"/>
  </r>
  <r>
    <x v="11"/>
    <x v="3"/>
    <x v="4"/>
    <x v="6"/>
    <x v="8"/>
    <x v="2"/>
    <x v="4"/>
    <n v="8"/>
    <n v="7"/>
    <n v="5"/>
    <x v="2"/>
    <n v="122.52211349000193"/>
    <n v="2.0882144797206332"/>
    <n v="4.8082915319790462"/>
  </r>
  <r>
    <x v="11"/>
    <x v="3"/>
    <x v="4"/>
    <x v="6"/>
    <x v="8"/>
    <x v="2"/>
    <x v="4"/>
    <n v="0.6"/>
    <n v="0.6"/>
    <n v="0"/>
    <x v="0"/>
    <n v="0.28274333882308139"/>
    <n v="-0.54860761786654122"/>
    <n v="-1.2632157228024719"/>
  </r>
  <r>
    <x v="11"/>
    <x v="3"/>
    <x v="4"/>
    <x v="6"/>
    <x v="8"/>
    <x v="2"/>
    <x v="4"/>
    <n v="1.6"/>
    <n v="1.2"/>
    <n v="0"/>
    <x v="0"/>
    <n v="1.5079644737231006"/>
    <n v="0.17839111006972103"/>
    <n v="0.41076071076919962"/>
  </r>
  <r>
    <x v="11"/>
    <x v="3"/>
    <x v="4"/>
    <x v="6"/>
    <x v="8"/>
    <x v="2"/>
    <x v="4"/>
    <n v="4"/>
    <n v="3"/>
    <n v="0"/>
    <x v="0"/>
    <n v="9.4247779607693793"/>
    <n v="0.97427112741379629"/>
    <n v="2.2433421745175099"/>
  </r>
  <r>
    <x v="11"/>
    <x v="3"/>
    <x v="4"/>
    <x v="6"/>
    <x v="8"/>
    <x v="2"/>
    <x v="4"/>
    <n v="2"/>
    <n v="2"/>
    <n v="2"/>
    <x v="0"/>
    <n v="15.707963267948966"/>
    <n v="1.1961198770301527"/>
    <n v="2.7541677982835004"/>
  </r>
  <r>
    <x v="11"/>
    <x v="3"/>
    <x v="4"/>
    <x v="6"/>
    <x v="8"/>
    <x v="2"/>
    <x v="4"/>
    <n v="1.6"/>
    <n v="1.4"/>
    <n v="0"/>
    <x v="0"/>
    <n v="1.759291886010284"/>
    <n v="0.24533789970033421"/>
    <n v="0.5649113905964579"/>
  </r>
  <r>
    <x v="11"/>
    <x v="3"/>
    <x v="4"/>
    <x v="6"/>
    <x v="8"/>
    <x v="2"/>
    <x v="4"/>
    <n v="1.8"/>
    <n v="2"/>
    <n v="0"/>
    <x v="0"/>
    <n v="2.8274333882308138"/>
    <n v="0.45139238213345872"/>
    <n v="1.0393693701915738"/>
  </r>
  <r>
    <x v="11"/>
    <x v="0"/>
    <x v="4"/>
    <x v="7"/>
    <x v="8"/>
    <x v="2"/>
    <x v="4"/>
    <n v="1.5"/>
    <n v="1"/>
    <n v="0.4"/>
    <x v="0"/>
    <n v="1.6807520696705394"/>
    <n v="0.2255036547153623"/>
    <n v="0.51924135376326963"/>
  </r>
  <r>
    <x v="11"/>
    <x v="0"/>
    <x v="4"/>
    <x v="7"/>
    <x v="8"/>
    <x v="2"/>
    <x v="4"/>
    <n v="1.2"/>
    <n v="1.2"/>
    <n v="0"/>
    <x v="0"/>
    <n v="1.1309733552923256"/>
    <n v="5.3452373461421121E-2"/>
    <n v="0.1230786383174188"/>
  </r>
  <r>
    <x v="11"/>
    <x v="0"/>
    <x v="4"/>
    <x v="7"/>
    <x v="8"/>
    <x v="2"/>
    <x v="4"/>
    <n v="3"/>
    <n v="2.2000000000000002"/>
    <n v="0.4"/>
    <x v="19"/>
    <n v="5.6862827029975254"/>
    <n v="0.75482844756331835"/>
    <n v="1.7380567311271344"/>
  </r>
  <r>
    <x v="11"/>
    <x v="0"/>
    <x v="4"/>
    <x v="7"/>
    <x v="8"/>
    <x v="2"/>
    <x v="4"/>
    <n v="1.5"/>
    <n v="1.5"/>
    <n v="0.8"/>
    <x v="0"/>
    <n v="3.7777651659417266"/>
    <n v="0.57723495774000322"/>
    <n v="1.3291326088471795"/>
  </r>
  <r>
    <x v="11"/>
    <x v="0"/>
    <x v="4"/>
    <x v="7"/>
    <x v="8"/>
    <x v="2"/>
    <x v="4"/>
    <n v="1.5"/>
    <n v="1"/>
    <n v="1.8"/>
    <x v="0"/>
    <n v="11.356857442727103"/>
    <n v="1.0552581743246834"/>
    <n v="2.4298217414601284"/>
  </r>
  <r>
    <x v="11"/>
    <x v="0"/>
    <x v="4"/>
    <x v="7"/>
    <x v="8"/>
    <x v="2"/>
    <x v="4"/>
    <n v="4.5"/>
    <n v="2.5"/>
    <n v="6"/>
    <x v="0"/>
    <n v="121.93306486745385"/>
    <n v="2.0861214902147891"/>
    <n v="4.803472245543098"/>
  </r>
  <r>
    <x v="11"/>
    <x v="0"/>
    <x v="4"/>
    <x v="7"/>
    <x v="8"/>
    <x v="2"/>
    <x v="4"/>
    <n v="4"/>
    <n v="3.5"/>
    <n v="4"/>
    <x v="5"/>
    <n v="61.261056745000964"/>
    <n v="1.7871844840566518"/>
    <n v="4.1151443514191008"/>
  </r>
  <r>
    <x v="11"/>
    <x v="0"/>
    <x v="4"/>
    <x v="7"/>
    <x v="8"/>
    <x v="2"/>
    <x v="4"/>
    <n v="10"/>
    <n v="8"/>
    <n v="7.5"/>
    <x v="2"/>
    <n v="239.54643983622174"/>
    <n v="2.3793897207129575"/>
    <n v="5.478747301336921"/>
  </r>
  <r>
    <x v="11"/>
    <x v="0"/>
    <x v="4"/>
    <x v="7"/>
    <x v="8"/>
    <x v="2"/>
    <x v="4"/>
    <n v="2.5"/>
    <n v="2"/>
    <n v="1.6"/>
    <x v="0"/>
    <n v="11.969468010177113"/>
    <n v="1.0780748483697531"/>
    <n v="2.4823590749880098"/>
  </r>
  <r>
    <x v="11"/>
    <x v="0"/>
    <x v="4"/>
    <x v="7"/>
    <x v="8"/>
    <x v="2"/>
    <x v="4"/>
    <n v="1.4"/>
    <n v="1.2"/>
    <n v="0.6"/>
    <x v="0"/>
    <n v="2.4504422698000385"/>
    <n v="0.38924447538461421"/>
    <n v="0.8962685265509005"/>
  </r>
  <r>
    <x v="11"/>
    <x v="0"/>
    <x v="4"/>
    <x v="7"/>
    <x v="8"/>
    <x v="2"/>
    <x v="4"/>
    <n v="3"/>
    <n v="1.6"/>
    <n v="1"/>
    <x v="0"/>
    <n v="6.9115038378975457"/>
    <n v="0.83957255351634008"/>
    <n v="1.9331872462136703"/>
  </r>
  <r>
    <x v="11"/>
    <x v="0"/>
    <x v="4"/>
    <x v="7"/>
    <x v="8"/>
    <x v="2"/>
    <x v="4"/>
    <n v="1"/>
    <n v="0.8"/>
    <n v="0.6"/>
    <x v="0"/>
    <n v="1.7592918860102844"/>
    <n v="0.24533789970033432"/>
    <n v="0.56491139059645812"/>
  </r>
  <r>
    <x v="11"/>
    <x v="0"/>
    <x v="4"/>
    <x v="7"/>
    <x v="8"/>
    <x v="2"/>
    <x v="4"/>
    <n v="3.5"/>
    <n v="3"/>
    <n v="2"/>
    <x v="12"/>
    <n v="20.81305133003238"/>
    <n v="1.3183357553029793"/>
    <n v="3.0355802577216862"/>
  </r>
  <r>
    <x v="11"/>
    <x v="3"/>
    <x v="4"/>
    <x v="7"/>
    <x v="8"/>
    <x v="2"/>
    <x v="4"/>
    <n v="1"/>
    <n v="1.4"/>
    <n v="0"/>
    <x v="0"/>
    <n v="1.0995574287564276"/>
    <n v="4.1217917044409476E-2"/>
    <n v="9.4907761350722444E-2"/>
  </r>
  <r>
    <x v="11"/>
    <x v="3"/>
    <x v="4"/>
    <x v="7"/>
    <x v="8"/>
    <x v="2"/>
    <x v="4"/>
    <n v="2.6"/>
    <n v="1"/>
    <n v="0"/>
    <x v="0"/>
    <n v="2.0420352248333655"/>
    <n v="0.31006322933698943"/>
    <n v="0.71394696975694583"/>
  </r>
  <r>
    <x v="11"/>
    <x v="3"/>
    <x v="4"/>
    <x v="7"/>
    <x v="8"/>
    <x v="2"/>
    <x v="4"/>
    <n v="3.4"/>
    <n v="2.6"/>
    <n v="0"/>
    <x v="0"/>
    <n v="6.9429197644334426"/>
    <n v="0.84154214637924452"/>
    <n v="1.9377224013790615"/>
  </r>
  <r>
    <x v="11"/>
    <x v="3"/>
    <x v="4"/>
    <x v="7"/>
    <x v="8"/>
    <x v="2"/>
    <x v="4"/>
    <n v="1"/>
    <n v="1.4"/>
    <n v="0"/>
    <x v="0"/>
    <n v="1.0995574287564276"/>
    <n v="4.1217917044409476E-2"/>
    <n v="9.4907761350722444E-2"/>
  </r>
  <r>
    <x v="11"/>
    <x v="3"/>
    <x v="4"/>
    <x v="7"/>
    <x v="8"/>
    <x v="2"/>
    <x v="4"/>
    <n v="17"/>
    <n v="6.5"/>
    <n v="0"/>
    <x v="2"/>
    <n v="86.786497055418039"/>
    <n v="1.938452159387301"/>
    <n v="4.4634510456873171"/>
  </r>
  <r>
    <x v="11"/>
    <x v="3"/>
    <x v="4"/>
    <x v="7"/>
    <x v="8"/>
    <x v="2"/>
    <x v="4"/>
    <n v="9"/>
    <n v="11"/>
    <n v="5"/>
    <x v="2"/>
    <n v="156.29423451609222"/>
    <n v="2.193942957775878"/>
    <n v="5.0517403494540023"/>
  </r>
  <r>
    <x v="11"/>
    <x v="3"/>
    <x v="4"/>
    <x v="7"/>
    <x v="8"/>
    <x v="2"/>
    <x v="4"/>
    <n v="8"/>
    <n v="10"/>
    <n v="10"/>
    <x v="2"/>
    <n v="376.99111843077515"/>
    <n v="2.5763311187417588"/>
    <n v="5.9322216286314458"/>
  </r>
  <r>
    <x v="11"/>
    <x v="3"/>
    <x v="4"/>
    <x v="7"/>
    <x v="8"/>
    <x v="2"/>
    <x v="4"/>
    <n v="0.8"/>
    <n v="0.8"/>
    <n v="0"/>
    <x v="0"/>
    <n v="0.50265482457436694"/>
    <n v="-0.29873014464994135"/>
    <n v="-0.68785157789890994"/>
  </r>
  <r>
    <x v="11"/>
    <x v="0"/>
    <x v="4"/>
    <x v="3"/>
    <x v="8"/>
    <x v="2"/>
    <x v="4"/>
    <n v="2"/>
    <n v="3"/>
    <n v="1.5"/>
    <x v="0"/>
    <n v="11.780972450961723"/>
    <n v="1.0711811404218528"/>
    <n v="2.4664857258317197"/>
  </r>
  <r>
    <x v="11"/>
    <x v="0"/>
    <x v="4"/>
    <x v="3"/>
    <x v="8"/>
    <x v="2"/>
    <x v="4"/>
    <n v="7.5"/>
    <n v="4"/>
    <n v="7"/>
    <x v="0"/>
    <n v="177.49998492782331"/>
    <n v="2.2491983205135724"/>
    <n v="5.1789705240017954"/>
  </r>
  <r>
    <x v="11"/>
    <x v="0"/>
    <x v="4"/>
    <x v="3"/>
    <x v="8"/>
    <x v="2"/>
    <x v="4"/>
    <n v="2"/>
    <n v="2.2000000000000002"/>
    <n v="0.8"/>
    <x v="0"/>
    <n v="5.4663712172462411"/>
    <n v="0.73769912097673362"/>
    <n v="1.6986149990758379"/>
  </r>
  <r>
    <x v="11"/>
    <x v="0"/>
    <x v="4"/>
    <x v="3"/>
    <x v="8"/>
    <x v="2"/>
    <x v="4"/>
    <n v="16.5"/>
    <n v="15"/>
    <n v="14"/>
    <x v="14"/>
    <n v="810.13820554446795"/>
    <n v="2.9085591136753419"/>
    <n v="6.6972048572408163"/>
  </r>
  <r>
    <x v="11"/>
    <x v="0"/>
    <x v="4"/>
    <x v="3"/>
    <x v="8"/>
    <x v="2"/>
    <x v="4"/>
    <n v="3"/>
    <n v="2.5"/>
    <n v="1.5"/>
    <x v="0"/>
    <n v="12.959069696057897"/>
    <n v="1.1125738255800777"/>
    <n v="2.5617959056360444"/>
  </r>
  <r>
    <x v="11"/>
    <x v="0"/>
    <x v="4"/>
    <x v="3"/>
    <x v="8"/>
    <x v="2"/>
    <x v="4"/>
    <n v="2.5"/>
    <n v="2"/>
    <n v="2.5"/>
    <x v="2"/>
    <n v="23.561944901923447"/>
    <n v="1.3722111360858338"/>
    <n v="3.1596329063916646"/>
  </r>
  <r>
    <x v="11"/>
    <x v="0"/>
    <x v="4"/>
    <x v="3"/>
    <x v="8"/>
    <x v="2"/>
    <x v="4"/>
    <n v="4"/>
    <n v="3"/>
    <n v="1.5"/>
    <x v="0"/>
    <n v="16.493361431346415"/>
    <n v="1.2173091761000907"/>
    <n v="2.8029579624529326"/>
  </r>
  <r>
    <x v="11"/>
    <x v="0"/>
    <x v="4"/>
    <x v="3"/>
    <x v="8"/>
    <x v="2"/>
    <x v="4"/>
    <n v="2.5"/>
    <n v="1.5"/>
    <n v="0"/>
    <x v="0"/>
    <n v="2.9452431127404308"/>
    <n v="0.46912114909389024"/>
    <n v="1.0801913647118289"/>
  </r>
  <r>
    <x v="11"/>
    <x v="0"/>
    <x v="4"/>
    <x v="3"/>
    <x v="8"/>
    <x v="2"/>
    <x v="4"/>
    <n v="5.5"/>
    <n v="5"/>
    <n v="7.5"/>
    <x v="2"/>
    <n v="198.31303625785569"/>
    <n v="2.2973512638208518"/>
    <n v="5.2898467734449239"/>
  </r>
  <r>
    <x v="11"/>
    <x v="0"/>
    <x v="4"/>
    <x v="3"/>
    <x v="8"/>
    <x v="2"/>
    <x v="4"/>
    <n v="1.5"/>
    <n v="1.2"/>
    <n v="0"/>
    <x v="0"/>
    <n v="1.4137166941154067"/>
    <n v="0.15036238646947744"/>
    <n v="0.34622218963162837"/>
  </r>
  <r>
    <x v="11"/>
    <x v="0"/>
    <x v="4"/>
    <x v="3"/>
    <x v="8"/>
    <x v="2"/>
    <x v="4"/>
    <n v="13"/>
    <n v="8"/>
    <n v="6.5"/>
    <x v="2"/>
    <n v="214.41369860750339"/>
    <n v="2.3312525284069276"/>
    <n v="5.3679073199144689"/>
  </r>
  <r>
    <x v="11"/>
    <x v="0"/>
    <x v="4"/>
    <x v="3"/>
    <x v="8"/>
    <x v="2"/>
    <x v="4"/>
    <n v="9.5"/>
    <n v="7"/>
    <n v="4"/>
    <x v="3"/>
    <n v="102.49446032336699"/>
    <n v="2.0107003930404712"/>
    <n v="4.6298087514922575"/>
  </r>
  <r>
    <x v="11"/>
    <x v="0"/>
    <x v="4"/>
    <x v="3"/>
    <x v="8"/>
    <x v="2"/>
    <x v="4"/>
    <n v="7.5"/>
    <n v="4"/>
    <n v="3.5"/>
    <x v="5"/>
    <n v="62.046454908398417"/>
    <n v="1.7927169726566128"/>
    <n v="4.1278833771965306"/>
  </r>
  <r>
    <x v="11"/>
    <x v="0"/>
    <x v="4"/>
    <x v="3"/>
    <x v="8"/>
    <x v="2"/>
    <x v="4"/>
    <n v="4.5"/>
    <n v="3"/>
    <n v="3"/>
    <x v="14"/>
    <n v="38.877209088173693"/>
    <n v="1.5896950802997403"/>
    <n v="3.6604081943041544"/>
  </r>
  <r>
    <x v="11"/>
    <x v="0"/>
    <x v="4"/>
    <x v="3"/>
    <x v="8"/>
    <x v="2"/>
    <x v="4"/>
    <n v="4.5"/>
    <n v="3"/>
    <n v="5"/>
    <x v="9"/>
    <n v="89.142691545610376"/>
    <n v="1.9500857428953129"/>
    <n v="4.4902383616509667"/>
  </r>
  <r>
    <x v="11"/>
    <x v="0"/>
    <x v="4"/>
    <x v="3"/>
    <x v="8"/>
    <x v="2"/>
    <x v="4"/>
    <n v="6"/>
    <n v="2.5"/>
    <n v="4"/>
    <x v="18"/>
    <n v="62.046454908398417"/>
    <n v="1.7927169726566128"/>
    <n v="4.1278833771965306"/>
  </r>
  <r>
    <x v="11"/>
    <x v="0"/>
    <x v="4"/>
    <x v="3"/>
    <x v="8"/>
    <x v="2"/>
    <x v="4"/>
    <n v="9"/>
    <n v="5"/>
    <n v="9.5"/>
    <x v="0"/>
    <n v="318.871654339364"/>
    <n v="2.5036159149433654"/>
    <n v="5.7647886843312426"/>
  </r>
  <r>
    <x v="11"/>
    <x v="0"/>
    <x v="4"/>
    <x v="3"/>
    <x v="8"/>
    <x v="2"/>
    <x v="4"/>
    <n v="1"/>
    <n v="0.8"/>
    <n v="0"/>
    <x v="0"/>
    <n v="0.62831853071795862"/>
    <n v="-0.20182013164188498"/>
    <n v="-0.46470802658470023"/>
  </r>
  <r>
    <x v="11"/>
    <x v="0"/>
    <x v="4"/>
    <x v="3"/>
    <x v="8"/>
    <x v="2"/>
    <x v="4"/>
    <n v="3"/>
    <n v="3"/>
    <n v="6"/>
    <x v="0"/>
    <n v="120.16591899980959"/>
    <n v="2.07978131218377"/>
    <n v="4.7888734461219453"/>
  </r>
  <r>
    <x v="11"/>
    <x v="3"/>
    <x v="4"/>
    <x v="3"/>
    <x v="8"/>
    <x v="2"/>
    <x v="4"/>
    <n v="10"/>
    <n v="4"/>
    <n v="10"/>
    <x v="0"/>
    <n v="345.57519189487726"/>
    <n v="2.538542557852359"/>
    <n v="5.8452102516418165"/>
  </r>
  <r>
    <x v="11"/>
    <x v="3"/>
    <x v="4"/>
    <x v="3"/>
    <x v="8"/>
    <x v="2"/>
    <x v="4"/>
    <n v="14"/>
    <n v="8"/>
    <n v="5"/>
    <x v="0"/>
    <n v="166.50441064025904"/>
    <n v="2.2214257422949228"/>
    <n v="5.1150217994015224"/>
  </r>
  <r>
    <x v="11"/>
    <x v="3"/>
    <x v="4"/>
    <x v="3"/>
    <x v="8"/>
    <x v="2"/>
    <x v="4"/>
    <n v="22"/>
    <n v="16"/>
    <n v="15"/>
    <x v="2"/>
    <n v="983.31850057360521"/>
    <n v="2.9926942102405825"/>
    <n v="6.8909330763895529"/>
  </r>
  <r>
    <x v="11"/>
    <x v="3"/>
    <x v="4"/>
    <x v="3"/>
    <x v="8"/>
    <x v="2"/>
    <x v="4"/>
    <n v="10"/>
    <n v="10"/>
    <n v="12"/>
    <x v="3"/>
    <n v="530.92915845667505"/>
    <n v="2.7250365773078076"/>
    <n v="6.2746286007724734"/>
  </r>
  <r>
    <x v="10"/>
    <x v="0"/>
    <x v="4"/>
    <x v="8"/>
    <x v="8"/>
    <x v="2"/>
    <x v="4"/>
    <n v="1.5"/>
    <n v="1.2"/>
    <n v="0.6"/>
    <x v="0"/>
    <n v="2.5446900494077322"/>
    <n v="0.40563489157278354"/>
    <n v="0.93400885453374749"/>
  </r>
  <r>
    <x v="10"/>
    <x v="0"/>
    <x v="4"/>
    <x v="8"/>
    <x v="8"/>
    <x v="2"/>
    <x v="4"/>
    <n v="1.5"/>
    <n v="1.5"/>
    <n v="0.6"/>
    <x v="0"/>
    <n v="2.8981192229365842"/>
    <n v="0.46211624752523184"/>
    <n v="1.0640619827819453"/>
  </r>
  <r>
    <x v="10"/>
    <x v="0"/>
    <x v="4"/>
    <x v="8"/>
    <x v="8"/>
    <x v="2"/>
    <x v="4"/>
    <n v="0.8"/>
    <n v="0.8"/>
    <n v="0"/>
    <x v="0"/>
    <n v="0.50265482457436694"/>
    <n v="-0.29873014464994135"/>
    <n v="-0.68785157789890994"/>
  </r>
  <r>
    <x v="10"/>
    <x v="0"/>
    <x v="4"/>
    <x v="8"/>
    <x v="8"/>
    <x v="2"/>
    <x v="4"/>
    <n v="7.5"/>
    <n v="5.5"/>
    <n v="7"/>
    <x v="5"/>
    <n v="186.33571426604459"/>
    <n v="2.2702961024655015"/>
    <n v="5.2275499622195465"/>
  </r>
  <r>
    <x v="10"/>
    <x v="0"/>
    <x v="4"/>
    <x v="8"/>
    <x v="8"/>
    <x v="2"/>
    <x v="4"/>
    <n v="10"/>
    <n v="7.5"/>
    <n v="7"/>
    <x v="2"/>
    <n v="212.84290228070847"/>
    <n v="2.328059172240577"/>
    <n v="5.3605543456092102"/>
  </r>
  <r>
    <x v="10"/>
    <x v="0"/>
    <x v="4"/>
    <x v="8"/>
    <x v="8"/>
    <x v="2"/>
    <x v="4"/>
    <n v="6"/>
    <n v="3.5"/>
    <n v="4.5"/>
    <x v="14"/>
    <n v="80.110612666539723"/>
    <n v="1.9036900531280889"/>
    <n v="4.3834083380137807"/>
  </r>
  <r>
    <x v="10"/>
    <x v="0"/>
    <x v="4"/>
    <x v="8"/>
    <x v="8"/>
    <x v="2"/>
    <x v="4"/>
    <n v="2.5"/>
    <n v="2"/>
    <n v="1.5"/>
    <x v="0"/>
    <n v="10.995574287564276"/>
    <n v="1.0412179170444096"/>
    <n v="2.397492854344768"/>
  </r>
  <r>
    <x v="10"/>
    <x v="0"/>
    <x v="4"/>
    <x v="8"/>
    <x v="8"/>
    <x v="2"/>
    <x v="4"/>
    <n v="3"/>
    <n v="3.5"/>
    <n v="1.5"/>
    <x v="9"/>
    <n v="15.315264186250241"/>
    <n v="1.1851244927286895"/>
    <n v="2.7288499902992105"/>
  </r>
  <r>
    <x v="10"/>
    <x v="3"/>
    <x v="4"/>
    <x v="8"/>
    <x v="8"/>
    <x v="2"/>
    <x v="4"/>
    <n v="0.8"/>
    <n v="1.6"/>
    <n v="0"/>
    <x v="13"/>
    <n v="1.0053096491487339"/>
    <n v="2.2998510140398521E-3"/>
    <n v="5.2956026610354026E-3"/>
  </r>
  <r>
    <x v="10"/>
    <x v="3"/>
    <x v="4"/>
    <x v="8"/>
    <x v="8"/>
    <x v="2"/>
    <x v="4"/>
    <n v="1.8"/>
    <n v="1.8"/>
    <n v="3.4"/>
    <x v="7"/>
    <n v="38.861501124905736"/>
    <n v="1.5895195723232545"/>
    <n v="3.6600040722537965"/>
  </r>
  <r>
    <x v="10"/>
    <x v="3"/>
    <x v="4"/>
    <x v="8"/>
    <x v="8"/>
    <x v="2"/>
    <x v="4"/>
    <n v="1.4"/>
    <n v="2"/>
    <n v="0"/>
    <x v="0"/>
    <n v="2.1991148575128552"/>
    <n v="0.34224791270839067"/>
    <n v="0.78805494191066772"/>
  </r>
  <r>
    <x v="10"/>
    <x v="3"/>
    <x v="4"/>
    <x v="8"/>
    <x v="8"/>
    <x v="2"/>
    <x v="4"/>
    <n v="1.4"/>
    <n v="1"/>
    <n v="1"/>
    <x v="0"/>
    <n v="4.2411500823462207"/>
    <n v="0.62748364118913991"/>
    <n v="1.4448344782997382"/>
  </r>
  <r>
    <x v="10"/>
    <x v="3"/>
    <x v="4"/>
    <x v="8"/>
    <x v="8"/>
    <x v="2"/>
    <x v="4"/>
    <n v="1.6"/>
    <n v="1.6"/>
    <n v="1.6"/>
    <x v="0"/>
    <n v="10.05309649148734"/>
    <n v="1.00229985101404"/>
    <n v="2.307880695655081"/>
  </r>
  <r>
    <x v="10"/>
    <x v="3"/>
    <x v="4"/>
    <x v="8"/>
    <x v="8"/>
    <x v="2"/>
    <x v="4"/>
    <n v="0.6"/>
    <n v="0.8"/>
    <n v="0"/>
    <x v="0"/>
    <n v="0.37699111843077515"/>
    <n v="-0.42366888125824137"/>
    <n v="-0.97553365035069095"/>
  </r>
  <r>
    <x v="10"/>
    <x v="3"/>
    <x v="4"/>
    <x v="8"/>
    <x v="8"/>
    <x v="2"/>
    <x v="4"/>
    <n v="1.2"/>
    <n v="0.8"/>
    <n v="0"/>
    <x v="0"/>
    <n v="0.7539822368615503"/>
    <n v="-0.12263888559426017"/>
    <n v="-0.28238646979074566"/>
  </r>
  <r>
    <x v="10"/>
    <x v="3"/>
    <x v="4"/>
    <x v="8"/>
    <x v="8"/>
    <x v="2"/>
    <x v="4"/>
    <n v="2.8"/>
    <n v="2.4"/>
    <n v="0"/>
    <x v="12"/>
    <n v="5.2778756580308519"/>
    <n v="0.72245915441999664"/>
    <n v="1.6635236792645676"/>
  </r>
  <r>
    <x v="10"/>
    <x v="3"/>
    <x v="4"/>
    <x v="8"/>
    <x v="8"/>
    <x v="2"/>
    <x v="4"/>
    <n v="2.2000000000000002"/>
    <n v="1.8"/>
    <n v="0"/>
    <x v="0"/>
    <n v="3.1101767270538954"/>
    <n v="0.49278506729168375"/>
    <n v="1.1346795499958988"/>
  </r>
  <r>
    <x v="10"/>
    <x v="3"/>
    <x v="4"/>
    <x v="8"/>
    <x v="8"/>
    <x v="2"/>
    <x v="4"/>
    <n v="1"/>
    <n v="0.6"/>
    <n v="0"/>
    <x v="0"/>
    <n v="0.47123889803846897"/>
    <n v="-0.32675886825018491"/>
    <n v="-0.75239009903648113"/>
  </r>
  <r>
    <x v="10"/>
    <x v="3"/>
    <x v="4"/>
    <x v="8"/>
    <x v="8"/>
    <x v="2"/>
    <x v="4"/>
    <n v="0.6"/>
    <n v="0.6"/>
    <n v="0"/>
    <x v="0"/>
    <n v="0.28274333882308139"/>
    <n v="-0.54860761786654122"/>
    <n v="-1.2632157228024719"/>
  </r>
  <r>
    <x v="10"/>
    <x v="3"/>
    <x v="4"/>
    <x v="8"/>
    <x v="8"/>
    <x v="2"/>
    <x v="4"/>
    <n v="2.2000000000000002"/>
    <n v="1.6"/>
    <n v="1.2"/>
    <x v="0"/>
    <n v="7.2884949563283206"/>
    <n v="0.86263785758503353"/>
    <n v="1.9862970715276187"/>
  </r>
  <r>
    <x v="10"/>
    <x v="3"/>
    <x v="4"/>
    <x v="8"/>
    <x v="8"/>
    <x v="2"/>
    <x v="4"/>
    <n v="5"/>
    <n v="5"/>
    <n v="0"/>
    <x v="0"/>
    <n v="19.634954084936208"/>
    <n v="1.2930298900382091"/>
    <n v="2.9773113495977102"/>
  </r>
  <r>
    <x v="10"/>
    <x v="0"/>
    <x v="4"/>
    <x v="9"/>
    <x v="8"/>
    <x v="2"/>
    <x v="4"/>
    <n v="1.6"/>
    <n v="1.5"/>
    <n v="0.8"/>
    <x v="0"/>
    <n v="3.8955748904513441"/>
    <n v="0.59057155785636894"/>
    <n v="1.3598412654663459"/>
  </r>
  <r>
    <x v="10"/>
    <x v="0"/>
    <x v="4"/>
    <x v="9"/>
    <x v="8"/>
    <x v="2"/>
    <x v="4"/>
    <n v="1.5"/>
    <n v="1.5"/>
    <n v="0.6"/>
    <x v="0"/>
    <n v="2.8981192229365842"/>
    <n v="0.46211624752523184"/>
    <n v="1.0640619827819453"/>
  </r>
  <r>
    <x v="10"/>
    <x v="0"/>
    <x v="4"/>
    <x v="9"/>
    <x v="8"/>
    <x v="2"/>
    <x v="4"/>
    <n v="2"/>
    <n v="1.5"/>
    <n v="0.8"/>
    <x v="2"/>
    <n v="4.3668137884898126"/>
    <n v="0.64016467294822899"/>
    <n v="1.4740336329920005"/>
  </r>
  <r>
    <x v="10"/>
    <x v="0"/>
    <x v="4"/>
    <x v="9"/>
    <x v="8"/>
    <x v="2"/>
    <x v="4"/>
    <n v="5"/>
    <n v="4"/>
    <n v="8.5"/>
    <x v="0"/>
    <n v="242.68803248981152"/>
    <n v="2.3850483607910062"/>
    <n v="5.491776801627255"/>
  </r>
  <r>
    <x v="10"/>
    <x v="0"/>
    <x v="4"/>
    <x v="9"/>
    <x v="8"/>
    <x v="2"/>
    <x v="4"/>
    <n v="1"/>
    <n v="0.8"/>
    <n v="0"/>
    <x v="2"/>
    <n v="0.62831853071795862"/>
    <n v="-0.20182013164188498"/>
    <n v="-0.46470802658470023"/>
  </r>
  <r>
    <x v="10"/>
    <x v="0"/>
    <x v="4"/>
    <x v="9"/>
    <x v="8"/>
    <x v="2"/>
    <x v="4"/>
    <n v="3"/>
    <n v="2.2999999999999998"/>
    <n v="3"/>
    <x v="3"/>
    <n v="33.693581209750533"/>
    <n v="1.5275471735508956"/>
    <n v="3.5173073506634807"/>
  </r>
  <r>
    <x v="10"/>
    <x v="0"/>
    <x v="4"/>
    <x v="9"/>
    <x v="8"/>
    <x v="2"/>
    <x v="4"/>
    <n v="2"/>
    <n v="1.7"/>
    <n v="1.2"/>
    <x v="0"/>
    <n v="7.1942471767206264"/>
    <n v="0.85698535503402185"/>
    <n v="1.9732817034155485"/>
  </r>
  <r>
    <x v="10"/>
    <x v="0"/>
    <x v="4"/>
    <x v="9"/>
    <x v="8"/>
    <x v="2"/>
    <x v="4"/>
    <n v="0.3"/>
    <n v="0.3"/>
    <n v="0"/>
    <x v="0"/>
    <n v="7.0685834705770348E-2"/>
    <n v="-1.1506676091945036"/>
    <n v="-2.6495100839223626"/>
  </r>
  <r>
    <x v="10"/>
    <x v="0"/>
    <x v="4"/>
    <x v="9"/>
    <x v="8"/>
    <x v="2"/>
    <x v="4"/>
    <n v="0.8"/>
    <n v="0.6"/>
    <n v="0"/>
    <x v="0"/>
    <n v="0.37699111843077515"/>
    <n v="-0.42366888125824137"/>
    <n v="-0.97553365035069095"/>
  </r>
  <r>
    <x v="10"/>
    <x v="3"/>
    <x v="4"/>
    <x v="9"/>
    <x v="8"/>
    <x v="2"/>
    <x v="4"/>
    <n v="3.6"/>
    <n v="2.2000000000000002"/>
    <n v="2"/>
    <x v="0"/>
    <n v="18.786724068466963"/>
    <n v="1.2738510566825447"/>
    <n v="2.9331504538119404"/>
  </r>
  <r>
    <x v="10"/>
    <x v="3"/>
    <x v="4"/>
    <x v="9"/>
    <x v="8"/>
    <x v="2"/>
    <x v="4"/>
    <n v="5.6"/>
    <n v="5"/>
    <n v="5"/>
    <x v="0"/>
    <n v="100.53096491487338"/>
    <n v="2.00229985101404"/>
    <n v="4.6104657886491269"/>
  </r>
  <r>
    <x v="10"/>
    <x v="3"/>
    <x v="4"/>
    <x v="9"/>
    <x v="8"/>
    <x v="2"/>
    <x v="4"/>
    <n v="3.4"/>
    <n v="2"/>
    <n v="0"/>
    <x v="1"/>
    <n v="5.3407075111026483"/>
    <n v="0.7275987940724078"/>
    <n v="1.6753581369115704"/>
  </r>
  <r>
    <x v="10"/>
    <x v="3"/>
    <x v="4"/>
    <x v="9"/>
    <x v="8"/>
    <x v="2"/>
    <x v="4"/>
    <n v="2"/>
    <n v="2"/>
    <n v="0"/>
    <x v="0"/>
    <n v="3.1415926535897931"/>
    <n v="0.49714987269413385"/>
    <n v="1.1447298858494002"/>
  </r>
  <r>
    <x v="10"/>
    <x v="3"/>
    <x v="4"/>
    <x v="9"/>
    <x v="8"/>
    <x v="2"/>
    <x v="4"/>
    <n v="1"/>
    <n v="1"/>
    <n v="0"/>
    <x v="0"/>
    <n v="0.78539816339744828"/>
    <n v="-0.10491011863382856"/>
    <n v="-0.24156447527049049"/>
  </r>
  <r>
    <x v="10"/>
    <x v="3"/>
    <x v="4"/>
    <x v="9"/>
    <x v="8"/>
    <x v="2"/>
    <x v="4"/>
    <n v="4.8"/>
    <n v="2"/>
    <n v="3"/>
    <x v="2"/>
    <n v="35.814156250923645"/>
    <n v="1.5540547240306064"/>
    <n v="3.5783432412498501"/>
  </r>
  <r>
    <x v="10"/>
    <x v="3"/>
    <x v="4"/>
    <x v="9"/>
    <x v="8"/>
    <x v="2"/>
    <x v="4"/>
    <n v="7"/>
    <n v="5"/>
    <n v="3"/>
    <x v="1"/>
    <n v="55.76326960121883"/>
    <n v="1.7463482300852466"/>
    <n v="4.0211154017708246"/>
  </r>
  <r>
    <x v="10"/>
    <x v="3"/>
    <x v="4"/>
    <x v="9"/>
    <x v="8"/>
    <x v="2"/>
    <x v="4"/>
    <n v="1"/>
    <n v="1.6"/>
    <n v="0"/>
    <x v="13"/>
    <n v="1.2566370614359172"/>
    <n v="9.9209864022096222E-2"/>
    <n v="0.22843915397524506"/>
  </r>
  <r>
    <x v="10"/>
    <x v="3"/>
    <x v="4"/>
    <x v="9"/>
    <x v="8"/>
    <x v="2"/>
    <x v="4"/>
    <n v="4.5999999999999996"/>
    <n v="1.6"/>
    <n v="0"/>
    <x v="2"/>
    <n v="5.7805304826052186"/>
    <n v="0.76196769570367029"/>
    <n v="1.7544954574702942"/>
  </r>
  <r>
    <x v="10"/>
    <x v="3"/>
    <x v="4"/>
    <x v="9"/>
    <x v="8"/>
    <x v="2"/>
    <x v="4"/>
    <n v="3"/>
    <n v="3"/>
    <n v="0"/>
    <x v="0"/>
    <n v="7.0685834705770345"/>
    <n v="0.84933239080549627"/>
    <n v="1.9556601020657289"/>
  </r>
  <r>
    <x v="10"/>
    <x v="3"/>
    <x v="4"/>
    <x v="9"/>
    <x v="8"/>
    <x v="2"/>
    <x v="4"/>
    <n v="4"/>
    <n v="4"/>
    <n v="3.8"/>
    <x v="0"/>
    <n v="57.930968532195777"/>
    <n v="1.7629107894117444"/>
    <n v="4.0592521039778475"/>
  </r>
  <r>
    <x v="10"/>
    <x v="3"/>
    <x v="4"/>
    <x v="9"/>
    <x v="8"/>
    <x v="2"/>
    <x v="4"/>
    <n v="6"/>
    <n v="2.4"/>
    <n v="3.4"/>
    <x v="0"/>
    <n v="47.626544628421257"/>
    <n v="1.6778490739901686"/>
    <n v="3.8633902660636257"/>
  </r>
  <r>
    <x v="10"/>
    <x v="3"/>
    <x v="4"/>
    <x v="9"/>
    <x v="8"/>
    <x v="2"/>
    <x v="4"/>
    <n v="3"/>
    <n v="2"/>
    <n v="1.6"/>
    <x v="0"/>
    <n v="12.754866173574561"/>
    <n v="1.1056759062713279"/>
    <n v="2.5459128594630416"/>
  </r>
  <r>
    <x v="10"/>
    <x v="3"/>
    <x v="4"/>
    <x v="9"/>
    <x v="8"/>
    <x v="2"/>
    <x v="4"/>
    <n v="2"/>
    <n v="2"/>
    <n v="0"/>
    <x v="0"/>
    <n v="3.1415926535897931"/>
    <n v="0.49714987269413385"/>
    <n v="1.1447298858494002"/>
  </r>
  <r>
    <x v="10"/>
    <x v="3"/>
    <x v="4"/>
    <x v="9"/>
    <x v="8"/>
    <x v="2"/>
    <x v="4"/>
    <n v="3"/>
    <n v="2.8"/>
    <n v="2"/>
    <x v="0"/>
    <n v="19.163715186897736"/>
    <n v="1.2824797077049008"/>
    <n v="2.9530186570286654"/>
  </r>
  <r>
    <x v="10"/>
    <x v="3"/>
    <x v="4"/>
    <x v="9"/>
    <x v="8"/>
    <x v="2"/>
    <x v="4"/>
    <n v="4"/>
    <n v="3"/>
    <n v="2"/>
    <x v="0"/>
    <n v="21.991148575128552"/>
    <n v="1.3422479127083906"/>
    <n v="3.0906400349047134"/>
  </r>
  <r>
    <x v="10"/>
    <x v="3"/>
    <x v="4"/>
    <x v="9"/>
    <x v="8"/>
    <x v="2"/>
    <x v="4"/>
    <n v="1.8"/>
    <n v="1"/>
    <n v="0"/>
    <x v="0"/>
    <n v="1.4137166941154069"/>
    <n v="0.15036238646947753"/>
    <n v="0.34622218963162854"/>
  </r>
  <r>
    <x v="11"/>
    <x v="0"/>
    <x v="4"/>
    <x v="0"/>
    <x v="9"/>
    <x v="3"/>
    <x v="2"/>
    <n v="8"/>
    <n v="6"/>
    <n v="6"/>
    <x v="0"/>
    <n v="150.79644737231007"/>
    <n v="2.1783911100697209"/>
    <n v="5.0159308967572906"/>
  </r>
  <r>
    <x v="11"/>
    <x v="0"/>
    <x v="4"/>
    <x v="0"/>
    <x v="9"/>
    <x v="3"/>
    <x v="2"/>
    <n v="1"/>
    <n v="1"/>
    <n v="0.5"/>
    <x v="0"/>
    <n v="1.5707963267948966"/>
    <n v="0.19611987703015263"/>
    <n v="0.45158270528945482"/>
  </r>
  <r>
    <x v="11"/>
    <x v="0"/>
    <x v="4"/>
    <x v="0"/>
    <x v="9"/>
    <x v="3"/>
    <x v="2"/>
    <n v="2"/>
    <n v="1.3"/>
    <n v="1.2"/>
    <x v="0"/>
    <n v="6.5659286460026669"/>
    <n v="0.8172961588051878"/>
    <n v="1.8818939518261197"/>
  </r>
  <r>
    <x v="11"/>
    <x v="3"/>
    <x v="4"/>
    <x v="0"/>
    <x v="9"/>
    <x v="3"/>
    <x v="2"/>
    <n v="4"/>
    <n v="2"/>
    <n v="0"/>
    <x v="13"/>
    <n v="6.2831853071795862"/>
    <n v="0.79817986835811505"/>
    <n v="1.8378770664093453"/>
  </r>
  <r>
    <x v="11"/>
    <x v="3"/>
    <x v="4"/>
    <x v="0"/>
    <x v="9"/>
    <x v="3"/>
    <x v="2"/>
    <n v="1.8"/>
    <n v="1.4"/>
    <n v="0"/>
    <x v="10"/>
    <n v="1.9792033717615696"/>
    <n v="0.29649042214771554"/>
    <n v="0.68269442625284138"/>
  </r>
  <r>
    <x v="11"/>
    <x v="3"/>
    <x v="4"/>
    <x v="0"/>
    <x v="9"/>
    <x v="3"/>
    <x v="2"/>
    <n v="5.6"/>
    <n v="4"/>
    <n v="6"/>
    <x v="20"/>
    <n v="130.69025438933539"/>
    <n v="2.1162432033208765"/>
    <n v="4.8728300531166173"/>
  </r>
  <r>
    <x v="11"/>
    <x v="3"/>
    <x v="4"/>
    <x v="0"/>
    <x v="9"/>
    <x v="3"/>
    <x v="2"/>
    <n v="20"/>
    <n v="18"/>
    <n v="19"/>
    <x v="13"/>
    <n v="1416.8582867689968"/>
    <n v="3.1513264145720945"/>
    <n v="7.2561972253520786"/>
  </r>
  <r>
    <x v="11"/>
    <x v="3"/>
    <x v="4"/>
    <x v="0"/>
    <x v="9"/>
    <x v="3"/>
    <x v="2"/>
    <n v="2"/>
    <n v="1.8"/>
    <n v="0"/>
    <x v="9"/>
    <n v="2.8274333882308138"/>
    <n v="0.45139238213345872"/>
    <n v="1.0393693701915738"/>
  </r>
  <r>
    <x v="10"/>
    <x v="0"/>
    <x v="4"/>
    <x v="1"/>
    <x v="9"/>
    <x v="3"/>
    <x v="2"/>
    <n v="1"/>
    <n v="0.6"/>
    <n v="0.2"/>
    <x v="0"/>
    <n v="0.59690260418206065"/>
    <n v="-0.22409652635303723"/>
    <n v="-0.51600132097225082"/>
  </r>
  <r>
    <x v="10"/>
    <x v="0"/>
    <x v="4"/>
    <x v="1"/>
    <x v="9"/>
    <x v="3"/>
    <x v="2"/>
    <n v="1"/>
    <n v="0.8"/>
    <n v="0.4"/>
    <x v="0"/>
    <n v="1.1309733552923256"/>
    <n v="5.3452373461421121E-2"/>
    <n v="0.1230786383174188"/>
  </r>
  <r>
    <x v="10"/>
    <x v="0"/>
    <x v="4"/>
    <x v="1"/>
    <x v="9"/>
    <x v="3"/>
    <x v="2"/>
    <n v="1"/>
    <n v="0.6"/>
    <n v="0.2"/>
    <x v="12"/>
    <n v="0.59690260418206065"/>
    <n v="-0.22409652635303723"/>
    <n v="-0.51600132097225082"/>
  </r>
  <r>
    <x v="10"/>
    <x v="0"/>
    <x v="4"/>
    <x v="1"/>
    <x v="9"/>
    <x v="3"/>
    <x v="2"/>
    <n v="0.4"/>
    <n v="0.2"/>
    <n v="0"/>
    <x v="0"/>
    <n v="6.2831853071795868E-2"/>
    <n v="-1.2018201316418848"/>
    <n v="-2.767293119578746"/>
  </r>
  <r>
    <x v="10"/>
    <x v="0"/>
    <x v="4"/>
    <x v="1"/>
    <x v="9"/>
    <x v="3"/>
    <x v="2"/>
    <n v="0.8"/>
    <n v="0.5"/>
    <n v="0.1"/>
    <x v="0"/>
    <n v="0.34557519189487729"/>
    <n v="-0.46145744214764106"/>
    <n v="-1.0625450273403205"/>
  </r>
  <r>
    <x v="10"/>
    <x v="0"/>
    <x v="4"/>
    <x v="1"/>
    <x v="9"/>
    <x v="3"/>
    <x v="2"/>
    <n v="1"/>
    <n v="0.8"/>
    <n v="0.6"/>
    <x v="0"/>
    <n v="1.7592918860102844"/>
    <n v="0.24533789970033432"/>
    <n v="0.56491139059645812"/>
  </r>
  <r>
    <x v="10"/>
    <x v="0"/>
    <x v="4"/>
    <x v="1"/>
    <x v="9"/>
    <x v="3"/>
    <x v="2"/>
    <n v="0.9"/>
    <n v="0.8"/>
    <n v="0.4"/>
    <x v="0"/>
    <n v="1.0681415022205298"/>
    <n v="2.8628789736389035E-2"/>
    <n v="6.5920224477470327E-2"/>
  </r>
  <r>
    <x v="10"/>
    <x v="0"/>
    <x v="4"/>
    <x v="1"/>
    <x v="9"/>
    <x v="3"/>
    <x v="2"/>
    <n v="1"/>
    <n v="0.6"/>
    <n v="0.2"/>
    <x v="1"/>
    <n v="0.59690260418206065"/>
    <n v="-0.22409652635303723"/>
    <n v="-0.51600132097225082"/>
  </r>
  <r>
    <x v="10"/>
    <x v="3"/>
    <x v="4"/>
    <x v="1"/>
    <x v="9"/>
    <x v="3"/>
    <x v="2"/>
    <n v="1.8"/>
    <n v="1.4"/>
    <n v="0"/>
    <x v="13"/>
    <n v="1.9792033717615696"/>
    <n v="0.29649042214771554"/>
    <n v="0.68269442625284138"/>
  </r>
  <r>
    <x v="10"/>
    <x v="3"/>
    <x v="4"/>
    <x v="1"/>
    <x v="9"/>
    <x v="3"/>
    <x v="2"/>
    <n v="3"/>
    <n v="2"/>
    <n v="1.4"/>
    <x v="13"/>
    <n v="10.869910581420685"/>
    <n v="1.0362259714869104"/>
    <n v="2.3859984749190333"/>
  </r>
  <r>
    <x v="10"/>
    <x v="3"/>
    <x v="4"/>
    <x v="1"/>
    <x v="9"/>
    <x v="3"/>
    <x v="2"/>
    <n v="1.2"/>
    <n v="1.2"/>
    <n v="0"/>
    <x v="0"/>
    <n v="1.1309733552923256"/>
    <n v="5.3452373461421121E-2"/>
    <n v="0.1230786383174188"/>
  </r>
  <r>
    <x v="10"/>
    <x v="3"/>
    <x v="4"/>
    <x v="1"/>
    <x v="9"/>
    <x v="3"/>
    <x v="2"/>
    <n v="5"/>
    <n v="2"/>
    <n v="2"/>
    <x v="9"/>
    <n v="20.420352248333657"/>
    <n v="1.3100632293369894"/>
    <n v="3.0165320627509917"/>
  </r>
  <r>
    <x v="10"/>
    <x v="3"/>
    <x v="4"/>
    <x v="1"/>
    <x v="9"/>
    <x v="3"/>
    <x v="2"/>
    <n v="17"/>
    <n v="16"/>
    <n v="20"/>
    <x v="2"/>
    <n v="1470.2653618800232"/>
    <n v="3.1673957257682579"/>
    <n v="7.293198181767047"/>
  </r>
  <r>
    <x v="10"/>
    <x v="0"/>
    <x v="4"/>
    <x v="4"/>
    <x v="9"/>
    <x v="3"/>
    <x v="2"/>
    <n v="2"/>
    <n v="1.2"/>
    <n v="1.6"/>
    <x v="0"/>
    <n v="9.9274327853437487"/>
    <n v="0.9968369553125378"/>
    <n v="2.2953019134482213"/>
  </r>
  <r>
    <x v="10"/>
    <x v="0"/>
    <x v="4"/>
    <x v="4"/>
    <x v="9"/>
    <x v="3"/>
    <x v="2"/>
    <n v="1.8"/>
    <n v="1.8"/>
    <n v="1"/>
    <x v="0"/>
    <n v="5.6862827029975254"/>
    <n v="0.75482844756331835"/>
    <n v="1.7380567311271344"/>
  </r>
  <r>
    <x v="10"/>
    <x v="0"/>
    <x v="4"/>
    <x v="4"/>
    <x v="9"/>
    <x v="3"/>
    <x v="2"/>
    <n v="7"/>
    <n v="6.5"/>
    <n v="5.5"/>
    <x v="9"/>
    <n v="130.76879420567514"/>
    <n v="2.1165041192085101"/>
    <n v="4.8734308341500077"/>
  </r>
  <r>
    <x v="10"/>
    <x v="0"/>
    <x v="4"/>
    <x v="4"/>
    <x v="9"/>
    <x v="3"/>
    <x v="2"/>
    <n v="1.4"/>
    <n v="0.8"/>
    <n v="0.6"/>
    <x v="0"/>
    <n v="2.0106192982974673"/>
    <n v="0.30332984667802093"/>
    <n v="0.69844278322098052"/>
  </r>
  <r>
    <x v="10"/>
    <x v="0"/>
    <x v="4"/>
    <x v="4"/>
    <x v="9"/>
    <x v="3"/>
    <x v="2"/>
    <n v="1.3"/>
    <n v="1"/>
    <n v="0.8"/>
    <x v="0"/>
    <n v="3.0316369107141505"/>
    <n v="0.48167718603792642"/>
    <n v="1.109102708206249"/>
  </r>
  <r>
    <x v="10"/>
    <x v="3"/>
    <x v="4"/>
    <x v="4"/>
    <x v="9"/>
    <x v="3"/>
    <x v="2"/>
    <n v="3.4"/>
    <n v="3"/>
    <n v="3"/>
    <x v="8"/>
    <n v="36.28539514896211"/>
    <n v="1.5597318569222969"/>
    <n v="3.5914153228172028"/>
  </r>
  <r>
    <x v="10"/>
    <x v="3"/>
    <x v="4"/>
    <x v="4"/>
    <x v="9"/>
    <x v="3"/>
    <x v="2"/>
    <n v="1"/>
    <n v="1.6"/>
    <n v="0"/>
    <x v="0"/>
    <n v="1.2566370614359172"/>
    <n v="9.9209864022096222E-2"/>
    <n v="0.22843915397524506"/>
  </r>
  <r>
    <x v="10"/>
    <x v="0"/>
    <x v="4"/>
    <x v="5"/>
    <x v="9"/>
    <x v="3"/>
    <x v="2"/>
    <n v="2"/>
    <n v="1.5"/>
    <n v="2"/>
    <x v="2"/>
    <n v="14.922565104551516"/>
    <n v="1.1738434823190005"/>
    <n v="2.7028745038959499"/>
  </r>
  <r>
    <x v="10"/>
    <x v="0"/>
    <x v="4"/>
    <x v="5"/>
    <x v="9"/>
    <x v="3"/>
    <x v="2"/>
    <n v="1.2"/>
    <n v="1"/>
    <n v="0.2"/>
    <x v="0"/>
    <n v="1.0681415022205296"/>
    <n v="2.8628789736388945E-2"/>
    <n v="6.5920224477470118E-2"/>
  </r>
  <r>
    <x v="10"/>
    <x v="0"/>
    <x v="4"/>
    <x v="5"/>
    <x v="9"/>
    <x v="3"/>
    <x v="2"/>
    <n v="2"/>
    <n v="1.4"/>
    <n v="0.4"/>
    <x v="0"/>
    <n v="2.7017696820872219"/>
    <n v="0.43164832393770153"/>
    <n v="0.99390699611481648"/>
  </r>
  <r>
    <x v="10"/>
    <x v="0"/>
    <x v="4"/>
    <x v="5"/>
    <x v="9"/>
    <x v="3"/>
    <x v="2"/>
    <n v="1.2"/>
    <n v="1"/>
    <n v="0.4"/>
    <x v="0"/>
    <n v="1.4451326206513049"/>
    <n v="0.15990770437570792"/>
    <n v="0.36820109635040382"/>
  </r>
  <r>
    <x v="10"/>
    <x v="3"/>
    <x v="4"/>
    <x v="5"/>
    <x v="9"/>
    <x v="3"/>
    <x v="2"/>
    <n v="3"/>
    <n v="2.8"/>
    <n v="1.8"/>
    <x v="12"/>
    <n v="16.776104770169496"/>
    <n v="1.2246911297226903"/>
    <n v="2.8199555388215036"/>
  </r>
  <r>
    <x v="10"/>
    <x v="3"/>
    <x v="4"/>
    <x v="5"/>
    <x v="9"/>
    <x v="3"/>
    <x v="2"/>
    <n v="1.4"/>
    <n v="1"/>
    <n v="1"/>
    <x v="12"/>
    <n v="4.2411500823462207"/>
    <n v="0.62748364118913991"/>
    <n v="1.4448344782997382"/>
  </r>
  <r>
    <x v="10"/>
    <x v="3"/>
    <x v="4"/>
    <x v="5"/>
    <x v="9"/>
    <x v="3"/>
    <x v="2"/>
    <n v="2"/>
    <n v="2"/>
    <n v="2"/>
    <x v="13"/>
    <n v="15.707963267948966"/>
    <n v="1.1961198770301527"/>
    <n v="2.7541677982835004"/>
  </r>
  <r>
    <x v="10"/>
    <x v="3"/>
    <x v="4"/>
    <x v="5"/>
    <x v="9"/>
    <x v="3"/>
    <x v="2"/>
    <n v="1.6"/>
    <n v="1.4"/>
    <n v="1"/>
    <x v="10"/>
    <n v="4.9008845396000771"/>
    <n v="0.69027447104859541"/>
    <n v="1.5894157071108457"/>
  </r>
  <r>
    <x v="10"/>
    <x v="3"/>
    <x v="4"/>
    <x v="5"/>
    <x v="9"/>
    <x v="3"/>
    <x v="2"/>
    <n v="21"/>
    <n v="16"/>
    <n v="10"/>
    <x v="12"/>
    <n v="578.0530482605219"/>
    <n v="2.7619676957036701"/>
    <n v="6.3596656434583858"/>
  </r>
  <r>
    <x v="10"/>
    <x v="3"/>
    <x v="4"/>
    <x v="5"/>
    <x v="9"/>
    <x v="3"/>
    <x v="2"/>
    <n v="26"/>
    <n v="15"/>
    <n v="10"/>
    <x v="3"/>
    <n v="620.46454908398414"/>
    <n v="2.792716972656613"/>
    <n v="6.4304684701905765"/>
  </r>
  <r>
    <x v="10"/>
    <x v="3"/>
    <x v="4"/>
    <x v="5"/>
    <x v="9"/>
    <x v="3"/>
    <x v="2"/>
    <n v="1"/>
    <n v="0.8"/>
    <n v="0"/>
    <x v="12"/>
    <n v="0.62831853071795862"/>
    <n v="-0.20182013164188498"/>
    <n v="-0.46470802658470023"/>
  </r>
  <r>
    <x v="10"/>
    <x v="3"/>
    <x v="4"/>
    <x v="5"/>
    <x v="9"/>
    <x v="3"/>
    <x v="2"/>
    <n v="1.2"/>
    <n v="0.6"/>
    <n v="0"/>
    <x v="13"/>
    <n v="0.56548667764616278"/>
    <n v="-0.24757762220256008"/>
    <n v="-0.57006854224252645"/>
  </r>
  <r>
    <x v="10"/>
    <x v="3"/>
    <x v="4"/>
    <x v="5"/>
    <x v="9"/>
    <x v="3"/>
    <x v="2"/>
    <n v="2"/>
    <n v="1"/>
    <n v="0"/>
    <x v="13"/>
    <n v="1.5707963267948966"/>
    <n v="0.19611987703015263"/>
    <n v="0.45158270528945482"/>
  </r>
  <r>
    <x v="11"/>
    <x v="0"/>
    <x v="4"/>
    <x v="2"/>
    <x v="9"/>
    <x v="3"/>
    <x v="2"/>
    <n v="1.6"/>
    <n v="1"/>
    <n v="0.6"/>
    <x v="15"/>
    <n v="2.3876104167282426"/>
    <n v="0.37796346497492517"/>
    <n v="0.87029304014763975"/>
  </r>
  <r>
    <x v="11"/>
    <x v="0"/>
    <x v="4"/>
    <x v="2"/>
    <x v="9"/>
    <x v="3"/>
    <x v="2"/>
    <n v="10"/>
    <n v="9"/>
    <n v="7.5"/>
    <x v="9"/>
    <n v="247.40042147019622"/>
    <n v="2.3934004351557721"/>
    <n v="5.5110081635551422"/>
  </r>
  <r>
    <x v="11"/>
    <x v="0"/>
    <x v="4"/>
    <x v="2"/>
    <x v="9"/>
    <x v="3"/>
    <x v="2"/>
    <n v="22"/>
    <n v="18"/>
    <n v="18"/>
    <x v="27"/>
    <n v="1328.8936924684824"/>
    <n v="3.123490240069176"/>
    <n v="7.1921020648956784"/>
  </r>
  <r>
    <x v="11"/>
    <x v="0"/>
    <x v="4"/>
    <x v="2"/>
    <x v="9"/>
    <x v="3"/>
    <x v="2"/>
    <n v="19"/>
    <n v="16"/>
    <n v="12.5"/>
    <x v="17"/>
    <n v="729.63489379622945"/>
    <n v="2.863105595359813"/>
    <n v="6.5925442635433482"/>
  </r>
  <r>
    <x v="11"/>
    <x v="0"/>
    <x v="4"/>
    <x v="2"/>
    <x v="9"/>
    <x v="3"/>
    <x v="2"/>
    <n v="2.6"/>
    <n v="1.5"/>
    <n v="0.6"/>
    <x v="0"/>
    <n v="4.1940261925423741"/>
    <n v="0.62263113839472795"/>
    <n v="1.4336611777016131"/>
  </r>
  <r>
    <x v="11"/>
    <x v="0"/>
    <x v="4"/>
    <x v="6"/>
    <x v="9"/>
    <x v="3"/>
    <x v="2"/>
    <n v="1"/>
    <n v="1"/>
    <n v="0.6"/>
    <x v="1"/>
    <n v="1.9163715186897738"/>
    <n v="0.28247970770490088"/>
    <n v="0.65043356403462005"/>
  </r>
  <r>
    <x v="11"/>
    <x v="0"/>
    <x v="4"/>
    <x v="6"/>
    <x v="9"/>
    <x v="3"/>
    <x v="2"/>
    <n v="0.8"/>
    <n v="0.8"/>
    <n v="0.4"/>
    <x v="0"/>
    <n v="1.0053096491487339"/>
    <n v="2.2998510140398521E-3"/>
    <n v="5.2956026610354026E-3"/>
  </r>
  <r>
    <x v="11"/>
    <x v="0"/>
    <x v="4"/>
    <x v="6"/>
    <x v="9"/>
    <x v="3"/>
    <x v="2"/>
    <n v="1"/>
    <n v="1"/>
    <n v="0.4"/>
    <x v="0"/>
    <n v="1.2880529879718152"/>
    <n v="0.10993372941386935"/>
    <n v="0.25313176656561659"/>
  </r>
  <r>
    <x v="11"/>
    <x v="0"/>
    <x v="4"/>
    <x v="6"/>
    <x v="9"/>
    <x v="3"/>
    <x v="2"/>
    <n v="2.5"/>
    <n v="2"/>
    <n v="1.5"/>
    <x v="5"/>
    <n v="10.995574287564276"/>
    <n v="1.0412179170444096"/>
    <n v="2.397492854344768"/>
  </r>
  <r>
    <x v="11"/>
    <x v="3"/>
    <x v="4"/>
    <x v="6"/>
    <x v="9"/>
    <x v="3"/>
    <x v="2"/>
    <n v="20"/>
    <n v="16"/>
    <n v="6"/>
    <x v="8"/>
    <n v="364.42474781641602"/>
    <n v="2.5616078619210523"/>
    <n v="5.8983200769557644"/>
  </r>
  <r>
    <x v="11"/>
    <x v="3"/>
    <x v="4"/>
    <x v="6"/>
    <x v="9"/>
    <x v="3"/>
    <x v="2"/>
    <n v="1.6"/>
    <n v="1"/>
    <n v="0"/>
    <x v="26"/>
    <n v="1.2566370614359172"/>
    <n v="9.9209864022096222E-2"/>
    <n v="0.22843915397524506"/>
  </r>
  <r>
    <x v="11"/>
    <x v="3"/>
    <x v="4"/>
    <x v="6"/>
    <x v="9"/>
    <x v="3"/>
    <x v="2"/>
    <n v="11"/>
    <n v="11"/>
    <n v="9"/>
    <x v="2"/>
    <n v="349.50218271186446"/>
    <n v="2.5434498923471032"/>
    <n v="5.8565098068957493"/>
  </r>
  <r>
    <x v="11"/>
    <x v="0"/>
    <x v="4"/>
    <x v="7"/>
    <x v="9"/>
    <x v="3"/>
    <x v="2"/>
    <n v="2"/>
    <n v="1.2"/>
    <n v="1.8"/>
    <x v="2"/>
    <n v="12.063715789784807"/>
    <n v="1.0814810970616646"/>
    <n v="2.4902022524490359"/>
  </r>
  <r>
    <x v="11"/>
    <x v="0"/>
    <x v="4"/>
    <x v="7"/>
    <x v="9"/>
    <x v="3"/>
    <x v="2"/>
    <n v="1.2"/>
    <n v="0.8"/>
    <n v="0.8"/>
    <x v="13"/>
    <n v="2.7646015351590183"/>
    <n v="0.44163254484430253"/>
    <n v="1.0168965143395154"/>
  </r>
  <r>
    <x v="11"/>
    <x v="0"/>
    <x v="4"/>
    <x v="7"/>
    <x v="9"/>
    <x v="3"/>
    <x v="2"/>
    <n v="10"/>
    <n v="9"/>
    <n v="8"/>
    <x v="21"/>
    <n v="271.74776453551709"/>
    <n v="2.4341659801589479"/>
    <n v="5.6048742997872338"/>
  </r>
  <r>
    <x v="11"/>
    <x v="0"/>
    <x v="4"/>
    <x v="7"/>
    <x v="9"/>
    <x v="3"/>
    <x v="2"/>
    <n v="2"/>
    <n v="1.8"/>
    <n v="0.8"/>
    <x v="0"/>
    <n v="4.8380526865282816"/>
    <n v="0.68467059353059689"/>
    <n v="1.5765123022749379"/>
  </r>
  <r>
    <x v="11"/>
    <x v="0"/>
    <x v="4"/>
    <x v="3"/>
    <x v="9"/>
    <x v="3"/>
    <x v="2"/>
    <n v="1.2"/>
    <n v="1.6"/>
    <n v="0.6"/>
    <x v="12"/>
    <n v="2.638937829015426"/>
    <n v="0.42142915875601544"/>
    <n v="0.97037649870462228"/>
  </r>
  <r>
    <x v="11"/>
    <x v="3"/>
    <x v="4"/>
    <x v="3"/>
    <x v="9"/>
    <x v="3"/>
    <x v="2"/>
    <n v="2"/>
    <n v="1.5"/>
    <n v="0"/>
    <x v="16"/>
    <n v="2.3561944901923448"/>
    <n v="0.37221113608583389"/>
    <n v="0.85704781339761926"/>
  </r>
  <r>
    <x v="10"/>
    <x v="0"/>
    <x v="4"/>
    <x v="8"/>
    <x v="9"/>
    <x v="3"/>
    <x v="2"/>
    <n v="2"/>
    <n v="2"/>
    <n v="1.2"/>
    <x v="0"/>
    <n v="7.6654860747590954"/>
    <n v="0.88453969903286322"/>
    <n v="2.0367279251545107"/>
  </r>
  <r>
    <x v="10"/>
    <x v="0"/>
    <x v="4"/>
    <x v="8"/>
    <x v="9"/>
    <x v="3"/>
    <x v="2"/>
    <n v="5"/>
    <n v="5"/>
    <n v="3"/>
    <x v="16"/>
    <n v="47.909287967244346"/>
    <n v="1.6804197163769385"/>
    <n v="3.8693093889028209"/>
  </r>
  <r>
    <x v="10"/>
    <x v="0"/>
    <x v="4"/>
    <x v="8"/>
    <x v="9"/>
    <x v="3"/>
    <x v="2"/>
    <n v="1.5"/>
    <n v="1"/>
    <n v="1.2"/>
    <x v="0"/>
    <n v="5.7019906662654742"/>
    <n v="0.75602650206626509"/>
    <n v="1.7408153535662141"/>
  </r>
  <r>
    <x v="10"/>
    <x v="0"/>
    <x v="4"/>
    <x v="8"/>
    <x v="9"/>
    <x v="3"/>
    <x v="2"/>
    <n v="1.5"/>
    <n v="1"/>
    <n v="0.8"/>
    <x v="0"/>
    <n v="3.1887165433936402"/>
    <n v="0.50361591494336555"/>
    <n v="1.1596184983431508"/>
  </r>
  <r>
    <x v="10"/>
    <x v="0"/>
    <x v="4"/>
    <x v="8"/>
    <x v="9"/>
    <x v="3"/>
    <x v="2"/>
    <n v="1.8"/>
    <n v="1.5"/>
    <n v="1.3"/>
    <x v="3"/>
    <n v="7.4298666257398613"/>
    <n v="0.87098101776796422"/>
    <n v="2.0055079077932967"/>
  </r>
  <r>
    <x v="10"/>
    <x v="0"/>
    <x v="4"/>
    <x v="8"/>
    <x v="9"/>
    <x v="3"/>
    <x v="2"/>
    <n v="1"/>
    <n v="0.8"/>
    <n v="0.4"/>
    <x v="0"/>
    <n v="1.1309733552923256"/>
    <n v="5.3452373461421121E-2"/>
    <n v="0.1230786383174188"/>
  </r>
  <r>
    <x v="10"/>
    <x v="3"/>
    <x v="4"/>
    <x v="8"/>
    <x v="9"/>
    <x v="3"/>
    <x v="2"/>
    <n v="1.4"/>
    <n v="1"/>
    <n v="0"/>
    <x v="13"/>
    <n v="1.0995574287564276"/>
    <n v="4.1217917044409476E-2"/>
    <n v="9.4907761350722444E-2"/>
  </r>
  <r>
    <x v="10"/>
    <x v="3"/>
    <x v="4"/>
    <x v="8"/>
    <x v="9"/>
    <x v="3"/>
    <x v="2"/>
    <n v="0.8"/>
    <n v="0.8"/>
    <n v="0"/>
    <x v="10"/>
    <n v="0.50265482457436694"/>
    <n v="-0.29873014464994135"/>
    <n v="-0.68785157789890994"/>
  </r>
  <r>
    <x v="10"/>
    <x v="0"/>
    <x v="4"/>
    <x v="9"/>
    <x v="9"/>
    <x v="3"/>
    <x v="2"/>
    <n v="2.2000000000000002"/>
    <n v="1.5"/>
    <n v="1.2"/>
    <x v="0"/>
    <n v="7.115707360380882"/>
    <n v="0.85221807904298452"/>
    <n v="1.9623046447843975"/>
  </r>
  <r>
    <x v="10"/>
    <x v="0"/>
    <x v="4"/>
    <x v="9"/>
    <x v="9"/>
    <x v="3"/>
    <x v="2"/>
    <n v="0.8"/>
    <n v="0.6"/>
    <n v="0.4"/>
    <x v="0"/>
    <n v="0.87964594300514221"/>
    <n v="-5.5692095963646875E-2"/>
    <n v="-0.12823578996348717"/>
  </r>
  <r>
    <x v="10"/>
    <x v="0"/>
    <x v="4"/>
    <x v="9"/>
    <x v="9"/>
    <x v="3"/>
    <x v="2"/>
    <n v="0.5"/>
    <n v="0.4"/>
    <n v="0"/>
    <x v="0"/>
    <n v="0.15707963267948966"/>
    <n v="-0.80388012296984734"/>
    <n v="-1.8510023877045909"/>
  </r>
  <r>
    <x v="10"/>
    <x v="0"/>
    <x v="4"/>
    <x v="9"/>
    <x v="9"/>
    <x v="3"/>
    <x v="2"/>
    <n v="1.5"/>
    <n v="1.2"/>
    <n v="0.6"/>
    <x v="0"/>
    <n v="2.5446900494077322"/>
    <n v="0.40563489157278354"/>
    <n v="0.93400885453374749"/>
  </r>
  <r>
    <x v="10"/>
    <x v="0"/>
    <x v="4"/>
    <x v="9"/>
    <x v="9"/>
    <x v="3"/>
    <x v="2"/>
    <n v="4"/>
    <n v="3.5"/>
    <n v="3.5"/>
    <x v="0"/>
    <n v="49.480084294039244"/>
    <n v="1.6944304308197531"/>
    <n v="3.9015702511210422"/>
  </r>
  <r>
    <x v="10"/>
    <x v="3"/>
    <x v="4"/>
    <x v="9"/>
    <x v="9"/>
    <x v="3"/>
    <x v="2"/>
    <n v="4"/>
    <n v="4"/>
    <n v="3"/>
    <x v="9"/>
    <n v="40.840704496667314"/>
    <n v="1.6110932250009706"/>
    <n v="3.7096792433109371"/>
  </r>
  <r>
    <x v="10"/>
    <x v="3"/>
    <x v="4"/>
    <x v="9"/>
    <x v="9"/>
    <x v="3"/>
    <x v="2"/>
    <n v="2.6"/>
    <n v="2.4"/>
    <n v="2"/>
    <x v="9"/>
    <n v="17.46725515395925"/>
    <n v="1.2422246642761914"/>
    <n v="2.8603279941118913"/>
  </r>
  <r>
    <x v="10"/>
    <x v="3"/>
    <x v="4"/>
    <x v="9"/>
    <x v="9"/>
    <x v="3"/>
    <x v="2"/>
    <n v="25"/>
    <n v="23"/>
    <n v="20"/>
    <x v="2"/>
    <n v="1708.24100538945"/>
    <n v="3.2325491426568278"/>
    <n v="7.4432194682522939"/>
  </r>
  <r>
    <x v="13"/>
    <x v="4"/>
    <x v="5"/>
    <x v="2"/>
    <x v="12"/>
    <x v="0"/>
    <x v="0"/>
    <n v="14"/>
    <n v="11"/>
    <n v="0"/>
    <x v="2"/>
    <n v="120.95131716320704"/>
    <n v="2.0826106022026347"/>
    <n v="4.7953881271431387"/>
  </r>
  <r>
    <x v="13"/>
    <x v="4"/>
    <x v="5"/>
    <x v="2"/>
    <x v="12"/>
    <x v="0"/>
    <x v="0"/>
    <n v="12"/>
    <n v="9.5"/>
    <n v="0"/>
    <x v="8"/>
    <n v="89.535390627309098"/>
    <n v="1.9519947327026441"/>
    <n v="4.4946339731240048"/>
  </r>
  <r>
    <x v="14"/>
    <x v="0"/>
    <x v="5"/>
    <x v="0"/>
    <x v="1"/>
    <x v="1"/>
    <x v="1"/>
    <n v="1.4"/>
    <n v="1"/>
    <n v="0"/>
    <x v="0"/>
    <n v="1.0995574287564276"/>
    <n v="4.1217917044409476E-2"/>
    <n v="9.4907761350722444E-2"/>
  </r>
  <r>
    <x v="14"/>
    <x v="3"/>
    <x v="5"/>
    <x v="0"/>
    <x v="1"/>
    <x v="1"/>
    <x v="1"/>
    <n v="2"/>
    <n v="1"/>
    <n v="0"/>
    <x v="0"/>
    <n v="1.5707963267948966"/>
    <n v="0.19611987703015263"/>
    <n v="0.45158270528945482"/>
  </r>
  <r>
    <x v="14"/>
    <x v="3"/>
    <x v="5"/>
    <x v="0"/>
    <x v="1"/>
    <x v="1"/>
    <x v="1"/>
    <n v="2"/>
    <n v="1"/>
    <n v="0"/>
    <x v="0"/>
    <n v="1.5707963267948966"/>
    <n v="0.19611987703015263"/>
    <n v="0.45158270528945482"/>
  </r>
  <r>
    <x v="13"/>
    <x v="0"/>
    <x v="5"/>
    <x v="1"/>
    <x v="1"/>
    <x v="1"/>
    <x v="1"/>
    <n v="1"/>
    <n v="0.8"/>
    <n v="0"/>
    <x v="0"/>
    <n v="0.62831853071795862"/>
    <n v="-0.20182013164188498"/>
    <n v="-0.46470802658470023"/>
  </r>
  <r>
    <x v="13"/>
    <x v="0"/>
    <x v="5"/>
    <x v="1"/>
    <x v="1"/>
    <x v="1"/>
    <x v="1"/>
    <n v="1"/>
    <n v="0.8"/>
    <n v="0"/>
    <x v="0"/>
    <n v="0.62831853071795862"/>
    <n v="-0.20182013164188498"/>
    <n v="-0.46470802658470023"/>
  </r>
  <r>
    <x v="13"/>
    <x v="0"/>
    <x v="5"/>
    <x v="1"/>
    <x v="1"/>
    <x v="1"/>
    <x v="1"/>
    <n v="2.5"/>
    <n v="1"/>
    <n v="0"/>
    <x v="0"/>
    <n v="1.9634954084936207"/>
    <n v="0.29302989003820906"/>
    <n v="0.67472625660366459"/>
  </r>
  <r>
    <x v="13"/>
    <x v="0"/>
    <x v="5"/>
    <x v="1"/>
    <x v="1"/>
    <x v="1"/>
    <x v="1"/>
    <n v="2"/>
    <n v="1.6"/>
    <n v="0"/>
    <x v="0"/>
    <n v="2.5132741228718345"/>
    <n v="0.40023985968607745"/>
    <n v="0.92158633453519034"/>
  </r>
  <r>
    <x v="13"/>
    <x v="0"/>
    <x v="5"/>
    <x v="1"/>
    <x v="1"/>
    <x v="1"/>
    <x v="1"/>
    <n v="1.5"/>
    <n v="1.2"/>
    <n v="0"/>
    <x v="2"/>
    <n v="1.4137166941154067"/>
    <n v="0.15036238646947744"/>
    <n v="0.34622218963162837"/>
  </r>
  <r>
    <x v="13"/>
    <x v="0"/>
    <x v="5"/>
    <x v="1"/>
    <x v="1"/>
    <x v="1"/>
    <x v="1"/>
    <n v="3.5"/>
    <n v="1.2"/>
    <n v="0"/>
    <x v="0"/>
    <n v="3.2986722862692828"/>
    <n v="0.51833917176407196"/>
    <n v="1.1935200500188321"/>
  </r>
  <r>
    <x v="13"/>
    <x v="0"/>
    <x v="5"/>
    <x v="1"/>
    <x v="1"/>
    <x v="1"/>
    <x v="1"/>
    <n v="1.2"/>
    <n v="0.8"/>
    <n v="0"/>
    <x v="2"/>
    <n v="0.7539822368615503"/>
    <n v="-0.12263888559426017"/>
    <n v="-0.28238646979074566"/>
  </r>
  <r>
    <x v="13"/>
    <x v="0"/>
    <x v="5"/>
    <x v="1"/>
    <x v="1"/>
    <x v="1"/>
    <x v="1"/>
    <n v="1"/>
    <n v="0.8"/>
    <n v="0"/>
    <x v="0"/>
    <n v="0.62831853071795862"/>
    <n v="-0.20182013164188498"/>
    <n v="-0.46470802658470023"/>
  </r>
  <r>
    <x v="13"/>
    <x v="0"/>
    <x v="5"/>
    <x v="1"/>
    <x v="1"/>
    <x v="1"/>
    <x v="1"/>
    <n v="1.5"/>
    <n v="1.5"/>
    <n v="0"/>
    <x v="12"/>
    <n v="1.7671458676442586"/>
    <n v="0.24727239947753393"/>
    <n v="0.56936574094583825"/>
  </r>
  <r>
    <x v="13"/>
    <x v="0"/>
    <x v="5"/>
    <x v="1"/>
    <x v="1"/>
    <x v="1"/>
    <x v="1"/>
    <n v="1"/>
    <n v="0.8"/>
    <n v="0"/>
    <x v="0"/>
    <n v="0.62831853071795862"/>
    <n v="-0.20182013164188498"/>
    <n v="-0.46470802658470023"/>
  </r>
  <r>
    <x v="13"/>
    <x v="0"/>
    <x v="5"/>
    <x v="1"/>
    <x v="1"/>
    <x v="1"/>
    <x v="1"/>
    <n v="1.2"/>
    <n v="1"/>
    <n v="0"/>
    <x v="0"/>
    <n v="0.94247779607693793"/>
    <n v="-2.5728872586203724E-2"/>
    <n v="-5.9242918476535858E-2"/>
  </r>
  <r>
    <x v="13"/>
    <x v="0"/>
    <x v="5"/>
    <x v="1"/>
    <x v="1"/>
    <x v="1"/>
    <x v="1"/>
    <n v="2"/>
    <n v="1.4"/>
    <n v="0"/>
    <x v="0"/>
    <n v="2.1991148575128552"/>
    <n v="0.34224791270839067"/>
    <n v="0.78805494191066772"/>
  </r>
  <r>
    <x v="13"/>
    <x v="0"/>
    <x v="5"/>
    <x v="1"/>
    <x v="1"/>
    <x v="1"/>
    <x v="1"/>
    <n v="2.5"/>
    <n v="2"/>
    <n v="0"/>
    <x v="7"/>
    <n v="3.9269908169872414"/>
    <n v="0.59405988570219026"/>
    <n v="1.3678734371636099"/>
  </r>
  <r>
    <x v="13"/>
    <x v="0"/>
    <x v="5"/>
    <x v="1"/>
    <x v="1"/>
    <x v="1"/>
    <x v="1"/>
    <n v="1.8"/>
    <n v="0.8"/>
    <n v="0"/>
    <x v="0"/>
    <n v="1.1309733552923256"/>
    <n v="5.3452373461421121E-2"/>
    <n v="0.1230786383174188"/>
  </r>
  <r>
    <x v="13"/>
    <x v="0"/>
    <x v="5"/>
    <x v="1"/>
    <x v="1"/>
    <x v="1"/>
    <x v="1"/>
    <n v="1.2"/>
    <n v="0.4"/>
    <n v="0"/>
    <x v="0"/>
    <n v="0.37699111843077515"/>
    <n v="-0.42366888125824137"/>
    <n v="-0.97553365035069095"/>
  </r>
  <r>
    <x v="13"/>
    <x v="4"/>
    <x v="5"/>
    <x v="1"/>
    <x v="1"/>
    <x v="1"/>
    <x v="1"/>
    <n v="2"/>
    <n v="4"/>
    <n v="0"/>
    <x v="7"/>
    <n v="6.2831853071795862"/>
    <n v="0.79817986835811505"/>
    <n v="1.8378770664093453"/>
  </r>
  <r>
    <x v="13"/>
    <x v="4"/>
    <x v="5"/>
    <x v="1"/>
    <x v="1"/>
    <x v="1"/>
    <x v="1"/>
    <n v="7"/>
    <n v="3"/>
    <n v="0"/>
    <x v="7"/>
    <n v="16.493361431346415"/>
    <n v="1.2173091761000907"/>
    <n v="2.8029579624529326"/>
  </r>
  <r>
    <x v="13"/>
    <x v="4"/>
    <x v="5"/>
    <x v="1"/>
    <x v="1"/>
    <x v="1"/>
    <x v="1"/>
    <n v="1.5"/>
    <n v="1"/>
    <n v="0"/>
    <x v="1"/>
    <n v="1.1780972450961724"/>
    <n v="7.1181140421852696E-2"/>
    <n v="0.16390063283767389"/>
  </r>
  <r>
    <x v="13"/>
    <x v="4"/>
    <x v="5"/>
    <x v="1"/>
    <x v="1"/>
    <x v="1"/>
    <x v="1"/>
    <n v="5"/>
    <n v="1.5"/>
    <n v="0"/>
    <x v="8"/>
    <n v="5.8904862254808616"/>
    <n v="0.7701511447578715"/>
    <n v="1.7733385452717743"/>
  </r>
  <r>
    <x v="13"/>
    <x v="4"/>
    <x v="5"/>
    <x v="1"/>
    <x v="1"/>
    <x v="1"/>
    <x v="1"/>
    <n v="3"/>
    <n v="2.5"/>
    <n v="0"/>
    <x v="0"/>
    <n v="5.8904862254808616"/>
    <n v="0.7701511447578715"/>
    <n v="1.7733385452717743"/>
  </r>
  <r>
    <x v="13"/>
    <x v="4"/>
    <x v="5"/>
    <x v="1"/>
    <x v="1"/>
    <x v="1"/>
    <x v="1"/>
    <n v="5"/>
    <n v="4"/>
    <n v="0"/>
    <x v="0"/>
    <n v="15.707963267948966"/>
    <n v="1.1961198770301527"/>
    <n v="2.7541677982835004"/>
  </r>
  <r>
    <x v="13"/>
    <x v="4"/>
    <x v="5"/>
    <x v="1"/>
    <x v="1"/>
    <x v="1"/>
    <x v="1"/>
    <n v="2"/>
    <n v="1.5"/>
    <n v="0"/>
    <x v="0"/>
    <n v="2.3561944901923448"/>
    <n v="0.37221113608583389"/>
    <n v="0.85704781339761926"/>
  </r>
  <r>
    <x v="13"/>
    <x v="4"/>
    <x v="5"/>
    <x v="1"/>
    <x v="1"/>
    <x v="1"/>
    <x v="1"/>
    <n v="4"/>
    <n v="2.5"/>
    <n v="0"/>
    <x v="0"/>
    <n v="7.8539816339744828"/>
    <n v="0.8950898813661714"/>
    <n v="2.061020617723555"/>
  </r>
  <r>
    <x v="13"/>
    <x v="4"/>
    <x v="5"/>
    <x v="1"/>
    <x v="1"/>
    <x v="1"/>
    <x v="1"/>
    <n v="3.5"/>
    <n v="2"/>
    <n v="0"/>
    <x v="0"/>
    <n v="5.497787143782138"/>
    <n v="0.74018792138042833"/>
    <n v="1.7043456737848228"/>
  </r>
  <r>
    <x v="13"/>
    <x v="4"/>
    <x v="5"/>
    <x v="1"/>
    <x v="1"/>
    <x v="1"/>
    <x v="1"/>
    <n v="2"/>
    <n v="1.5"/>
    <n v="0"/>
    <x v="1"/>
    <n v="2.3561944901923448"/>
    <n v="0.37221113608583389"/>
    <n v="0.85704781339761926"/>
  </r>
  <r>
    <x v="13"/>
    <x v="0"/>
    <x v="5"/>
    <x v="4"/>
    <x v="1"/>
    <x v="1"/>
    <x v="1"/>
    <n v="2.5"/>
    <n v="1.8"/>
    <n v="0"/>
    <x v="3"/>
    <n v="3.5342917352885173"/>
    <n v="0.54830239514151513"/>
    <n v="1.2625129215057835"/>
  </r>
  <r>
    <x v="13"/>
    <x v="0"/>
    <x v="5"/>
    <x v="4"/>
    <x v="1"/>
    <x v="1"/>
    <x v="1"/>
    <n v="3.5"/>
    <n v="1.8"/>
    <n v="0"/>
    <x v="0"/>
    <n v="4.9480084294039237"/>
    <n v="0.69443043081975309"/>
    <n v="1.5989851581269965"/>
  </r>
  <r>
    <x v="13"/>
    <x v="0"/>
    <x v="5"/>
    <x v="4"/>
    <x v="1"/>
    <x v="1"/>
    <x v="1"/>
    <n v="2.5"/>
    <n v="2"/>
    <n v="0"/>
    <x v="0"/>
    <n v="3.9269908169872414"/>
    <n v="0.59405988570219026"/>
    <n v="1.3678734371636099"/>
  </r>
  <r>
    <x v="13"/>
    <x v="0"/>
    <x v="5"/>
    <x v="4"/>
    <x v="1"/>
    <x v="1"/>
    <x v="1"/>
    <n v="3"/>
    <n v="2.5"/>
    <n v="0"/>
    <x v="0"/>
    <n v="5.8904862254808616"/>
    <n v="0.7701511447578715"/>
    <n v="1.7733385452717743"/>
  </r>
  <r>
    <x v="13"/>
    <x v="0"/>
    <x v="5"/>
    <x v="4"/>
    <x v="1"/>
    <x v="1"/>
    <x v="1"/>
    <n v="1.8"/>
    <n v="1.5"/>
    <n v="0"/>
    <x v="0"/>
    <n v="2.1205750411731104"/>
    <n v="0.32645364552515876"/>
    <n v="0.75168729773979293"/>
  </r>
  <r>
    <x v="13"/>
    <x v="0"/>
    <x v="5"/>
    <x v="4"/>
    <x v="1"/>
    <x v="1"/>
    <x v="1"/>
    <n v="3"/>
    <n v="2.8"/>
    <n v="0"/>
    <x v="0"/>
    <n v="6.5973445725385647"/>
    <n v="0.8193691674280531"/>
    <n v="1.8866672305787773"/>
  </r>
  <r>
    <x v="13"/>
    <x v="0"/>
    <x v="5"/>
    <x v="4"/>
    <x v="1"/>
    <x v="1"/>
    <x v="1"/>
    <n v="1.2"/>
    <n v="1"/>
    <n v="0"/>
    <x v="0"/>
    <n v="0.94247779607693793"/>
    <n v="-2.5728872586203724E-2"/>
    <n v="-5.9242918476535858E-2"/>
  </r>
  <r>
    <x v="13"/>
    <x v="4"/>
    <x v="5"/>
    <x v="4"/>
    <x v="1"/>
    <x v="1"/>
    <x v="1"/>
    <n v="2.5"/>
    <n v="2"/>
    <n v="0"/>
    <x v="0"/>
    <n v="3.9269908169872414"/>
    <n v="0.59405988570219026"/>
    <n v="1.3678734371636099"/>
  </r>
  <r>
    <x v="13"/>
    <x v="4"/>
    <x v="5"/>
    <x v="4"/>
    <x v="1"/>
    <x v="1"/>
    <x v="1"/>
    <n v="2.5"/>
    <n v="2"/>
    <n v="0"/>
    <x v="0"/>
    <n v="3.9269908169872414"/>
    <n v="0.59405988570219026"/>
    <n v="1.3678734371636099"/>
  </r>
  <r>
    <x v="13"/>
    <x v="4"/>
    <x v="5"/>
    <x v="4"/>
    <x v="1"/>
    <x v="1"/>
    <x v="1"/>
    <n v="2.5"/>
    <n v="2"/>
    <n v="0"/>
    <x v="1"/>
    <n v="3.9269908169872414"/>
    <n v="0.59405988570219026"/>
    <n v="1.3678734371636099"/>
  </r>
  <r>
    <x v="13"/>
    <x v="4"/>
    <x v="5"/>
    <x v="4"/>
    <x v="1"/>
    <x v="1"/>
    <x v="1"/>
    <n v="2.5"/>
    <n v="3"/>
    <n v="0"/>
    <x v="9"/>
    <n v="5.8904862254808616"/>
    <n v="0.7701511447578715"/>
    <n v="1.7733385452717743"/>
  </r>
  <r>
    <x v="13"/>
    <x v="4"/>
    <x v="5"/>
    <x v="4"/>
    <x v="1"/>
    <x v="1"/>
    <x v="1"/>
    <n v="2.5"/>
    <n v="3"/>
    <n v="0"/>
    <x v="12"/>
    <n v="5.8904862254808616"/>
    <n v="0.7701511447578715"/>
    <n v="1.7733385452717743"/>
  </r>
  <r>
    <x v="13"/>
    <x v="4"/>
    <x v="5"/>
    <x v="4"/>
    <x v="1"/>
    <x v="1"/>
    <x v="1"/>
    <n v="5"/>
    <n v="3.5"/>
    <n v="0"/>
    <x v="12"/>
    <n v="13.744467859455344"/>
    <n v="1.1381279300524658"/>
    <n v="2.6206364056589777"/>
  </r>
  <r>
    <x v="13"/>
    <x v="0"/>
    <x v="5"/>
    <x v="5"/>
    <x v="1"/>
    <x v="1"/>
    <x v="1"/>
    <n v="1"/>
    <n v="0.8"/>
    <n v="0"/>
    <x v="0"/>
    <n v="0.62831853071795862"/>
    <n v="-0.20182013164188498"/>
    <n v="-0.46470802658470023"/>
  </r>
  <r>
    <x v="13"/>
    <x v="0"/>
    <x v="5"/>
    <x v="5"/>
    <x v="1"/>
    <x v="1"/>
    <x v="1"/>
    <n v="3.5"/>
    <n v="3.2"/>
    <n v="0"/>
    <x v="13"/>
    <n v="8.7964594300514207"/>
    <n v="0.94430790403635301"/>
    <n v="2.1743493030305583"/>
  </r>
  <r>
    <x v="13"/>
    <x v="0"/>
    <x v="5"/>
    <x v="5"/>
    <x v="1"/>
    <x v="1"/>
    <x v="1"/>
    <n v="3.5"/>
    <n v="2"/>
    <n v="0"/>
    <x v="12"/>
    <n v="5.497787143782138"/>
    <n v="0.74018792138042833"/>
    <n v="1.7043456737848228"/>
  </r>
  <r>
    <x v="13"/>
    <x v="0"/>
    <x v="5"/>
    <x v="5"/>
    <x v="1"/>
    <x v="1"/>
    <x v="1"/>
    <n v="1.6"/>
    <n v="1.3"/>
    <n v="0"/>
    <x v="0"/>
    <n v="1.6336281798666925"/>
    <n v="0.21315321632893303"/>
    <n v="0.49080341844273617"/>
  </r>
  <r>
    <x v="13"/>
    <x v="0"/>
    <x v="5"/>
    <x v="5"/>
    <x v="1"/>
    <x v="1"/>
    <x v="1"/>
    <n v="1.2"/>
    <n v="1.2"/>
    <n v="0"/>
    <x v="0"/>
    <n v="1.1309733552923256"/>
    <n v="5.3452373461421121E-2"/>
    <n v="0.1230786383174188"/>
  </r>
  <r>
    <x v="13"/>
    <x v="0"/>
    <x v="5"/>
    <x v="5"/>
    <x v="1"/>
    <x v="1"/>
    <x v="1"/>
    <n v="1.2"/>
    <n v="0.8"/>
    <n v="0"/>
    <x v="0"/>
    <n v="0.7539822368615503"/>
    <n v="-0.12263888559426017"/>
    <n v="-0.28238646979074566"/>
  </r>
  <r>
    <x v="13"/>
    <x v="0"/>
    <x v="5"/>
    <x v="5"/>
    <x v="1"/>
    <x v="1"/>
    <x v="1"/>
    <n v="2.2000000000000002"/>
    <n v="2"/>
    <n v="0"/>
    <x v="10"/>
    <n v="3.4557519189487729"/>
    <n v="0.53854255785235894"/>
    <n v="1.2400400656537252"/>
  </r>
  <r>
    <x v="13"/>
    <x v="0"/>
    <x v="5"/>
    <x v="5"/>
    <x v="1"/>
    <x v="1"/>
    <x v="1"/>
    <n v="3"/>
    <n v="2"/>
    <n v="0"/>
    <x v="0"/>
    <n v="4.7123889803846897"/>
    <n v="0.67324113174981504"/>
    <n v="1.5501949939575645"/>
  </r>
  <r>
    <x v="13"/>
    <x v="0"/>
    <x v="5"/>
    <x v="5"/>
    <x v="1"/>
    <x v="1"/>
    <x v="1"/>
    <n v="5.5"/>
    <n v="3.5"/>
    <n v="0"/>
    <x v="8"/>
    <n v="15.11891464540088"/>
    <n v="1.179520615210691"/>
    <n v="2.7159465854633029"/>
  </r>
  <r>
    <x v="13"/>
    <x v="0"/>
    <x v="5"/>
    <x v="5"/>
    <x v="1"/>
    <x v="1"/>
    <x v="1"/>
    <n v="1"/>
    <n v="1"/>
    <n v="0"/>
    <x v="12"/>
    <n v="0.78539816339744828"/>
    <n v="-0.10491011863382856"/>
    <n v="-0.24156447527049049"/>
  </r>
  <r>
    <x v="13"/>
    <x v="0"/>
    <x v="5"/>
    <x v="5"/>
    <x v="1"/>
    <x v="1"/>
    <x v="1"/>
    <n v="1.6"/>
    <n v="1.3"/>
    <n v="0"/>
    <x v="1"/>
    <n v="1.6336281798666925"/>
    <n v="0.21315321632893303"/>
    <n v="0.49080341844273617"/>
  </r>
  <r>
    <x v="13"/>
    <x v="4"/>
    <x v="5"/>
    <x v="5"/>
    <x v="1"/>
    <x v="1"/>
    <x v="1"/>
    <n v="2.5"/>
    <n v="2"/>
    <n v="0"/>
    <x v="0"/>
    <n v="3.9269908169872414"/>
    <n v="0.59405988570219026"/>
    <n v="1.3678734371636099"/>
  </r>
  <r>
    <x v="13"/>
    <x v="4"/>
    <x v="5"/>
    <x v="5"/>
    <x v="1"/>
    <x v="1"/>
    <x v="1"/>
    <n v="2.5"/>
    <n v="1.5"/>
    <n v="0"/>
    <x v="1"/>
    <n v="2.9452431127404308"/>
    <n v="0.46912114909389024"/>
    <n v="1.0801913647118289"/>
  </r>
  <r>
    <x v="13"/>
    <x v="4"/>
    <x v="5"/>
    <x v="5"/>
    <x v="1"/>
    <x v="1"/>
    <x v="1"/>
    <n v="12"/>
    <n v="8"/>
    <n v="0"/>
    <x v="12"/>
    <n v="75.398223686155035"/>
    <n v="1.8773611144057398"/>
    <n v="4.3227837161973461"/>
  </r>
  <r>
    <x v="13"/>
    <x v="4"/>
    <x v="5"/>
    <x v="5"/>
    <x v="1"/>
    <x v="1"/>
    <x v="1"/>
    <n v="6.5"/>
    <n v="4.5"/>
    <n v="0"/>
    <x v="2"/>
    <n v="22.972896279375362"/>
    <n v="1.3612157517843706"/>
    <n v="3.1343150984073751"/>
  </r>
  <r>
    <x v="13"/>
    <x v="0"/>
    <x v="5"/>
    <x v="2"/>
    <x v="1"/>
    <x v="1"/>
    <x v="1"/>
    <n v="35.5"/>
    <n v="29"/>
    <n v="0"/>
    <x v="5"/>
    <n v="808.567409217673"/>
    <n v="2.9077162323202215"/>
    <n v="6.6952640511973538"/>
  </r>
  <r>
    <x v="13"/>
    <x v="0"/>
    <x v="5"/>
    <x v="2"/>
    <x v="1"/>
    <x v="1"/>
    <x v="1"/>
    <n v="1.2"/>
    <n v="1.2"/>
    <n v="0"/>
    <x v="0"/>
    <n v="1.1309733552923256"/>
    <n v="5.3452373461421121E-2"/>
    <n v="0.1230786383174188"/>
  </r>
  <r>
    <x v="13"/>
    <x v="0"/>
    <x v="5"/>
    <x v="2"/>
    <x v="1"/>
    <x v="1"/>
    <x v="1"/>
    <n v="4.5"/>
    <n v="2"/>
    <n v="0"/>
    <x v="19"/>
    <n v="7.0685834705770345"/>
    <n v="0.84933239080549627"/>
    <n v="1.9556601020657289"/>
  </r>
  <r>
    <x v="13"/>
    <x v="0"/>
    <x v="5"/>
    <x v="2"/>
    <x v="1"/>
    <x v="1"/>
    <x v="1"/>
    <n v="5"/>
    <n v="3"/>
    <n v="0"/>
    <x v="18"/>
    <n v="11.780972450961723"/>
    <n v="1.0711811404218528"/>
    <n v="2.4664857258317197"/>
  </r>
  <r>
    <x v="13"/>
    <x v="0"/>
    <x v="5"/>
    <x v="2"/>
    <x v="1"/>
    <x v="1"/>
    <x v="1"/>
    <n v="4.5"/>
    <n v="4"/>
    <n v="0"/>
    <x v="6"/>
    <n v="14.137166941154069"/>
    <n v="1.1503623864694774"/>
    <n v="2.6488072826256741"/>
  </r>
  <r>
    <x v="13"/>
    <x v="0"/>
    <x v="5"/>
    <x v="2"/>
    <x v="1"/>
    <x v="1"/>
    <x v="1"/>
    <n v="5.5"/>
    <n v="2.5"/>
    <n v="0"/>
    <x v="2"/>
    <n v="10.799224746714915"/>
    <n v="1.033392579532453"/>
    <n v="2.37947434884209"/>
  </r>
  <r>
    <x v="13"/>
    <x v="0"/>
    <x v="5"/>
    <x v="2"/>
    <x v="1"/>
    <x v="1"/>
    <x v="1"/>
    <n v="7.5"/>
    <n v="5.5"/>
    <n v="0"/>
    <x v="1"/>
    <n v="32.397674240144738"/>
    <n v="1.5105138342521154"/>
    <n v="3.4780866375101995"/>
  </r>
  <r>
    <x v="13"/>
    <x v="0"/>
    <x v="5"/>
    <x v="2"/>
    <x v="1"/>
    <x v="1"/>
    <x v="1"/>
    <n v="8"/>
    <n v="3.5"/>
    <n v="0"/>
    <x v="2"/>
    <n v="21.991148575128552"/>
    <n v="1.3422479127083906"/>
    <n v="3.0906400349047134"/>
  </r>
  <r>
    <x v="13"/>
    <x v="0"/>
    <x v="5"/>
    <x v="2"/>
    <x v="1"/>
    <x v="1"/>
    <x v="1"/>
    <n v="10"/>
    <n v="4.5"/>
    <n v="0"/>
    <x v="14"/>
    <n v="35.342917352885173"/>
    <n v="1.5483023951415151"/>
    <n v="3.5650980144998292"/>
  </r>
  <r>
    <x v="13"/>
    <x v="0"/>
    <x v="5"/>
    <x v="2"/>
    <x v="1"/>
    <x v="1"/>
    <x v="1"/>
    <n v="6"/>
    <n v="5.5"/>
    <n v="0"/>
    <x v="0"/>
    <n v="25.918139392115794"/>
    <n v="1.4136038212440589"/>
    <n v="3.2549430861959898"/>
  </r>
  <r>
    <x v="13"/>
    <x v="4"/>
    <x v="5"/>
    <x v="2"/>
    <x v="1"/>
    <x v="1"/>
    <x v="1"/>
    <n v="6.5"/>
    <n v="4"/>
    <n v="0"/>
    <x v="13"/>
    <n v="20.420352248333657"/>
    <n v="1.3100632293369894"/>
    <n v="3.0165320627509917"/>
  </r>
  <r>
    <x v="13"/>
    <x v="4"/>
    <x v="5"/>
    <x v="2"/>
    <x v="1"/>
    <x v="1"/>
    <x v="1"/>
    <n v="1.5"/>
    <n v="2.5"/>
    <n v="0"/>
    <x v="2"/>
    <n v="2.9452431127404308"/>
    <n v="0.46912114909389024"/>
    <n v="1.0801913647118289"/>
  </r>
  <r>
    <x v="13"/>
    <x v="4"/>
    <x v="5"/>
    <x v="2"/>
    <x v="1"/>
    <x v="1"/>
    <x v="1"/>
    <n v="4"/>
    <n v="3"/>
    <n v="0"/>
    <x v="2"/>
    <n v="9.4247779607693793"/>
    <n v="0.97427112741379629"/>
    <n v="2.2433421745175099"/>
  </r>
  <r>
    <x v="13"/>
    <x v="4"/>
    <x v="5"/>
    <x v="2"/>
    <x v="1"/>
    <x v="1"/>
    <x v="1"/>
    <n v="4.5"/>
    <n v="1.5"/>
    <n v="0"/>
    <x v="2"/>
    <n v="5.3014376029327757"/>
    <n v="0.72439365419719637"/>
    <n v="1.6679780296139479"/>
  </r>
  <r>
    <x v="13"/>
    <x v="4"/>
    <x v="5"/>
    <x v="2"/>
    <x v="1"/>
    <x v="1"/>
    <x v="1"/>
    <n v="2.5"/>
    <n v="2"/>
    <n v="0"/>
    <x v="12"/>
    <n v="3.9269908169872414"/>
    <n v="0.59405988570219026"/>
    <n v="1.3678734371636099"/>
  </r>
  <r>
    <x v="13"/>
    <x v="0"/>
    <x v="5"/>
    <x v="6"/>
    <x v="1"/>
    <x v="1"/>
    <x v="1"/>
    <n v="1"/>
    <n v="0.8"/>
    <n v="0"/>
    <x v="0"/>
    <n v="0.62831853071795862"/>
    <n v="-0.20182013164188498"/>
    <n v="-0.46470802658470023"/>
  </r>
  <r>
    <x v="13"/>
    <x v="0"/>
    <x v="5"/>
    <x v="6"/>
    <x v="1"/>
    <x v="1"/>
    <x v="1"/>
    <n v="3"/>
    <n v="2.2000000000000002"/>
    <n v="0"/>
    <x v="0"/>
    <n v="5.1836278784231586"/>
    <n v="0.71463381690804006"/>
    <n v="1.6455051737618893"/>
  </r>
  <r>
    <x v="13"/>
    <x v="0"/>
    <x v="5"/>
    <x v="6"/>
    <x v="1"/>
    <x v="1"/>
    <x v="1"/>
    <n v="1.2"/>
    <n v="0.6"/>
    <n v="0"/>
    <x v="0"/>
    <n v="0.56548667764616278"/>
    <n v="-0.24757762220256008"/>
    <n v="-0.57006854224252645"/>
  </r>
  <r>
    <x v="13"/>
    <x v="0"/>
    <x v="5"/>
    <x v="6"/>
    <x v="1"/>
    <x v="1"/>
    <x v="1"/>
    <n v="1.2"/>
    <n v="0.6"/>
    <n v="0"/>
    <x v="0"/>
    <n v="0.56548667764616278"/>
    <n v="-0.24757762220256008"/>
    <n v="-0.57006854224252645"/>
  </r>
  <r>
    <x v="13"/>
    <x v="0"/>
    <x v="5"/>
    <x v="6"/>
    <x v="1"/>
    <x v="1"/>
    <x v="1"/>
    <n v="1.2"/>
    <n v="0.8"/>
    <n v="0"/>
    <x v="12"/>
    <n v="0.7539822368615503"/>
    <n v="-0.12263888559426017"/>
    <n v="-0.28238646979074566"/>
  </r>
  <r>
    <x v="13"/>
    <x v="0"/>
    <x v="5"/>
    <x v="6"/>
    <x v="1"/>
    <x v="1"/>
    <x v="1"/>
    <n v="2.2000000000000002"/>
    <n v="2"/>
    <n v="0"/>
    <x v="0"/>
    <n v="3.4557519189487729"/>
    <n v="0.53854255785235894"/>
    <n v="1.2400400656537252"/>
  </r>
  <r>
    <x v="13"/>
    <x v="0"/>
    <x v="5"/>
    <x v="6"/>
    <x v="1"/>
    <x v="1"/>
    <x v="1"/>
    <n v="1.5"/>
    <n v="0.8"/>
    <n v="0"/>
    <x v="0"/>
    <n v="0.94247779607693805"/>
    <n v="-2.5728872586203676E-2"/>
    <n v="-5.924291847653574E-2"/>
  </r>
  <r>
    <x v="13"/>
    <x v="0"/>
    <x v="5"/>
    <x v="6"/>
    <x v="1"/>
    <x v="1"/>
    <x v="1"/>
    <n v="4"/>
    <n v="2.5"/>
    <n v="0"/>
    <x v="2"/>
    <n v="7.8539816339744828"/>
    <n v="0.8950898813661714"/>
    <n v="2.061020617723555"/>
  </r>
  <r>
    <x v="13"/>
    <x v="4"/>
    <x v="5"/>
    <x v="6"/>
    <x v="1"/>
    <x v="1"/>
    <x v="1"/>
    <n v="2"/>
    <n v="2"/>
    <n v="0"/>
    <x v="3"/>
    <n v="3.1415926535897931"/>
    <n v="0.49714987269413385"/>
    <n v="1.1447298858494002"/>
  </r>
  <r>
    <x v="13"/>
    <x v="4"/>
    <x v="5"/>
    <x v="6"/>
    <x v="1"/>
    <x v="1"/>
    <x v="1"/>
    <n v="7.5"/>
    <n v="6"/>
    <n v="0"/>
    <x v="18"/>
    <n v="35.342917352885173"/>
    <n v="1.5483023951415151"/>
    <n v="3.5650980144998292"/>
  </r>
  <r>
    <x v="13"/>
    <x v="0"/>
    <x v="5"/>
    <x v="7"/>
    <x v="1"/>
    <x v="1"/>
    <x v="1"/>
    <n v="2"/>
    <n v="1.8"/>
    <n v="0"/>
    <x v="1"/>
    <n v="2.8274333882308138"/>
    <n v="0.45139238213345872"/>
    <n v="1.0393693701915738"/>
  </r>
  <r>
    <x v="13"/>
    <x v="0"/>
    <x v="5"/>
    <x v="7"/>
    <x v="1"/>
    <x v="1"/>
    <x v="1"/>
    <n v="2.5"/>
    <n v="1.5"/>
    <n v="0"/>
    <x v="0"/>
    <n v="2.9452431127404308"/>
    <n v="0.46912114909389024"/>
    <n v="1.0801913647118289"/>
  </r>
  <r>
    <x v="13"/>
    <x v="0"/>
    <x v="5"/>
    <x v="7"/>
    <x v="1"/>
    <x v="1"/>
    <x v="1"/>
    <n v="0.2"/>
    <n v="0.2"/>
    <n v="0"/>
    <x v="0"/>
    <n v="3.1415926535897934E-2"/>
    <n v="-1.5028501273058661"/>
    <n v="-3.460440300138691"/>
  </r>
  <r>
    <x v="13"/>
    <x v="0"/>
    <x v="5"/>
    <x v="7"/>
    <x v="1"/>
    <x v="1"/>
    <x v="1"/>
    <n v="1.5"/>
    <n v="1.4"/>
    <n v="0"/>
    <x v="0"/>
    <n v="1.6493361431346412"/>
    <n v="0.21730917610009065"/>
    <n v="0.5003728694588867"/>
  </r>
  <r>
    <x v="13"/>
    <x v="0"/>
    <x v="5"/>
    <x v="7"/>
    <x v="1"/>
    <x v="1"/>
    <x v="1"/>
    <n v="4"/>
    <n v="3.5"/>
    <n v="0"/>
    <x v="3"/>
    <n v="10.995574287564276"/>
    <n v="1.0412179170444096"/>
    <n v="2.397492854344768"/>
  </r>
  <r>
    <x v="13"/>
    <x v="0"/>
    <x v="5"/>
    <x v="7"/>
    <x v="1"/>
    <x v="1"/>
    <x v="1"/>
    <n v="3.5"/>
    <n v="1.5"/>
    <n v="0"/>
    <x v="2"/>
    <n v="4.1233403578366037"/>
    <n v="0.61524918477212831"/>
    <n v="1.416663601333042"/>
  </r>
  <r>
    <x v="13"/>
    <x v="0"/>
    <x v="5"/>
    <x v="7"/>
    <x v="1"/>
    <x v="1"/>
    <x v="1"/>
    <n v="4.5"/>
    <n v="1.5"/>
    <n v="0"/>
    <x v="1"/>
    <n v="5.3014376029327757"/>
    <n v="0.72439365419719637"/>
    <n v="1.6679780296139479"/>
  </r>
  <r>
    <x v="13"/>
    <x v="0"/>
    <x v="5"/>
    <x v="7"/>
    <x v="1"/>
    <x v="1"/>
    <x v="1"/>
    <n v="3"/>
    <n v="1.5"/>
    <n v="0"/>
    <x v="2"/>
    <n v="3.5342917352885173"/>
    <n v="0.54830239514151513"/>
    <n v="1.2625129215057835"/>
  </r>
  <r>
    <x v="13"/>
    <x v="4"/>
    <x v="5"/>
    <x v="7"/>
    <x v="1"/>
    <x v="1"/>
    <x v="1"/>
    <n v="2.5"/>
    <n v="1.5"/>
    <n v="0"/>
    <x v="9"/>
    <n v="2.9452431127404308"/>
    <n v="0.46912114909389024"/>
    <n v="1.0801913647118289"/>
  </r>
  <r>
    <x v="13"/>
    <x v="4"/>
    <x v="5"/>
    <x v="7"/>
    <x v="1"/>
    <x v="1"/>
    <x v="1"/>
    <n v="2"/>
    <n v="1.5"/>
    <n v="0"/>
    <x v="1"/>
    <n v="2.3561944901923448"/>
    <n v="0.37221113608583389"/>
    <n v="0.85704781339761926"/>
  </r>
  <r>
    <x v="13"/>
    <x v="4"/>
    <x v="5"/>
    <x v="7"/>
    <x v="1"/>
    <x v="1"/>
    <x v="1"/>
    <n v="2.5"/>
    <n v="1.5"/>
    <n v="0"/>
    <x v="2"/>
    <n v="2.9452431127404308"/>
    <n v="0.46912114909389024"/>
    <n v="1.0801913647118289"/>
  </r>
  <r>
    <x v="14"/>
    <x v="0"/>
    <x v="5"/>
    <x v="3"/>
    <x v="1"/>
    <x v="1"/>
    <x v="1"/>
    <n v="2"/>
    <n v="1.2"/>
    <n v="0"/>
    <x v="0"/>
    <n v="1.8849555921538759"/>
    <n v="0.27530112307777749"/>
    <n v="0.63390426208340944"/>
  </r>
  <r>
    <x v="14"/>
    <x v="0"/>
    <x v="5"/>
    <x v="3"/>
    <x v="1"/>
    <x v="1"/>
    <x v="1"/>
    <n v="0.6"/>
    <n v="0.6"/>
    <n v="0"/>
    <x v="0"/>
    <n v="0.28274333882308139"/>
    <n v="-0.54860761786654122"/>
    <n v="-1.2632157228024719"/>
  </r>
  <r>
    <x v="14"/>
    <x v="0"/>
    <x v="5"/>
    <x v="3"/>
    <x v="1"/>
    <x v="1"/>
    <x v="1"/>
    <n v="2.2000000000000002"/>
    <n v="1.2"/>
    <n v="0"/>
    <x v="2"/>
    <n v="2.0734511513692637"/>
    <n v="0.31669380823600257"/>
    <n v="0.72921444188773443"/>
  </r>
  <r>
    <x v="14"/>
    <x v="0"/>
    <x v="5"/>
    <x v="3"/>
    <x v="1"/>
    <x v="1"/>
    <x v="1"/>
    <n v="2"/>
    <n v="1.2"/>
    <n v="0"/>
    <x v="0"/>
    <n v="1.8849555921538759"/>
    <n v="0.27530112307777749"/>
    <n v="0.63390426208340944"/>
  </r>
  <r>
    <x v="14"/>
    <x v="0"/>
    <x v="5"/>
    <x v="3"/>
    <x v="1"/>
    <x v="1"/>
    <x v="1"/>
    <n v="0.8"/>
    <n v="0.8"/>
    <n v="0"/>
    <x v="0"/>
    <n v="0.50265482457436694"/>
    <n v="-0.29873014464994135"/>
    <n v="-0.68785157789890994"/>
  </r>
  <r>
    <x v="14"/>
    <x v="0"/>
    <x v="5"/>
    <x v="3"/>
    <x v="1"/>
    <x v="1"/>
    <x v="1"/>
    <n v="3"/>
    <n v="2.4"/>
    <n v="0"/>
    <x v="3"/>
    <n v="5.6548667764616267"/>
    <n v="0.75242237779743981"/>
    <n v="1.732516550751519"/>
  </r>
  <r>
    <x v="14"/>
    <x v="0"/>
    <x v="5"/>
    <x v="3"/>
    <x v="1"/>
    <x v="1"/>
    <x v="1"/>
    <n v="0.6"/>
    <n v="0.6"/>
    <n v="0"/>
    <x v="0"/>
    <n v="0.28274333882308139"/>
    <n v="-0.54860761786654122"/>
    <n v="-1.2632157228024719"/>
  </r>
  <r>
    <x v="14"/>
    <x v="0"/>
    <x v="5"/>
    <x v="3"/>
    <x v="1"/>
    <x v="1"/>
    <x v="1"/>
    <n v="1.2"/>
    <n v="1"/>
    <n v="0"/>
    <x v="1"/>
    <n v="0.94247779607693793"/>
    <n v="-2.5728872586203724E-2"/>
    <n v="-5.9242918476535858E-2"/>
  </r>
  <r>
    <x v="14"/>
    <x v="0"/>
    <x v="5"/>
    <x v="3"/>
    <x v="1"/>
    <x v="1"/>
    <x v="1"/>
    <n v="1.2"/>
    <n v="1"/>
    <n v="0"/>
    <x v="0"/>
    <n v="0.94247779607693793"/>
    <n v="-2.5728872586203724E-2"/>
    <n v="-5.9242918476535858E-2"/>
  </r>
  <r>
    <x v="14"/>
    <x v="3"/>
    <x v="5"/>
    <x v="3"/>
    <x v="1"/>
    <x v="1"/>
    <x v="1"/>
    <n v="6"/>
    <n v="3"/>
    <n v="0"/>
    <x v="0"/>
    <n v="14.137166941154069"/>
    <n v="1.1503623864694774"/>
    <n v="2.6488072826256741"/>
  </r>
  <r>
    <x v="13"/>
    <x v="0"/>
    <x v="5"/>
    <x v="8"/>
    <x v="1"/>
    <x v="1"/>
    <x v="1"/>
    <n v="4"/>
    <n v="2"/>
    <n v="0"/>
    <x v="9"/>
    <n v="6.2831853071795862"/>
    <n v="0.79817986835811505"/>
    <n v="1.8378770664093453"/>
  </r>
  <r>
    <x v="13"/>
    <x v="0"/>
    <x v="5"/>
    <x v="8"/>
    <x v="1"/>
    <x v="1"/>
    <x v="1"/>
    <n v="0.8"/>
    <n v="0.6"/>
    <n v="0"/>
    <x v="0"/>
    <n v="0.37699111843077515"/>
    <n v="-0.42366888125824137"/>
    <n v="-0.97553365035069095"/>
  </r>
  <r>
    <x v="13"/>
    <x v="0"/>
    <x v="5"/>
    <x v="8"/>
    <x v="1"/>
    <x v="1"/>
    <x v="1"/>
    <n v="1"/>
    <n v="0.8"/>
    <n v="0"/>
    <x v="0"/>
    <n v="0.62831853071795862"/>
    <n v="-0.20182013164188498"/>
    <n v="-0.46470802658470023"/>
  </r>
  <r>
    <x v="13"/>
    <x v="0"/>
    <x v="5"/>
    <x v="8"/>
    <x v="1"/>
    <x v="1"/>
    <x v="1"/>
    <n v="1"/>
    <n v="0.8"/>
    <n v="0"/>
    <x v="0"/>
    <n v="0.62831853071795862"/>
    <n v="-0.20182013164188498"/>
    <n v="-0.46470802658470023"/>
  </r>
  <r>
    <x v="13"/>
    <x v="0"/>
    <x v="5"/>
    <x v="8"/>
    <x v="1"/>
    <x v="1"/>
    <x v="1"/>
    <n v="0.8"/>
    <n v="0.8"/>
    <n v="0"/>
    <x v="3"/>
    <n v="0.50265482457436694"/>
    <n v="-0.29873014464994135"/>
    <n v="-0.68785157789890994"/>
  </r>
  <r>
    <x v="13"/>
    <x v="0"/>
    <x v="5"/>
    <x v="8"/>
    <x v="1"/>
    <x v="1"/>
    <x v="1"/>
    <n v="1.5"/>
    <n v="1.2"/>
    <n v="0"/>
    <x v="0"/>
    <n v="1.4137166941154067"/>
    <n v="0.15036238646947744"/>
    <n v="0.34622218963162837"/>
  </r>
  <r>
    <x v="13"/>
    <x v="0"/>
    <x v="5"/>
    <x v="8"/>
    <x v="1"/>
    <x v="1"/>
    <x v="1"/>
    <n v="0.6"/>
    <n v="0.4"/>
    <n v="0"/>
    <x v="0"/>
    <n v="0.18849555921538758"/>
    <n v="-0.72469887692222257"/>
    <n v="-1.6686808309106362"/>
  </r>
  <r>
    <x v="13"/>
    <x v="0"/>
    <x v="5"/>
    <x v="8"/>
    <x v="1"/>
    <x v="1"/>
    <x v="1"/>
    <n v="1.5"/>
    <n v="1"/>
    <n v="0"/>
    <x v="0"/>
    <n v="1.1780972450961724"/>
    <n v="7.1181140421852696E-2"/>
    <n v="0.16390063283767389"/>
  </r>
  <r>
    <x v="13"/>
    <x v="0"/>
    <x v="5"/>
    <x v="8"/>
    <x v="1"/>
    <x v="1"/>
    <x v="1"/>
    <n v="2"/>
    <n v="1.5"/>
    <n v="0"/>
    <x v="0"/>
    <n v="2.3561944901923448"/>
    <n v="0.37221113608583389"/>
    <n v="0.85704781339761926"/>
  </r>
  <r>
    <x v="13"/>
    <x v="0"/>
    <x v="5"/>
    <x v="8"/>
    <x v="1"/>
    <x v="1"/>
    <x v="1"/>
    <n v="1.5"/>
    <n v="1.2"/>
    <n v="0"/>
    <x v="0"/>
    <n v="1.4137166941154067"/>
    <n v="0.15036238646947744"/>
    <n v="0.34622218963162837"/>
  </r>
  <r>
    <x v="13"/>
    <x v="0"/>
    <x v="5"/>
    <x v="8"/>
    <x v="1"/>
    <x v="1"/>
    <x v="1"/>
    <n v="0.8"/>
    <n v="0.8"/>
    <n v="0"/>
    <x v="0"/>
    <n v="0.50265482457436694"/>
    <n v="-0.29873014464994135"/>
    <n v="-0.68785157789890994"/>
  </r>
  <r>
    <x v="13"/>
    <x v="0"/>
    <x v="5"/>
    <x v="8"/>
    <x v="1"/>
    <x v="1"/>
    <x v="1"/>
    <n v="1.8"/>
    <n v="1.5"/>
    <n v="0"/>
    <x v="0"/>
    <n v="2.1205750411731104"/>
    <n v="0.32645364552515876"/>
    <n v="0.75168729773979293"/>
  </r>
  <r>
    <x v="13"/>
    <x v="4"/>
    <x v="5"/>
    <x v="8"/>
    <x v="1"/>
    <x v="1"/>
    <x v="1"/>
    <n v="1.5"/>
    <n v="1"/>
    <n v="0"/>
    <x v="0"/>
    <n v="1.1780972450961724"/>
    <n v="7.1181140421852696E-2"/>
    <n v="0.16390063283767389"/>
  </r>
  <r>
    <x v="13"/>
    <x v="4"/>
    <x v="5"/>
    <x v="8"/>
    <x v="1"/>
    <x v="1"/>
    <x v="1"/>
    <n v="1"/>
    <n v="1"/>
    <n v="0"/>
    <x v="0"/>
    <n v="0.78539816339744828"/>
    <n v="-0.10491011863382856"/>
    <n v="-0.24156447527049049"/>
  </r>
  <r>
    <x v="13"/>
    <x v="4"/>
    <x v="5"/>
    <x v="8"/>
    <x v="1"/>
    <x v="1"/>
    <x v="1"/>
    <n v="1.5"/>
    <n v="1"/>
    <n v="0"/>
    <x v="0"/>
    <n v="1.1780972450961724"/>
    <n v="7.1181140421852696E-2"/>
    <n v="0.16390063283767389"/>
  </r>
  <r>
    <x v="13"/>
    <x v="4"/>
    <x v="5"/>
    <x v="8"/>
    <x v="1"/>
    <x v="1"/>
    <x v="1"/>
    <n v="4"/>
    <n v="3"/>
    <n v="0"/>
    <x v="18"/>
    <n v="9.4247779607693793"/>
    <n v="0.97427112741379629"/>
    <n v="2.2433421745175099"/>
  </r>
  <r>
    <x v="14"/>
    <x v="0"/>
    <x v="5"/>
    <x v="9"/>
    <x v="1"/>
    <x v="1"/>
    <x v="1"/>
    <n v="1.6"/>
    <n v="1.4"/>
    <n v="0"/>
    <x v="0"/>
    <n v="1.759291886010284"/>
    <n v="0.24533789970033421"/>
    <n v="0.5649113905964579"/>
  </r>
  <r>
    <x v="14"/>
    <x v="0"/>
    <x v="5"/>
    <x v="9"/>
    <x v="1"/>
    <x v="1"/>
    <x v="1"/>
    <n v="1.6"/>
    <n v="0.8"/>
    <n v="0"/>
    <x v="1"/>
    <n v="1.0053096491487339"/>
    <n v="2.2998510140398521E-3"/>
    <n v="5.2956026610354026E-3"/>
  </r>
  <r>
    <x v="14"/>
    <x v="0"/>
    <x v="5"/>
    <x v="9"/>
    <x v="1"/>
    <x v="1"/>
    <x v="1"/>
    <n v="1.4"/>
    <n v="1"/>
    <n v="0"/>
    <x v="0"/>
    <n v="1.0995574287564276"/>
    <n v="4.1217917044409476E-2"/>
    <n v="9.4907761350722444E-2"/>
  </r>
  <r>
    <x v="14"/>
    <x v="0"/>
    <x v="5"/>
    <x v="9"/>
    <x v="1"/>
    <x v="1"/>
    <x v="1"/>
    <n v="1.6"/>
    <n v="1.4"/>
    <n v="0"/>
    <x v="0"/>
    <n v="1.759291886010284"/>
    <n v="0.24533789970033421"/>
    <n v="0.5649113905964579"/>
  </r>
  <r>
    <x v="14"/>
    <x v="0"/>
    <x v="5"/>
    <x v="9"/>
    <x v="1"/>
    <x v="1"/>
    <x v="1"/>
    <n v="1.6"/>
    <n v="1.3"/>
    <n v="0"/>
    <x v="1"/>
    <n v="1.6336281798666925"/>
    <n v="0.21315321632893303"/>
    <n v="0.49080341844273617"/>
  </r>
  <r>
    <x v="14"/>
    <x v="0"/>
    <x v="5"/>
    <x v="9"/>
    <x v="1"/>
    <x v="1"/>
    <x v="1"/>
    <n v="0.6"/>
    <n v="0.5"/>
    <n v="0"/>
    <x v="0"/>
    <n v="0.23561944901923448"/>
    <n v="-0.62778886391416611"/>
    <n v="-1.4455372795964265"/>
  </r>
  <r>
    <x v="14"/>
    <x v="3"/>
    <x v="5"/>
    <x v="9"/>
    <x v="1"/>
    <x v="1"/>
    <x v="1"/>
    <n v="5"/>
    <n v="4"/>
    <n v="0"/>
    <x v="0"/>
    <n v="15.707963267948966"/>
    <n v="1.1961198770301527"/>
    <n v="2.7541677982835004"/>
  </r>
  <r>
    <x v="14"/>
    <x v="3"/>
    <x v="5"/>
    <x v="9"/>
    <x v="1"/>
    <x v="1"/>
    <x v="1"/>
    <n v="3"/>
    <n v="2"/>
    <n v="0"/>
    <x v="2"/>
    <n v="4.7123889803846897"/>
    <n v="0.67324113174981504"/>
    <n v="1.5501949939575645"/>
  </r>
  <r>
    <x v="14"/>
    <x v="3"/>
    <x v="5"/>
    <x v="9"/>
    <x v="1"/>
    <x v="1"/>
    <x v="1"/>
    <n v="1"/>
    <n v="1"/>
    <n v="0"/>
    <x v="0"/>
    <n v="0.78539816339744828"/>
    <n v="-0.10491011863382856"/>
    <n v="-0.24156447527049049"/>
  </r>
  <r>
    <x v="14"/>
    <x v="3"/>
    <x v="5"/>
    <x v="9"/>
    <x v="1"/>
    <x v="1"/>
    <x v="1"/>
    <n v="4"/>
    <n v="1"/>
    <n v="0"/>
    <x v="0"/>
    <n v="3.1415926535897931"/>
    <n v="0.49714987269413385"/>
    <n v="1.1447298858494002"/>
  </r>
  <r>
    <x v="14"/>
    <x v="3"/>
    <x v="5"/>
    <x v="9"/>
    <x v="1"/>
    <x v="1"/>
    <x v="1"/>
    <n v="3"/>
    <n v="2"/>
    <n v="0"/>
    <x v="0"/>
    <n v="4.7123889803846897"/>
    <n v="0.67324113174981504"/>
    <n v="1.5501949939575645"/>
  </r>
  <r>
    <x v="14"/>
    <x v="3"/>
    <x v="5"/>
    <x v="9"/>
    <x v="1"/>
    <x v="1"/>
    <x v="1"/>
    <n v="2"/>
    <n v="2"/>
    <n v="0"/>
    <x v="0"/>
    <n v="3.1415926535897931"/>
    <n v="0.49714987269413385"/>
    <n v="1.1447298858494002"/>
  </r>
  <r>
    <x v="14"/>
    <x v="3"/>
    <x v="5"/>
    <x v="9"/>
    <x v="1"/>
    <x v="1"/>
    <x v="1"/>
    <n v="4"/>
    <n v="3"/>
    <n v="0"/>
    <x v="0"/>
    <n v="9.4247779607693793"/>
    <n v="0.97427112741379629"/>
    <n v="2.2433421745175099"/>
  </r>
  <r>
    <x v="14"/>
    <x v="3"/>
    <x v="5"/>
    <x v="9"/>
    <x v="1"/>
    <x v="1"/>
    <x v="1"/>
    <n v="4"/>
    <n v="3"/>
    <n v="0"/>
    <x v="0"/>
    <n v="9.4247779607693793"/>
    <n v="0.97427112741379629"/>
    <n v="2.2433421745175099"/>
  </r>
  <r>
    <x v="14"/>
    <x v="0"/>
    <x v="5"/>
    <x v="0"/>
    <x v="3"/>
    <x v="1"/>
    <x v="1"/>
    <n v="5"/>
    <n v="2.5"/>
    <n v="0"/>
    <x v="0"/>
    <n v="9.8174770424681039"/>
    <n v="0.99199989437422786"/>
    <n v="2.2841641690377652"/>
  </r>
  <r>
    <x v="14"/>
    <x v="0"/>
    <x v="5"/>
    <x v="0"/>
    <x v="3"/>
    <x v="1"/>
    <x v="1"/>
    <n v="5.5"/>
    <n v="4"/>
    <n v="0"/>
    <x v="18"/>
    <n v="17.27875959474386"/>
    <n v="1.2375125621883776"/>
    <n v="2.8494779780878252"/>
  </r>
  <r>
    <x v="14"/>
    <x v="0"/>
    <x v="5"/>
    <x v="0"/>
    <x v="3"/>
    <x v="1"/>
    <x v="1"/>
    <n v="3.5"/>
    <n v="3"/>
    <n v="0"/>
    <x v="12"/>
    <n v="8.2466807156732074"/>
    <n v="0.91627918043610956"/>
    <n v="2.1098107818929872"/>
  </r>
  <r>
    <x v="14"/>
    <x v="0"/>
    <x v="5"/>
    <x v="0"/>
    <x v="3"/>
    <x v="1"/>
    <x v="1"/>
    <n v="3"/>
    <n v="1.2"/>
    <n v="0"/>
    <x v="9"/>
    <n v="2.8274333882308134"/>
    <n v="0.45139238213345867"/>
    <n v="1.0393693701915736"/>
  </r>
  <r>
    <x v="14"/>
    <x v="0"/>
    <x v="5"/>
    <x v="0"/>
    <x v="3"/>
    <x v="1"/>
    <x v="1"/>
    <n v="4.5"/>
    <n v="1.5"/>
    <n v="0"/>
    <x v="8"/>
    <n v="5.3014376029327757"/>
    <n v="0.72439365419719637"/>
    <n v="1.6679780296139479"/>
  </r>
  <r>
    <x v="14"/>
    <x v="0"/>
    <x v="5"/>
    <x v="0"/>
    <x v="3"/>
    <x v="1"/>
    <x v="1"/>
    <n v="4.5"/>
    <n v="4"/>
    <n v="0"/>
    <x v="1"/>
    <n v="14.137166941154069"/>
    <n v="1.1503623864694774"/>
    <n v="2.6488072826256741"/>
  </r>
  <r>
    <x v="14"/>
    <x v="0"/>
    <x v="5"/>
    <x v="0"/>
    <x v="3"/>
    <x v="1"/>
    <x v="1"/>
    <n v="8"/>
    <n v="2.5"/>
    <n v="0"/>
    <x v="2"/>
    <n v="15.707963267948966"/>
    <n v="1.1961198770301527"/>
    <n v="2.7541677982835004"/>
  </r>
  <r>
    <x v="14"/>
    <x v="0"/>
    <x v="5"/>
    <x v="0"/>
    <x v="3"/>
    <x v="1"/>
    <x v="1"/>
    <n v="1.8"/>
    <n v="1"/>
    <n v="0"/>
    <x v="0"/>
    <n v="1.4137166941154069"/>
    <n v="0.15036238646947753"/>
    <n v="0.34622218963162854"/>
  </r>
  <r>
    <x v="14"/>
    <x v="0"/>
    <x v="5"/>
    <x v="0"/>
    <x v="3"/>
    <x v="1"/>
    <x v="1"/>
    <n v="2.5"/>
    <n v="1"/>
    <n v="0"/>
    <x v="0"/>
    <n v="1.9634954084936207"/>
    <n v="0.29302989003820906"/>
    <n v="0.67472625660366459"/>
  </r>
  <r>
    <x v="14"/>
    <x v="3"/>
    <x v="5"/>
    <x v="0"/>
    <x v="3"/>
    <x v="1"/>
    <x v="1"/>
    <n v="6"/>
    <n v="3"/>
    <n v="0"/>
    <x v="0"/>
    <n v="14.137166941154069"/>
    <n v="1.1503623864694774"/>
    <n v="2.6488072826256741"/>
  </r>
  <r>
    <x v="14"/>
    <x v="3"/>
    <x v="5"/>
    <x v="0"/>
    <x v="3"/>
    <x v="1"/>
    <x v="1"/>
    <n v="5"/>
    <n v="3"/>
    <n v="0"/>
    <x v="0"/>
    <n v="11.780972450961723"/>
    <n v="1.0711811404218528"/>
    <n v="2.4664857258317197"/>
  </r>
  <r>
    <x v="13"/>
    <x v="0"/>
    <x v="5"/>
    <x v="1"/>
    <x v="3"/>
    <x v="1"/>
    <x v="1"/>
    <n v="1.5"/>
    <n v="0.8"/>
    <n v="0"/>
    <x v="0"/>
    <n v="0.94247779607693805"/>
    <n v="-2.5728872586203676E-2"/>
    <n v="-5.924291847653574E-2"/>
  </r>
  <r>
    <x v="13"/>
    <x v="0"/>
    <x v="5"/>
    <x v="1"/>
    <x v="3"/>
    <x v="1"/>
    <x v="1"/>
    <n v="1.6"/>
    <n v="1.5"/>
    <n v="0"/>
    <x v="0"/>
    <n v="1.8849555921538761"/>
    <n v="0.27530112307777754"/>
    <n v="0.63390426208340955"/>
  </r>
  <r>
    <x v="13"/>
    <x v="4"/>
    <x v="5"/>
    <x v="1"/>
    <x v="3"/>
    <x v="1"/>
    <x v="1"/>
    <n v="2.5"/>
    <n v="2"/>
    <n v="0"/>
    <x v="0"/>
    <n v="3.9269908169872414"/>
    <n v="0.59405988570219026"/>
    <n v="1.3678734371636099"/>
  </r>
  <r>
    <x v="13"/>
    <x v="4"/>
    <x v="5"/>
    <x v="1"/>
    <x v="3"/>
    <x v="1"/>
    <x v="1"/>
    <n v="2"/>
    <n v="1.5"/>
    <n v="0"/>
    <x v="0"/>
    <n v="2.3561944901923448"/>
    <n v="0.37221113608583389"/>
    <n v="0.85704781339761926"/>
  </r>
  <r>
    <x v="13"/>
    <x v="4"/>
    <x v="5"/>
    <x v="1"/>
    <x v="3"/>
    <x v="1"/>
    <x v="1"/>
    <n v="3"/>
    <n v="1.5"/>
    <n v="0"/>
    <x v="0"/>
    <n v="3.5342917352885173"/>
    <n v="0.54830239514151513"/>
    <n v="1.2625129215057835"/>
  </r>
  <r>
    <x v="13"/>
    <x v="0"/>
    <x v="5"/>
    <x v="4"/>
    <x v="3"/>
    <x v="1"/>
    <x v="1"/>
    <n v="7.5"/>
    <n v="4"/>
    <n v="0"/>
    <x v="0"/>
    <n v="23.561944901923447"/>
    <n v="1.3722111360858338"/>
    <n v="3.1596329063916646"/>
  </r>
  <r>
    <x v="13"/>
    <x v="0"/>
    <x v="5"/>
    <x v="4"/>
    <x v="3"/>
    <x v="1"/>
    <x v="1"/>
    <n v="5.5"/>
    <n v="1.5"/>
    <n v="0"/>
    <x v="1"/>
    <n v="6.4795348480289485"/>
    <n v="0.81154382991609653"/>
    <n v="1.8686487250760992"/>
  </r>
  <r>
    <x v="13"/>
    <x v="0"/>
    <x v="5"/>
    <x v="4"/>
    <x v="3"/>
    <x v="1"/>
    <x v="1"/>
    <n v="3.5"/>
    <n v="2"/>
    <n v="0"/>
    <x v="0"/>
    <n v="5.497787143782138"/>
    <n v="0.74018792138042833"/>
    <n v="1.7043456737848228"/>
  </r>
  <r>
    <x v="13"/>
    <x v="0"/>
    <x v="5"/>
    <x v="4"/>
    <x v="3"/>
    <x v="1"/>
    <x v="1"/>
    <n v="2.5"/>
    <n v="2.2000000000000002"/>
    <n v="0"/>
    <x v="0"/>
    <n v="4.3196898986859651"/>
    <n v="0.63545257086041529"/>
    <n v="1.4631836169679346"/>
  </r>
  <r>
    <x v="13"/>
    <x v="0"/>
    <x v="5"/>
    <x v="4"/>
    <x v="3"/>
    <x v="1"/>
    <x v="1"/>
    <n v="1.5"/>
    <n v="1"/>
    <n v="0"/>
    <x v="0"/>
    <n v="1.1780972450961724"/>
    <n v="7.1181140421852696E-2"/>
    <n v="0.16390063283767389"/>
  </r>
  <r>
    <x v="13"/>
    <x v="0"/>
    <x v="5"/>
    <x v="4"/>
    <x v="3"/>
    <x v="1"/>
    <x v="1"/>
    <n v="0.8"/>
    <n v="0.6"/>
    <n v="0"/>
    <x v="0"/>
    <n v="0.37699111843077515"/>
    <n v="-0.42366888125824137"/>
    <n v="-0.97553365035069095"/>
  </r>
  <r>
    <x v="13"/>
    <x v="4"/>
    <x v="5"/>
    <x v="4"/>
    <x v="3"/>
    <x v="1"/>
    <x v="1"/>
    <n v="0.5"/>
    <n v="0.5"/>
    <n v="0"/>
    <x v="0"/>
    <n v="0.19634954084936207"/>
    <n v="-0.70697010996179099"/>
    <n v="-1.6278588363903812"/>
  </r>
  <r>
    <x v="13"/>
    <x v="4"/>
    <x v="5"/>
    <x v="4"/>
    <x v="3"/>
    <x v="1"/>
    <x v="1"/>
    <n v="1"/>
    <n v="1"/>
    <n v="0"/>
    <x v="0"/>
    <n v="0.78539816339744828"/>
    <n v="-0.10491011863382856"/>
    <n v="-0.24156447527049049"/>
  </r>
  <r>
    <x v="13"/>
    <x v="4"/>
    <x v="5"/>
    <x v="4"/>
    <x v="3"/>
    <x v="1"/>
    <x v="1"/>
    <n v="3.5"/>
    <n v="2"/>
    <n v="0"/>
    <x v="0"/>
    <n v="5.497787143782138"/>
    <n v="0.74018792138042833"/>
    <n v="1.7043456737848228"/>
  </r>
  <r>
    <x v="13"/>
    <x v="0"/>
    <x v="5"/>
    <x v="5"/>
    <x v="3"/>
    <x v="1"/>
    <x v="1"/>
    <n v="6.5"/>
    <n v="6"/>
    <n v="0"/>
    <x v="3"/>
    <n v="30.630528372500482"/>
    <n v="1.4861544883926707"/>
    <n v="3.4219971708591559"/>
  </r>
  <r>
    <x v="13"/>
    <x v="0"/>
    <x v="5"/>
    <x v="5"/>
    <x v="3"/>
    <x v="1"/>
    <x v="1"/>
    <n v="5.5"/>
    <n v="3.5"/>
    <n v="0"/>
    <x v="0"/>
    <n v="15.11891464540088"/>
    <n v="1.179520615210691"/>
    <n v="2.7159465854633029"/>
  </r>
  <r>
    <x v="13"/>
    <x v="0"/>
    <x v="5"/>
    <x v="5"/>
    <x v="3"/>
    <x v="1"/>
    <x v="1"/>
    <n v="11.5"/>
    <n v="6"/>
    <n v="0"/>
    <x v="2"/>
    <n v="54.192473274423932"/>
    <n v="1.7339389721034268"/>
    <n v="3.9925420293267688"/>
  </r>
  <r>
    <x v="13"/>
    <x v="0"/>
    <x v="5"/>
    <x v="5"/>
    <x v="3"/>
    <x v="1"/>
    <x v="1"/>
    <n v="3"/>
    <n v="1.5"/>
    <n v="0"/>
    <x v="0"/>
    <n v="3.5342917352885173"/>
    <n v="0.54830239514151513"/>
    <n v="1.2625129215057835"/>
  </r>
  <r>
    <x v="13"/>
    <x v="0"/>
    <x v="5"/>
    <x v="5"/>
    <x v="3"/>
    <x v="1"/>
    <x v="1"/>
    <n v="3.5"/>
    <n v="3"/>
    <n v="0"/>
    <x v="0"/>
    <n v="8.2466807156732074"/>
    <n v="0.91627918043610956"/>
    <n v="2.1098107818929872"/>
  </r>
  <r>
    <x v="13"/>
    <x v="0"/>
    <x v="5"/>
    <x v="5"/>
    <x v="3"/>
    <x v="1"/>
    <x v="1"/>
    <n v="4.5"/>
    <n v="3.8"/>
    <n v="0"/>
    <x v="2"/>
    <n v="13.430308594096363"/>
    <n v="1.1280859917583252"/>
    <n v="2.5975139882381235"/>
  </r>
  <r>
    <x v="13"/>
    <x v="4"/>
    <x v="5"/>
    <x v="5"/>
    <x v="3"/>
    <x v="1"/>
    <x v="1"/>
    <n v="5"/>
    <n v="2"/>
    <n v="0"/>
    <x v="0"/>
    <n v="7.8539816339744828"/>
    <n v="0.8950898813661714"/>
    <n v="2.061020617723555"/>
  </r>
  <r>
    <x v="13"/>
    <x v="4"/>
    <x v="5"/>
    <x v="5"/>
    <x v="3"/>
    <x v="1"/>
    <x v="1"/>
    <n v="3"/>
    <n v="2"/>
    <n v="0"/>
    <x v="2"/>
    <n v="4.7123889803846897"/>
    <n v="0.67324113174981504"/>
    <n v="1.5501949939575645"/>
  </r>
  <r>
    <x v="13"/>
    <x v="4"/>
    <x v="5"/>
    <x v="5"/>
    <x v="3"/>
    <x v="1"/>
    <x v="1"/>
    <n v="2"/>
    <n v="2"/>
    <n v="0"/>
    <x v="0"/>
    <n v="3.1415926535897931"/>
    <n v="0.49714987269413385"/>
    <n v="1.1447298858494002"/>
  </r>
  <r>
    <x v="13"/>
    <x v="4"/>
    <x v="5"/>
    <x v="5"/>
    <x v="3"/>
    <x v="1"/>
    <x v="1"/>
    <n v="4"/>
    <n v="1.5"/>
    <n v="0"/>
    <x v="0"/>
    <n v="4.7123889803846897"/>
    <n v="0.67324113174981504"/>
    <n v="1.5501949939575645"/>
  </r>
  <r>
    <x v="13"/>
    <x v="0"/>
    <x v="5"/>
    <x v="2"/>
    <x v="3"/>
    <x v="1"/>
    <x v="1"/>
    <n v="3.5"/>
    <n v="2"/>
    <n v="0"/>
    <x v="9"/>
    <n v="5.497787143782138"/>
    <n v="0.74018792138042833"/>
    <n v="1.7043456737848228"/>
  </r>
  <r>
    <x v="13"/>
    <x v="0"/>
    <x v="5"/>
    <x v="2"/>
    <x v="3"/>
    <x v="1"/>
    <x v="1"/>
    <n v="2.5"/>
    <n v="1.5"/>
    <n v="0"/>
    <x v="1"/>
    <n v="2.9452431127404308"/>
    <n v="0.46912114909389024"/>
    <n v="1.0801913647118289"/>
  </r>
  <r>
    <x v="13"/>
    <x v="0"/>
    <x v="5"/>
    <x v="2"/>
    <x v="3"/>
    <x v="1"/>
    <x v="1"/>
    <n v="1.2"/>
    <n v="0.8"/>
    <n v="0"/>
    <x v="0"/>
    <n v="0.7539822368615503"/>
    <n v="-0.12263888559426017"/>
    <n v="-0.28238646979074566"/>
  </r>
  <r>
    <x v="13"/>
    <x v="0"/>
    <x v="5"/>
    <x v="2"/>
    <x v="3"/>
    <x v="1"/>
    <x v="1"/>
    <n v="1.6"/>
    <n v="1.6"/>
    <n v="0"/>
    <x v="0"/>
    <n v="2.0106192982974678"/>
    <n v="0.30332984667802104"/>
    <n v="0.69844278322098075"/>
  </r>
  <r>
    <x v="13"/>
    <x v="0"/>
    <x v="5"/>
    <x v="2"/>
    <x v="3"/>
    <x v="1"/>
    <x v="1"/>
    <n v="5.5"/>
    <n v="3"/>
    <n v="0"/>
    <x v="12"/>
    <n v="12.959069696057897"/>
    <n v="1.1125738255800777"/>
    <n v="2.5617959056360444"/>
  </r>
  <r>
    <x v="13"/>
    <x v="4"/>
    <x v="5"/>
    <x v="2"/>
    <x v="3"/>
    <x v="1"/>
    <x v="1"/>
    <n v="1.5"/>
    <n v="3"/>
    <n v="0"/>
    <x v="3"/>
    <n v="3.5342917352885173"/>
    <n v="0.54830239514151513"/>
    <n v="1.2625129215057835"/>
  </r>
  <r>
    <x v="13"/>
    <x v="4"/>
    <x v="5"/>
    <x v="2"/>
    <x v="3"/>
    <x v="1"/>
    <x v="1"/>
    <n v="1.5"/>
    <n v="2"/>
    <n v="0"/>
    <x v="2"/>
    <n v="2.3561944901923448"/>
    <n v="0.37221113608583389"/>
    <n v="0.85704781339761926"/>
  </r>
  <r>
    <x v="13"/>
    <x v="4"/>
    <x v="5"/>
    <x v="2"/>
    <x v="3"/>
    <x v="1"/>
    <x v="1"/>
    <n v="2"/>
    <n v="1.5"/>
    <n v="0"/>
    <x v="0"/>
    <n v="2.3561944901923448"/>
    <n v="0.37221113608583389"/>
    <n v="0.85704781339761926"/>
  </r>
  <r>
    <x v="13"/>
    <x v="0"/>
    <x v="5"/>
    <x v="6"/>
    <x v="3"/>
    <x v="1"/>
    <x v="1"/>
    <n v="1"/>
    <n v="0.6"/>
    <n v="0"/>
    <x v="0"/>
    <n v="0.47123889803846897"/>
    <n v="-0.32675886825018491"/>
    <n v="-0.75239009903648113"/>
  </r>
  <r>
    <x v="13"/>
    <x v="0"/>
    <x v="5"/>
    <x v="6"/>
    <x v="3"/>
    <x v="1"/>
    <x v="1"/>
    <n v="3"/>
    <n v="1.4"/>
    <n v="0"/>
    <x v="0"/>
    <n v="3.2986722862692823"/>
    <n v="0.51833917176407185"/>
    <n v="1.1935200500188321"/>
  </r>
  <r>
    <x v="13"/>
    <x v="0"/>
    <x v="5"/>
    <x v="6"/>
    <x v="3"/>
    <x v="1"/>
    <x v="1"/>
    <n v="1.2"/>
    <n v="0.8"/>
    <n v="0"/>
    <x v="0"/>
    <n v="0.7539822368615503"/>
    <n v="-0.12263888559426017"/>
    <n v="-0.28238646979074566"/>
  </r>
  <r>
    <x v="13"/>
    <x v="0"/>
    <x v="5"/>
    <x v="6"/>
    <x v="3"/>
    <x v="1"/>
    <x v="1"/>
    <n v="1.5"/>
    <n v="1"/>
    <n v="0"/>
    <x v="0"/>
    <n v="1.1780972450961724"/>
    <n v="7.1181140421852696E-2"/>
    <n v="0.16390063283767389"/>
  </r>
  <r>
    <x v="13"/>
    <x v="0"/>
    <x v="5"/>
    <x v="6"/>
    <x v="3"/>
    <x v="1"/>
    <x v="1"/>
    <n v="1.6"/>
    <n v="1.5"/>
    <n v="0"/>
    <x v="0"/>
    <n v="1.8849555921538761"/>
    <n v="0.27530112307777754"/>
    <n v="0.63390426208340955"/>
  </r>
  <r>
    <x v="13"/>
    <x v="4"/>
    <x v="5"/>
    <x v="6"/>
    <x v="3"/>
    <x v="1"/>
    <x v="1"/>
    <n v="7"/>
    <n v="6.5"/>
    <n v="0"/>
    <x v="0"/>
    <n v="35.735616434583896"/>
    <n v="1.5531012780232838"/>
    <n v="3.5761478506864144"/>
  </r>
  <r>
    <x v="13"/>
    <x v="4"/>
    <x v="5"/>
    <x v="6"/>
    <x v="3"/>
    <x v="1"/>
    <x v="1"/>
    <n v="2"/>
    <n v="2"/>
    <n v="0"/>
    <x v="0"/>
    <n v="3.1415926535897931"/>
    <n v="0.49714987269413385"/>
    <n v="1.1447298858494002"/>
  </r>
  <r>
    <x v="13"/>
    <x v="4"/>
    <x v="5"/>
    <x v="6"/>
    <x v="3"/>
    <x v="1"/>
    <x v="1"/>
    <n v="4.5"/>
    <n v="2"/>
    <n v="0"/>
    <x v="1"/>
    <n v="7.0685834705770345"/>
    <n v="0.84933239080549627"/>
    <n v="1.9556601020657289"/>
  </r>
  <r>
    <x v="13"/>
    <x v="4"/>
    <x v="5"/>
    <x v="6"/>
    <x v="3"/>
    <x v="1"/>
    <x v="1"/>
    <n v="2"/>
    <n v="1"/>
    <n v="0"/>
    <x v="0"/>
    <n v="1.5707963267948966"/>
    <n v="0.19611987703015263"/>
    <n v="0.45158270528945482"/>
  </r>
  <r>
    <x v="13"/>
    <x v="4"/>
    <x v="5"/>
    <x v="6"/>
    <x v="3"/>
    <x v="1"/>
    <x v="1"/>
    <n v="5.5"/>
    <n v="2.5"/>
    <n v="0"/>
    <x v="1"/>
    <n v="10.799224746714915"/>
    <n v="1.033392579532453"/>
    <n v="2.37947434884209"/>
  </r>
  <r>
    <x v="13"/>
    <x v="4"/>
    <x v="5"/>
    <x v="6"/>
    <x v="3"/>
    <x v="1"/>
    <x v="1"/>
    <n v="4"/>
    <n v="3"/>
    <n v="0"/>
    <x v="0"/>
    <n v="9.4247779607693793"/>
    <n v="0.97427112741379629"/>
    <n v="2.2433421745175099"/>
  </r>
  <r>
    <x v="13"/>
    <x v="4"/>
    <x v="5"/>
    <x v="6"/>
    <x v="3"/>
    <x v="1"/>
    <x v="1"/>
    <n v="13.5"/>
    <n v="7.5"/>
    <n v="0"/>
    <x v="2"/>
    <n v="79.521564043991631"/>
    <n v="1.9004849132528776"/>
    <n v="4.376028230716158"/>
  </r>
  <r>
    <x v="13"/>
    <x v="4"/>
    <x v="5"/>
    <x v="6"/>
    <x v="3"/>
    <x v="1"/>
    <x v="1"/>
    <n v="12.5"/>
    <n v="5.5"/>
    <n v="0"/>
    <x v="0"/>
    <n v="53.996123733574571"/>
    <n v="1.7323625838684718"/>
    <n v="3.98891226127619"/>
  </r>
  <r>
    <x v="13"/>
    <x v="4"/>
    <x v="5"/>
    <x v="6"/>
    <x v="3"/>
    <x v="1"/>
    <x v="1"/>
    <n v="20"/>
    <n v="20"/>
    <n v="0"/>
    <x v="1"/>
    <n v="314.15926535897933"/>
    <n v="2.4971498726941337"/>
    <n v="5.7499000718374917"/>
  </r>
  <r>
    <x v="13"/>
    <x v="4"/>
    <x v="5"/>
    <x v="6"/>
    <x v="3"/>
    <x v="1"/>
    <x v="1"/>
    <n v="4"/>
    <n v="2"/>
    <n v="0"/>
    <x v="0"/>
    <n v="6.2831853071795862"/>
    <n v="0.79817986835811505"/>
    <n v="1.8378770664093453"/>
  </r>
  <r>
    <x v="13"/>
    <x v="0"/>
    <x v="5"/>
    <x v="7"/>
    <x v="3"/>
    <x v="1"/>
    <x v="1"/>
    <n v="1.5"/>
    <n v="0.8"/>
    <n v="0"/>
    <x v="0"/>
    <n v="0.94247779607693805"/>
    <n v="-2.5728872586203676E-2"/>
    <n v="-5.924291847653574E-2"/>
  </r>
  <r>
    <x v="13"/>
    <x v="0"/>
    <x v="5"/>
    <x v="7"/>
    <x v="3"/>
    <x v="1"/>
    <x v="1"/>
    <n v="2.8"/>
    <n v="1.8"/>
    <n v="0"/>
    <x v="0"/>
    <n v="3.9584067435231391"/>
    <n v="0.59752041781169674"/>
    <n v="1.3758416068127868"/>
  </r>
  <r>
    <x v="13"/>
    <x v="0"/>
    <x v="5"/>
    <x v="7"/>
    <x v="3"/>
    <x v="1"/>
    <x v="1"/>
    <n v="3.5"/>
    <n v="1.6"/>
    <n v="0"/>
    <x v="0"/>
    <n v="4.3982297150257104"/>
    <n v="0.64327790837237186"/>
    <n v="1.4812021224706131"/>
  </r>
  <r>
    <x v="13"/>
    <x v="0"/>
    <x v="5"/>
    <x v="7"/>
    <x v="3"/>
    <x v="1"/>
    <x v="1"/>
    <n v="2.5"/>
    <n v="1.4"/>
    <n v="0"/>
    <x v="1"/>
    <n v="2.748893571891069"/>
    <n v="0.43915792571644707"/>
    <n v="1.0111984932248774"/>
  </r>
  <r>
    <x v="13"/>
    <x v="0"/>
    <x v="5"/>
    <x v="7"/>
    <x v="3"/>
    <x v="1"/>
    <x v="1"/>
    <n v="1.6"/>
    <n v="1.2"/>
    <n v="0"/>
    <x v="1"/>
    <n v="1.5079644737231006"/>
    <n v="0.17839111006972103"/>
    <n v="0.41076071076919962"/>
  </r>
  <r>
    <x v="13"/>
    <x v="0"/>
    <x v="5"/>
    <x v="7"/>
    <x v="3"/>
    <x v="1"/>
    <x v="1"/>
    <n v="2.5"/>
    <n v="2"/>
    <n v="0"/>
    <x v="0"/>
    <n v="3.9269908169872414"/>
    <n v="0.59405988570219026"/>
    <n v="1.3678734371636099"/>
  </r>
  <r>
    <x v="13"/>
    <x v="4"/>
    <x v="5"/>
    <x v="7"/>
    <x v="3"/>
    <x v="1"/>
    <x v="1"/>
    <n v="3.5"/>
    <n v="2.5"/>
    <n v="0"/>
    <x v="0"/>
    <n v="6.8722339297276722"/>
    <n v="0.83709793438848468"/>
    <n v="1.9274892250990325"/>
  </r>
  <r>
    <x v="13"/>
    <x v="4"/>
    <x v="5"/>
    <x v="7"/>
    <x v="3"/>
    <x v="1"/>
    <x v="1"/>
    <n v="2.5"/>
    <n v="1.5"/>
    <n v="0"/>
    <x v="3"/>
    <n v="2.9452431127404308"/>
    <n v="0.46912114909389024"/>
    <n v="1.0801913647118289"/>
  </r>
  <r>
    <x v="13"/>
    <x v="4"/>
    <x v="5"/>
    <x v="7"/>
    <x v="3"/>
    <x v="1"/>
    <x v="1"/>
    <n v="1.5"/>
    <n v="1.5"/>
    <n v="0"/>
    <x v="0"/>
    <n v="1.7671458676442586"/>
    <n v="0.24727239947753393"/>
    <n v="0.56936574094583825"/>
  </r>
  <r>
    <x v="13"/>
    <x v="4"/>
    <x v="5"/>
    <x v="7"/>
    <x v="3"/>
    <x v="1"/>
    <x v="1"/>
    <n v="3"/>
    <n v="2"/>
    <n v="0"/>
    <x v="2"/>
    <n v="4.7123889803846897"/>
    <n v="0.67324113174981504"/>
    <n v="1.5501949939575645"/>
  </r>
  <r>
    <x v="13"/>
    <x v="4"/>
    <x v="5"/>
    <x v="7"/>
    <x v="3"/>
    <x v="1"/>
    <x v="1"/>
    <n v="6"/>
    <n v="3.5"/>
    <n v="0"/>
    <x v="12"/>
    <n v="16.493361431346415"/>
    <n v="1.2173091761000907"/>
    <n v="2.8029579624529326"/>
  </r>
  <r>
    <x v="14"/>
    <x v="0"/>
    <x v="5"/>
    <x v="3"/>
    <x v="3"/>
    <x v="1"/>
    <x v="1"/>
    <n v="2"/>
    <n v="1.2"/>
    <n v="0"/>
    <x v="0"/>
    <n v="1.8849555921538759"/>
    <n v="0.27530112307777749"/>
    <n v="0.63390426208340944"/>
  </r>
  <r>
    <x v="14"/>
    <x v="0"/>
    <x v="5"/>
    <x v="3"/>
    <x v="3"/>
    <x v="1"/>
    <x v="1"/>
    <n v="1.6"/>
    <n v="1"/>
    <n v="0"/>
    <x v="0"/>
    <n v="1.2566370614359172"/>
    <n v="9.9209864022096222E-2"/>
    <n v="0.22843915397524506"/>
  </r>
  <r>
    <x v="14"/>
    <x v="0"/>
    <x v="5"/>
    <x v="3"/>
    <x v="3"/>
    <x v="1"/>
    <x v="1"/>
    <n v="2.6"/>
    <n v="1"/>
    <n v="0"/>
    <x v="0"/>
    <n v="2.0420352248333655"/>
    <n v="0.31006322933698943"/>
    <n v="0.71394696975694583"/>
  </r>
  <r>
    <x v="14"/>
    <x v="0"/>
    <x v="5"/>
    <x v="3"/>
    <x v="3"/>
    <x v="1"/>
    <x v="1"/>
    <n v="1.4"/>
    <n v="0.8"/>
    <n v="0"/>
    <x v="0"/>
    <n v="0.87964594300514198"/>
    <n v="-5.5692095963646986E-2"/>
    <n v="-0.12823578996348742"/>
  </r>
  <r>
    <x v="14"/>
    <x v="0"/>
    <x v="5"/>
    <x v="3"/>
    <x v="3"/>
    <x v="1"/>
    <x v="1"/>
    <n v="2.2000000000000002"/>
    <n v="1.2"/>
    <n v="0"/>
    <x v="0"/>
    <n v="2.0734511513692637"/>
    <n v="0.31669380823600257"/>
    <n v="0.72921444188773443"/>
  </r>
  <r>
    <x v="14"/>
    <x v="0"/>
    <x v="5"/>
    <x v="3"/>
    <x v="3"/>
    <x v="1"/>
    <x v="1"/>
    <n v="2.6"/>
    <n v="2"/>
    <n v="0"/>
    <x v="18"/>
    <n v="4.0840704496667311"/>
    <n v="0.61109322500097063"/>
    <n v="1.4070941503168912"/>
  </r>
  <r>
    <x v="14"/>
    <x v="3"/>
    <x v="5"/>
    <x v="3"/>
    <x v="3"/>
    <x v="1"/>
    <x v="1"/>
    <n v="5"/>
    <n v="2"/>
    <n v="0"/>
    <x v="0"/>
    <n v="7.8539816339744828"/>
    <n v="0.8950898813661714"/>
    <n v="2.061020617723555"/>
  </r>
  <r>
    <x v="14"/>
    <x v="3"/>
    <x v="5"/>
    <x v="3"/>
    <x v="3"/>
    <x v="1"/>
    <x v="1"/>
    <n v="2"/>
    <n v="2"/>
    <n v="0"/>
    <x v="0"/>
    <n v="3.1415926535897931"/>
    <n v="0.49714987269413385"/>
    <n v="1.1447298858494002"/>
  </r>
  <r>
    <x v="14"/>
    <x v="3"/>
    <x v="5"/>
    <x v="3"/>
    <x v="3"/>
    <x v="1"/>
    <x v="1"/>
    <n v="8"/>
    <n v="6"/>
    <n v="0"/>
    <x v="0"/>
    <n v="37.699111843077517"/>
    <n v="1.5763311187417586"/>
    <n v="3.6296365356374003"/>
  </r>
  <r>
    <x v="14"/>
    <x v="3"/>
    <x v="5"/>
    <x v="3"/>
    <x v="3"/>
    <x v="1"/>
    <x v="1"/>
    <n v="2"/>
    <n v="3"/>
    <n v="0"/>
    <x v="0"/>
    <n v="4.7123889803846897"/>
    <n v="0.67324113174981504"/>
    <n v="1.5501949939575645"/>
  </r>
  <r>
    <x v="14"/>
    <x v="3"/>
    <x v="5"/>
    <x v="3"/>
    <x v="3"/>
    <x v="1"/>
    <x v="1"/>
    <n v="13"/>
    <n v="10"/>
    <n v="0"/>
    <x v="0"/>
    <n v="102.10176124166827"/>
    <n v="2.0090332336730081"/>
    <n v="4.6259699751850922"/>
  </r>
  <r>
    <x v="13"/>
    <x v="0"/>
    <x v="5"/>
    <x v="8"/>
    <x v="3"/>
    <x v="1"/>
    <x v="1"/>
    <n v="3"/>
    <n v="1.5"/>
    <n v="0"/>
    <x v="0"/>
    <n v="3.5342917352885173"/>
    <n v="0.54830239514151513"/>
    <n v="1.2625129215057835"/>
  </r>
  <r>
    <x v="13"/>
    <x v="0"/>
    <x v="5"/>
    <x v="8"/>
    <x v="3"/>
    <x v="1"/>
    <x v="1"/>
    <n v="1.5"/>
    <n v="0.6"/>
    <n v="0"/>
    <x v="0"/>
    <n v="0.70685834705770334"/>
    <n v="-0.15066760919450375"/>
    <n v="-0.34692499092831697"/>
  </r>
  <r>
    <x v="13"/>
    <x v="0"/>
    <x v="5"/>
    <x v="8"/>
    <x v="3"/>
    <x v="1"/>
    <x v="1"/>
    <n v="2"/>
    <n v="1.2"/>
    <n v="0"/>
    <x v="0"/>
    <n v="1.8849555921538759"/>
    <n v="0.27530112307777749"/>
    <n v="0.63390426208340944"/>
  </r>
  <r>
    <x v="13"/>
    <x v="0"/>
    <x v="5"/>
    <x v="8"/>
    <x v="3"/>
    <x v="1"/>
    <x v="1"/>
    <n v="2"/>
    <n v="1.6"/>
    <n v="0"/>
    <x v="0"/>
    <n v="2.5132741228718345"/>
    <n v="0.40023985968607745"/>
    <n v="0.92158633453519034"/>
  </r>
  <r>
    <x v="13"/>
    <x v="0"/>
    <x v="5"/>
    <x v="8"/>
    <x v="3"/>
    <x v="1"/>
    <x v="1"/>
    <n v="2.2000000000000002"/>
    <n v="2"/>
    <n v="0"/>
    <x v="1"/>
    <n v="3.4557519189487729"/>
    <n v="0.53854255785235894"/>
    <n v="1.2400400656537252"/>
  </r>
  <r>
    <x v="13"/>
    <x v="0"/>
    <x v="5"/>
    <x v="8"/>
    <x v="3"/>
    <x v="1"/>
    <x v="1"/>
    <n v="1.5"/>
    <n v="1.2"/>
    <n v="0"/>
    <x v="0"/>
    <n v="1.4137166941154067"/>
    <n v="0.15036238646947744"/>
    <n v="0.34622218963162837"/>
  </r>
  <r>
    <x v="13"/>
    <x v="0"/>
    <x v="5"/>
    <x v="8"/>
    <x v="3"/>
    <x v="1"/>
    <x v="1"/>
    <n v="3"/>
    <n v="1.5"/>
    <n v="0"/>
    <x v="0"/>
    <n v="3.5342917352885173"/>
    <n v="0.54830239514151513"/>
    <n v="1.2625129215057835"/>
  </r>
  <r>
    <x v="13"/>
    <x v="4"/>
    <x v="5"/>
    <x v="8"/>
    <x v="3"/>
    <x v="1"/>
    <x v="1"/>
    <n v="2"/>
    <n v="1.5"/>
    <n v="0"/>
    <x v="0"/>
    <n v="2.3561944901923448"/>
    <n v="0.37221113608583389"/>
    <n v="0.85704781339761926"/>
  </r>
  <r>
    <x v="13"/>
    <x v="4"/>
    <x v="5"/>
    <x v="8"/>
    <x v="3"/>
    <x v="1"/>
    <x v="1"/>
    <n v="1.5"/>
    <n v="1"/>
    <n v="0"/>
    <x v="0"/>
    <n v="1.1780972450961724"/>
    <n v="7.1181140421852696E-2"/>
    <n v="0.16390063283767389"/>
  </r>
  <r>
    <x v="13"/>
    <x v="4"/>
    <x v="5"/>
    <x v="8"/>
    <x v="3"/>
    <x v="1"/>
    <x v="1"/>
    <n v="4"/>
    <n v="2"/>
    <n v="0"/>
    <x v="2"/>
    <n v="6.2831853071795862"/>
    <n v="0.79817986835811505"/>
    <n v="1.8378770664093453"/>
  </r>
  <r>
    <x v="14"/>
    <x v="0"/>
    <x v="5"/>
    <x v="9"/>
    <x v="3"/>
    <x v="1"/>
    <x v="1"/>
    <n v="2"/>
    <n v="1.2"/>
    <n v="0"/>
    <x v="12"/>
    <n v="1.8849555921538759"/>
    <n v="0.27530112307777749"/>
    <n v="0.63390426208340944"/>
  </r>
  <r>
    <x v="14"/>
    <x v="0"/>
    <x v="5"/>
    <x v="9"/>
    <x v="3"/>
    <x v="1"/>
    <x v="1"/>
    <n v="4.5"/>
    <n v="3"/>
    <n v="0"/>
    <x v="20"/>
    <n v="10.602875205865551"/>
    <n v="1.0254236498611775"/>
    <n v="2.3611252101738933"/>
  </r>
  <r>
    <x v="14"/>
    <x v="0"/>
    <x v="5"/>
    <x v="9"/>
    <x v="3"/>
    <x v="1"/>
    <x v="1"/>
    <n v="8"/>
    <n v="5.5"/>
    <n v="0"/>
    <x v="18"/>
    <n v="34.557519189487721"/>
    <n v="1.5385425578523588"/>
    <n v="3.5426251586477706"/>
  </r>
  <r>
    <x v="14"/>
    <x v="0"/>
    <x v="5"/>
    <x v="9"/>
    <x v="3"/>
    <x v="1"/>
    <x v="1"/>
    <n v="0.8"/>
    <n v="0.8"/>
    <n v="0"/>
    <x v="0"/>
    <n v="0.50265482457436694"/>
    <n v="-0.29873014464994135"/>
    <n v="-0.68785157789890994"/>
  </r>
  <r>
    <x v="14"/>
    <x v="0"/>
    <x v="5"/>
    <x v="9"/>
    <x v="3"/>
    <x v="1"/>
    <x v="1"/>
    <n v="8.5"/>
    <n v="3"/>
    <n v="0"/>
    <x v="12"/>
    <n v="20.027653166634931"/>
    <n v="1.3016300618001266"/>
    <n v="2.9971139768938899"/>
  </r>
  <r>
    <x v="14"/>
    <x v="0"/>
    <x v="5"/>
    <x v="9"/>
    <x v="3"/>
    <x v="1"/>
    <x v="1"/>
    <n v="2.2000000000000002"/>
    <n v="2"/>
    <n v="0"/>
    <x v="9"/>
    <n v="3.4557519189487729"/>
    <n v="0.53854255785235894"/>
    <n v="1.2400400656537252"/>
  </r>
  <r>
    <x v="14"/>
    <x v="0"/>
    <x v="5"/>
    <x v="9"/>
    <x v="3"/>
    <x v="1"/>
    <x v="1"/>
    <n v="3.5"/>
    <n v="2.5"/>
    <n v="0"/>
    <x v="1"/>
    <n v="6.8722339297276722"/>
    <n v="0.83709793438848468"/>
    <n v="1.9274892250990325"/>
  </r>
  <r>
    <x v="14"/>
    <x v="0"/>
    <x v="5"/>
    <x v="9"/>
    <x v="3"/>
    <x v="1"/>
    <x v="1"/>
    <n v="2.5"/>
    <n v="2.5"/>
    <n v="0"/>
    <x v="9"/>
    <n v="4.908738521234052"/>
    <n v="0.69096989871024672"/>
    <n v="1.5910169884778196"/>
  </r>
  <r>
    <x v="14"/>
    <x v="3"/>
    <x v="5"/>
    <x v="9"/>
    <x v="3"/>
    <x v="1"/>
    <x v="1"/>
    <n v="1"/>
    <n v="1"/>
    <n v="0"/>
    <x v="0"/>
    <n v="0.78539816339744828"/>
    <n v="-0.10491011863382856"/>
    <n v="-0.24156447527049049"/>
  </r>
  <r>
    <x v="14"/>
    <x v="3"/>
    <x v="5"/>
    <x v="9"/>
    <x v="3"/>
    <x v="1"/>
    <x v="1"/>
    <n v="7"/>
    <n v="6"/>
    <n v="0"/>
    <x v="0"/>
    <n v="32.986722862692829"/>
    <n v="1.518339171764072"/>
    <n v="3.496105143012878"/>
  </r>
  <r>
    <x v="14"/>
    <x v="3"/>
    <x v="5"/>
    <x v="9"/>
    <x v="3"/>
    <x v="1"/>
    <x v="1"/>
    <n v="9"/>
    <n v="4"/>
    <n v="0"/>
    <x v="0"/>
    <n v="28.274333882308138"/>
    <n v="1.4513923821334587"/>
    <n v="3.3419544631856195"/>
  </r>
  <r>
    <x v="14"/>
    <x v="0"/>
    <x v="5"/>
    <x v="0"/>
    <x v="5"/>
    <x v="2"/>
    <x v="2"/>
    <n v="1.8"/>
    <n v="1.5"/>
    <n v="1.5"/>
    <x v="0"/>
    <n v="9.1891585117501435"/>
    <n v="0.96327574311233299"/>
    <n v="2.21802436653322"/>
  </r>
  <r>
    <x v="14"/>
    <x v="3"/>
    <x v="5"/>
    <x v="0"/>
    <x v="5"/>
    <x v="2"/>
    <x v="2"/>
    <n v="38"/>
    <n v="22"/>
    <n v="6"/>
    <x v="0"/>
    <n v="769.69020012949932"/>
    <n v="2.8863159570586663"/>
    <n v="6.6459880963941274"/>
  </r>
  <r>
    <x v="14"/>
    <x v="3"/>
    <x v="5"/>
    <x v="0"/>
    <x v="5"/>
    <x v="2"/>
    <x v="2"/>
    <n v="5"/>
    <n v="5"/>
    <n v="6"/>
    <x v="0"/>
    <n v="132.73228961416876"/>
    <n v="2.1229765859798451"/>
    <n v="4.8883342396525826"/>
  </r>
  <r>
    <x v="14"/>
    <x v="3"/>
    <x v="5"/>
    <x v="1"/>
    <x v="5"/>
    <x v="2"/>
    <x v="2"/>
    <n v="1.1000000000000001"/>
    <n v="0.8"/>
    <n v="0"/>
    <x v="0"/>
    <n v="0.69115038378975457"/>
    <n v="-0.16042744648365986"/>
    <n v="-0.36939784678037524"/>
  </r>
  <r>
    <x v="14"/>
    <x v="0"/>
    <x v="5"/>
    <x v="5"/>
    <x v="5"/>
    <x v="2"/>
    <x v="2"/>
    <n v="4.5"/>
    <n v="4"/>
    <n v="1.2"/>
    <x v="0"/>
    <n v="18.661060362323369"/>
    <n v="1.2709363176753272"/>
    <n v="2.9264390192239538"/>
  </r>
  <r>
    <x v="14"/>
    <x v="0"/>
    <x v="5"/>
    <x v="2"/>
    <x v="5"/>
    <x v="2"/>
    <x v="2"/>
    <n v="6.2"/>
    <n v="5.5"/>
    <n v="3.5"/>
    <x v="0"/>
    <n v="65.266587378327941"/>
    <n v="1.8146909051502824"/>
    <n v="4.1784802265909118"/>
  </r>
  <r>
    <x v="14"/>
    <x v="3"/>
    <x v="5"/>
    <x v="6"/>
    <x v="5"/>
    <x v="2"/>
    <x v="2"/>
    <n v="12"/>
    <n v="9.5"/>
    <n v="4.5"/>
    <x v="2"/>
    <n v="153.15264186250241"/>
    <n v="2.1851244927286895"/>
    <n v="5.0314350832932559"/>
  </r>
  <r>
    <x v="14"/>
    <x v="3"/>
    <x v="5"/>
    <x v="6"/>
    <x v="5"/>
    <x v="2"/>
    <x v="2"/>
    <n v="44"/>
    <n v="36"/>
    <n v="12.5"/>
    <x v="7"/>
    <n v="1734.9445429449634"/>
    <n v="3.2392855972376062"/>
    <n v="7.4587307281496269"/>
  </r>
  <r>
    <x v="14"/>
    <x v="0"/>
    <x v="5"/>
    <x v="3"/>
    <x v="5"/>
    <x v="2"/>
    <x v="2"/>
    <n v="3.5"/>
    <n v="3.2"/>
    <n v="1"/>
    <x v="0"/>
    <n v="11.938052083641214"/>
    <n v="1.076933469310944"/>
    <n v="2.4797309525817401"/>
  </r>
  <r>
    <x v="14"/>
    <x v="0"/>
    <x v="5"/>
    <x v="8"/>
    <x v="5"/>
    <x v="2"/>
    <x v="2"/>
    <n v="4"/>
    <n v="3"/>
    <n v="1.5"/>
    <x v="0"/>
    <n v="16.493361431346415"/>
    <n v="1.2173091761000907"/>
    <n v="2.8029579624529326"/>
  </r>
  <r>
    <x v="14"/>
    <x v="0"/>
    <x v="5"/>
    <x v="9"/>
    <x v="5"/>
    <x v="2"/>
    <x v="2"/>
    <n v="8"/>
    <n v="5.5"/>
    <n v="6"/>
    <x v="12"/>
    <n v="147.65485471872029"/>
    <n v="2.1692477306298512"/>
    <n v="4.9948774875594584"/>
  </r>
  <r>
    <x v="14"/>
    <x v="0"/>
    <x v="5"/>
    <x v="9"/>
    <x v="6"/>
    <x v="0"/>
    <x v="3"/>
    <n v="33.5"/>
    <n v="32"/>
    <n v="11"/>
    <x v="15"/>
    <n v="1222.0795422464296"/>
    <n v="3.0870994740198414"/>
    <n v="7.1083092294678467"/>
  </r>
  <r>
    <x v="13"/>
    <x v="0"/>
    <x v="5"/>
    <x v="4"/>
    <x v="7"/>
    <x v="2"/>
    <x v="0"/>
    <n v="0.6"/>
    <n v="0.5"/>
    <n v="0"/>
    <x v="0"/>
    <n v="0.23561944901923448"/>
    <n v="-0.62778886391416611"/>
    <n v="-1.4455372795964265"/>
  </r>
  <r>
    <x v="13"/>
    <x v="0"/>
    <x v="5"/>
    <x v="7"/>
    <x v="7"/>
    <x v="2"/>
    <x v="0"/>
    <n v="2"/>
    <n v="1.2"/>
    <n v="0"/>
    <x v="0"/>
    <n v="1.8849555921538759"/>
    <n v="0.27530112307777749"/>
    <n v="0.63390426208340944"/>
  </r>
  <r>
    <x v="13"/>
    <x v="4"/>
    <x v="5"/>
    <x v="7"/>
    <x v="7"/>
    <x v="2"/>
    <x v="0"/>
    <n v="1"/>
    <n v="1"/>
    <n v="0"/>
    <x v="0"/>
    <n v="0.78539816339744828"/>
    <n v="-0.10491011863382856"/>
    <n v="-0.24156447527049049"/>
  </r>
  <r>
    <x v="14"/>
    <x v="0"/>
    <x v="5"/>
    <x v="0"/>
    <x v="8"/>
    <x v="2"/>
    <x v="4"/>
    <n v="2.8"/>
    <n v="2"/>
    <n v="1"/>
    <x v="12"/>
    <n v="7.5398223686155035"/>
    <n v="0.87736111440573983"/>
    <n v="2.0201986232033002"/>
  </r>
  <r>
    <x v="14"/>
    <x v="0"/>
    <x v="5"/>
    <x v="0"/>
    <x v="8"/>
    <x v="2"/>
    <x v="4"/>
    <n v="4"/>
    <n v="3"/>
    <n v="1.2"/>
    <x v="20"/>
    <n v="13.948671381938681"/>
    <n v="1.1445328428087536"/>
    <n v="2.6353842622935333"/>
  </r>
  <r>
    <x v="14"/>
    <x v="0"/>
    <x v="5"/>
    <x v="0"/>
    <x v="8"/>
    <x v="2"/>
    <x v="4"/>
    <n v="4"/>
    <n v="3.5"/>
    <n v="2.5"/>
    <x v="8"/>
    <n v="30.630528372500482"/>
    <n v="1.4861544883926707"/>
    <n v="3.4219971708591559"/>
  </r>
  <r>
    <x v="14"/>
    <x v="0"/>
    <x v="5"/>
    <x v="0"/>
    <x v="8"/>
    <x v="2"/>
    <x v="4"/>
    <n v="9"/>
    <n v="7"/>
    <n v="5"/>
    <x v="3"/>
    <n v="128.01990063378406"/>
    <n v="2.1072774857701293"/>
    <n v="4.8521857255362715"/>
  </r>
  <r>
    <x v="14"/>
    <x v="0"/>
    <x v="5"/>
    <x v="0"/>
    <x v="8"/>
    <x v="2"/>
    <x v="4"/>
    <n v="1.5"/>
    <n v="1"/>
    <n v="0"/>
    <x v="0"/>
    <n v="1.1780972450961724"/>
    <n v="7.1181140421852696E-2"/>
    <n v="0.16390063283767389"/>
  </r>
  <r>
    <x v="14"/>
    <x v="0"/>
    <x v="5"/>
    <x v="0"/>
    <x v="8"/>
    <x v="2"/>
    <x v="4"/>
    <n v="11.5"/>
    <n v="5"/>
    <n v="6.5"/>
    <x v="3"/>
    <n v="177.89268400952204"/>
    <n v="2.2501580877150222"/>
    <n v="5.181180469652598"/>
  </r>
  <r>
    <x v="14"/>
    <x v="0"/>
    <x v="5"/>
    <x v="0"/>
    <x v="8"/>
    <x v="2"/>
    <x v="4"/>
    <n v="19"/>
    <n v="13"/>
    <n v="11.5"/>
    <x v="1"/>
    <n v="609.46897479641984"/>
    <n v="2.7849516026243597"/>
    <n v="6.4125880449127282"/>
  </r>
  <r>
    <x v="14"/>
    <x v="0"/>
    <x v="5"/>
    <x v="0"/>
    <x v="8"/>
    <x v="2"/>
    <x v="4"/>
    <n v="25"/>
    <n v="14"/>
    <n v="13"/>
    <x v="9"/>
    <n v="805.81851564578199"/>
    <n v="2.9062372421419691"/>
    <n v="6.6918585504602248"/>
  </r>
  <r>
    <x v="14"/>
    <x v="3"/>
    <x v="5"/>
    <x v="0"/>
    <x v="8"/>
    <x v="2"/>
    <x v="4"/>
    <n v="70"/>
    <n v="35"/>
    <n v="40"/>
    <x v="8"/>
    <n v="6950.7737460674171"/>
    <n v="3.8420331520639968"/>
    <n v="8.8466082627314844"/>
  </r>
  <r>
    <x v="14"/>
    <x v="3"/>
    <x v="5"/>
    <x v="0"/>
    <x v="8"/>
    <x v="2"/>
    <x v="4"/>
    <n v="5"/>
    <n v="3"/>
    <n v="0"/>
    <x v="0"/>
    <n v="11.780972450961723"/>
    <n v="1.0711811404218528"/>
    <n v="2.4664857258317197"/>
  </r>
  <r>
    <x v="14"/>
    <x v="3"/>
    <x v="5"/>
    <x v="0"/>
    <x v="8"/>
    <x v="2"/>
    <x v="4"/>
    <n v="2"/>
    <n v="3"/>
    <n v="3"/>
    <x v="0"/>
    <n v="32.986722862692829"/>
    <n v="1.518339171764072"/>
    <n v="3.496105143012878"/>
  </r>
  <r>
    <x v="14"/>
    <x v="3"/>
    <x v="5"/>
    <x v="0"/>
    <x v="8"/>
    <x v="2"/>
    <x v="4"/>
    <n v="1"/>
    <n v="2"/>
    <n v="0"/>
    <x v="0"/>
    <n v="1.5707963267948966"/>
    <n v="0.19611987703015263"/>
    <n v="0.45158270528945482"/>
  </r>
  <r>
    <x v="14"/>
    <x v="3"/>
    <x v="5"/>
    <x v="0"/>
    <x v="8"/>
    <x v="2"/>
    <x v="4"/>
    <n v="2"/>
    <n v="2"/>
    <n v="2"/>
    <x v="0"/>
    <n v="15.707963267948966"/>
    <n v="1.1961198770301527"/>
    <n v="2.7541677982835004"/>
  </r>
  <r>
    <x v="14"/>
    <x v="3"/>
    <x v="5"/>
    <x v="0"/>
    <x v="8"/>
    <x v="2"/>
    <x v="4"/>
    <n v="2"/>
    <n v="2"/>
    <n v="0"/>
    <x v="0"/>
    <n v="3.1415926535897931"/>
    <n v="0.49714987269413385"/>
    <n v="1.1447298858494002"/>
  </r>
  <r>
    <x v="14"/>
    <x v="3"/>
    <x v="5"/>
    <x v="0"/>
    <x v="8"/>
    <x v="2"/>
    <x v="4"/>
    <n v="2"/>
    <n v="3"/>
    <n v="0"/>
    <x v="0"/>
    <n v="4.7123889803846897"/>
    <n v="0.67324113174981504"/>
    <n v="1.5501949939575645"/>
  </r>
  <r>
    <x v="14"/>
    <x v="3"/>
    <x v="5"/>
    <x v="0"/>
    <x v="8"/>
    <x v="2"/>
    <x v="4"/>
    <n v="5"/>
    <n v="5"/>
    <n v="0"/>
    <x v="0"/>
    <n v="19.634954084936208"/>
    <n v="1.2930298900382091"/>
    <n v="2.9773113495977102"/>
  </r>
  <r>
    <x v="14"/>
    <x v="3"/>
    <x v="5"/>
    <x v="0"/>
    <x v="8"/>
    <x v="2"/>
    <x v="4"/>
    <n v="4"/>
    <n v="3"/>
    <n v="0"/>
    <x v="0"/>
    <n v="9.4247779607693793"/>
    <n v="0.97427112741379629"/>
    <n v="2.2433421745175099"/>
  </r>
  <r>
    <x v="14"/>
    <x v="3"/>
    <x v="5"/>
    <x v="0"/>
    <x v="8"/>
    <x v="2"/>
    <x v="4"/>
    <n v="3"/>
    <n v="3"/>
    <n v="0"/>
    <x v="0"/>
    <n v="7.0685834705770345"/>
    <n v="0.84933239080549627"/>
    <n v="1.9556601020657289"/>
  </r>
  <r>
    <x v="14"/>
    <x v="3"/>
    <x v="5"/>
    <x v="0"/>
    <x v="8"/>
    <x v="2"/>
    <x v="4"/>
    <n v="8"/>
    <n v="6"/>
    <n v="0"/>
    <x v="0"/>
    <n v="37.699111843077517"/>
    <n v="1.5763311187417586"/>
    <n v="3.6296365356374003"/>
  </r>
  <r>
    <x v="14"/>
    <x v="3"/>
    <x v="5"/>
    <x v="0"/>
    <x v="8"/>
    <x v="2"/>
    <x v="4"/>
    <n v="4"/>
    <n v="5"/>
    <n v="0"/>
    <x v="0"/>
    <n v="15.707963267948966"/>
    <n v="1.1961198770301527"/>
    <n v="2.7541677982835004"/>
  </r>
  <r>
    <x v="14"/>
    <x v="3"/>
    <x v="5"/>
    <x v="0"/>
    <x v="8"/>
    <x v="2"/>
    <x v="4"/>
    <n v="4"/>
    <n v="2"/>
    <n v="0"/>
    <x v="0"/>
    <n v="6.2831853071795862"/>
    <n v="0.79817986835811505"/>
    <n v="1.8378770664093453"/>
  </r>
  <r>
    <x v="14"/>
    <x v="3"/>
    <x v="5"/>
    <x v="0"/>
    <x v="8"/>
    <x v="2"/>
    <x v="4"/>
    <n v="1"/>
    <n v="1"/>
    <n v="0"/>
    <x v="0"/>
    <n v="0.78539816339744828"/>
    <n v="-0.10491011863382856"/>
    <n v="-0.24156447527049049"/>
  </r>
  <r>
    <x v="13"/>
    <x v="0"/>
    <x v="5"/>
    <x v="1"/>
    <x v="8"/>
    <x v="2"/>
    <x v="4"/>
    <n v="11"/>
    <n v="9.5"/>
    <n v="7.5"/>
    <x v="2"/>
    <n v="258.7886948394592"/>
    <n v="2.4129453002962"/>
    <n v="5.5560118786720718"/>
  </r>
  <r>
    <x v="13"/>
    <x v="0"/>
    <x v="5"/>
    <x v="1"/>
    <x v="8"/>
    <x v="2"/>
    <x v="4"/>
    <n v="0.8"/>
    <n v="0.8"/>
    <n v="0"/>
    <x v="0"/>
    <n v="0.50265482457436694"/>
    <n v="-0.29873014464994135"/>
    <n v="-0.68785157789890994"/>
  </r>
  <r>
    <x v="13"/>
    <x v="0"/>
    <x v="5"/>
    <x v="1"/>
    <x v="8"/>
    <x v="2"/>
    <x v="4"/>
    <n v="2.5"/>
    <n v="1.7"/>
    <n v="0.8"/>
    <x v="14"/>
    <n v="5.3485614927366232"/>
    <n v="0.72823699327895663"/>
    <n v="1.6768276448909305"/>
  </r>
  <r>
    <x v="13"/>
    <x v="0"/>
    <x v="5"/>
    <x v="1"/>
    <x v="8"/>
    <x v="2"/>
    <x v="4"/>
    <n v="1.5"/>
    <n v="0.8"/>
    <n v="0.4"/>
    <x v="0"/>
    <n v="1.4451326206513051"/>
    <n v="0.159907704375708"/>
    <n v="0.36820109635040393"/>
  </r>
  <r>
    <x v="13"/>
    <x v="0"/>
    <x v="5"/>
    <x v="1"/>
    <x v="8"/>
    <x v="2"/>
    <x v="4"/>
    <n v="4.5"/>
    <n v="2.5"/>
    <n v="2"/>
    <x v="1"/>
    <n v="21.402099952580464"/>
    <n v="1.3304563879788327"/>
    <n v="3.0634890458387627"/>
  </r>
  <r>
    <x v="13"/>
    <x v="0"/>
    <x v="5"/>
    <x v="1"/>
    <x v="8"/>
    <x v="2"/>
    <x v="4"/>
    <n v="8"/>
    <n v="5.5"/>
    <n v="3"/>
    <x v="1"/>
    <n v="62.831853071795862"/>
    <n v="1.7981798683581149"/>
    <n v="4.1404621594033912"/>
  </r>
  <r>
    <x v="13"/>
    <x v="4"/>
    <x v="5"/>
    <x v="1"/>
    <x v="8"/>
    <x v="2"/>
    <x v="4"/>
    <n v="6.5"/>
    <n v="6"/>
    <n v="6.5"/>
    <x v="2"/>
    <n v="163.36281798666926"/>
    <n v="2.2131532163289331"/>
    <n v="5.0959736044308279"/>
  </r>
  <r>
    <x v="13"/>
    <x v="4"/>
    <x v="5"/>
    <x v="1"/>
    <x v="8"/>
    <x v="2"/>
    <x v="4"/>
    <n v="60"/>
    <n v="45"/>
    <n v="25"/>
    <x v="3"/>
    <n v="4084.0704496667308"/>
    <n v="3.6110932250009706"/>
    <n v="8.3148494292990289"/>
  </r>
  <r>
    <x v="13"/>
    <x v="4"/>
    <x v="5"/>
    <x v="1"/>
    <x v="8"/>
    <x v="2"/>
    <x v="4"/>
    <n v="7"/>
    <n v="7"/>
    <n v="8.5"/>
    <x v="1"/>
    <n v="265.46457922833753"/>
    <n v="2.4240065816438263"/>
    <n v="5.581481420212528"/>
  </r>
  <r>
    <x v="13"/>
    <x v="4"/>
    <x v="5"/>
    <x v="1"/>
    <x v="8"/>
    <x v="2"/>
    <x v="4"/>
    <n v="9"/>
    <n v="7"/>
    <n v="8.5"/>
    <x v="2"/>
    <n v="276.46015351590177"/>
    <n v="2.4416325448443024"/>
    <n v="5.6220667003276068"/>
  </r>
  <r>
    <x v="13"/>
    <x v="4"/>
    <x v="5"/>
    <x v="1"/>
    <x v="8"/>
    <x v="2"/>
    <x v="4"/>
    <n v="7"/>
    <n v="6"/>
    <n v="5.5"/>
    <x v="2"/>
    <n v="128.01990063378406"/>
    <n v="2.1072774857701293"/>
    <n v="4.8521857255362715"/>
  </r>
  <r>
    <x v="13"/>
    <x v="4"/>
    <x v="5"/>
    <x v="1"/>
    <x v="8"/>
    <x v="2"/>
    <x v="4"/>
    <n v="7"/>
    <n v="4.5"/>
    <n v="7"/>
    <x v="0"/>
    <n v="178.67808217291949"/>
    <n v="2.2520712823593025"/>
    <n v="5.1855857631205149"/>
  </r>
  <r>
    <x v="13"/>
    <x v="4"/>
    <x v="5"/>
    <x v="1"/>
    <x v="8"/>
    <x v="2"/>
    <x v="4"/>
    <n v="7"/>
    <n v="5.5"/>
    <n v="3"/>
    <x v="3"/>
    <n v="58.512163173109897"/>
    <n v="1.7672461541144644"/>
    <n v="4.0692346501150229"/>
  </r>
  <r>
    <x v="13"/>
    <x v="4"/>
    <x v="5"/>
    <x v="1"/>
    <x v="8"/>
    <x v="2"/>
    <x v="4"/>
    <n v="2"/>
    <n v="2"/>
    <n v="0"/>
    <x v="0"/>
    <n v="3.1415926535897931"/>
    <n v="0.49714987269413385"/>
    <n v="1.1447298858494002"/>
  </r>
  <r>
    <x v="13"/>
    <x v="0"/>
    <x v="5"/>
    <x v="4"/>
    <x v="8"/>
    <x v="2"/>
    <x v="4"/>
    <n v="36"/>
    <n v="28"/>
    <n v="28.5"/>
    <x v="18"/>
    <n v="3343.4399815829374"/>
    <n v="3.5241935315433079"/>
    <n v="8.1147554905576627"/>
  </r>
  <r>
    <x v="13"/>
    <x v="0"/>
    <x v="5"/>
    <x v="4"/>
    <x v="8"/>
    <x v="2"/>
    <x v="4"/>
    <n v="2.6"/>
    <n v="2"/>
    <n v="0"/>
    <x v="0"/>
    <n v="4.0840704496667311"/>
    <n v="0.61109322500097063"/>
    <n v="1.4070941503168912"/>
  </r>
  <r>
    <x v="13"/>
    <x v="0"/>
    <x v="5"/>
    <x v="4"/>
    <x v="8"/>
    <x v="2"/>
    <x v="4"/>
    <n v="5"/>
    <n v="4.5"/>
    <n v="8.5"/>
    <x v="0"/>
    <n v="244.65152789830515"/>
    <n v="2.3885479323613601"/>
    <n v="5.4998348629570177"/>
  </r>
  <r>
    <x v="13"/>
    <x v="0"/>
    <x v="5"/>
    <x v="4"/>
    <x v="8"/>
    <x v="2"/>
    <x v="4"/>
    <n v="5"/>
    <n v="4"/>
    <n v="4"/>
    <x v="0"/>
    <n v="65.973445725385659"/>
    <n v="1.8193691674280532"/>
    <n v="4.1892523235728234"/>
  </r>
  <r>
    <x v="13"/>
    <x v="0"/>
    <x v="5"/>
    <x v="4"/>
    <x v="8"/>
    <x v="2"/>
    <x v="4"/>
    <n v="8"/>
    <n v="6"/>
    <n v="5.5"/>
    <x v="0"/>
    <n v="132.73228961416876"/>
    <n v="2.1229765859798451"/>
    <n v="4.8883342396525826"/>
  </r>
  <r>
    <x v="13"/>
    <x v="0"/>
    <x v="5"/>
    <x v="4"/>
    <x v="8"/>
    <x v="2"/>
    <x v="4"/>
    <n v="7"/>
    <n v="6.5"/>
    <n v="5.5"/>
    <x v="0"/>
    <n v="130.76879420567514"/>
    <n v="2.1165041192085101"/>
    <n v="4.8734308341500077"/>
  </r>
  <r>
    <x v="13"/>
    <x v="0"/>
    <x v="5"/>
    <x v="4"/>
    <x v="8"/>
    <x v="2"/>
    <x v="4"/>
    <n v="1.2"/>
    <n v="0.8"/>
    <n v="0.4"/>
    <x v="0"/>
    <n v="1.2566370614359172"/>
    <n v="9.9209864022096222E-2"/>
    <n v="0.22843915397524506"/>
  </r>
  <r>
    <x v="13"/>
    <x v="4"/>
    <x v="5"/>
    <x v="4"/>
    <x v="8"/>
    <x v="2"/>
    <x v="4"/>
    <n v="5"/>
    <n v="6.5"/>
    <n v="6"/>
    <x v="3"/>
    <n v="138.62277583964962"/>
    <n v="2.1418345910900127"/>
    <n v="4.9317564011028612"/>
  </r>
  <r>
    <x v="13"/>
    <x v="4"/>
    <x v="5"/>
    <x v="4"/>
    <x v="8"/>
    <x v="2"/>
    <x v="4"/>
    <n v="1.5"/>
    <n v="1.5"/>
    <n v="0"/>
    <x v="0"/>
    <n v="1.7671458676442586"/>
    <n v="0.24727239947753393"/>
    <n v="0.56936574094583825"/>
  </r>
  <r>
    <x v="13"/>
    <x v="4"/>
    <x v="5"/>
    <x v="4"/>
    <x v="8"/>
    <x v="2"/>
    <x v="4"/>
    <n v="3"/>
    <n v="2"/>
    <n v="0"/>
    <x v="0"/>
    <n v="4.7123889803846897"/>
    <n v="0.67324113174981504"/>
    <n v="1.5501949939575645"/>
  </r>
  <r>
    <x v="13"/>
    <x v="4"/>
    <x v="5"/>
    <x v="4"/>
    <x v="8"/>
    <x v="2"/>
    <x v="4"/>
    <n v="6"/>
    <n v="7.5"/>
    <n v="4"/>
    <x v="2"/>
    <n v="85.608399810321856"/>
    <n v="1.932516379306795"/>
    <n v="4.4497834069586535"/>
  </r>
  <r>
    <x v="13"/>
    <x v="4"/>
    <x v="5"/>
    <x v="4"/>
    <x v="8"/>
    <x v="2"/>
    <x v="4"/>
    <n v="8"/>
    <n v="5.5"/>
    <n v="8"/>
    <x v="1"/>
    <n v="235.61944901923448"/>
    <n v="2.3722111360858338"/>
    <n v="5.462217999385711"/>
  </r>
  <r>
    <x v="13"/>
    <x v="4"/>
    <x v="5"/>
    <x v="4"/>
    <x v="8"/>
    <x v="2"/>
    <x v="4"/>
    <n v="7"/>
    <n v="7.5"/>
    <n v="11"/>
    <x v="1"/>
    <n v="421.36611466273098"/>
    <n v="2.6246596076681414"/>
    <n v="6.0435020868002622"/>
  </r>
  <r>
    <x v="13"/>
    <x v="4"/>
    <x v="5"/>
    <x v="4"/>
    <x v="8"/>
    <x v="2"/>
    <x v="4"/>
    <n v="4"/>
    <n v="2"/>
    <n v="3"/>
    <x v="2"/>
    <n v="34.557519189487721"/>
    <n v="1.5385425578523588"/>
    <n v="3.5426251586477706"/>
  </r>
  <r>
    <x v="13"/>
    <x v="4"/>
    <x v="5"/>
    <x v="4"/>
    <x v="8"/>
    <x v="2"/>
    <x v="4"/>
    <n v="2"/>
    <n v="2"/>
    <n v="0"/>
    <x v="2"/>
    <n v="3.1415926535897931"/>
    <n v="0.49714987269413385"/>
    <n v="1.1447298858494002"/>
  </r>
  <r>
    <x v="13"/>
    <x v="4"/>
    <x v="5"/>
    <x v="4"/>
    <x v="8"/>
    <x v="2"/>
    <x v="4"/>
    <n v="3"/>
    <n v="2"/>
    <n v="2"/>
    <x v="2"/>
    <n v="17.27875959474386"/>
    <n v="1.2375125621883776"/>
    <n v="2.8494779780878252"/>
  </r>
  <r>
    <x v="13"/>
    <x v="4"/>
    <x v="5"/>
    <x v="4"/>
    <x v="8"/>
    <x v="2"/>
    <x v="4"/>
    <n v="5.5"/>
    <n v="6"/>
    <n v="4"/>
    <x v="0"/>
    <n v="76.18362184955248"/>
    <n v="1.8818616156324164"/>
    <n v="4.333146503232892"/>
  </r>
  <r>
    <x v="13"/>
    <x v="0"/>
    <x v="5"/>
    <x v="5"/>
    <x v="8"/>
    <x v="2"/>
    <x v="4"/>
    <n v="13"/>
    <n v="12.5"/>
    <n v="18.5"/>
    <x v="15"/>
    <n v="1202.8372872431921"/>
    <n v="3.080206882508763"/>
    <n v="7.0924384510023399"/>
  </r>
  <r>
    <x v="13"/>
    <x v="0"/>
    <x v="5"/>
    <x v="5"/>
    <x v="8"/>
    <x v="2"/>
    <x v="4"/>
    <n v="6.5"/>
    <n v="7.5"/>
    <n v="7"/>
    <x v="9"/>
    <n v="192.22620049152547"/>
    <n v="2.2838125818413468"/>
    <n v="5.2586728061401296"/>
  </r>
  <r>
    <x v="13"/>
    <x v="0"/>
    <x v="5"/>
    <x v="5"/>
    <x v="8"/>
    <x v="2"/>
    <x v="4"/>
    <n v="11"/>
    <n v="7"/>
    <n v="4"/>
    <x v="1"/>
    <n v="110.7411410390402"/>
    <n v="2.0443089940215513"/>
    <n v="4.7071954151076776"/>
  </r>
  <r>
    <x v="13"/>
    <x v="4"/>
    <x v="5"/>
    <x v="5"/>
    <x v="8"/>
    <x v="2"/>
    <x v="4"/>
    <n v="51.5"/>
    <n v="49"/>
    <n v="8"/>
    <x v="2"/>
    <n v="2183.0141951632077"/>
    <n v="3.3390565597407504"/>
    <n v="7.6884618591230334"/>
  </r>
  <r>
    <x v="13"/>
    <x v="4"/>
    <x v="5"/>
    <x v="5"/>
    <x v="8"/>
    <x v="2"/>
    <x v="4"/>
    <n v="18"/>
    <n v="20"/>
    <n v="3"/>
    <x v="2"/>
    <n v="311.01767270538954"/>
    <n v="2.4927850672916838"/>
    <n v="5.7398497359839897"/>
  </r>
  <r>
    <x v="13"/>
    <x v="4"/>
    <x v="5"/>
    <x v="5"/>
    <x v="8"/>
    <x v="2"/>
    <x v="4"/>
    <n v="63"/>
    <n v="46"/>
    <n v="39"/>
    <x v="1"/>
    <n v="7054.4463036358802"/>
    <n v="3.8484629320928674"/>
    <n v="8.8614133783771933"/>
  </r>
  <r>
    <x v="13"/>
    <x v="4"/>
    <x v="5"/>
    <x v="5"/>
    <x v="8"/>
    <x v="2"/>
    <x v="4"/>
    <n v="19"/>
    <n v="8.5"/>
    <n v="2"/>
    <x v="2"/>
    <n v="139.40817400304707"/>
    <n v="2.1442882387572841"/>
    <n v="4.9374061336449797"/>
  </r>
  <r>
    <x v="13"/>
    <x v="4"/>
    <x v="5"/>
    <x v="5"/>
    <x v="8"/>
    <x v="2"/>
    <x v="4"/>
    <n v="5.5"/>
    <n v="3.5"/>
    <n v="2"/>
    <x v="0"/>
    <n v="27.68528525976005"/>
    <n v="1.442249002693589"/>
    <n v="3.3209010539877872"/>
  </r>
  <r>
    <x v="13"/>
    <x v="4"/>
    <x v="5"/>
    <x v="5"/>
    <x v="8"/>
    <x v="2"/>
    <x v="4"/>
    <n v="7"/>
    <n v="4.5"/>
    <n v="0"/>
    <x v="3"/>
    <n v="24.740042147019622"/>
    <n v="1.3934004351557721"/>
    <n v="3.2084230705610968"/>
  </r>
  <r>
    <x v="13"/>
    <x v="4"/>
    <x v="5"/>
    <x v="5"/>
    <x v="8"/>
    <x v="2"/>
    <x v="4"/>
    <n v="59"/>
    <n v="55"/>
    <n v="41"/>
    <x v="5"/>
    <n v="7829.6342909091618"/>
    <n v="3.8937414773645451"/>
    <n v="8.9656710817522143"/>
  </r>
  <r>
    <x v="13"/>
    <x v="4"/>
    <x v="5"/>
    <x v="5"/>
    <x v="8"/>
    <x v="2"/>
    <x v="4"/>
    <n v="6"/>
    <n v="6"/>
    <n v="5"/>
    <x v="2"/>
    <n v="106.81415022205297"/>
    <n v="2.028628789736389"/>
    <n v="4.6710904104655615"/>
  </r>
  <r>
    <x v="13"/>
    <x v="0"/>
    <x v="5"/>
    <x v="2"/>
    <x v="8"/>
    <x v="2"/>
    <x v="4"/>
    <n v="10.5"/>
    <n v="8"/>
    <n v="8"/>
    <x v="18"/>
    <n v="267.03537555513242"/>
    <n v="2.4265687984084265"/>
    <n v="5.5873811423397166"/>
  </r>
  <r>
    <x v="13"/>
    <x v="0"/>
    <x v="5"/>
    <x v="2"/>
    <x v="8"/>
    <x v="2"/>
    <x v="4"/>
    <n v="7"/>
    <n v="6.5"/>
    <n v="7"/>
    <x v="2"/>
    <n v="189.67365646048376"/>
    <n v="2.2780070164537025"/>
    <n v="5.2453049978221369"/>
  </r>
  <r>
    <x v="13"/>
    <x v="0"/>
    <x v="5"/>
    <x v="2"/>
    <x v="8"/>
    <x v="2"/>
    <x v="4"/>
    <n v="4"/>
    <n v="3.2"/>
    <n v="1.2"/>
    <x v="12"/>
    <n v="14.576989912656641"/>
    <n v="1.1636678532490148"/>
    <n v="2.6794442520875643"/>
  </r>
  <r>
    <x v="13"/>
    <x v="0"/>
    <x v="5"/>
    <x v="2"/>
    <x v="8"/>
    <x v="2"/>
    <x v="4"/>
    <n v="1.8"/>
    <n v="1.3"/>
    <n v="2"/>
    <x v="0"/>
    <n v="14.404202316709201"/>
    <n v="1.1584892127001738"/>
    <n v="2.6675199915578283"/>
  </r>
  <r>
    <x v="13"/>
    <x v="0"/>
    <x v="5"/>
    <x v="2"/>
    <x v="8"/>
    <x v="2"/>
    <x v="4"/>
    <n v="36"/>
    <n v="24.5"/>
    <n v="20"/>
    <x v="1"/>
    <n v="1949.3582415524666"/>
    <n v="3.2898916585288824"/>
    <n v="7.5752554904940617"/>
  </r>
  <r>
    <x v="13"/>
    <x v="0"/>
    <x v="5"/>
    <x v="2"/>
    <x v="8"/>
    <x v="2"/>
    <x v="4"/>
    <n v="3.5"/>
    <n v="3"/>
    <n v="0.8"/>
    <x v="2"/>
    <n v="10.257300013970674"/>
    <n v="1.0110330583052265"/>
    <n v="2.3279896485777947"/>
  </r>
  <r>
    <x v="13"/>
    <x v="4"/>
    <x v="5"/>
    <x v="2"/>
    <x v="8"/>
    <x v="2"/>
    <x v="4"/>
    <n v="12.5"/>
    <n v="12"/>
    <n v="12"/>
    <x v="0"/>
    <n v="570.19906662654751"/>
    <n v="2.7560265020662653"/>
    <n v="6.3459855395543059"/>
  </r>
  <r>
    <x v="13"/>
    <x v="4"/>
    <x v="5"/>
    <x v="2"/>
    <x v="8"/>
    <x v="2"/>
    <x v="4"/>
    <n v="23"/>
    <n v="21"/>
    <n v="19"/>
    <x v="1"/>
    <n v="1513.4622608668828"/>
    <n v="3.1799715960216246"/>
    <n v="7.3221551931438755"/>
  </r>
  <r>
    <x v="13"/>
    <x v="4"/>
    <x v="5"/>
    <x v="2"/>
    <x v="8"/>
    <x v="2"/>
    <x v="4"/>
    <n v="11"/>
    <n v="7.5"/>
    <n v="10"/>
    <x v="0"/>
    <n v="378.9546138392688"/>
    <n v="2.578587199045983"/>
    <n v="5.9374164455085499"/>
  </r>
  <r>
    <x v="13"/>
    <x v="4"/>
    <x v="5"/>
    <x v="2"/>
    <x v="8"/>
    <x v="2"/>
    <x v="4"/>
    <n v="3.5"/>
    <n v="3"/>
    <n v="0"/>
    <x v="8"/>
    <n v="8.2466807156732074"/>
    <n v="0.91627918043610956"/>
    <n v="2.1098107818929872"/>
  </r>
  <r>
    <x v="13"/>
    <x v="4"/>
    <x v="5"/>
    <x v="2"/>
    <x v="8"/>
    <x v="2"/>
    <x v="4"/>
    <n v="8.5"/>
    <n v="6"/>
    <n v="2"/>
    <x v="1"/>
    <n v="52.621676947629034"/>
    <n v="1.7211646840669979"/>
    <n v="3.9631281441204758"/>
  </r>
  <r>
    <x v="13"/>
    <x v="4"/>
    <x v="5"/>
    <x v="2"/>
    <x v="8"/>
    <x v="2"/>
    <x v="4"/>
    <n v="4.5"/>
    <n v="3.5"/>
    <n v="0"/>
    <x v="2"/>
    <n v="12.370021073509811"/>
    <n v="1.0923704394917908"/>
    <n v="2.5152758900011518"/>
  </r>
  <r>
    <x v="13"/>
    <x v="4"/>
    <x v="5"/>
    <x v="2"/>
    <x v="8"/>
    <x v="2"/>
    <x v="4"/>
    <n v="6"/>
    <n v="3.5"/>
    <n v="2"/>
    <x v="12"/>
    <n v="29.059732045705587"/>
    <n v="1.4632916054331664"/>
    <n v="3.3693534373737339"/>
  </r>
  <r>
    <x v="13"/>
    <x v="4"/>
    <x v="5"/>
    <x v="2"/>
    <x v="8"/>
    <x v="2"/>
    <x v="4"/>
    <n v="22"/>
    <n v="19"/>
    <n v="21"/>
    <x v="8"/>
    <n v="1713.7387925332321"/>
    <n v="3.2339446276184947"/>
    <n v="7.446432691122526"/>
  </r>
  <r>
    <x v="13"/>
    <x v="4"/>
    <x v="5"/>
    <x v="2"/>
    <x v="8"/>
    <x v="2"/>
    <x v="4"/>
    <n v="4.5"/>
    <n v="4"/>
    <n v="2"/>
    <x v="0"/>
    <n v="26.703537555513243"/>
    <n v="1.4265687984084265"/>
    <n v="3.2847960493456712"/>
  </r>
  <r>
    <x v="13"/>
    <x v="0"/>
    <x v="5"/>
    <x v="6"/>
    <x v="8"/>
    <x v="2"/>
    <x v="4"/>
    <n v="2.2000000000000002"/>
    <n v="1.6"/>
    <n v="0.8"/>
    <x v="0"/>
    <n v="4.7752208334564861"/>
    <n v="0.67899346063890642"/>
    <n v="1.5634402207075853"/>
  </r>
  <r>
    <x v="13"/>
    <x v="0"/>
    <x v="5"/>
    <x v="6"/>
    <x v="8"/>
    <x v="2"/>
    <x v="4"/>
    <n v="9.5"/>
    <n v="9"/>
    <n v="13.5"/>
    <x v="16"/>
    <n v="639.7068040872216"/>
    <n v="2.8059809700106997"/>
    <n v="6.4610099527716089"/>
  </r>
  <r>
    <x v="13"/>
    <x v="0"/>
    <x v="5"/>
    <x v="6"/>
    <x v="8"/>
    <x v="2"/>
    <x v="4"/>
    <n v="9"/>
    <n v="4.5"/>
    <n v="8.5"/>
    <x v="2"/>
    <n v="258.7886948394592"/>
    <n v="2.4129453002962"/>
    <n v="5.5560118786720718"/>
  </r>
  <r>
    <x v="13"/>
    <x v="0"/>
    <x v="5"/>
    <x v="6"/>
    <x v="8"/>
    <x v="2"/>
    <x v="4"/>
    <n v="1.6"/>
    <n v="1.2"/>
    <n v="1"/>
    <x v="0"/>
    <n v="4.6495571273128942"/>
    <n v="0.66741158808909129"/>
    <n v="1.5367719736254239"/>
  </r>
  <r>
    <x v="13"/>
    <x v="0"/>
    <x v="5"/>
    <x v="6"/>
    <x v="8"/>
    <x v="2"/>
    <x v="4"/>
    <n v="2"/>
    <n v="1.8"/>
    <n v="0.6"/>
    <x v="0"/>
    <n v="3.9584067435231391"/>
    <n v="0.59752041781169674"/>
    <n v="1.3758416068127868"/>
  </r>
  <r>
    <x v="13"/>
    <x v="0"/>
    <x v="5"/>
    <x v="6"/>
    <x v="8"/>
    <x v="2"/>
    <x v="4"/>
    <n v="9"/>
    <n v="6.5"/>
    <n v="10"/>
    <x v="14"/>
    <n v="360.10505791773005"/>
    <n v="2.5564292213722113"/>
    <n v="5.8863958164260293"/>
  </r>
  <r>
    <x v="13"/>
    <x v="0"/>
    <x v="5"/>
    <x v="6"/>
    <x v="8"/>
    <x v="2"/>
    <x v="4"/>
    <n v="4.5"/>
    <n v="4"/>
    <n v="6"/>
    <x v="0"/>
    <n v="127.23450247038662"/>
    <n v="2.1046048959088024"/>
    <n v="4.8460318599618937"/>
  </r>
  <r>
    <x v="13"/>
    <x v="0"/>
    <x v="5"/>
    <x v="6"/>
    <x v="8"/>
    <x v="2"/>
    <x v="4"/>
    <n v="1"/>
    <n v="1"/>
    <n v="0"/>
    <x v="0"/>
    <n v="0.78539816339744828"/>
    <n v="-0.10491011863382856"/>
    <n v="-0.24156447527049049"/>
  </r>
  <r>
    <x v="13"/>
    <x v="4"/>
    <x v="5"/>
    <x v="6"/>
    <x v="8"/>
    <x v="2"/>
    <x v="4"/>
    <n v="18"/>
    <n v="7"/>
    <n v="6"/>
    <x v="2"/>
    <n v="212.05750411731103"/>
    <n v="2.3264536455251585"/>
    <n v="5.3568574837278842"/>
  </r>
  <r>
    <x v="13"/>
    <x v="4"/>
    <x v="5"/>
    <x v="6"/>
    <x v="8"/>
    <x v="2"/>
    <x v="4"/>
    <n v="6"/>
    <n v="5"/>
    <n v="6"/>
    <x v="2"/>
    <n v="136.65928043115599"/>
    <n v="2.1356391296487711"/>
    <n v="4.9174908239440382"/>
  </r>
  <r>
    <x v="13"/>
    <x v="4"/>
    <x v="5"/>
    <x v="6"/>
    <x v="8"/>
    <x v="2"/>
    <x v="4"/>
    <n v="7"/>
    <n v="5"/>
    <n v="9"/>
    <x v="1"/>
    <n v="281.95794065968391"/>
    <n v="2.4501843299444905"/>
    <n v="5.6417579132177886"/>
  </r>
  <r>
    <x v="13"/>
    <x v="4"/>
    <x v="5"/>
    <x v="6"/>
    <x v="8"/>
    <x v="2"/>
    <x v="4"/>
    <n v="4"/>
    <n v="2"/>
    <n v="1.5"/>
    <x v="0"/>
    <n v="13.351768777756622"/>
    <n v="1.1255388027444455"/>
    <n v="2.5916488687857258"/>
  </r>
  <r>
    <x v="13"/>
    <x v="4"/>
    <x v="5"/>
    <x v="6"/>
    <x v="8"/>
    <x v="2"/>
    <x v="4"/>
    <n v="1.5"/>
    <n v="1.5"/>
    <n v="0"/>
    <x v="9"/>
    <n v="1.7671458676442586"/>
    <n v="0.24727239947753393"/>
    <n v="0.56936574094583825"/>
  </r>
  <r>
    <x v="13"/>
    <x v="4"/>
    <x v="5"/>
    <x v="6"/>
    <x v="8"/>
    <x v="2"/>
    <x v="4"/>
    <n v="6"/>
    <n v="3.5"/>
    <n v="5"/>
    <x v="2"/>
    <n v="95.033177771091246"/>
    <n v="1.9778752516826215"/>
    <n v="4.5542260703262505"/>
  </r>
  <r>
    <x v="13"/>
    <x v="4"/>
    <x v="5"/>
    <x v="6"/>
    <x v="8"/>
    <x v="2"/>
    <x v="4"/>
    <n v="4"/>
    <n v="4"/>
    <n v="4.5"/>
    <x v="0"/>
    <n v="76.18362184955248"/>
    <n v="1.8818616156324164"/>
    <n v="4.333146503232892"/>
  </r>
  <r>
    <x v="13"/>
    <x v="4"/>
    <x v="5"/>
    <x v="6"/>
    <x v="8"/>
    <x v="2"/>
    <x v="4"/>
    <n v="7"/>
    <n v="6"/>
    <n v="5"/>
    <x v="2"/>
    <n v="111.52653920243766"/>
    <n v="2.0473782257492279"/>
    <n v="4.71426258233077"/>
  </r>
  <r>
    <x v="13"/>
    <x v="4"/>
    <x v="5"/>
    <x v="6"/>
    <x v="8"/>
    <x v="2"/>
    <x v="4"/>
    <n v="4.5"/>
    <n v="3"/>
    <n v="0"/>
    <x v="0"/>
    <n v="10.602875205865551"/>
    <n v="1.0254236498611775"/>
    <n v="2.3611252101738933"/>
  </r>
  <r>
    <x v="13"/>
    <x v="4"/>
    <x v="5"/>
    <x v="6"/>
    <x v="8"/>
    <x v="2"/>
    <x v="4"/>
    <n v="2"/>
    <n v="1.5"/>
    <n v="0"/>
    <x v="0"/>
    <n v="2.3561944901923448"/>
    <n v="0.37221113608583389"/>
    <n v="0.85704781339761926"/>
  </r>
  <r>
    <x v="13"/>
    <x v="0"/>
    <x v="5"/>
    <x v="7"/>
    <x v="8"/>
    <x v="2"/>
    <x v="4"/>
    <n v="4"/>
    <n v="2.5"/>
    <n v="1.2"/>
    <x v="9"/>
    <n v="12.377875055143784"/>
    <n v="1.0926460945197078"/>
    <n v="2.5159106091592425"/>
  </r>
  <r>
    <x v="13"/>
    <x v="0"/>
    <x v="5"/>
    <x v="7"/>
    <x v="8"/>
    <x v="2"/>
    <x v="4"/>
    <n v="10.5"/>
    <n v="10"/>
    <n v="10.5"/>
    <x v="15"/>
    <n v="428.82739721500678"/>
    <n v="2.6322825240709089"/>
    <n v="6.0610545004744143"/>
  </r>
  <r>
    <x v="13"/>
    <x v="0"/>
    <x v="5"/>
    <x v="7"/>
    <x v="8"/>
    <x v="2"/>
    <x v="4"/>
    <n v="0.6"/>
    <n v="0.6"/>
    <n v="0"/>
    <x v="0"/>
    <n v="0.28274333882308139"/>
    <n v="-0.54860761786654122"/>
    <n v="-1.2632157228024719"/>
  </r>
  <r>
    <x v="13"/>
    <x v="0"/>
    <x v="5"/>
    <x v="7"/>
    <x v="8"/>
    <x v="2"/>
    <x v="4"/>
    <n v="6"/>
    <n v="3.5"/>
    <n v="1"/>
    <x v="7"/>
    <n v="19.634954084936208"/>
    <n v="1.2930298900382091"/>
    <n v="2.9773113495977102"/>
  </r>
  <r>
    <x v="13"/>
    <x v="0"/>
    <x v="5"/>
    <x v="7"/>
    <x v="8"/>
    <x v="2"/>
    <x v="4"/>
    <n v="3.5"/>
    <n v="2"/>
    <n v="0"/>
    <x v="9"/>
    <n v="5.497787143782138"/>
    <n v="0.74018792138042833"/>
    <n v="1.7043456737848228"/>
  </r>
  <r>
    <x v="13"/>
    <x v="4"/>
    <x v="5"/>
    <x v="7"/>
    <x v="8"/>
    <x v="2"/>
    <x v="4"/>
    <n v="10.5"/>
    <n v="11"/>
    <n v="11"/>
    <x v="0"/>
    <n v="470.84619895677025"/>
    <n v="2.6728790688010391"/>
    <n v="6.1545314991970788"/>
  </r>
  <r>
    <x v="13"/>
    <x v="4"/>
    <x v="5"/>
    <x v="7"/>
    <x v="8"/>
    <x v="2"/>
    <x v="4"/>
    <n v="31"/>
    <n v="25"/>
    <n v="14"/>
    <x v="19"/>
    <n v="1224.4357367366219"/>
    <n v="3.0879359965550131"/>
    <n v="7.1102353937872858"/>
  </r>
  <r>
    <x v="13"/>
    <x v="4"/>
    <x v="5"/>
    <x v="7"/>
    <x v="8"/>
    <x v="2"/>
    <x v="4"/>
    <n v="12"/>
    <n v="5"/>
    <n v="9"/>
    <x v="3"/>
    <n v="301.59289474462014"/>
    <n v="2.4794211057337021"/>
    <n v="5.709078077317236"/>
  </r>
  <r>
    <x v="13"/>
    <x v="4"/>
    <x v="5"/>
    <x v="7"/>
    <x v="8"/>
    <x v="2"/>
    <x v="4"/>
    <n v="12"/>
    <n v="8"/>
    <n v="13"/>
    <x v="1"/>
    <n v="606.32738214283006"/>
    <n v="2.7827071817019076"/>
    <n v="6.4074200747542855"/>
  </r>
  <r>
    <x v="13"/>
    <x v="4"/>
    <x v="5"/>
    <x v="7"/>
    <x v="8"/>
    <x v="2"/>
    <x v="4"/>
    <n v="7"/>
    <n v="7"/>
    <n v="12"/>
    <x v="1"/>
    <n v="490.87385212340519"/>
    <n v="2.6909698987102466"/>
    <n v="6.1961871744659112"/>
  </r>
  <r>
    <x v="13"/>
    <x v="4"/>
    <x v="5"/>
    <x v="7"/>
    <x v="8"/>
    <x v="2"/>
    <x v="4"/>
    <n v="10"/>
    <n v="8"/>
    <n v="9.5"/>
    <x v="2"/>
    <n v="346.36059005827468"/>
    <n v="2.5395284708340098"/>
    <n v="5.8474804001763552"/>
  </r>
  <r>
    <x v="13"/>
    <x v="4"/>
    <x v="5"/>
    <x v="7"/>
    <x v="8"/>
    <x v="2"/>
    <x v="4"/>
    <n v="2"/>
    <n v="2"/>
    <n v="0"/>
    <x v="0"/>
    <n v="3.1415926535897931"/>
    <n v="0.49714987269413385"/>
    <n v="1.1447298858494002"/>
  </r>
  <r>
    <x v="13"/>
    <x v="4"/>
    <x v="5"/>
    <x v="7"/>
    <x v="8"/>
    <x v="2"/>
    <x v="4"/>
    <n v="11"/>
    <n v="10"/>
    <n v="10"/>
    <x v="12"/>
    <n v="400.55306333269863"/>
    <n v="2.6026600574641079"/>
    <n v="5.9928462504478812"/>
  </r>
  <r>
    <x v="13"/>
    <x v="4"/>
    <x v="5"/>
    <x v="7"/>
    <x v="8"/>
    <x v="2"/>
    <x v="4"/>
    <n v="1.5"/>
    <n v="1"/>
    <n v="0"/>
    <x v="2"/>
    <n v="1.1780972450961724"/>
    <n v="7.1181140421852696E-2"/>
    <n v="0.16390063283767389"/>
  </r>
  <r>
    <x v="13"/>
    <x v="4"/>
    <x v="5"/>
    <x v="7"/>
    <x v="8"/>
    <x v="2"/>
    <x v="4"/>
    <n v="1.5"/>
    <n v="1"/>
    <n v="0"/>
    <x v="2"/>
    <n v="1.1780972450961724"/>
    <n v="7.1181140421852696E-2"/>
    <n v="0.16390063283767389"/>
  </r>
  <r>
    <x v="13"/>
    <x v="4"/>
    <x v="5"/>
    <x v="7"/>
    <x v="8"/>
    <x v="2"/>
    <x v="4"/>
    <n v="6"/>
    <n v="5"/>
    <n v="4"/>
    <x v="2"/>
    <n v="73.827427359360144"/>
    <n v="1.8682177349658702"/>
    <n v="4.3017303069995139"/>
  </r>
  <r>
    <x v="14"/>
    <x v="0"/>
    <x v="5"/>
    <x v="3"/>
    <x v="8"/>
    <x v="2"/>
    <x v="4"/>
    <n v="4"/>
    <n v="3.5"/>
    <n v="1"/>
    <x v="1"/>
    <n v="14.137166941154069"/>
    <n v="1.1503623864694774"/>
    <n v="2.6488072826256741"/>
  </r>
  <r>
    <x v="14"/>
    <x v="0"/>
    <x v="5"/>
    <x v="3"/>
    <x v="8"/>
    <x v="2"/>
    <x v="4"/>
    <n v="2.2000000000000002"/>
    <n v="2"/>
    <n v="2"/>
    <x v="2"/>
    <n v="16.022122533307943"/>
    <n v="1.2047200487920702"/>
    <n v="2.7739704255796802"/>
  </r>
  <r>
    <x v="14"/>
    <x v="0"/>
    <x v="5"/>
    <x v="3"/>
    <x v="8"/>
    <x v="2"/>
    <x v="4"/>
    <n v="8.5"/>
    <n v="8.5"/>
    <n v="11"/>
    <x v="3"/>
    <n v="436.87772838983062"/>
    <n v="2.6403599053551594"/>
    <n v="6.0796533582099599"/>
  </r>
  <r>
    <x v="14"/>
    <x v="0"/>
    <x v="5"/>
    <x v="3"/>
    <x v="8"/>
    <x v="2"/>
    <x v="4"/>
    <n v="11"/>
    <n v="9"/>
    <n v="10.5"/>
    <x v="2"/>
    <n v="424.11500823462205"/>
    <n v="2.6274836411891398"/>
    <n v="6.0500046642878296"/>
  </r>
  <r>
    <x v="14"/>
    <x v="0"/>
    <x v="5"/>
    <x v="3"/>
    <x v="8"/>
    <x v="2"/>
    <x v="4"/>
    <n v="4.5"/>
    <n v="2.5"/>
    <n v="1.5"/>
    <x v="9"/>
    <n v="15.904312808798327"/>
    <n v="1.2015149089168589"/>
    <n v="2.7665903182820575"/>
  </r>
  <r>
    <x v="14"/>
    <x v="0"/>
    <x v="5"/>
    <x v="3"/>
    <x v="8"/>
    <x v="2"/>
    <x v="4"/>
    <n v="6.5"/>
    <n v="6"/>
    <n v="3.5"/>
    <x v="8"/>
    <n v="69.115038378975441"/>
    <n v="1.8395725535163401"/>
    <n v="4.235772339207716"/>
  </r>
  <r>
    <x v="14"/>
    <x v="0"/>
    <x v="5"/>
    <x v="3"/>
    <x v="8"/>
    <x v="2"/>
    <x v="4"/>
    <n v="6.5"/>
    <n v="5.5"/>
    <n v="7"/>
    <x v="2"/>
    <n v="182.01602436735863"/>
    <n v="2.2601096241827059"/>
    <n v="5.2040947291754742"/>
  </r>
  <r>
    <x v="14"/>
    <x v="0"/>
    <x v="5"/>
    <x v="3"/>
    <x v="8"/>
    <x v="2"/>
    <x v="4"/>
    <n v="4.5"/>
    <n v="4"/>
    <n v="6"/>
    <x v="2"/>
    <n v="127.23450247038662"/>
    <n v="2.1046048959088024"/>
    <n v="4.8460318599618937"/>
  </r>
  <r>
    <x v="14"/>
    <x v="3"/>
    <x v="5"/>
    <x v="3"/>
    <x v="8"/>
    <x v="2"/>
    <x v="4"/>
    <n v="22"/>
    <n v="11"/>
    <n v="10"/>
    <x v="0"/>
    <n v="504.22562090116179"/>
    <n v="2.7026249094350248"/>
    <n v="6.2230238284194703"/>
  </r>
  <r>
    <x v="14"/>
    <x v="3"/>
    <x v="5"/>
    <x v="3"/>
    <x v="8"/>
    <x v="2"/>
    <x v="4"/>
    <n v="33"/>
    <n v="26"/>
    <n v="27"/>
    <x v="0"/>
    <n v="2964.0926686619696"/>
    <n v="3.4718917771950841"/>
    <n v="7.9943262506580046"/>
  </r>
  <r>
    <x v="14"/>
    <x v="3"/>
    <x v="5"/>
    <x v="3"/>
    <x v="8"/>
    <x v="2"/>
    <x v="4"/>
    <n v="6"/>
    <n v="6"/>
    <n v="6"/>
    <x v="2"/>
    <n v="141.37166941154069"/>
    <n v="2.1503623864694776"/>
    <n v="4.9513923756197196"/>
  </r>
  <r>
    <x v="14"/>
    <x v="3"/>
    <x v="5"/>
    <x v="3"/>
    <x v="8"/>
    <x v="2"/>
    <x v="4"/>
    <n v="8"/>
    <n v="8"/>
    <n v="11"/>
    <x v="2"/>
    <n v="430.39819354180167"/>
    <n v="2.6338704398505408"/>
    <n v="6.064710811677525"/>
  </r>
  <r>
    <x v="14"/>
    <x v="3"/>
    <x v="5"/>
    <x v="3"/>
    <x v="8"/>
    <x v="2"/>
    <x v="4"/>
    <n v="20"/>
    <n v="21"/>
    <n v="19"/>
    <x v="2"/>
    <n v="1463.9821765728436"/>
    <n v="3.1655357893841338"/>
    <n v="7.2889155199750464"/>
  </r>
  <r>
    <x v="14"/>
    <x v="3"/>
    <x v="5"/>
    <x v="3"/>
    <x v="8"/>
    <x v="2"/>
    <x v="4"/>
    <n v="2"/>
    <n v="1"/>
    <n v="0"/>
    <x v="0"/>
    <n v="1.5707963267948966"/>
    <n v="0.19611987703015263"/>
    <n v="0.45158270528945482"/>
  </r>
  <r>
    <x v="14"/>
    <x v="3"/>
    <x v="5"/>
    <x v="3"/>
    <x v="8"/>
    <x v="2"/>
    <x v="4"/>
    <n v="2"/>
    <n v="1"/>
    <n v="0"/>
    <x v="0"/>
    <n v="1.5707963267948966"/>
    <n v="0.19611987703015263"/>
    <n v="0.45158270528945482"/>
  </r>
  <r>
    <x v="14"/>
    <x v="3"/>
    <x v="5"/>
    <x v="3"/>
    <x v="8"/>
    <x v="2"/>
    <x v="4"/>
    <n v="3"/>
    <n v="4"/>
    <n v="0"/>
    <x v="1"/>
    <n v="9.4247779607693793"/>
    <n v="0.97427112741379629"/>
    <n v="2.2433421745175099"/>
  </r>
  <r>
    <x v="14"/>
    <x v="3"/>
    <x v="5"/>
    <x v="3"/>
    <x v="8"/>
    <x v="2"/>
    <x v="4"/>
    <n v="6"/>
    <n v="7"/>
    <n v="0"/>
    <x v="2"/>
    <n v="32.986722862692829"/>
    <n v="1.518339171764072"/>
    <n v="3.496105143012878"/>
  </r>
  <r>
    <x v="14"/>
    <x v="3"/>
    <x v="5"/>
    <x v="3"/>
    <x v="8"/>
    <x v="2"/>
    <x v="4"/>
    <n v="1"/>
    <n v="1"/>
    <n v="0"/>
    <x v="0"/>
    <n v="0.78539816339744828"/>
    <n v="-0.10491011863382856"/>
    <n v="-0.24156447527049049"/>
  </r>
  <r>
    <x v="14"/>
    <x v="3"/>
    <x v="5"/>
    <x v="3"/>
    <x v="8"/>
    <x v="2"/>
    <x v="4"/>
    <n v="5"/>
    <n v="3"/>
    <n v="2"/>
    <x v="0"/>
    <n v="24.347343065320896"/>
    <n v="1.386451575200444"/>
    <n v="3.1924227292146559"/>
  </r>
  <r>
    <x v="14"/>
    <x v="3"/>
    <x v="5"/>
    <x v="3"/>
    <x v="8"/>
    <x v="2"/>
    <x v="4"/>
    <n v="10"/>
    <n v="21"/>
    <n v="10"/>
    <x v="0"/>
    <n v="479.09287967244347"/>
    <n v="2.6804197163769383"/>
    <n v="6.1718944818968664"/>
  </r>
  <r>
    <x v="14"/>
    <x v="3"/>
    <x v="5"/>
    <x v="3"/>
    <x v="8"/>
    <x v="2"/>
    <x v="4"/>
    <n v="10"/>
    <n v="10"/>
    <n v="7"/>
    <x v="0"/>
    <n v="232.4778563656447"/>
    <n v="2.3663815924251099"/>
    <n v="5.4487949790535701"/>
  </r>
  <r>
    <x v="14"/>
    <x v="3"/>
    <x v="5"/>
    <x v="3"/>
    <x v="8"/>
    <x v="2"/>
    <x v="4"/>
    <n v="8"/>
    <n v="18"/>
    <n v="0"/>
    <x v="0"/>
    <n v="113.09733552923255"/>
    <n v="2.053452373461421"/>
    <n v="4.7282488243055099"/>
  </r>
  <r>
    <x v="14"/>
    <x v="3"/>
    <x v="5"/>
    <x v="3"/>
    <x v="8"/>
    <x v="2"/>
    <x v="4"/>
    <n v="5"/>
    <n v="2"/>
    <n v="2"/>
    <x v="0"/>
    <n v="20.420352248333657"/>
    <n v="1.3100632293369894"/>
    <n v="3.0165320627509917"/>
  </r>
  <r>
    <x v="14"/>
    <x v="3"/>
    <x v="5"/>
    <x v="3"/>
    <x v="8"/>
    <x v="2"/>
    <x v="4"/>
    <n v="10"/>
    <n v="11"/>
    <n v="4"/>
    <x v="2"/>
    <n v="136.65928043115599"/>
    <n v="2.1356391296487711"/>
    <n v="4.9174908239440382"/>
  </r>
  <r>
    <x v="13"/>
    <x v="0"/>
    <x v="5"/>
    <x v="8"/>
    <x v="8"/>
    <x v="2"/>
    <x v="4"/>
    <n v="14.5"/>
    <n v="17.5"/>
    <n v="20.5"/>
    <x v="8"/>
    <n v="1519.5490966332131"/>
    <n v="3.1817147366979079"/>
    <n v="7.3261689228800781"/>
  </r>
  <r>
    <x v="13"/>
    <x v="0"/>
    <x v="5"/>
    <x v="8"/>
    <x v="8"/>
    <x v="2"/>
    <x v="4"/>
    <n v="7"/>
    <n v="5.5"/>
    <n v="5"/>
    <x v="12"/>
    <n v="108.77764563054659"/>
    <n v="2.036539654766639"/>
    <n v="4.6893058503569023"/>
  </r>
  <r>
    <x v="13"/>
    <x v="4"/>
    <x v="5"/>
    <x v="8"/>
    <x v="8"/>
    <x v="2"/>
    <x v="4"/>
    <n v="15.5"/>
    <n v="13"/>
    <n v="0"/>
    <x v="2"/>
    <n v="158.25772992458582"/>
    <n v="2.1993649318432995"/>
    <n v="5.0642249061162472"/>
  </r>
  <r>
    <x v="13"/>
    <x v="4"/>
    <x v="5"/>
    <x v="8"/>
    <x v="8"/>
    <x v="2"/>
    <x v="4"/>
    <n v="1.5"/>
    <n v="1"/>
    <n v="0"/>
    <x v="1"/>
    <n v="1.1780972450961724"/>
    <n v="7.1181140421852696E-2"/>
    <n v="0.16390063283767389"/>
  </r>
  <r>
    <x v="13"/>
    <x v="4"/>
    <x v="5"/>
    <x v="8"/>
    <x v="8"/>
    <x v="2"/>
    <x v="4"/>
    <n v="23"/>
    <n v="8"/>
    <n v="8.5"/>
    <x v="12"/>
    <n v="371.49333128699305"/>
    <n v="2.5699510221039832"/>
    <n v="5.9175309132214426"/>
  </r>
  <r>
    <x v="13"/>
    <x v="4"/>
    <x v="5"/>
    <x v="8"/>
    <x v="8"/>
    <x v="2"/>
    <x v="4"/>
    <n v="5"/>
    <n v="4"/>
    <n v="0"/>
    <x v="2"/>
    <n v="15.707963267948966"/>
    <n v="1.1961198770301527"/>
    <n v="2.7541677982835004"/>
  </r>
  <r>
    <x v="13"/>
    <x v="4"/>
    <x v="5"/>
    <x v="8"/>
    <x v="8"/>
    <x v="2"/>
    <x v="4"/>
    <n v="4.5"/>
    <n v="4"/>
    <n v="0"/>
    <x v="0"/>
    <n v="14.137166941154069"/>
    <n v="1.1503623864694774"/>
    <n v="2.6488072826256741"/>
  </r>
  <r>
    <x v="13"/>
    <x v="4"/>
    <x v="5"/>
    <x v="8"/>
    <x v="8"/>
    <x v="2"/>
    <x v="4"/>
    <n v="2.5"/>
    <n v="1.5"/>
    <n v="3"/>
    <x v="0"/>
    <n v="31.21957699504857"/>
    <n v="1.4944270143586607"/>
    <n v="3.4410453658298503"/>
  </r>
  <r>
    <x v="13"/>
    <x v="4"/>
    <x v="5"/>
    <x v="8"/>
    <x v="8"/>
    <x v="2"/>
    <x v="4"/>
    <n v="1"/>
    <n v="1"/>
    <n v="1.5"/>
    <x v="0"/>
    <n v="7.8539816339744828"/>
    <n v="0.8950898813661714"/>
    <n v="2.061020617723555"/>
  </r>
  <r>
    <x v="13"/>
    <x v="4"/>
    <x v="5"/>
    <x v="8"/>
    <x v="8"/>
    <x v="2"/>
    <x v="4"/>
    <n v="1"/>
    <n v="1"/>
    <n v="0"/>
    <x v="0"/>
    <n v="0.78539816339744828"/>
    <n v="-0.10491011863382856"/>
    <n v="-0.24156447527049049"/>
  </r>
  <r>
    <x v="13"/>
    <x v="4"/>
    <x v="5"/>
    <x v="8"/>
    <x v="8"/>
    <x v="2"/>
    <x v="4"/>
    <n v="1.5"/>
    <n v="1"/>
    <n v="1.5"/>
    <x v="12"/>
    <n v="8.2466807156732074"/>
    <n v="0.91627918043610956"/>
    <n v="2.1098107818929872"/>
  </r>
  <r>
    <x v="13"/>
    <x v="4"/>
    <x v="5"/>
    <x v="8"/>
    <x v="8"/>
    <x v="2"/>
    <x v="4"/>
    <n v="5"/>
    <n v="3"/>
    <n v="2"/>
    <x v="2"/>
    <n v="24.347343065320896"/>
    <n v="1.386451575200444"/>
    <n v="3.1924227292146559"/>
  </r>
  <r>
    <x v="13"/>
    <x v="4"/>
    <x v="5"/>
    <x v="8"/>
    <x v="8"/>
    <x v="2"/>
    <x v="4"/>
    <n v="8"/>
    <n v="6"/>
    <n v="10"/>
    <x v="12"/>
    <n v="351.85837720205683"/>
    <n v="2.5463678953643156"/>
    <n v="5.863228757144495"/>
  </r>
  <r>
    <x v="14"/>
    <x v="0"/>
    <x v="5"/>
    <x v="9"/>
    <x v="8"/>
    <x v="2"/>
    <x v="4"/>
    <n v="98"/>
    <n v="87"/>
    <n v="39"/>
    <x v="18"/>
    <n v="11474.667167236719"/>
    <n v="4.0597400973004678"/>
    <n v="9.3478970294742538"/>
  </r>
  <r>
    <x v="14"/>
    <x v="0"/>
    <x v="5"/>
    <x v="9"/>
    <x v="8"/>
    <x v="2"/>
    <x v="4"/>
    <n v="6.5"/>
    <n v="3.5"/>
    <n v="1"/>
    <x v="3"/>
    <n v="21.009400870881741"/>
    <n v="1.3224136677234186"/>
    <n v="3.044969998071525"/>
  </r>
  <r>
    <x v="14"/>
    <x v="0"/>
    <x v="5"/>
    <x v="9"/>
    <x v="8"/>
    <x v="2"/>
    <x v="4"/>
    <n v="19"/>
    <n v="14.5"/>
    <n v="5.5"/>
    <x v="4"/>
    <n v="311.41037178708825"/>
    <n v="2.493333073019794"/>
    <n v="5.7411115658044123"/>
  </r>
  <r>
    <x v="14"/>
    <x v="0"/>
    <x v="5"/>
    <x v="9"/>
    <x v="8"/>
    <x v="2"/>
    <x v="4"/>
    <n v="7.5"/>
    <n v="7"/>
    <n v="4.5"/>
    <x v="12"/>
    <n v="104.85065481355934"/>
    <n v="2.0205711470667653"/>
    <n v="4.6525370025698134"/>
  </r>
  <r>
    <x v="14"/>
    <x v="0"/>
    <x v="5"/>
    <x v="9"/>
    <x v="8"/>
    <x v="2"/>
    <x v="4"/>
    <n v="9"/>
    <n v="8"/>
    <n v="5.5"/>
    <x v="2"/>
    <n v="151.58184553570752"/>
    <n v="2.1806471903739451"/>
    <n v="5.0211257136343947"/>
  </r>
  <r>
    <x v="14"/>
    <x v="3"/>
    <x v="5"/>
    <x v="9"/>
    <x v="8"/>
    <x v="2"/>
    <x v="4"/>
    <n v="13"/>
    <n v="10"/>
    <n v="0"/>
    <x v="2"/>
    <n v="102.10176124166827"/>
    <n v="2.0090332336730081"/>
    <n v="4.6259699751850922"/>
  </r>
  <r>
    <x v="14"/>
    <x v="3"/>
    <x v="5"/>
    <x v="9"/>
    <x v="8"/>
    <x v="2"/>
    <x v="4"/>
    <n v="23"/>
    <n v="15"/>
    <n v="5"/>
    <x v="1"/>
    <n v="349.50218271186446"/>
    <n v="2.5434498923471032"/>
    <n v="5.8565098068957493"/>
  </r>
  <r>
    <x v="14"/>
    <x v="3"/>
    <x v="5"/>
    <x v="9"/>
    <x v="8"/>
    <x v="2"/>
    <x v="4"/>
    <n v="3"/>
    <n v="3"/>
    <n v="0"/>
    <x v="0"/>
    <n v="7.0685834705770345"/>
    <n v="0.84933239080549627"/>
    <n v="1.9556601020657289"/>
  </r>
  <r>
    <x v="14"/>
    <x v="3"/>
    <x v="5"/>
    <x v="9"/>
    <x v="8"/>
    <x v="2"/>
    <x v="4"/>
    <n v="10"/>
    <n v="6"/>
    <n v="9"/>
    <x v="0"/>
    <n v="301.59289474462014"/>
    <n v="2.4794211057337021"/>
    <n v="5.709078077317236"/>
  </r>
  <r>
    <x v="14"/>
    <x v="3"/>
    <x v="5"/>
    <x v="9"/>
    <x v="8"/>
    <x v="2"/>
    <x v="4"/>
    <n v="7"/>
    <n v="6"/>
    <n v="10"/>
    <x v="0"/>
    <n v="347.14598822167216"/>
    <n v="2.5405121507152635"/>
    <n v="5.8497454068072079"/>
  </r>
  <r>
    <x v="14"/>
    <x v="3"/>
    <x v="5"/>
    <x v="9"/>
    <x v="8"/>
    <x v="2"/>
    <x v="4"/>
    <n v="3"/>
    <n v="3"/>
    <n v="0"/>
    <x v="0"/>
    <n v="7.0685834705770345"/>
    <n v="0.84933239080549627"/>
    <n v="1.9556601020657289"/>
  </r>
  <r>
    <x v="14"/>
    <x v="3"/>
    <x v="5"/>
    <x v="9"/>
    <x v="8"/>
    <x v="2"/>
    <x v="4"/>
    <n v="7"/>
    <n v="5"/>
    <n v="7"/>
    <x v="0"/>
    <n v="181.42697574481056"/>
    <n v="2.2587018612583156"/>
    <n v="5.2008532352513033"/>
  </r>
  <r>
    <x v="14"/>
    <x v="3"/>
    <x v="5"/>
    <x v="9"/>
    <x v="8"/>
    <x v="2"/>
    <x v="4"/>
    <n v="8"/>
    <n v="6"/>
    <n v="4"/>
    <x v="0"/>
    <n v="87.964594300514207"/>
    <n v="1.9443079040363531"/>
    <n v="4.4769343960246042"/>
  </r>
  <r>
    <x v="14"/>
    <x v="3"/>
    <x v="5"/>
    <x v="9"/>
    <x v="8"/>
    <x v="2"/>
    <x v="4"/>
    <n v="2"/>
    <n v="2"/>
    <n v="0"/>
    <x v="0"/>
    <n v="3.1415926535897931"/>
    <n v="0.49714987269413385"/>
    <n v="1.1447298858494002"/>
  </r>
  <r>
    <x v="14"/>
    <x v="3"/>
    <x v="5"/>
    <x v="9"/>
    <x v="8"/>
    <x v="2"/>
    <x v="4"/>
    <n v="16"/>
    <n v="10"/>
    <n v="0"/>
    <x v="0"/>
    <n v="125.66370614359172"/>
    <n v="2.0992098640220962"/>
    <n v="4.8336093399633366"/>
  </r>
  <r>
    <x v="14"/>
    <x v="3"/>
    <x v="5"/>
    <x v="9"/>
    <x v="8"/>
    <x v="2"/>
    <x v="4"/>
    <n v="5"/>
    <n v="5"/>
    <n v="0"/>
    <x v="0"/>
    <n v="19.634954084936208"/>
    <n v="1.2930298900382091"/>
    <n v="2.9773113495977102"/>
  </r>
  <r>
    <x v="14"/>
    <x v="3"/>
    <x v="5"/>
    <x v="9"/>
    <x v="8"/>
    <x v="2"/>
    <x v="4"/>
    <n v="3"/>
    <n v="3"/>
    <n v="3"/>
    <x v="0"/>
    <n v="35.342917352885173"/>
    <n v="1.5483023951415151"/>
    <n v="3.5650980144998292"/>
  </r>
  <r>
    <x v="14"/>
    <x v="0"/>
    <x v="5"/>
    <x v="0"/>
    <x v="9"/>
    <x v="3"/>
    <x v="2"/>
    <n v="17.5"/>
    <n v="17"/>
    <n v="13"/>
    <x v="0"/>
    <n v="764.58511206741593"/>
    <n v="2.8834258372222221"/>
    <n v="6.6393333495417641"/>
  </r>
  <r>
    <x v="14"/>
    <x v="0"/>
    <x v="5"/>
    <x v="0"/>
    <x v="9"/>
    <x v="3"/>
    <x v="2"/>
    <n v="10"/>
    <n v="9"/>
    <n v="10.5"/>
    <x v="1"/>
    <n v="417.04642476404501"/>
    <n v="2.6201844024476406"/>
    <n v="6.033197545971448"/>
  </r>
  <r>
    <x v="14"/>
    <x v="0"/>
    <x v="5"/>
    <x v="0"/>
    <x v="9"/>
    <x v="3"/>
    <x v="2"/>
    <n v="1.4"/>
    <n v="1"/>
    <n v="0"/>
    <x v="0"/>
    <n v="1.0995574287564276"/>
    <n v="4.1217917044409476E-2"/>
    <n v="9.4907761350722444E-2"/>
  </r>
  <r>
    <x v="14"/>
    <x v="0"/>
    <x v="5"/>
    <x v="0"/>
    <x v="9"/>
    <x v="3"/>
    <x v="2"/>
    <n v="24.5"/>
    <n v="21.5"/>
    <n v="18.5"/>
    <x v="7"/>
    <n v="1488.9185682607126"/>
    <n v="3.1728709460247715"/>
    <n v="7.3058053423105545"/>
  </r>
  <r>
    <x v="14"/>
    <x v="0"/>
    <x v="5"/>
    <x v="0"/>
    <x v="9"/>
    <x v="3"/>
    <x v="2"/>
    <n v="15.5"/>
    <n v="13"/>
    <n v="14"/>
    <x v="0"/>
    <n v="774.00989002818528"/>
    <n v="2.8887465099816336"/>
    <n v="6.6515846513222847"/>
  </r>
  <r>
    <x v="14"/>
    <x v="0"/>
    <x v="5"/>
    <x v="0"/>
    <x v="9"/>
    <x v="3"/>
    <x v="2"/>
    <n v="6"/>
    <n v="6"/>
    <n v="4"/>
    <x v="0"/>
    <n v="78.539816339744831"/>
    <n v="1.8950898813661714"/>
    <n v="4.3636057107176009"/>
  </r>
  <r>
    <x v="14"/>
    <x v="3"/>
    <x v="5"/>
    <x v="0"/>
    <x v="9"/>
    <x v="3"/>
    <x v="2"/>
    <n v="17"/>
    <n v="14"/>
    <n v="12"/>
    <x v="0"/>
    <n v="639.31410500552295"/>
    <n v="2.8057142862553728"/>
    <n v="6.46039589073205"/>
  </r>
  <r>
    <x v="14"/>
    <x v="3"/>
    <x v="5"/>
    <x v="0"/>
    <x v="9"/>
    <x v="3"/>
    <x v="2"/>
    <n v="26"/>
    <n v="16"/>
    <n v="14"/>
    <x v="0"/>
    <n v="942.47779607693792"/>
    <n v="2.9742711274137963"/>
    <n v="6.8485123605056009"/>
  </r>
  <r>
    <x v="14"/>
    <x v="3"/>
    <x v="5"/>
    <x v="0"/>
    <x v="9"/>
    <x v="3"/>
    <x v="2"/>
    <n v="25"/>
    <n v="17"/>
    <n v="11"/>
    <x v="2"/>
    <n v="713.92693052828054"/>
    <n v="2.853653764588139"/>
    <n v="6.5707806189069888"/>
  </r>
  <r>
    <x v="14"/>
    <x v="3"/>
    <x v="5"/>
    <x v="0"/>
    <x v="9"/>
    <x v="3"/>
    <x v="2"/>
    <n v="20"/>
    <n v="20"/>
    <n v="20"/>
    <x v="13"/>
    <n v="1570.7963267948965"/>
    <n v="3.1961198770301524"/>
    <n v="7.3593379842715922"/>
  </r>
  <r>
    <x v="14"/>
    <x v="3"/>
    <x v="5"/>
    <x v="0"/>
    <x v="9"/>
    <x v="3"/>
    <x v="2"/>
    <n v="24"/>
    <n v="20"/>
    <n v="15"/>
    <x v="21"/>
    <n v="1083.8494654884787"/>
    <n v="3.0349689677674081"/>
    <n v="6.9882743028807601"/>
  </r>
  <r>
    <x v="13"/>
    <x v="0"/>
    <x v="5"/>
    <x v="1"/>
    <x v="9"/>
    <x v="3"/>
    <x v="2"/>
    <n v="20"/>
    <n v="18.5"/>
    <n v="11.5"/>
    <x v="17"/>
    <n v="706.07294889430602"/>
    <n v="2.8488495730994003"/>
    <n v="6.55971855920113"/>
  </r>
  <r>
    <x v="13"/>
    <x v="0"/>
    <x v="5"/>
    <x v="1"/>
    <x v="9"/>
    <x v="3"/>
    <x v="2"/>
    <n v="1.2"/>
    <n v="1"/>
    <n v="0.6"/>
    <x v="0"/>
    <n v="2.0734511513692633"/>
    <n v="0.31669380823600246"/>
    <n v="0.72921444188773421"/>
  </r>
  <r>
    <x v="13"/>
    <x v="4"/>
    <x v="5"/>
    <x v="1"/>
    <x v="9"/>
    <x v="3"/>
    <x v="2"/>
    <n v="3"/>
    <n v="6"/>
    <n v="5"/>
    <x v="16"/>
    <n v="92.676983280898895"/>
    <n v="1.9669718886722969"/>
    <n v="4.5291201491951742"/>
  </r>
  <r>
    <x v="13"/>
    <x v="4"/>
    <x v="5"/>
    <x v="1"/>
    <x v="9"/>
    <x v="3"/>
    <x v="2"/>
    <n v="15"/>
    <n v="13"/>
    <n v="12.5"/>
    <x v="17"/>
    <n v="644.02649398590756"/>
    <n v="2.8089037337498883"/>
    <n v="6.4677398649878084"/>
  </r>
  <r>
    <x v="13"/>
    <x v="4"/>
    <x v="5"/>
    <x v="1"/>
    <x v="9"/>
    <x v="3"/>
    <x v="2"/>
    <n v="18"/>
    <n v="12"/>
    <n v="10"/>
    <x v="17"/>
    <n v="483.80526865282815"/>
    <n v="2.6846705935305968"/>
    <n v="6.1816824882630295"/>
  </r>
  <r>
    <x v="13"/>
    <x v="4"/>
    <x v="5"/>
    <x v="1"/>
    <x v="9"/>
    <x v="3"/>
    <x v="2"/>
    <n v="2"/>
    <n v="2"/>
    <n v="1.5"/>
    <x v="0"/>
    <n v="10.210176124166829"/>
    <n v="1.0090332336730083"/>
    <n v="2.3233848821910463"/>
  </r>
  <r>
    <x v="13"/>
    <x v="0"/>
    <x v="5"/>
    <x v="4"/>
    <x v="9"/>
    <x v="3"/>
    <x v="2"/>
    <n v="8"/>
    <n v="8"/>
    <n v="9"/>
    <x v="7"/>
    <n v="304.73448739820992"/>
    <n v="2.4839216069603789"/>
    <n v="5.7194408643527828"/>
  </r>
  <r>
    <x v="13"/>
    <x v="0"/>
    <x v="5"/>
    <x v="4"/>
    <x v="9"/>
    <x v="3"/>
    <x v="2"/>
    <n v="9"/>
    <n v="7.5"/>
    <n v="6.5"/>
    <x v="16"/>
    <n v="185.74666564349653"/>
    <n v="2.2689210264400019"/>
    <n v="5.2243837326614972"/>
  </r>
  <r>
    <x v="13"/>
    <x v="0"/>
    <x v="5"/>
    <x v="4"/>
    <x v="9"/>
    <x v="3"/>
    <x v="2"/>
    <n v="8"/>
    <n v="5.5"/>
    <n v="4"/>
    <x v="21"/>
    <n v="84.823001646924411"/>
    <n v="1.928513636853121"/>
    <n v="4.4405667518537291"/>
  </r>
  <r>
    <x v="13"/>
    <x v="0"/>
    <x v="5"/>
    <x v="4"/>
    <x v="9"/>
    <x v="3"/>
    <x v="2"/>
    <n v="11.5"/>
    <n v="11"/>
    <n v="11.5"/>
    <x v="28"/>
    <n v="514.82849610702738"/>
    <n v="2.7116625773922745"/>
    <n v="6.2438338279332637"/>
  </r>
  <r>
    <x v="13"/>
    <x v="4"/>
    <x v="5"/>
    <x v="4"/>
    <x v="9"/>
    <x v="3"/>
    <x v="2"/>
    <n v="7.5"/>
    <n v="4.5"/>
    <n v="4"/>
    <x v="0"/>
    <n v="76.772670472100572"/>
    <n v="1.8852066474340758"/>
    <n v="4.3408487235949851"/>
  </r>
  <r>
    <x v="13"/>
    <x v="4"/>
    <x v="5"/>
    <x v="4"/>
    <x v="9"/>
    <x v="3"/>
    <x v="2"/>
    <n v="2.5"/>
    <n v="2"/>
    <n v="2.5"/>
    <x v="0"/>
    <n v="23.561944901923447"/>
    <n v="1.3722111360858338"/>
    <n v="3.1596329063916646"/>
  </r>
  <r>
    <x v="13"/>
    <x v="4"/>
    <x v="5"/>
    <x v="4"/>
    <x v="9"/>
    <x v="3"/>
    <x v="2"/>
    <n v="2"/>
    <n v="2"/>
    <n v="1.5"/>
    <x v="0"/>
    <n v="10.210176124166829"/>
    <n v="1.0090332336730083"/>
    <n v="2.3233848821910463"/>
  </r>
  <r>
    <x v="13"/>
    <x v="4"/>
    <x v="5"/>
    <x v="4"/>
    <x v="9"/>
    <x v="3"/>
    <x v="2"/>
    <n v="3"/>
    <n v="2"/>
    <n v="2"/>
    <x v="0"/>
    <n v="17.27875959474386"/>
    <n v="1.2375125621883776"/>
    <n v="2.8494779780878252"/>
  </r>
  <r>
    <x v="13"/>
    <x v="4"/>
    <x v="5"/>
    <x v="4"/>
    <x v="9"/>
    <x v="3"/>
    <x v="2"/>
    <n v="12"/>
    <n v="10"/>
    <n v="9"/>
    <x v="13"/>
    <n v="348.71678454846705"/>
    <n v="2.5424728514807913"/>
    <n v="5.8542600871617347"/>
  </r>
  <r>
    <x v="13"/>
    <x v="4"/>
    <x v="5"/>
    <x v="4"/>
    <x v="9"/>
    <x v="3"/>
    <x v="2"/>
    <n v="20"/>
    <n v="16"/>
    <n v="12.5"/>
    <x v="4"/>
    <n v="742.20126441058858"/>
    <n v="2.8705216898754342"/>
    <n v="6.6096204522232522"/>
  </r>
  <r>
    <x v="13"/>
    <x v="0"/>
    <x v="5"/>
    <x v="5"/>
    <x v="9"/>
    <x v="3"/>
    <x v="2"/>
    <n v="2.2000000000000002"/>
    <n v="1.5"/>
    <n v="0.8"/>
    <x v="0"/>
    <n v="4.6024332375090475"/>
    <n v="0.6629874973842621"/>
    <n v="1.5265851283184309"/>
  </r>
  <r>
    <x v="13"/>
    <x v="0"/>
    <x v="5"/>
    <x v="5"/>
    <x v="9"/>
    <x v="3"/>
    <x v="2"/>
    <n v="14"/>
    <n v="12"/>
    <n v="11.5"/>
    <x v="3"/>
    <n v="547.4225198880215"/>
    <n v="2.7383226594641807"/>
    <n v="6.3052209354900333"/>
  </r>
  <r>
    <x v="13"/>
    <x v="0"/>
    <x v="5"/>
    <x v="5"/>
    <x v="9"/>
    <x v="3"/>
    <x v="2"/>
    <n v="14.5"/>
    <n v="11.5"/>
    <n v="8.5"/>
    <x v="14"/>
    <n v="357.94521296838707"/>
    <n v="2.5538165586931854"/>
    <n v="5.8803799382882822"/>
  </r>
  <r>
    <x v="13"/>
    <x v="0"/>
    <x v="5"/>
    <x v="5"/>
    <x v="9"/>
    <x v="3"/>
    <x v="2"/>
    <n v="17.5"/>
    <n v="16"/>
    <n v="9"/>
    <x v="17"/>
    <n v="474.38049069205874"/>
    <n v="2.6761268199873034"/>
    <n v="6.1620097226643242"/>
  </r>
  <r>
    <x v="13"/>
    <x v="0"/>
    <x v="5"/>
    <x v="5"/>
    <x v="9"/>
    <x v="3"/>
    <x v="2"/>
    <n v="8.5"/>
    <n v="6.5"/>
    <n v="5.5"/>
    <x v="18"/>
    <n v="138.42642629880027"/>
    <n v="2.141219007029608"/>
    <n v="4.9303389664218873"/>
  </r>
  <r>
    <x v="13"/>
    <x v="4"/>
    <x v="5"/>
    <x v="5"/>
    <x v="9"/>
    <x v="3"/>
    <x v="2"/>
    <n v="6.5"/>
    <n v="8"/>
    <n v="4"/>
    <x v="0"/>
    <n v="91.106186954104004"/>
    <n v="1.95954787059309"/>
    <n v="4.5120257158358745"/>
  </r>
  <r>
    <x v="13"/>
    <x v="4"/>
    <x v="5"/>
    <x v="5"/>
    <x v="9"/>
    <x v="3"/>
    <x v="2"/>
    <n v="11"/>
    <n v="14"/>
    <n v="12"/>
    <x v="12"/>
    <n v="573.34065928013729"/>
    <n v="2.7584127414866275"/>
    <n v="6.351480058871946"/>
  </r>
  <r>
    <x v="13"/>
    <x v="4"/>
    <x v="5"/>
    <x v="5"/>
    <x v="9"/>
    <x v="3"/>
    <x v="2"/>
    <n v="18"/>
    <n v="12"/>
    <n v="12.5"/>
    <x v="0"/>
    <n v="660.51985541725401"/>
    <n v="2.8198858771640838"/>
    <n v="6.4930271847024574"/>
  </r>
  <r>
    <x v="13"/>
    <x v="4"/>
    <x v="5"/>
    <x v="5"/>
    <x v="9"/>
    <x v="3"/>
    <x v="2"/>
    <n v="25"/>
    <n v="26"/>
    <n v="17"/>
    <x v="1"/>
    <n v="1418.4290830957916"/>
    <n v="3.1518076273436586"/>
    <n v="7.2573052587064399"/>
  </r>
  <r>
    <x v="13"/>
    <x v="4"/>
    <x v="5"/>
    <x v="5"/>
    <x v="9"/>
    <x v="3"/>
    <x v="2"/>
    <n v="7"/>
    <n v="5"/>
    <n v="4"/>
    <x v="0"/>
    <n v="77.754418176347386"/>
    <n v="1.8907250759637213"/>
    <n v="4.3535553748640998"/>
  </r>
  <r>
    <x v="13"/>
    <x v="4"/>
    <x v="5"/>
    <x v="5"/>
    <x v="9"/>
    <x v="3"/>
    <x v="2"/>
    <n v="3"/>
    <n v="2.5"/>
    <n v="1.5"/>
    <x v="2"/>
    <n v="12.959069696057897"/>
    <n v="1.1125738255800777"/>
    <n v="2.5617959056360444"/>
  </r>
  <r>
    <x v="13"/>
    <x v="4"/>
    <x v="5"/>
    <x v="5"/>
    <x v="9"/>
    <x v="3"/>
    <x v="2"/>
    <n v="3"/>
    <n v="2.5"/>
    <n v="2"/>
    <x v="2"/>
    <n v="18.456856839840036"/>
    <n v="1.2661577436379077"/>
    <n v="2.9154359458796231"/>
  </r>
  <r>
    <x v="13"/>
    <x v="0"/>
    <x v="5"/>
    <x v="2"/>
    <x v="9"/>
    <x v="3"/>
    <x v="2"/>
    <n v="12"/>
    <n v="11.5"/>
    <n v="8"/>
    <x v="17"/>
    <n v="309.4468763785946"/>
    <n v="2.4905861031917453"/>
    <n v="5.734786434027443"/>
  </r>
  <r>
    <x v="13"/>
    <x v="0"/>
    <x v="5"/>
    <x v="2"/>
    <x v="9"/>
    <x v="3"/>
    <x v="2"/>
    <n v="19"/>
    <n v="16.5"/>
    <n v="14"/>
    <x v="16"/>
    <n v="861.97448432869953"/>
    <n v="2.9354944102803304"/>
    <n v="6.7592256696788358"/>
  </r>
  <r>
    <x v="13"/>
    <x v="0"/>
    <x v="5"/>
    <x v="2"/>
    <x v="9"/>
    <x v="3"/>
    <x v="2"/>
    <n v="4.5"/>
    <n v="4"/>
    <n v="4"/>
    <x v="0"/>
    <n v="64.402649398590754"/>
    <n v="1.8089037337498881"/>
    <n v="4.1651547719937625"/>
  </r>
  <r>
    <x v="13"/>
    <x v="0"/>
    <x v="5"/>
    <x v="2"/>
    <x v="9"/>
    <x v="3"/>
    <x v="2"/>
    <n v="12.5"/>
    <n v="10.5"/>
    <n v="7"/>
    <x v="0"/>
    <n v="257.02154897181492"/>
    <n v="2.4099695365889646"/>
    <n v="5.5491599295195186"/>
  </r>
  <r>
    <x v="13"/>
    <x v="4"/>
    <x v="5"/>
    <x v="2"/>
    <x v="9"/>
    <x v="3"/>
    <x v="2"/>
    <n v="16"/>
    <n v="14"/>
    <n v="9"/>
    <x v="0"/>
    <n v="430.39819354180167"/>
    <n v="2.6338704398505408"/>
    <n v="6.064710811677525"/>
  </r>
  <r>
    <x v="13"/>
    <x v="4"/>
    <x v="5"/>
    <x v="2"/>
    <x v="9"/>
    <x v="3"/>
    <x v="2"/>
    <n v="26"/>
    <n v="22"/>
    <n v="19"/>
    <x v="17"/>
    <n v="1583.3626974092558"/>
    <n v="3.1995804091396591"/>
    <n v="7.3673061539207687"/>
  </r>
  <r>
    <x v="13"/>
    <x v="4"/>
    <x v="5"/>
    <x v="2"/>
    <x v="9"/>
    <x v="3"/>
    <x v="2"/>
    <n v="2"/>
    <n v="2"/>
    <n v="1"/>
    <x v="0"/>
    <n v="6.2831853071795862"/>
    <n v="0.79817986835811505"/>
    <n v="1.8378770664093453"/>
  </r>
  <r>
    <x v="13"/>
    <x v="4"/>
    <x v="5"/>
    <x v="2"/>
    <x v="9"/>
    <x v="3"/>
    <x v="2"/>
    <n v="17"/>
    <n v="14.5"/>
    <n v="12"/>
    <x v="3"/>
    <n v="645.98998939440116"/>
    <n v="2.8102257879881831"/>
    <n v="6.4707840073690361"/>
  </r>
  <r>
    <x v="13"/>
    <x v="4"/>
    <x v="5"/>
    <x v="2"/>
    <x v="9"/>
    <x v="3"/>
    <x v="2"/>
    <n v="8"/>
    <n v="6"/>
    <n v="6"/>
    <x v="18"/>
    <n v="150.79644737231007"/>
    <n v="2.1783911100697209"/>
    <n v="5.0159308967572906"/>
  </r>
  <r>
    <x v="13"/>
    <x v="4"/>
    <x v="5"/>
    <x v="2"/>
    <x v="9"/>
    <x v="3"/>
    <x v="2"/>
    <n v="22"/>
    <n v="15"/>
    <n v="17"/>
    <x v="12"/>
    <n v="1167.1016708086081"/>
    <n v="3.0671086907907279"/>
    <n v="7.0622787500072137"/>
  </r>
  <r>
    <x v="13"/>
    <x v="0"/>
    <x v="5"/>
    <x v="6"/>
    <x v="9"/>
    <x v="3"/>
    <x v="2"/>
    <n v="7.5"/>
    <n v="7.5"/>
    <n v="7"/>
    <x v="7"/>
    <n v="198.11668671700633"/>
    <n v="2.2969210562751194"/>
    <n v="5.2888561839632278"/>
  </r>
  <r>
    <x v="13"/>
    <x v="0"/>
    <x v="5"/>
    <x v="6"/>
    <x v="9"/>
    <x v="3"/>
    <x v="2"/>
    <n v="4"/>
    <n v="4"/>
    <n v="2.2000000000000002"/>
    <x v="0"/>
    <n v="27.77167905773377"/>
    <n v="1.443602137707207"/>
    <n v="3.3240167624989523"/>
  </r>
  <r>
    <x v="13"/>
    <x v="0"/>
    <x v="5"/>
    <x v="6"/>
    <x v="9"/>
    <x v="3"/>
    <x v="2"/>
    <n v="12"/>
    <n v="12.5"/>
    <n v="9"/>
    <x v="0"/>
    <n v="372.27872945039047"/>
    <n v="2.5708682230402564"/>
    <n v="5.919642846424586"/>
  </r>
  <r>
    <x v="13"/>
    <x v="0"/>
    <x v="5"/>
    <x v="6"/>
    <x v="9"/>
    <x v="3"/>
    <x v="2"/>
    <n v="11.5"/>
    <n v="10.5"/>
    <n v="10.5"/>
    <x v="3"/>
    <n v="441.19741828851659"/>
    <n v="2.6446329624573379"/>
    <n v="6.0894924357949485"/>
  </r>
  <r>
    <x v="13"/>
    <x v="4"/>
    <x v="5"/>
    <x v="6"/>
    <x v="9"/>
    <x v="3"/>
    <x v="2"/>
    <n v="11"/>
    <n v="10"/>
    <n v="9"/>
    <x v="2"/>
    <n v="340.86280291449253"/>
    <n v="2.532579610878682"/>
    <n v="5.8314800588299143"/>
  </r>
  <r>
    <x v="13"/>
    <x v="4"/>
    <x v="5"/>
    <x v="6"/>
    <x v="9"/>
    <x v="3"/>
    <x v="2"/>
    <n v="22"/>
    <n v="19"/>
    <n v="19"/>
    <x v="2"/>
    <n v="1462.4113802460488"/>
    <n v="3.1650695580114951"/>
    <n v="7.2878419825665217"/>
  </r>
  <r>
    <x v="13"/>
    <x v="4"/>
    <x v="5"/>
    <x v="6"/>
    <x v="9"/>
    <x v="3"/>
    <x v="2"/>
    <n v="14"/>
    <n v="9.5"/>
    <n v="8.5"/>
    <x v="1"/>
    <n v="331.43802495372319"/>
    <n v="2.5204023323278455"/>
    <n v="5.8034408387655212"/>
  </r>
  <r>
    <x v="13"/>
    <x v="4"/>
    <x v="5"/>
    <x v="6"/>
    <x v="9"/>
    <x v="3"/>
    <x v="2"/>
    <n v="3.5"/>
    <n v="2.5"/>
    <n v="2"/>
    <x v="0"/>
    <n v="19.438604544086846"/>
    <n v="1.288665084635759"/>
    <n v="2.967261013744209"/>
  </r>
  <r>
    <x v="13"/>
    <x v="0"/>
    <x v="5"/>
    <x v="7"/>
    <x v="9"/>
    <x v="3"/>
    <x v="2"/>
    <n v="1.5"/>
    <n v="1.5"/>
    <n v="1.2"/>
    <x v="0"/>
    <n v="6.2910392888135602"/>
    <n v="0.79872239745040907"/>
    <n v="1.8391262858097772"/>
  </r>
  <r>
    <x v="13"/>
    <x v="0"/>
    <x v="5"/>
    <x v="7"/>
    <x v="9"/>
    <x v="3"/>
    <x v="2"/>
    <n v="18"/>
    <n v="13"/>
    <n v="15"/>
    <x v="8"/>
    <n v="890.64151729270634"/>
    <n v="2.9497029359230593"/>
    <n v="6.7919420090172071"/>
  </r>
  <r>
    <x v="13"/>
    <x v="0"/>
    <x v="5"/>
    <x v="7"/>
    <x v="9"/>
    <x v="3"/>
    <x v="2"/>
    <n v="10.5"/>
    <n v="10.5"/>
    <n v="11"/>
    <x v="16"/>
    <n v="466.72285859893361"/>
    <n v="2.6690590717663891"/>
    <n v="6.1457356309698126"/>
  </r>
  <r>
    <x v="13"/>
    <x v="0"/>
    <x v="5"/>
    <x v="7"/>
    <x v="9"/>
    <x v="3"/>
    <x v="2"/>
    <n v="1"/>
    <n v="0.8"/>
    <n v="0.4"/>
    <x v="0"/>
    <n v="1.1309733552923256"/>
    <n v="5.3452373461421121E-2"/>
    <n v="0.1230786383174188"/>
  </r>
  <r>
    <x v="13"/>
    <x v="0"/>
    <x v="5"/>
    <x v="7"/>
    <x v="9"/>
    <x v="3"/>
    <x v="2"/>
    <n v="18"/>
    <n v="14"/>
    <n v="15"/>
    <x v="2"/>
    <n v="904.77868423386042"/>
    <n v="2.9565423604533647"/>
    <n v="6.807690365985346"/>
  </r>
  <r>
    <x v="13"/>
    <x v="4"/>
    <x v="5"/>
    <x v="7"/>
    <x v="9"/>
    <x v="3"/>
    <x v="2"/>
    <n v="20"/>
    <n v="16.5"/>
    <n v="15"/>
    <x v="1"/>
    <n v="966.03974097886135"/>
    <n v="2.9849949928055692"/>
    <n v="6.873204973095973"/>
  </r>
  <r>
    <x v="13"/>
    <x v="4"/>
    <x v="5"/>
    <x v="7"/>
    <x v="9"/>
    <x v="3"/>
    <x v="2"/>
    <n v="4.5"/>
    <n v="3.5"/>
    <n v="5.5"/>
    <x v="0"/>
    <n v="107.40319884460105"/>
    <n v="2.03101721637164"/>
    <n v="4.6765899660316004"/>
  </r>
  <r>
    <x v="13"/>
    <x v="4"/>
    <x v="5"/>
    <x v="7"/>
    <x v="9"/>
    <x v="3"/>
    <x v="2"/>
    <n v="1"/>
    <n v="1"/>
    <n v="0.5"/>
    <x v="0"/>
    <n v="1.5707963267948966"/>
    <n v="0.19611987703015263"/>
    <n v="0.45158270528945482"/>
  </r>
  <r>
    <x v="13"/>
    <x v="4"/>
    <x v="5"/>
    <x v="7"/>
    <x v="9"/>
    <x v="3"/>
    <x v="2"/>
    <n v="1.5"/>
    <n v="1.5"/>
    <n v="0.5"/>
    <x v="0"/>
    <n v="2.5525440310417071"/>
    <n v="0.40697324234504584"/>
    <n v="0.93709052107115576"/>
  </r>
  <r>
    <x v="13"/>
    <x v="4"/>
    <x v="5"/>
    <x v="7"/>
    <x v="9"/>
    <x v="3"/>
    <x v="2"/>
    <n v="14"/>
    <n v="12.5"/>
    <n v="10.5"/>
    <x v="13"/>
    <n v="483.80526865282815"/>
    <n v="2.6846705935305968"/>
    <n v="6.1816824882630295"/>
  </r>
  <r>
    <x v="14"/>
    <x v="0"/>
    <x v="5"/>
    <x v="3"/>
    <x v="9"/>
    <x v="3"/>
    <x v="2"/>
    <n v="19"/>
    <n v="17.5"/>
    <n v="14.5"/>
    <x v="1"/>
    <n v="921.66474474690551"/>
    <n v="2.9645729753007828"/>
    <n v="6.8261815400205874"/>
  </r>
  <r>
    <x v="14"/>
    <x v="0"/>
    <x v="5"/>
    <x v="3"/>
    <x v="9"/>
    <x v="3"/>
    <x v="2"/>
    <n v="2.5"/>
    <n v="2"/>
    <n v="2.2000000000000002"/>
    <x v="1"/>
    <n v="19.132299260361844"/>
    <n v="1.2817671653270093"/>
    <n v="2.9513779675712062"/>
  </r>
  <r>
    <x v="14"/>
    <x v="3"/>
    <x v="5"/>
    <x v="3"/>
    <x v="9"/>
    <x v="3"/>
    <x v="2"/>
    <n v="5"/>
    <n v="3"/>
    <n v="5"/>
    <x v="0"/>
    <n v="90.320788790706558"/>
    <n v="1.9557877217197832"/>
    <n v="4.5033676530927593"/>
  </r>
  <r>
    <x v="14"/>
    <x v="3"/>
    <x v="5"/>
    <x v="3"/>
    <x v="9"/>
    <x v="3"/>
    <x v="2"/>
    <n v="20"/>
    <n v="24"/>
    <n v="15"/>
    <x v="10"/>
    <n v="1083.8494654884787"/>
    <n v="3.0349689677674081"/>
    <n v="6.9882743028807601"/>
  </r>
  <r>
    <x v="14"/>
    <x v="3"/>
    <x v="5"/>
    <x v="3"/>
    <x v="9"/>
    <x v="3"/>
    <x v="2"/>
    <n v="6"/>
    <n v="6"/>
    <n v="4"/>
    <x v="0"/>
    <n v="78.539816339744831"/>
    <n v="1.8950898813661714"/>
    <n v="4.3636057107176009"/>
  </r>
  <r>
    <x v="13"/>
    <x v="0"/>
    <x v="5"/>
    <x v="8"/>
    <x v="9"/>
    <x v="3"/>
    <x v="2"/>
    <n v="15"/>
    <n v="15"/>
    <n v="14.5"/>
    <x v="0"/>
    <n v="837.23444218167981"/>
    <n v="2.9228470860567248"/>
    <n v="6.7301041294552997"/>
  </r>
  <r>
    <x v="13"/>
    <x v="0"/>
    <x v="5"/>
    <x v="8"/>
    <x v="9"/>
    <x v="3"/>
    <x v="2"/>
    <n v="2.5"/>
    <n v="1.2"/>
    <n v="1"/>
    <x v="1"/>
    <n v="5.497787143782138"/>
    <n v="0.74018792138042833"/>
    <n v="1.7043456737848228"/>
  </r>
  <r>
    <x v="13"/>
    <x v="0"/>
    <x v="5"/>
    <x v="8"/>
    <x v="9"/>
    <x v="3"/>
    <x v="2"/>
    <n v="1.8"/>
    <n v="1.8"/>
    <n v="1"/>
    <x v="0"/>
    <n v="5.6862827029975254"/>
    <n v="0.75482844756331835"/>
    <n v="1.7380567311271344"/>
  </r>
  <r>
    <x v="13"/>
    <x v="0"/>
    <x v="5"/>
    <x v="8"/>
    <x v="9"/>
    <x v="3"/>
    <x v="2"/>
    <n v="0.8"/>
    <n v="0.6"/>
    <n v="0.4"/>
    <x v="0"/>
    <n v="0.87964594300514221"/>
    <n v="-5.5692095963646875E-2"/>
    <n v="-0.12823578996348717"/>
  </r>
  <r>
    <x v="13"/>
    <x v="4"/>
    <x v="5"/>
    <x v="8"/>
    <x v="9"/>
    <x v="3"/>
    <x v="2"/>
    <n v="16"/>
    <n v="13"/>
    <n v="11"/>
    <x v="16"/>
    <n v="543.49552907103418"/>
    <n v="2.7351959758229292"/>
    <n v="6.2980214803471792"/>
  </r>
  <r>
    <x v="13"/>
    <x v="4"/>
    <x v="5"/>
    <x v="8"/>
    <x v="9"/>
    <x v="3"/>
    <x v="2"/>
    <n v="16"/>
    <n v="11.5"/>
    <n v="12.5"/>
    <x v="3"/>
    <n v="635.38711418853563"/>
    <n v="2.8030384029784439"/>
    <n v="6.4542344417880013"/>
  </r>
  <r>
    <x v="13"/>
    <x v="4"/>
    <x v="5"/>
    <x v="8"/>
    <x v="9"/>
    <x v="3"/>
    <x v="2"/>
    <n v="12.5"/>
    <n v="9.5"/>
    <n v="10"/>
    <x v="2"/>
    <n v="407.42529726242628"/>
    <n v="2.6100479910863204"/>
    <n v="6.0098575962744176"/>
  </r>
  <r>
    <x v="13"/>
    <x v="4"/>
    <x v="5"/>
    <x v="8"/>
    <x v="9"/>
    <x v="3"/>
    <x v="2"/>
    <n v="4.5"/>
    <n v="4"/>
    <n v="3"/>
    <x v="10"/>
    <n v="42.411500823462205"/>
    <n v="1.62748364118914"/>
    <n v="3.7474195712937837"/>
  </r>
  <r>
    <x v="13"/>
    <x v="4"/>
    <x v="5"/>
    <x v="8"/>
    <x v="9"/>
    <x v="3"/>
    <x v="2"/>
    <n v="15"/>
    <n v="16"/>
    <n v="13"/>
    <x v="17"/>
    <n v="719.42471767206257"/>
    <n v="2.8569853550340216"/>
    <n v="6.5784518894036399"/>
  </r>
  <r>
    <x v="13"/>
    <x v="4"/>
    <x v="5"/>
    <x v="8"/>
    <x v="9"/>
    <x v="3"/>
    <x v="2"/>
    <n v="12"/>
    <n v="10"/>
    <n v="8.5"/>
    <x v="10"/>
    <n v="321.22784882955636"/>
    <n v="2.5068131893735135"/>
    <n v="5.7721506807723113"/>
  </r>
  <r>
    <x v="13"/>
    <x v="4"/>
    <x v="5"/>
    <x v="8"/>
    <x v="9"/>
    <x v="3"/>
    <x v="2"/>
    <n v="32.5"/>
    <n v="26"/>
    <n v="18"/>
    <x v="18"/>
    <n v="1681.5374678339367"/>
    <n v="3.2257065486606096"/>
    <n v="7.4274638133191919"/>
  </r>
  <r>
    <x v="14"/>
    <x v="0"/>
    <x v="5"/>
    <x v="9"/>
    <x v="9"/>
    <x v="3"/>
    <x v="2"/>
    <n v="7"/>
    <n v="6.5"/>
    <n v="4.5"/>
    <x v="0"/>
    <n v="99.352867669777211"/>
    <n v="1.9971804068780081"/>
    <n v="4.5986778328970841"/>
  </r>
  <r>
    <x v="14"/>
    <x v="0"/>
    <x v="5"/>
    <x v="9"/>
    <x v="9"/>
    <x v="3"/>
    <x v="2"/>
    <n v="1.2"/>
    <n v="1"/>
    <n v="0.3"/>
    <x v="0"/>
    <n v="1.2252211349000193"/>
    <n v="8.8214479720633024E-2"/>
    <n v="0.20312134599095516"/>
  </r>
  <r>
    <x v="14"/>
    <x v="0"/>
    <x v="5"/>
    <x v="9"/>
    <x v="9"/>
    <x v="3"/>
    <x v="2"/>
    <n v="3.5"/>
    <n v="2.5"/>
    <n v="2.5"/>
    <x v="0"/>
    <n v="26.507188014663878"/>
    <n v="1.4233636585332152"/>
    <n v="3.2774159420480484"/>
  </r>
  <r>
    <x v="14"/>
    <x v="0"/>
    <x v="5"/>
    <x v="9"/>
    <x v="9"/>
    <x v="3"/>
    <x v="2"/>
    <n v="4"/>
    <n v="3.5"/>
    <n v="4.5"/>
    <x v="2"/>
    <n v="74.612825522757589"/>
    <n v="1.8728134866550192"/>
    <n v="4.3123124163300508"/>
  </r>
  <r>
    <x v="14"/>
    <x v="3"/>
    <x v="5"/>
    <x v="9"/>
    <x v="9"/>
    <x v="3"/>
    <x v="2"/>
    <n v="13"/>
    <n v="14"/>
    <n v="11"/>
    <x v="17"/>
    <n v="523.07517682270054"/>
    <n v="2.7185641105364726"/>
    <n v="6.2597251952698985"/>
  </r>
  <r>
    <x v="14"/>
    <x v="3"/>
    <x v="5"/>
    <x v="9"/>
    <x v="9"/>
    <x v="3"/>
    <x v="2"/>
    <n v="12"/>
    <n v="11"/>
    <n v="10"/>
    <x v="0"/>
    <n v="417.83182292744249"/>
    <n v="2.6210015136612195"/>
    <n v="6.0350790140711537"/>
  </r>
  <r>
    <x v="13"/>
    <x v="4"/>
    <x v="5"/>
    <x v="5"/>
    <x v="11"/>
    <x v="0"/>
    <x v="0"/>
    <n v="3"/>
    <n v="3"/>
    <n v="0"/>
    <x v="7"/>
    <n v="7.0685834705770345"/>
    <n v="0.84933239080549627"/>
    <n v="1.9556601020657289"/>
  </r>
  <r>
    <x v="13"/>
    <x v="4"/>
    <x v="5"/>
    <x v="5"/>
    <x v="11"/>
    <x v="0"/>
    <x v="0"/>
    <n v="4"/>
    <n v="2.5"/>
    <n v="0"/>
    <x v="5"/>
    <n v="7.8539816339744828"/>
    <n v="0.8950898813661714"/>
    <n v="2.06102061772355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72">
  <r>
    <x v="0"/>
    <x v="0"/>
    <n v="213"/>
    <n v="47.537532831361531"/>
    <n v="111.09704576782217"/>
    <n v="9.6374415799809636"/>
    <n v="5.2898090538431664"/>
    <n v="2.3370385283127075"/>
    <n v="2.2656556753521153"/>
    <n v="1.9614839036386305"/>
    <n v="-0.12781956626145205"/>
    <n v="0.86574669089281975"/>
  </r>
  <r>
    <x v="1"/>
    <x v="1"/>
    <n v="196"/>
    <n v="1483.1152369537751"/>
    <n v="3692.7935545172099"/>
    <n v="175.57112831972245"/>
    <n v="5.137331071233306"/>
    <n v="2.4898898362759554"/>
    <n v="5.1680442502040798"/>
    <n v="2.4169698952469458"/>
    <n v="-0.16471498528727954"/>
    <n v="0.46767592888770304"/>
  </r>
  <r>
    <x v="2"/>
    <x v="0"/>
    <n v="167"/>
    <n v="455.62720511065862"/>
    <n v="1390.443430731277"/>
    <n v="53.355915991719868"/>
    <n v="5.4306251732617179"/>
    <n v="3.051712924810051"/>
    <n v="3.9769848607185629"/>
    <n v="2.2664925128076678"/>
    <n v="-5.8822441334608622E-2"/>
    <n v="0.56990222296148174"/>
  </r>
  <r>
    <x v="3"/>
    <x v="1"/>
    <n v="156"/>
    <n v="638.55282249493587"/>
    <n v="1999.3527553728818"/>
    <n v="72.865716695976744"/>
    <n v="5.8356805854593707"/>
    <n v="3.1310686993145942"/>
    <n v="4.288618250320515"/>
    <n v="2.1577084151644463"/>
    <n v="0.18769537115025361"/>
    <n v="0.50312438394421966"/>
  </r>
  <r>
    <x v="1"/>
    <x v="2"/>
    <n v="133"/>
    <n v="1613.0350985349619"/>
    <n v="4007.8121139230288"/>
    <n v="250.1062300358607"/>
    <n v="3.7811528994878989"/>
    <n v="2.4846403637237167"/>
    <n v="5.5218857476691738"/>
    <n v="2.0548015874125256"/>
    <n v="-3.6338407988818718E-2"/>
    <n v="0.37211954055367258"/>
  </r>
  <r>
    <x v="2"/>
    <x v="1"/>
    <n v="132"/>
    <n v="11.649537259924239"/>
    <n v="70.478623475663113"/>
    <n v="2.7122861170524089"/>
    <n v="11.210027669130497"/>
    <n v="6.0499075545359009"/>
    <n v="0.99779186401514774"/>
    <n v="1.3466364313163559"/>
    <n v="0.43991360302984572"/>
    <n v="1.3496165682264094"/>
  </r>
  <r>
    <x v="4"/>
    <x v="3"/>
    <n v="111"/>
    <n v="650.38135566252276"/>
    <n v="1192.751692819505"/>
    <n v="143.66325105236689"/>
    <n v="3.1907696689274672"/>
    <n v="1.8339266377100969"/>
    <n v="4.9674720267567585"/>
    <n v="1.9891590949645721"/>
    <n v="-0.22597735254887472"/>
    <n v="0.40043689914108799"/>
  </r>
  <r>
    <x v="2"/>
    <x v="2"/>
    <n v="101"/>
    <n v="12.476710799207915"/>
    <n v="34.161328484349966"/>
    <n v="4.4627049819023572"/>
    <n v="7.3225067900981209"/>
    <n v="2.7380075593736373"/>
    <n v="1.4957550785148512"/>
    <n v="1.2929324704033029"/>
    <n v="0.51145622429618531"/>
    <n v="0.86440119039212449"/>
  </r>
  <r>
    <x v="4"/>
    <x v="2"/>
    <n v="97"/>
    <n v="266.84250745422673"/>
    <n v="1210.8955393703877"/>
    <n v="35.849577032305788"/>
    <n v="8.6171187585715732"/>
    <n v="4.5378659904029748"/>
    <n v="3.5793317676288678"/>
    <n v="1.9424713890216736"/>
    <n v="5.2497074884452655E-2"/>
    <n v="0.5426910706040714"/>
  </r>
  <r>
    <x v="5"/>
    <x v="1"/>
    <n v="93"/>
    <n v="120.08188987021514"/>
    <n v="292.99273962354494"/>
    <n v="34.325274445874506"/>
    <n v="5.3082205715674275"/>
    <n v="2.439941109689499"/>
    <n v="3.5358819461290318"/>
    <n v="1.6221628744628702"/>
    <n v="-0.10443609324177665"/>
    <n v="0.45877178570363786"/>
  </r>
  <r>
    <x v="0"/>
    <x v="1"/>
    <n v="93"/>
    <n v="2.981050513655914"/>
    <n v="5.4664490366864147"/>
    <n v="1.2225610366541904"/>
    <n v="3.4736650694277125"/>
    <n v="1.8337324415152048"/>
    <n v="0.20094786741935522"/>
    <n v="1.2530294493625216"/>
    <n v="0.51718557567778178"/>
    <n v="6.2355946617118976"/>
  </r>
  <r>
    <x v="4"/>
    <x v="4"/>
    <n v="90"/>
    <n v="76.308238318888939"/>
    <n v="168.76205960499092"/>
    <n v="16.801304902176241"/>
    <n v="3.8605791542904138"/>
    <n v="2.2115837466950992"/>
    <n v="2.8214565541111121"/>
    <n v="1.7838507410705289"/>
    <n v="0.23817311223569726"/>
    <n v="0.63224462502224266"/>
  </r>
  <r>
    <x v="0"/>
    <x v="5"/>
    <n v="90"/>
    <n v="45.731466141888895"/>
    <n v="81.577338757618833"/>
    <n v="12.165171840409393"/>
    <n v="2.7308994888806741"/>
    <n v="1.7838338815666355"/>
    <n v="2.4985771002222226"/>
    <n v="1.7503111006952723"/>
    <n v="6.7365607594228688E-2"/>
    <n v="0.70052314997187803"/>
  </r>
  <r>
    <x v="5"/>
    <x v="4"/>
    <n v="89"/>
    <n v="32.0783084069663"/>
    <n v="50.490941838174741"/>
    <n v="16.585291896841227"/>
    <n v="5.2575617088077378"/>
    <n v="1.5739901617508563"/>
    <n v="2.8085162716853942"/>
    <n v="1.1810905841041899"/>
    <n v="-0.16026858715935358"/>
    <n v="0.42053898566000331"/>
  </r>
  <r>
    <x v="2"/>
    <x v="6"/>
    <n v="89"/>
    <n v="428.48535206134824"/>
    <n v="440.27047690649829"/>
    <n v="140.52481716471448"/>
    <n v="1.0889960282891673"/>
    <n v="1.027504148714663"/>
    <n v="4.9453841075280875"/>
    <n v="2.070504677065983"/>
    <n v="-0.95774656496726152"/>
    <n v="0.41867418830302122"/>
  </r>
  <r>
    <x v="0"/>
    <x v="6"/>
    <n v="75"/>
    <n v="132.28094751040004"/>
    <n v="353.54292651625457"/>
    <n v="7.3866406663047552"/>
    <n v="3.2879020509948975"/>
    <n v="2.6726670255250382"/>
    <n v="1.9996730553333322"/>
    <n v="2.3876175422753279"/>
    <n v="0.78206371267735764"/>
    <n v="1.1940039577506474"/>
  </r>
  <r>
    <x v="5"/>
    <x v="0"/>
    <n v="71"/>
    <n v="6617.705300676198"/>
    <n v="15796.823434069227"/>
    <n v="353.13380462731897"/>
    <n v="3.08743131612666"/>
    <n v="2.3870545327026131"/>
    <n v="5.8668470338028165"/>
    <n v="2.8558145264246839"/>
    <n v="3.4067581576049798E-2"/>
    <n v="0.4867716015042548"/>
  </r>
  <r>
    <x v="1"/>
    <x v="0"/>
    <n v="71"/>
    <n v="15693.414494098872"/>
    <n v="46337.865823132335"/>
    <n v="846.02671042332975"/>
    <n v="4.8862865842648695"/>
    <n v="2.9526949562542026"/>
    <n v="6.7405509304225362"/>
    <n v="3.0651607326892765"/>
    <n v="-0.44715024369059908"/>
    <n v="0.45473445187619621"/>
  </r>
  <r>
    <x v="5"/>
    <x v="2"/>
    <n v="63"/>
    <n v="133.59610295650793"/>
    <n v="551.40067271954877"/>
    <n v="24.103339458019121"/>
    <n v="6.7034045398618529"/>
    <n v="4.1273709376017997"/>
    <n v="3.1823503977777792"/>
    <n v="1.5526042197694687"/>
    <n v="0.63360217544616648"/>
    <n v="0.4878797196102746"/>
  </r>
  <r>
    <x v="4"/>
    <x v="1"/>
    <n v="58"/>
    <n v="214.44078129741376"/>
    <n v="379.15497184055488"/>
    <n v="36.622958748001722"/>
    <n v="2.722716033199942"/>
    <n v="1.7681103824868765"/>
    <n v="3.6006753315517237"/>
    <n v="2.1409535893209855"/>
    <n v="0.14902020925561557"/>
    <n v="0.59459778852050349"/>
  </r>
  <r>
    <x v="4"/>
    <x v="7"/>
    <n v="55"/>
    <n v="3.0617676423636371"/>
    <n v="3.0947695191153453"/>
    <n v="1.9528078170789627"/>
    <n v="1.6873091704767991"/>
    <n v="1.0107787006091133"/>
    <n v="0.66926823909090927"/>
    <n v="0.96950898859629286"/>
    <n v="0.11216405342032311"/>
    <n v="1.4486104852565711"/>
  </r>
  <r>
    <x v="5"/>
    <x v="3"/>
    <n v="52"/>
    <n v="183.09217098288457"/>
    <n v="475.45866960134424"/>
    <n v="30.630881881042967"/>
    <n v="3.7875208018806363"/>
    <n v="2.5968268716732297"/>
    <n v="3.4220087119230755"/>
    <n v="1.8117707029453138"/>
    <n v="0.63631665201075549"/>
    <n v="0.52944654893270215"/>
  </r>
  <r>
    <x v="4"/>
    <x v="0"/>
    <n v="52"/>
    <n v="1945.5029939819231"/>
    <n v="2966.6243329077215"/>
    <n v="453.54050587694286"/>
    <n v="2.745602986509136"/>
    <n v="1.5248623837046054"/>
    <n v="6.1170845842307688"/>
    <n v="2.1870829988829619"/>
    <n v="-0.58160800942515578"/>
    <n v="0.35753682473527382"/>
  </r>
  <r>
    <x v="3"/>
    <x v="2"/>
    <n v="50"/>
    <n v="1418.2116841044003"/>
    <n v="4563.6531424676887"/>
    <n v="89.934782784696154"/>
    <n v="5.0522910801891374"/>
    <n v="3.2178927825923478"/>
    <n v="4.4990847710000006"/>
    <n v="2.5499000213693526"/>
    <n v="4.1328743225292161E-2"/>
    <n v="0.56675971917786128"/>
  </r>
  <r>
    <x v="3"/>
    <x v="7"/>
    <n v="46"/>
    <n v="2.9268033304347827"/>
    <n v="3.0917801513561174"/>
    <n v="1.8153684836173456"/>
    <n v="2.6633057906923217"/>
    <n v="1.0563675800166685"/>
    <n v="0.59628846543478253"/>
    <n v="1.0674331084925768"/>
    <n v="-0.47972239966196784"/>
    <n v="1.7901287218666222"/>
  </r>
  <r>
    <x v="3"/>
    <x v="5"/>
    <n v="45"/>
    <n v="4194.1275955057772"/>
    <n v="10199.759561770436"/>
    <n v="533.70015818337072"/>
    <n v="3.8212222802838833"/>
    <n v="2.4319144636181314"/>
    <n v="6.2798341804444453"/>
    <n v="2.2417222698340811"/>
    <n v="9.2954966310082061E-3"/>
    <n v="0.35697157049382899"/>
  </r>
  <r>
    <x v="4"/>
    <x v="6"/>
    <n v="40"/>
    <n v="786.87628250625028"/>
    <n v="913.58336129492488"/>
    <n v="254.40203704256794"/>
    <n v="1.054577979025072"/>
    <n v="1.1610254135314697"/>
    <n v="5.5389158382500012"/>
    <n v="1.9174341848681025"/>
    <n v="-0.66191457203493997"/>
    <n v="0.34617499901820287"/>
  </r>
  <r>
    <x v="1"/>
    <x v="6"/>
    <n v="38"/>
    <n v="932.73989240500009"/>
    <n v="1082.5067057598053"/>
    <n v="333.06353996185481"/>
    <n v="1.5896749620978361"/>
    <n v="1.1605665358309514"/>
    <n v="5.8083332823684213"/>
    <n v="1.8682191049290577"/>
    <n v="-0.80315524715649189"/>
    <n v="0.32164461199224914"/>
  </r>
  <r>
    <x v="3"/>
    <x v="6"/>
    <n v="35"/>
    <n v="916.514776974857"/>
    <n v="1141.4133194418996"/>
    <n v="223.16451855272004"/>
    <n v="1.5088636470181687"/>
    <n v="1.2453845241965065"/>
    <n v="5.4079092502857167"/>
    <n v="2.3586267910237009"/>
    <n v="-0.87708998173465813"/>
    <n v="0.43614392954154829"/>
  </r>
  <r>
    <x v="3"/>
    <x v="8"/>
    <n v="34"/>
    <n v="6.2406814061764706"/>
    <n v="6.55212158161304"/>
    <n v="3.2568915402103182"/>
    <n v="1.5517021534655298"/>
    <n v="1.0499048349317006"/>
    <n v="1.1807732197058822"/>
    <n v="1.319663156872471"/>
    <n v="-0.51438516783430066"/>
    <n v="1.1176262595125461"/>
  </r>
  <r>
    <x v="5"/>
    <x v="7"/>
    <n v="32"/>
    <n v="2.9491701028125004"/>
    <n v="3.1586439855734936"/>
    <n v="1.887548026796545"/>
    <n v="2.2553067294493072"/>
    <n v="1.071028077546706"/>
    <n v="0.63527865031249964"/>
    <n v="0.97873500029732308"/>
    <n v="-6.7201121517922222E-2"/>
    <n v="1.5406388988766961"/>
  </r>
  <r>
    <x v="3"/>
    <x v="9"/>
    <n v="31"/>
    <n v="1898.225020740645"/>
    <n v="4885.092002019378"/>
    <n v="157.50788813442588"/>
    <n v="4.478843619242121"/>
    <n v="2.5735052212689324"/>
    <n v="5.0594755383870966"/>
    <n v="2.939598724367892"/>
    <n v="-0.40807646767811095"/>
    <n v="0.58100858519122378"/>
  </r>
  <r>
    <x v="5"/>
    <x v="5"/>
    <n v="27"/>
    <n v="1008.2537284107408"/>
    <n v="2140.034596997079"/>
    <n v="270.242774713394"/>
    <n v="3.153332111049834"/>
    <n v="2.1225159269882461"/>
    <n v="5.599320720370371"/>
    <n v="1.6690499619286172"/>
    <n v="-0.18047620661239572"/>
    <n v="0.29808079323918718"/>
  </r>
  <r>
    <x v="0"/>
    <x v="2"/>
    <n v="24"/>
    <n v="3.6095590600000005"/>
    <n v="5.3552907404427188"/>
    <n v="1.5783908837061982"/>
    <n v="2.647656568447212"/>
    <n v="1.4836412568472332"/>
    <n v="0.45640589875000015"/>
    <n v="1.3018889875778936"/>
    <n v="0.43748200521766034"/>
    <n v="2.852480634328991"/>
  </r>
  <r>
    <x v="3"/>
    <x v="10"/>
    <n v="22"/>
    <n v="20.604920825454549"/>
    <n v="27.202965797772521"/>
    <n v="8.9129985648924759"/>
    <n v="2.5483513256403088"/>
    <n v="1.3202169534263386"/>
    <n v="2.1875107231818181"/>
    <n v="1.4945649425513172"/>
    <n v="-0.43654968405308198"/>
    <n v="0.68322633883020023"/>
  </r>
  <r>
    <x v="3"/>
    <x v="0"/>
    <n v="21"/>
    <n v="25147.177621828097"/>
    <n v="61916.851538895709"/>
    <n v="3427.9819188469091"/>
    <n v="4.0833934576871558"/>
    <n v="2.4621789558264791"/>
    <n v="8.1397270000000006"/>
    <n v="2.8701159708932602"/>
    <n v="-1.2542392144407055"/>
    <n v="0.35260592534531687"/>
  </r>
  <r>
    <x v="5"/>
    <x v="6"/>
    <n v="20"/>
    <n v="996.53282442499994"/>
    <n v="1371.313097235995"/>
    <n v="318.76508292467105"/>
    <n v="1.6080391982215143"/>
    <n v="1.3760842228425776"/>
    <n v="5.7644544149999994"/>
    <n v="1.7140004983406931"/>
    <n v="5.5711695958690424E-2"/>
    <n v="0.2973395875732141"/>
  </r>
  <r>
    <x v="3"/>
    <x v="4"/>
    <n v="20"/>
    <n v="115.04119601399998"/>
    <n v="231.36157966319212"/>
    <n v="35.992726030440032"/>
    <n v="3.0523802811900205"/>
    <n v="2.0111193874847797"/>
    <n v="3.5833168630000007"/>
    <n v="1.493150770450792"/>
    <n v="0.45769243970940227"/>
    <n v="0.41669515355131231"/>
  </r>
  <r>
    <x v="1"/>
    <x v="5"/>
    <n v="19"/>
    <n v="1620.9894700526315"/>
    <n v="1523.7612797554389"/>
    <n v="833.22854389025656"/>
    <n v="1.4169221076834573"/>
    <n v="0.9400192338732245"/>
    <n v="6.7253079668421059"/>
    <n v="1.4752341645245342"/>
    <n v="-0.95956059383412129"/>
    <n v="0.21935562977902348"/>
  </r>
  <r>
    <x v="1"/>
    <x v="7"/>
    <n v="19"/>
    <n v="3.2519617647368424"/>
    <n v="2.4179359374440939"/>
    <n v="2.2239648486516663"/>
    <n v="0.52592495047246834"/>
    <n v="0.74353147803377073"/>
    <n v="0.79929156684210545"/>
    <n v="1.0107543426318391"/>
    <n v="-0.60699009007845017"/>
    <n v="1.2645627510186237"/>
  </r>
  <r>
    <x v="0"/>
    <x v="11"/>
    <n v="18"/>
    <n v="160.4437547461111"/>
    <n v="357.31235395528262"/>
    <n v="32.057741373815489"/>
    <n v="3.4111310875089447"/>
    <n v="2.2270256297647717"/>
    <n v="3.4675386938888888"/>
    <n v="1.9184891586127075"/>
    <n v="0.10688702322160341"/>
    <n v="0.55327116089398198"/>
  </r>
  <r>
    <x v="4"/>
    <x v="5"/>
    <n v="17"/>
    <n v="620.94964795882356"/>
    <n v="641.31040599043854"/>
    <n v="302.69987171946576"/>
    <n v="1.5176062710247509"/>
    <n v="1.0327897086318425"/>
    <n v="5.7127417923529409"/>
    <n v="1.4353360023436816"/>
    <n v="-0.41128888410985531"/>
    <n v="0.25125168518293933"/>
  </r>
  <r>
    <x v="3"/>
    <x v="12"/>
    <n v="14"/>
    <n v="7.029874562142858"/>
    <n v="8.5945288888554661"/>
    <n v="3.6993457348014518"/>
    <n v="1.8008757404031108"/>
    <n v="1.2225721544362333"/>
    <n v="1.3081559735714285"/>
    <n v="1.2043997568240215"/>
    <n v="0.11855450403962231"/>
    <n v="0.92068513323824852"/>
  </r>
  <r>
    <x v="3"/>
    <x v="13"/>
    <n v="11"/>
    <n v="464.32810763181817"/>
    <n v="1135.7280091462487"/>
    <n v="23.061717875864293"/>
    <n v="2.9671536243578163"/>
    <n v="2.4459600667698687"/>
    <n v="3.1381740009090913"/>
    <n v="3.3189546864558697"/>
    <n v="-0.56301840688646365"/>
    <n v="1.0576069668203256"/>
  </r>
  <r>
    <x v="2"/>
    <x v="5"/>
    <n v="11"/>
    <n v="278.21944519909096"/>
    <n v="530.93991016391249"/>
    <n v="51.025591522279527"/>
    <n v="2.5297644073830461"/>
    <n v="1.9083493958661926"/>
    <n v="3.9323273063636366"/>
    <n v="2.2125113176423992"/>
    <n v="-0.25855803537886929"/>
    <n v="0.56264678529224144"/>
  </r>
  <r>
    <x v="5"/>
    <x v="14"/>
    <n v="9"/>
    <n v="11.130837303333331"/>
    <n v="10.547865728770857"/>
    <n v="6.59797104572647"/>
    <n v="1.135299487523463"/>
    <n v="0.94762554166631352"/>
    <n v="1.8867621877777778"/>
    <n v="1.2289395539268431"/>
    <n v="-0.66199921974091991"/>
    <n v="0.65134841152094736"/>
  </r>
  <r>
    <x v="5"/>
    <x v="9"/>
    <n v="9"/>
    <n v="1510.1461351111116"/>
    <n v="1669.6561255473171"/>
    <n v="745.89086247005275"/>
    <n v="0.8867017644185452"/>
    <n v="1.1056255330047706"/>
    <n v="6.6145792922222224"/>
    <n v="1.3198356055852845"/>
    <n v="0.31434874469405272"/>
    <n v="0.19953432369269775"/>
  </r>
  <r>
    <x v="1"/>
    <x v="9"/>
    <n v="8"/>
    <n v="2541.9411562749997"/>
    <n v="3118.5335676398445"/>
    <n v="710.43269900479254"/>
    <n v="1.0822438971073318"/>
    <n v="1.2268315338226761"/>
    <n v="6.5658742212500005"/>
    <n v="2.0891197115282729"/>
    <n v="-0.26098058941832974"/>
    <n v="0.31817845440398179"/>
  </r>
  <r>
    <x v="1"/>
    <x v="15"/>
    <n v="8"/>
    <n v="329.20454853749993"/>
    <n v="678.15190017713951"/>
    <n v="115.01165072589615"/>
    <n v="2.8067964665202232"/>
    <n v="2.059971234267107"/>
    <n v="4.7450334337500006"/>
    <n v="1.3219298156607229"/>
    <n v="1.420988330300536"/>
    <n v="0.27859230796104245"/>
  </r>
  <r>
    <x v="1"/>
    <x v="8"/>
    <n v="7"/>
    <n v="7.9358874385714282"/>
    <n v="6.913918891318878"/>
    <n v="4.823028563027135"/>
    <n v="0.50211543735835285"/>
    <n v="0.87122189482106382"/>
    <n v="1.5734020657142858"/>
    <n v="1.2177596267638817"/>
    <n v="-0.48886675604367802"/>
    <n v="0.77396595142453228"/>
  </r>
  <r>
    <x v="4"/>
    <x v="8"/>
    <n v="6"/>
    <n v="4.5487643716666657"/>
    <n v="4.6138660749747791"/>
    <n v="2.6627941653299154"/>
    <n v="1.0317403544504105"/>
    <n v="1.0143119533105778"/>
    <n v="0.97937600000000002"/>
    <n v="1.234694124032242"/>
    <n v="-0.34253489665557624"/>
    <n v="1.2606946913465737"/>
  </r>
  <r>
    <x v="3"/>
    <x v="16"/>
    <n v="6"/>
    <n v="14.248431683333335"/>
    <n v="27.417586601740773"/>
    <n v="2.0172454109357809"/>
    <n v="2.3528508493952702"/>
    <n v="1.9242529431370088"/>
    <n v="0.70173292333333337"/>
    <n v="2.4426829673334716"/>
    <n v="0.2707535114511288"/>
    <n v="3.4809296900740705"/>
  </r>
  <r>
    <x v="5"/>
    <x v="8"/>
    <n v="5"/>
    <n v="3.7306412780000002"/>
    <n v="1.4693454218132449"/>
    <n v="3.5057141183670497"/>
    <n v="0.65025614582868585"/>
    <n v="0.3938586726303962"/>
    <n v="1.254394242"/>
    <n v="0.39505709770117897"/>
    <n v="0.13527900021441572"/>
    <n v="0.3149385452147021"/>
  </r>
  <r>
    <x v="4"/>
    <x v="17"/>
    <n v="4"/>
    <n v="78.981602809999998"/>
    <n v="89.076694712588804"/>
    <n v="42.90449844682076"/>
    <n v="1.3456643677389901"/>
    <n v="1.1278157386457932"/>
    <n v="3.7589766825000002"/>
    <n v="1.3586478304334104"/>
    <n v="0.12360572500065574"/>
    <n v="0.36144087744907427"/>
  </r>
  <r>
    <x v="3"/>
    <x v="18"/>
    <n v="4"/>
    <n v="143.23698994249997"/>
    <n v="131.74312844786414"/>
    <n v="75.351717805629079"/>
    <n v="0.80621663238481134"/>
    <n v="0.91975633180193295"/>
    <n v="4.3221667225000004"/>
    <n v="1.6571392847368791"/>
    <n v="-1.4464612013268385"/>
    <n v="0.38340475764395482"/>
  </r>
  <r>
    <x v="4"/>
    <x v="9"/>
    <n v="3"/>
    <n v="2076.9854406666673"/>
    <n v="1787.9032866887949"/>
    <n v="1650.1461912734173"/>
    <n v="1.7107760965658241"/>
    <n v="0.8608164754948483"/>
    <n v="7.4086191633333334"/>
    <n v="0.80133903726001965"/>
    <n v="1.6351625477646896"/>
    <n v="0.10816307595158881"/>
  </r>
  <r>
    <x v="3"/>
    <x v="15"/>
    <n v="3"/>
    <n v="19.778943743333336"/>
    <n v="20.174199504535668"/>
    <n v="7.7110725923932835"/>
    <n v="0.42246691343672615"/>
    <n v="1.0199836637553286"/>
    <n v="2.0426573033333333"/>
    <n v="2.2104320703867386"/>
    <n v="-1.4635133817161921"/>
    <n v="1.0821355431376669"/>
  </r>
  <r>
    <x v="2"/>
    <x v="7"/>
    <n v="3"/>
    <n v="0.96865773333333349"/>
    <n v="0.83980085680550576"/>
    <n v="0.70393741117088882"/>
    <n v="0.93521953942480796"/>
    <n v="0.86697378021810967"/>
    <n v="-0.35106584666666651"/>
    <n v="1.044036497951661"/>
    <n v="-0.46678019271195276"/>
    <n v="-2.9739050604457207"/>
  </r>
  <r>
    <x v="5"/>
    <x v="10"/>
    <n v="2"/>
    <n v="445.71345775000003"/>
    <n v="613.67320579481304"/>
    <n v="101.79923705126457"/>
    <s v=""/>
    <n v="1.3768334680596999"/>
    <n v="4.6230026100000003"/>
    <n v="3.0497754191825126"/>
    <s v=""/>
    <n v="0.65969580302324604"/>
  </r>
  <r>
    <x v="4"/>
    <x v="13"/>
    <n v="2"/>
    <n v="21.696624249999999"/>
    <n v="9.024605929095852"/>
    <n v="20.736965731706082"/>
    <s v=""/>
    <n v="0.41594516387017449"/>
    <n v="3.0319178899999999"/>
    <n v="0.42860273449993291"/>
    <s v=""/>
    <n v="0.14136356921589752"/>
  </r>
  <r>
    <x v="4"/>
    <x v="10"/>
    <n v="2"/>
    <n v="242.68803249000001"/>
    <n v="336.54838256630683"/>
    <n v="47.592795776973361"/>
    <s v=""/>
    <n v="1.3867531048535504"/>
    <n v="3.8626814"/>
    <n v="3.2703496438254698"/>
    <s v=""/>
    <n v="0.84665270188358521"/>
  </r>
  <r>
    <x v="1"/>
    <x v="4"/>
    <n v="2"/>
    <n v="113.13660525"/>
    <n v="88.913194474673645"/>
    <n v="94.05909510328469"/>
    <s v=""/>
    <n v="0.78589236682681574"/>
    <n v="4.5439232600000006"/>
    <n v="0.88615279427604654"/>
    <s v=""/>
    <n v="0.19501931339308015"/>
  </r>
  <r>
    <x v="2"/>
    <x v="13"/>
    <n v="2"/>
    <n v="105.24335379999999"/>
    <n v="22.214414594697484"/>
    <n v="104.06451561977994"/>
    <s v=""/>
    <n v="0.211076650378444"/>
    <n v="4.6450110499999999"/>
    <n v="0.21266530600606395"/>
    <s v=""/>
    <n v="4.578359528467945E-2"/>
  </r>
  <r>
    <x v="2"/>
    <x v="4"/>
    <n v="2"/>
    <n v="7.46128255"/>
    <n v="0.55536036486743712"/>
    <n v="7.4509411971576887"/>
    <s v=""/>
    <n v="7.4432292457204577E-2"/>
    <n v="2.00834036"/>
    <n v="7.450113816134088E-2"/>
    <s v=""/>
    <n v="3.7095872614610441E-2"/>
  </r>
  <r>
    <x v="3"/>
    <x v="3"/>
    <n v="1"/>
    <n v="502.65482500000002"/>
    <s v=""/>
    <n v="502.65482499999973"/>
    <s v=""/>
    <e v="#VALUE!"/>
    <n v="6.2199036999999997"/>
    <s v=""/>
    <s v=""/>
    <e v="#VALUE!"/>
  </r>
  <r>
    <x v="3"/>
    <x v="17"/>
    <n v="1"/>
    <n v="319.65705300000002"/>
    <s v=""/>
    <n v="319.65705300000002"/>
    <s v=""/>
    <e v="#VALUE!"/>
    <n v="5.7672487099999996"/>
    <s v=""/>
    <s v=""/>
    <e v="#VALUE!"/>
  </r>
  <r>
    <x v="3"/>
    <x v="11"/>
    <n v="1"/>
    <n v="343.218997"/>
    <s v=""/>
    <n v="343.21899699999977"/>
    <s v=""/>
    <e v="#VALUE!"/>
    <n v="5.8383687200000001"/>
    <s v=""/>
    <s v=""/>
    <e v="#VALUE!"/>
  </r>
  <r>
    <x v="1"/>
    <x v="13"/>
    <n v="1"/>
    <n v="32.986722899999997"/>
    <s v=""/>
    <n v="32.986722900000004"/>
    <s v=""/>
    <e v="#VALUE!"/>
    <n v="3.4961051400000001"/>
    <s v=""/>
    <s v=""/>
    <e v="#VALUE!"/>
  </r>
  <r>
    <x v="1"/>
    <x v="19"/>
    <n v="1"/>
    <n v="2324.7785600000002"/>
    <s v=""/>
    <n v="2324.7785600000002"/>
    <s v=""/>
    <e v="#VALUE!"/>
    <n v="7.7513800699999997"/>
    <s v=""/>
    <s v=""/>
    <e v="#VALUE!"/>
  </r>
  <r>
    <x v="1"/>
    <x v="10"/>
    <n v="1"/>
    <n v="412.33403600000003"/>
    <s v=""/>
    <n v="412.33403600000042"/>
    <s v=""/>
    <e v="#VALUE!"/>
    <n v="6.0218337899999996"/>
    <s v=""/>
    <s v=""/>
    <e v="#VALUE!"/>
  </r>
  <r>
    <x v="0"/>
    <x v="13"/>
    <n v="1"/>
    <n v="30.630528399999999"/>
    <s v=""/>
    <n v="30.630528400000006"/>
    <s v=""/>
    <e v="#VALUE!"/>
    <n v="3.42199717"/>
    <s v=""/>
    <s v=""/>
    <e v="#VALUE!"/>
  </r>
  <r>
    <x v="2"/>
    <x v="9"/>
    <n v="1"/>
    <n v="1222.07954"/>
    <s v=""/>
    <n v="1222.0795400000006"/>
    <s v=""/>
    <e v="#VALUE!"/>
    <n v="7.1083092299999997"/>
    <s v=""/>
    <s v=""/>
    <e v="#VALUE!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69">
  <r>
    <x v="0"/>
    <x v="0"/>
    <x v="0"/>
    <n v="0"/>
  </r>
  <r>
    <x v="0"/>
    <x v="0"/>
    <x v="1"/>
    <n v="0"/>
  </r>
  <r>
    <x v="0"/>
    <x v="0"/>
    <x v="2"/>
    <n v="0.55555555555555558"/>
  </r>
  <r>
    <x v="0"/>
    <x v="0"/>
    <x v="3"/>
    <n v="7.6190476190476186"/>
  </r>
  <r>
    <x v="0"/>
    <x v="0"/>
    <x v="4"/>
    <n v="15"/>
  </r>
  <r>
    <x v="0"/>
    <x v="0"/>
    <x v="5"/>
    <n v="17.38095238095238"/>
  </r>
  <r>
    <x v="0"/>
    <x v="0"/>
    <x v="6"/>
    <n v="34.090909090909093"/>
  </r>
  <r>
    <x v="0"/>
    <x v="0"/>
    <x v="7"/>
    <n v="45"/>
  </r>
  <r>
    <x v="0"/>
    <x v="0"/>
    <x v="8"/>
    <n v="35"/>
  </r>
  <r>
    <x v="0"/>
    <x v="1"/>
    <x v="0"/>
    <n v="0"/>
  </r>
  <r>
    <x v="0"/>
    <x v="1"/>
    <x v="1"/>
    <n v="11.25"/>
  </r>
  <r>
    <x v="0"/>
    <x v="1"/>
    <x v="2"/>
    <n v="0.2857142857142857"/>
  </r>
  <r>
    <x v="0"/>
    <x v="1"/>
    <x v="3"/>
    <n v="9.2105263157894743"/>
  </r>
  <r>
    <x v="0"/>
    <x v="1"/>
    <x v="4"/>
    <n v="9.4117647058823533"/>
  </r>
  <r>
    <x v="0"/>
    <x v="1"/>
    <x v="5"/>
    <n v="19"/>
  </r>
  <r>
    <x v="0"/>
    <x v="1"/>
    <x v="6"/>
    <n v="28.333333333333332"/>
  </r>
  <r>
    <x v="0"/>
    <x v="1"/>
    <x v="8"/>
    <n v="20"/>
  </r>
  <r>
    <x v="0"/>
    <x v="1"/>
    <x v="9"/>
    <n v="20"/>
  </r>
  <r>
    <x v="0"/>
    <x v="2"/>
    <x v="1"/>
    <n v="0"/>
  </r>
  <r>
    <x v="0"/>
    <x v="2"/>
    <x v="4"/>
    <n v="5"/>
  </r>
  <r>
    <x v="0"/>
    <x v="2"/>
    <x v="5"/>
    <n v="18.333333333333332"/>
  </r>
  <r>
    <x v="0"/>
    <x v="2"/>
    <x v="6"/>
    <n v="30.833333333333332"/>
  </r>
  <r>
    <x v="0"/>
    <x v="2"/>
    <x v="7"/>
    <n v="41.666666666666664"/>
  </r>
  <r>
    <x v="0"/>
    <x v="2"/>
    <x v="8"/>
    <n v="70"/>
  </r>
  <r>
    <x v="0"/>
    <x v="2"/>
    <x v="9"/>
    <n v="82.5"/>
  </r>
  <r>
    <x v="0"/>
    <x v="2"/>
    <x v="10"/>
    <n v="90"/>
  </r>
  <r>
    <x v="0"/>
    <x v="3"/>
    <x v="1"/>
    <n v="0"/>
  </r>
  <r>
    <x v="0"/>
    <x v="3"/>
    <x v="2"/>
    <n v="1.25"/>
  </r>
  <r>
    <x v="0"/>
    <x v="3"/>
    <x v="3"/>
    <n v="3.75"/>
  </r>
  <r>
    <x v="0"/>
    <x v="3"/>
    <x v="4"/>
    <n v="8.5714285714285712"/>
  </r>
  <r>
    <x v="0"/>
    <x v="3"/>
    <x v="5"/>
    <n v="11.428571428571429"/>
  </r>
  <r>
    <x v="0"/>
    <x v="3"/>
    <x v="6"/>
    <n v="29.166666666666668"/>
  </r>
  <r>
    <x v="0"/>
    <x v="3"/>
    <x v="7"/>
    <n v="62.8"/>
  </r>
  <r>
    <x v="0"/>
    <x v="3"/>
    <x v="8"/>
    <n v="45"/>
  </r>
  <r>
    <x v="0"/>
    <x v="3"/>
    <x v="9"/>
    <n v="77.5"/>
  </r>
  <r>
    <x v="0"/>
    <x v="3"/>
    <x v="10"/>
    <n v="75"/>
  </r>
  <r>
    <x v="0"/>
    <x v="3"/>
    <x v="11"/>
    <n v="63.333333333333336"/>
  </r>
  <r>
    <x v="0"/>
    <x v="3"/>
    <x v="12"/>
    <n v="70"/>
  </r>
  <r>
    <x v="0"/>
    <x v="4"/>
    <x v="4"/>
    <n v="0"/>
  </r>
  <r>
    <x v="0"/>
    <x v="4"/>
    <x v="5"/>
    <n v="1.25"/>
  </r>
  <r>
    <x v="0"/>
    <x v="4"/>
    <x v="6"/>
    <n v="5"/>
  </r>
  <r>
    <x v="0"/>
    <x v="4"/>
    <x v="7"/>
    <n v="1.75"/>
  </r>
  <r>
    <x v="0"/>
    <x v="4"/>
    <x v="8"/>
    <n v="30"/>
  </r>
  <r>
    <x v="0"/>
    <x v="4"/>
    <x v="9"/>
    <n v="46.666666666666664"/>
  </r>
  <r>
    <x v="1"/>
    <x v="0"/>
    <x v="0"/>
    <n v="0"/>
  </r>
  <r>
    <x v="1"/>
    <x v="0"/>
    <x v="1"/>
    <n v="10"/>
  </r>
  <r>
    <x v="1"/>
    <x v="0"/>
    <x v="2"/>
    <n v="7.5"/>
  </r>
  <r>
    <x v="1"/>
    <x v="0"/>
    <x v="3"/>
    <n v="7.7777777777777777"/>
  </r>
  <r>
    <x v="1"/>
    <x v="0"/>
    <x v="4"/>
    <n v="13.125"/>
  </r>
  <r>
    <x v="1"/>
    <x v="0"/>
    <x v="5"/>
    <n v="19.166666666666668"/>
  </r>
  <r>
    <x v="1"/>
    <x v="0"/>
    <x v="6"/>
    <n v="13.333333333333334"/>
  </r>
  <r>
    <x v="1"/>
    <x v="0"/>
    <x v="7"/>
    <n v="23.5"/>
  </r>
  <r>
    <x v="1"/>
    <x v="0"/>
    <x v="8"/>
    <n v="27.5"/>
  </r>
  <r>
    <x v="1"/>
    <x v="1"/>
    <x v="0"/>
    <n v="0"/>
  </r>
  <r>
    <x v="1"/>
    <x v="1"/>
    <x v="1"/>
    <n v="0.7142857142857143"/>
  </r>
  <r>
    <x v="1"/>
    <x v="1"/>
    <x v="2"/>
    <n v="1.6666666666666667"/>
  </r>
  <r>
    <x v="1"/>
    <x v="1"/>
    <x v="3"/>
    <n v="8.4"/>
  </r>
  <r>
    <x v="1"/>
    <x v="1"/>
    <x v="4"/>
    <n v="7.333333333333333"/>
  </r>
  <r>
    <x v="1"/>
    <x v="1"/>
    <x v="5"/>
    <n v="6.666666666666667"/>
  </r>
  <r>
    <x v="1"/>
    <x v="1"/>
    <x v="6"/>
    <n v="20"/>
  </r>
  <r>
    <x v="1"/>
    <x v="1"/>
    <x v="7"/>
    <n v="21"/>
  </r>
  <r>
    <x v="1"/>
    <x v="1"/>
    <x v="8"/>
    <n v="52.5"/>
  </r>
  <r>
    <x v="1"/>
    <x v="1"/>
    <x v="9"/>
    <n v="10"/>
  </r>
  <r>
    <x v="1"/>
    <x v="1"/>
    <x v="10"/>
    <n v="70"/>
  </r>
  <r>
    <x v="1"/>
    <x v="2"/>
    <x v="4"/>
    <n v="5"/>
  </r>
  <r>
    <x v="1"/>
    <x v="2"/>
    <x v="5"/>
    <n v="2.5"/>
  </r>
  <r>
    <x v="1"/>
    <x v="2"/>
    <x v="6"/>
    <n v="80"/>
  </r>
  <r>
    <x v="1"/>
    <x v="2"/>
    <x v="7"/>
    <n v="72.142857142857139"/>
  </r>
  <r>
    <x v="1"/>
    <x v="2"/>
    <x v="8"/>
    <n v="80"/>
  </r>
  <r>
    <x v="1"/>
    <x v="3"/>
    <x v="1"/>
    <n v="0"/>
  </r>
  <r>
    <x v="1"/>
    <x v="3"/>
    <x v="3"/>
    <n v="5"/>
  </r>
  <r>
    <x v="1"/>
    <x v="3"/>
    <x v="4"/>
    <n v="36.666666666666664"/>
  </r>
  <r>
    <x v="1"/>
    <x v="3"/>
    <x v="5"/>
    <n v="16.666666666666668"/>
  </r>
  <r>
    <x v="1"/>
    <x v="3"/>
    <x v="6"/>
    <n v="34.444444444444443"/>
  </r>
  <r>
    <x v="1"/>
    <x v="3"/>
    <x v="7"/>
    <n v="22.5"/>
  </r>
  <r>
    <x v="1"/>
    <x v="3"/>
    <x v="8"/>
    <n v="52.272727272727273"/>
  </r>
  <r>
    <x v="1"/>
    <x v="3"/>
    <x v="9"/>
    <n v="49.545454545454547"/>
  </r>
  <r>
    <x v="1"/>
    <x v="3"/>
    <x v="10"/>
    <n v="27.5"/>
  </r>
  <r>
    <x v="1"/>
    <x v="4"/>
    <x v="1"/>
    <n v="0"/>
  </r>
  <r>
    <x v="1"/>
    <x v="4"/>
    <x v="2"/>
    <n v="50"/>
  </r>
  <r>
    <x v="1"/>
    <x v="4"/>
    <x v="3"/>
    <n v="2.5"/>
  </r>
  <r>
    <x v="1"/>
    <x v="4"/>
    <x v="4"/>
    <n v="7.5"/>
  </r>
  <r>
    <x v="1"/>
    <x v="4"/>
    <x v="5"/>
    <n v="6"/>
  </r>
  <r>
    <x v="1"/>
    <x v="4"/>
    <x v="6"/>
    <n v="2.5"/>
  </r>
  <r>
    <x v="1"/>
    <x v="4"/>
    <x v="7"/>
    <n v="2.1666666666666665"/>
  </r>
  <r>
    <x v="1"/>
    <x v="4"/>
    <x v="8"/>
    <n v="26.666666666666668"/>
  </r>
  <r>
    <x v="1"/>
    <x v="4"/>
    <x v="9"/>
    <n v="40"/>
  </r>
  <r>
    <x v="2"/>
    <x v="0"/>
    <x v="0"/>
    <n v="0"/>
  </r>
  <r>
    <x v="2"/>
    <x v="0"/>
    <x v="1"/>
    <n v="0"/>
  </r>
  <r>
    <x v="2"/>
    <x v="0"/>
    <x v="2"/>
    <n v="1.1538461538461537"/>
  </r>
  <r>
    <x v="2"/>
    <x v="0"/>
    <x v="3"/>
    <n v="13.4375"/>
  </r>
  <r>
    <x v="2"/>
    <x v="0"/>
    <x v="4"/>
    <n v="10.833333333333334"/>
  </r>
  <r>
    <x v="2"/>
    <x v="0"/>
    <x v="5"/>
    <n v="13.421052631578947"/>
  </r>
  <r>
    <x v="2"/>
    <x v="0"/>
    <x v="6"/>
    <n v="25.964285714285715"/>
  </r>
  <r>
    <x v="2"/>
    <x v="0"/>
    <x v="7"/>
    <n v="35.526315789473685"/>
  </r>
  <r>
    <x v="2"/>
    <x v="0"/>
    <x v="8"/>
    <n v="45.833333333333336"/>
  </r>
  <r>
    <x v="2"/>
    <x v="0"/>
    <x v="9"/>
    <n v="56"/>
  </r>
  <r>
    <x v="2"/>
    <x v="0"/>
    <x v="10"/>
    <n v="57.5"/>
  </r>
  <r>
    <x v="2"/>
    <x v="1"/>
    <x v="0"/>
    <n v="0"/>
  </r>
  <r>
    <x v="2"/>
    <x v="1"/>
    <x v="1"/>
    <n v="0"/>
  </r>
  <r>
    <x v="2"/>
    <x v="1"/>
    <x v="2"/>
    <n v="2.5"/>
  </r>
  <r>
    <x v="2"/>
    <x v="1"/>
    <x v="3"/>
    <n v="7"/>
  </r>
  <r>
    <x v="2"/>
    <x v="1"/>
    <x v="4"/>
    <n v="2.4285714285714284"/>
  </r>
  <r>
    <x v="2"/>
    <x v="1"/>
    <x v="5"/>
    <n v="6.666666666666667"/>
  </r>
  <r>
    <x v="2"/>
    <x v="1"/>
    <x v="6"/>
    <n v="25.90909090909091"/>
  </r>
  <r>
    <x v="2"/>
    <x v="1"/>
    <x v="7"/>
    <n v="10"/>
  </r>
  <r>
    <x v="2"/>
    <x v="1"/>
    <x v="8"/>
    <n v="40"/>
  </r>
  <r>
    <x v="2"/>
    <x v="1"/>
    <x v="9"/>
    <n v="20"/>
  </r>
  <r>
    <x v="2"/>
    <x v="1"/>
    <x v="10"/>
    <n v="50"/>
  </r>
  <r>
    <x v="2"/>
    <x v="1"/>
    <x v="11"/>
    <n v="55"/>
  </r>
  <r>
    <x v="2"/>
    <x v="2"/>
    <x v="2"/>
    <n v="2.5"/>
  </r>
  <r>
    <x v="2"/>
    <x v="2"/>
    <x v="3"/>
    <n v="10"/>
  </r>
  <r>
    <x v="2"/>
    <x v="2"/>
    <x v="4"/>
    <n v="2.5"/>
  </r>
  <r>
    <x v="2"/>
    <x v="2"/>
    <x v="5"/>
    <n v="10.285714285714286"/>
  </r>
  <r>
    <x v="2"/>
    <x v="2"/>
    <x v="6"/>
    <n v="40.833333333333336"/>
  </r>
  <r>
    <x v="2"/>
    <x v="2"/>
    <x v="7"/>
    <n v="41.111111111111114"/>
  </r>
  <r>
    <x v="2"/>
    <x v="2"/>
    <x v="8"/>
    <n v="50.833333333333336"/>
  </r>
  <r>
    <x v="2"/>
    <x v="2"/>
    <x v="9"/>
    <n v="60"/>
  </r>
  <r>
    <x v="2"/>
    <x v="2"/>
    <x v="10"/>
    <n v="45"/>
  </r>
  <r>
    <x v="2"/>
    <x v="2"/>
    <x v="11"/>
    <n v="65"/>
  </r>
  <r>
    <x v="2"/>
    <x v="3"/>
    <x v="2"/>
    <n v="0"/>
  </r>
  <r>
    <x v="2"/>
    <x v="3"/>
    <x v="5"/>
    <n v="0"/>
  </r>
  <r>
    <x v="2"/>
    <x v="3"/>
    <x v="8"/>
    <n v="17.5"/>
  </r>
  <r>
    <x v="2"/>
    <x v="3"/>
    <x v="9"/>
    <n v="22.5"/>
  </r>
  <r>
    <x v="2"/>
    <x v="3"/>
    <x v="10"/>
    <n v="50.714285714285715"/>
  </r>
  <r>
    <x v="2"/>
    <x v="3"/>
    <x v="11"/>
    <n v="52.5"/>
  </r>
  <r>
    <x v="2"/>
    <x v="3"/>
    <x v="12"/>
    <n v="65"/>
  </r>
  <r>
    <x v="2"/>
    <x v="3"/>
    <x v="13"/>
    <n v="55"/>
  </r>
  <r>
    <x v="2"/>
    <x v="4"/>
    <x v="0"/>
    <n v="0"/>
  </r>
  <r>
    <x v="2"/>
    <x v="4"/>
    <x v="1"/>
    <n v="0"/>
  </r>
  <r>
    <x v="2"/>
    <x v="4"/>
    <x v="2"/>
    <n v="0"/>
  </r>
  <r>
    <x v="2"/>
    <x v="4"/>
    <x v="4"/>
    <n v="0"/>
  </r>
  <r>
    <x v="2"/>
    <x v="4"/>
    <x v="5"/>
    <n v="0.5"/>
  </r>
  <r>
    <x v="2"/>
    <x v="4"/>
    <x v="6"/>
    <n v="35.833333333333336"/>
  </r>
  <r>
    <x v="2"/>
    <x v="4"/>
    <x v="7"/>
    <n v="18"/>
  </r>
  <r>
    <x v="2"/>
    <x v="4"/>
    <x v="8"/>
    <n v="14"/>
  </r>
  <r>
    <x v="2"/>
    <x v="4"/>
    <x v="9"/>
    <n v="45"/>
  </r>
  <r>
    <x v="3"/>
    <x v="0"/>
    <x v="0"/>
    <n v="0"/>
  </r>
  <r>
    <x v="3"/>
    <x v="0"/>
    <x v="1"/>
    <n v="0"/>
  </r>
  <r>
    <x v="3"/>
    <x v="0"/>
    <x v="2"/>
    <n v="0"/>
  </r>
  <r>
    <x v="3"/>
    <x v="0"/>
    <x v="3"/>
    <n v="0"/>
  </r>
  <r>
    <x v="3"/>
    <x v="0"/>
    <x v="4"/>
    <n v="1.4583333333333333"/>
  </r>
  <r>
    <x v="3"/>
    <x v="0"/>
    <x v="5"/>
    <n v="6.2"/>
  </r>
  <r>
    <x v="3"/>
    <x v="0"/>
    <x v="6"/>
    <n v="8.9285714285714288"/>
  </r>
  <r>
    <x v="3"/>
    <x v="0"/>
    <x v="7"/>
    <n v="13.433333333333334"/>
  </r>
  <r>
    <x v="3"/>
    <x v="0"/>
    <x v="8"/>
    <n v="36.875"/>
  </r>
  <r>
    <x v="3"/>
    <x v="0"/>
    <x v="9"/>
    <n v="35.555555555555557"/>
  </r>
  <r>
    <x v="3"/>
    <x v="0"/>
    <x v="10"/>
    <n v="33.571428571428569"/>
  </r>
  <r>
    <x v="3"/>
    <x v="0"/>
    <x v="11"/>
    <n v="5"/>
  </r>
  <r>
    <x v="3"/>
    <x v="1"/>
    <x v="0"/>
    <n v="0"/>
  </r>
  <r>
    <x v="3"/>
    <x v="1"/>
    <x v="1"/>
    <n v="2.5"/>
  </r>
  <r>
    <x v="3"/>
    <x v="1"/>
    <x v="2"/>
    <n v="0"/>
  </r>
  <r>
    <x v="3"/>
    <x v="1"/>
    <x v="3"/>
    <n v="1.6666666666666667"/>
  </r>
  <r>
    <x v="3"/>
    <x v="1"/>
    <x v="4"/>
    <n v="4.5294117647058822"/>
  </r>
  <r>
    <x v="3"/>
    <x v="1"/>
    <x v="5"/>
    <n v="4.791666666666667"/>
  </r>
  <r>
    <x v="3"/>
    <x v="1"/>
    <x v="6"/>
    <n v="7.7037037037037033"/>
  </r>
  <r>
    <x v="3"/>
    <x v="1"/>
    <x v="7"/>
    <n v="18.428571428571427"/>
  </r>
  <r>
    <x v="3"/>
    <x v="1"/>
    <x v="8"/>
    <n v="20.555555555555557"/>
  </r>
  <r>
    <x v="3"/>
    <x v="1"/>
    <x v="9"/>
    <n v="34"/>
  </r>
  <r>
    <x v="3"/>
    <x v="1"/>
    <x v="10"/>
    <n v="32.857142857142854"/>
  </r>
  <r>
    <x v="3"/>
    <x v="1"/>
    <x v="11"/>
    <n v="5"/>
  </r>
  <r>
    <x v="3"/>
    <x v="2"/>
    <x v="4"/>
    <n v="0"/>
  </r>
  <r>
    <x v="3"/>
    <x v="2"/>
    <x v="5"/>
    <n v="11.666666666666666"/>
  </r>
  <r>
    <x v="3"/>
    <x v="2"/>
    <x v="6"/>
    <n v="27.5"/>
  </r>
  <r>
    <x v="3"/>
    <x v="2"/>
    <x v="7"/>
    <n v="15"/>
  </r>
  <r>
    <x v="3"/>
    <x v="2"/>
    <x v="8"/>
    <n v="75.555555555555557"/>
  </r>
  <r>
    <x v="3"/>
    <x v="2"/>
    <x v="9"/>
    <n v="60"/>
  </r>
  <r>
    <x v="3"/>
    <x v="3"/>
    <x v="0"/>
    <n v="0"/>
  </r>
  <r>
    <x v="3"/>
    <x v="3"/>
    <x v="1"/>
    <n v="5"/>
  </r>
  <r>
    <x v="3"/>
    <x v="3"/>
    <x v="2"/>
    <n v="0"/>
  </r>
  <r>
    <x v="3"/>
    <x v="3"/>
    <x v="3"/>
    <n v="0"/>
  </r>
  <r>
    <x v="3"/>
    <x v="3"/>
    <x v="4"/>
    <n v="5"/>
  </r>
  <r>
    <x v="3"/>
    <x v="3"/>
    <x v="5"/>
    <n v="2.1428571428571428"/>
  </r>
  <r>
    <x v="3"/>
    <x v="3"/>
    <x v="6"/>
    <n v="0"/>
  </r>
  <r>
    <x v="3"/>
    <x v="3"/>
    <x v="7"/>
    <n v="5.2857142857142856"/>
  </r>
  <r>
    <x v="3"/>
    <x v="3"/>
    <x v="8"/>
    <n v="27.058823529411764"/>
  </r>
  <r>
    <x v="3"/>
    <x v="3"/>
    <x v="9"/>
    <n v="43"/>
  </r>
  <r>
    <x v="3"/>
    <x v="3"/>
    <x v="10"/>
    <n v="40.714285714285715"/>
  </r>
  <r>
    <x v="3"/>
    <x v="3"/>
    <x v="11"/>
    <n v="42.5"/>
  </r>
  <r>
    <x v="3"/>
    <x v="3"/>
    <x v="12"/>
    <n v="33"/>
  </r>
  <r>
    <x v="3"/>
    <x v="3"/>
    <x v="13"/>
    <n v="25"/>
  </r>
  <r>
    <x v="3"/>
    <x v="4"/>
    <x v="2"/>
    <n v="0"/>
  </r>
  <r>
    <x v="3"/>
    <x v="4"/>
    <x v="3"/>
    <n v="0"/>
  </r>
  <r>
    <x v="3"/>
    <x v="4"/>
    <x v="4"/>
    <n v="22"/>
  </r>
  <r>
    <x v="3"/>
    <x v="4"/>
    <x v="6"/>
    <n v="5.625"/>
  </r>
  <r>
    <x v="3"/>
    <x v="4"/>
    <x v="7"/>
    <n v="15.777777777777779"/>
  </r>
  <r>
    <x v="3"/>
    <x v="4"/>
    <x v="8"/>
    <n v="34.444444444444443"/>
  </r>
  <r>
    <x v="3"/>
    <x v="4"/>
    <x v="9"/>
    <n v="55"/>
  </r>
  <r>
    <x v="4"/>
    <x v="0"/>
    <x v="14"/>
    <n v="0"/>
  </r>
  <r>
    <x v="4"/>
    <x v="0"/>
    <x v="0"/>
    <n v="9.7222222222222214"/>
  </r>
  <r>
    <x v="4"/>
    <x v="0"/>
    <x v="1"/>
    <n v="19.347826086956523"/>
  </r>
  <r>
    <x v="4"/>
    <x v="0"/>
    <x v="2"/>
    <n v="15.454545454545455"/>
  </r>
  <r>
    <x v="4"/>
    <x v="0"/>
    <x v="3"/>
    <n v="15.714285714285714"/>
  </r>
  <r>
    <x v="4"/>
    <x v="0"/>
    <x v="4"/>
    <n v="1.6666666666666667"/>
  </r>
  <r>
    <x v="4"/>
    <x v="1"/>
    <x v="14"/>
    <n v="0"/>
  </r>
  <r>
    <x v="4"/>
    <x v="1"/>
    <x v="0"/>
    <n v="6.25"/>
  </r>
  <r>
    <x v="4"/>
    <x v="1"/>
    <x v="1"/>
    <n v="2"/>
  </r>
  <r>
    <x v="4"/>
    <x v="1"/>
    <x v="2"/>
    <n v="32.5"/>
  </r>
  <r>
    <x v="4"/>
    <x v="1"/>
    <x v="3"/>
    <n v="33.333333333333336"/>
  </r>
  <r>
    <x v="4"/>
    <x v="1"/>
    <x v="4"/>
    <n v="0"/>
  </r>
  <r>
    <x v="4"/>
    <x v="2"/>
    <x v="0"/>
    <n v="0"/>
  </r>
  <r>
    <x v="4"/>
    <x v="2"/>
    <x v="1"/>
    <n v="2.5"/>
  </r>
  <r>
    <x v="4"/>
    <x v="2"/>
    <x v="2"/>
    <n v="0.27777777777777779"/>
  </r>
  <r>
    <x v="4"/>
    <x v="2"/>
    <x v="3"/>
    <n v="8.4615384615384617"/>
  </r>
  <r>
    <x v="4"/>
    <x v="2"/>
    <x v="4"/>
    <n v="4.2727272727272725"/>
  </r>
  <r>
    <x v="4"/>
    <x v="2"/>
    <x v="5"/>
    <n v="4.4444444444444446"/>
  </r>
  <r>
    <x v="4"/>
    <x v="2"/>
    <x v="6"/>
    <n v="6.25"/>
  </r>
  <r>
    <x v="4"/>
    <x v="3"/>
    <x v="14"/>
    <n v="0"/>
  </r>
  <r>
    <x v="4"/>
    <x v="3"/>
    <x v="0"/>
    <n v="0.3125"/>
  </r>
  <r>
    <x v="4"/>
    <x v="3"/>
    <x v="1"/>
    <n v="4.3589743589743586"/>
  </r>
  <r>
    <x v="4"/>
    <x v="3"/>
    <x v="2"/>
    <n v="5.4545454545454541"/>
  </r>
  <r>
    <x v="4"/>
    <x v="3"/>
    <x v="3"/>
    <n v="4.55"/>
  </r>
  <r>
    <x v="4"/>
    <x v="3"/>
    <x v="4"/>
    <n v="11.535714285714286"/>
  </r>
  <r>
    <x v="4"/>
    <x v="3"/>
    <x v="5"/>
    <n v="8.4516129032258061"/>
  </r>
  <r>
    <x v="4"/>
    <x v="3"/>
    <x v="6"/>
    <n v="3.9285714285714284"/>
  </r>
  <r>
    <x v="4"/>
    <x v="3"/>
    <x v="7"/>
    <n v="7.333333333333333"/>
  </r>
  <r>
    <x v="4"/>
    <x v="4"/>
    <x v="14"/>
    <n v="0"/>
  </r>
  <r>
    <x v="4"/>
    <x v="4"/>
    <x v="0"/>
    <n v="25.714285714285715"/>
  </r>
  <r>
    <x v="4"/>
    <x v="4"/>
    <x v="1"/>
    <n v="23.76"/>
  </r>
  <r>
    <x v="4"/>
    <x v="4"/>
    <x v="2"/>
    <n v="15"/>
  </r>
  <r>
    <x v="4"/>
    <x v="4"/>
    <x v="3"/>
    <n v="18.181818181818183"/>
  </r>
  <r>
    <x v="4"/>
    <x v="4"/>
    <x v="4"/>
    <n v="42"/>
  </r>
  <r>
    <x v="4"/>
    <x v="4"/>
    <x v="5"/>
    <n v="32.5"/>
  </r>
  <r>
    <x v="4"/>
    <x v="4"/>
    <x v="6"/>
    <n v="38.6"/>
  </r>
  <r>
    <x v="4"/>
    <x v="4"/>
    <x v="7"/>
    <n v="43.333333333333336"/>
  </r>
  <r>
    <x v="4"/>
    <x v="4"/>
    <x v="8"/>
    <n v="15.25"/>
  </r>
  <r>
    <x v="5"/>
    <x v="0"/>
    <x v="14"/>
    <n v="0"/>
  </r>
  <r>
    <x v="5"/>
    <x v="0"/>
    <x v="0"/>
    <n v="2.6923076923076925"/>
  </r>
  <r>
    <x v="5"/>
    <x v="0"/>
    <x v="1"/>
    <n v="3.75"/>
  </r>
  <r>
    <x v="5"/>
    <x v="0"/>
    <x v="2"/>
    <n v="12.5"/>
  </r>
  <r>
    <x v="5"/>
    <x v="0"/>
    <x v="3"/>
    <n v="26.111111111111111"/>
  </r>
  <r>
    <x v="5"/>
    <x v="0"/>
    <x v="4"/>
    <n v="20.285714285714285"/>
  </r>
  <r>
    <x v="5"/>
    <x v="0"/>
    <x v="5"/>
    <n v="20"/>
  </r>
  <r>
    <x v="5"/>
    <x v="0"/>
    <x v="7"/>
    <n v="25"/>
  </r>
  <r>
    <x v="5"/>
    <x v="1"/>
    <x v="14"/>
    <n v="0"/>
  </r>
  <r>
    <x v="5"/>
    <x v="1"/>
    <x v="0"/>
    <n v="0"/>
  </r>
  <r>
    <x v="5"/>
    <x v="1"/>
    <x v="1"/>
    <n v="3.7037037037037037"/>
  </r>
  <r>
    <x v="5"/>
    <x v="1"/>
    <x v="2"/>
    <n v="9.0322580645161299"/>
  </r>
  <r>
    <x v="5"/>
    <x v="1"/>
    <x v="3"/>
    <n v="11.388888888888889"/>
  </r>
  <r>
    <x v="5"/>
    <x v="1"/>
    <x v="4"/>
    <n v="11"/>
  </r>
  <r>
    <x v="5"/>
    <x v="1"/>
    <x v="5"/>
    <n v="2.5"/>
  </r>
  <r>
    <x v="5"/>
    <x v="1"/>
    <x v="6"/>
    <n v="10"/>
  </r>
  <r>
    <x v="5"/>
    <x v="2"/>
    <x v="0"/>
    <n v="0"/>
  </r>
  <r>
    <x v="5"/>
    <x v="2"/>
    <x v="3"/>
    <n v="0"/>
  </r>
  <r>
    <x v="5"/>
    <x v="2"/>
    <x v="5"/>
    <n v="6.666666666666667"/>
  </r>
  <r>
    <x v="5"/>
    <x v="2"/>
    <x v="6"/>
    <n v="5"/>
  </r>
  <r>
    <x v="5"/>
    <x v="2"/>
    <x v="7"/>
    <n v="0"/>
  </r>
  <r>
    <x v="5"/>
    <x v="2"/>
    <x v="8"/>
    <n v="40"/>
  </r>
  <r>
    <x v="5"/>
    <x v="3"/>
    <x v="14"/>
    <n v="0"/>
  </r>
  <r>
    <x v="5"/>
    <x v="3"/>
    <x v="0"/>
    <n v="0"/>
  </r>
  <r>
    <x v="5"/>
    <x v="3"/>
    <x v="1"/>
    <n v="4.166666666666667"/>
  </r>
  <r>
    <x v="5"/>
    <x v="3"/>
    <x v="2"/>
    <n v="2.6428571428571428"/>
  </r>
  <r>
    <x v="5"/>
    <x v="3"/>
    <x v="3"/>
    <n v="10.344827586206897"/>
  </r>
  <r>
    <x v="5"/>
    <x v="3"/>
    <x v="4"/>
    <n v="8.5294117647058822"/>
  </r>
  <r>
    <x v="5"/>
    <x v="3"/>
    <x v="5"/>
    <n v="7.7586206896551726"/>
  </r>
  <r>
    <x v="5"/>
    <x v="3"/>
    <x v="6"/>
    <n v="12"/>
  </r>
  <r>
    <x v="5"/>
    <x v="3"/>
    <x v="7"/>
    <n v="17.857142857142858"/>
  </r>
  <r>
    <x v="5"/>
    <x v="3"/>
    <x v="8"/>
    <n v="32.222222222222221"/>
  </r>
  <r>
    <x v="5"/>
    <x v="3"/>
    <x v="9"/>
    <n v="36"/>
  </r>
  <r>
    <x v="5"/>
    <x v="3"/>
    <x v="10"/>
    <n v="70"/>
  </r>
  <r>
    <x v="5"/>
    <x v="4"/>
    <x v="0"/>
    <n v="0"/>
  </r>
  <r>
    <x v="5"/>
    <x v="4"/>
    <x v="1"/>
    <n v="0"/>
  </r>
  <r>
    <x v="5"/>
    <x v="4"/>
    <x v="2"/>
    <n v="2"/>
  </r>
  <r>
    <x v="5"/>
    <x v="4"/>
    <x v="3"/>
    <n v="2.8571428571428572"/>
  </r>
  <r>
    <x v="5"/>
    <x v="4"/>
    <x v="4"/>
    <n v="20"/>
  </r>
  <r>
    <x v="5"/>
    <x v="4"/>
    <x v="5"/>
    <n v="20.23076923076923"/>
  </r>
  <r>
    <x v="5"/>
    <x v="4"/>
    <x v="6"/>
    <n v="40.166666666666664"/>
  </r>
  <r>
    <x v="5"/>
    <x v="4"/>
    <x v="7"/>
    <n v="42.058823529411768"/>
  </r>
  <r>
    <x v="5"/>
    <x v="4"/>
    <x v="8"/>
    <n v="41.42857142857143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1" dataOnRows="1" applyNumberFormats="0" applyBorderFormats="0" applyFontFormats="0" applyPatternFormats="0" applyAlignmentFormats="0" applyWidthHeightFormats="1" dataCaption="Data" updatedVersion="1" asteriskTotals="1" showMemberPropertyTips="0" useAutoFormatting="1" itemPrintTitles="1" createdVersion="1" indent="0" compact="0" compactData="0" gridDropZones="1">
  <location ref="R83:T163" firstHeaderRow="2" firstDataRow="2" firstDataCol="2"/>
  <pivotFields count="13">
    <pivotField compact="0" numFmtId="14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7">
        <item x="0"/>
        <item x="1"/>
        <item x="2"/>
        <item x="3"/>
        <item x="4"/>
        <item x="5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22">
        <item x="0"/>
        <item x="12"/>
        <item x="1"/>
        <item x="2"/>
        <item x="3"/>
        <item x="4"/>
        <item x="14"/>
        <item x="5"/>
        <item x="13"/>
        <item x="6"/>
        <item x="19"/>
        <item x="15"/>
        <item x="7"/>
        <item x="8"/>
        <item x="16"/>
        <item x="9"/>
        <item x="10"/>
        <item x="17"/>
        <item x="11"/>
        <item x="18"/>
        <item m="1" x="2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numFmtId="165" outline="0" subtotalTop="0" showAll="0" includeNewItemsInFilter="1"/>
    <pivotField compact="0" numFmtId="165" outline="0" subtotalTop="0" showAll="0" includeNewItemsInFilter="1"/>
    <pivotField compact="0" numFmtId="165" outline="0" subtotalTop="0" showAll="0" includeNewItemsInFilter="1"/>
    <pivotField compact="0" outline="0" subtotalTop="0" showAll="0" includeNewItemsInFilter="1"/>
    <pivotField dataField="1" compact="0" numFmtId="165" outline="0" subtotalTop="0" showAll="0" includeNewItemsInFilter="1" avgSubtotal="1"/>
    <pivotField compact="0" numFmtId="164" outline="0" subtotalTop="0" showAll="0" includeNewItemsInFilter="1"/>
  </pivotFields>
  <rowFields count="2">
    <field x="2"/>
    <field x="4"/>
  </rowFields>
  <rowItems count="79">
    <i>
      <x/>
      <x/>
    </i>
    <i r="1">
      <x v="2"/>
    </i>
    <i r="1">
      <x v="3"/>
    </i>
    <i r="1">
      <x v="4"/>
    </i>
    <i r="1">
      <x v="5"/>
    </i>
    <i r="1">
      <x v="7"/>
    </i>
    <i r="1">
      <x v="9"/>
    </i>
    <i r="1">
      <x v="12"/>
    </i>
    <i r="1">
      <x v="13"/>
    </i>
    <i r="1">
      <x v="15"/>
    </i>
    <i r="1">
      <x v="16"/>
    </i>
    <i r="1">
      <x v="18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7"/>
    </i>
    <i r="1">
      <x v="8"/>
    </i>
    <i r="1">
      <x v="9"/>
    </i>
    <i r="1">
      <x v="12"/>
    </i>
    <i r="1">
      <x v="13"/>
    </i>
    <i r="1">
      <x v="15"/>
    </i>
    <i r="1">
      <x v="16"/>
    </i>
    <i r="1">
      <x v="18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t="default">
      <x v="2"/>
    </i>
    <i>
      <x v="3"/>
      <x/>
    </i>
    <i r="1">
      <x v="1"/>
    </i>
    <i r="1">
      <x v="2"/>
    </i>
    <i r="1">
      <x v="4"/>
    </i>
    <i r="1">
      <x v="7"/>
    </i>
    <i r="1">
      <x v="9"/>
    </i>
    <i r="1">
      <x v="10"/>
    </i>
    <i r="1">
      <x v="12"/>
    </i>
    <i r="1">
      <x v="13"/>
    </i>
    <i r="1">
      <x v="14"/>
    </i>
    <i r="1">
      <x v="15"/>
    </i>
    <i r="1">
      <x v="16"/>
    </i>
    <i r="1">
      <x v="18"/>
    </i>
    <i t="default">
      <x v="3"/>
    </i>
    <i>
      <x v="4"/>
      <x v="1"/>
    </i>
    <i r="1">
      <x v="2"/>
    </i>
    <i r="1">
      <x v="4"/>
    </i>
    <i r="1">
      <x v="7"/>
    </i>
    <i r="1">
      <x v="11"/>
    </i>
    <i r="1">
      <x v="13"/>
    </i>
    <i r="1">
      <x v="15"/>
    </i>
    <i t="default">
      <x v="4"/>
    </i>
    <i>
      <x v="5"/>
      <x v="1"/>
    </i>
    <i r="1">
      <x v="2"/>
    </i>
    <i r="1">
      <x v="4"/>
    </i>
    <i r="1">
      <x v="7"/>
    </i>
    <i r="1">
      <x v="9"/>
    </i>
    <i r="1">
      <x v="12"/>
    </i>
    <i r="1">
      <x v="13"/>
    </i>
    <i r="1">
      <x v="15"/>
    </i>
    <i r="1">
      <x v="18"/>
    </i>
    <i t="default">
      <x v="5"/>
    </i>
    <i t="grand">
      <x/>
    </i>
  </rowItems>
  <colItems count="1">
    <i/>
  </colItems>
  <dataFields count="1">
    <dataField name="StdDev of Area (cm2)" fld="11" subtotal="stdDev" baseField="0" baseItem="0" numFmtId="2"/>
  </dataFields>
  <formats count="2">
    <format dxfId="3">
      <pivotArea outline="0" fieldPosition="0"/>
    </format>
    <format dxfId="2">
      <pivotArea type="topRight" dataOnly="0" labelOnly="1" outline="0" fieldPosition="0"/>
    </format>
  </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1" cacheId="3" dataOnRows="1" applyNumberFormats="0" applyBorderFormats="0" applyFontFormats="0" applyPatternFormats="0" applyAlignmentFormats="0" applyWidthHeightFormats="1" dataCaption="Data" updatedVersion="1" showMemberPropertyTips="0" useAutoFormatting="1" itemPrintTitles="1" createdVersion="1" indent="0" compact="0" compactData="0" gridDropZones="1">
  <location ref="AQ1:AS36" firstHeaderRow="2" firstDataRow="2" firstDataCol="2"/>
  <pivotFields count="14">
    <pivotField compact="0" numFmtId="14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8">
        <item x="2"/>
        <item x="1"/>
        <item x="4"/>
        <item m="1" x="6"/>
        <item x="0"/>
        <item x="3"/>
        <item x="5"/>
        <item t="default"/>
      </items>
    </pivotField>
    <pivotField compact="0" numFmtId="165" outline="0" subtotalTop="0" showAll="0" includeNewItemsInFilter="1"/>
    <pivotField compact="0" numFmtId="165" outline="0" subtotalTop="0" showAll="0" includeNewItemsInFilter="1"/>
    <pivotField compact="0" numFmtId="165" outline="0" subtotalTop="0" showAll="0" includeNewItemsInFilter="1"/>
    <pivotField compact="0" outline="0" subtotalTop="0" showAll="0" includeNewItemsInFilter="1"/>
    <pivotField dataField="1" compact="0" numFmtId="165" outline="0" subtotalTop="0" showAll="0" includeNewItemsInFilter="1"/>
    <pivotField compact="0" numFmtId="164" outline="0" subtotalTop="0" showAll="0" includeNewItemsInFilter="1"/>
    <pivotField compact="0" numFmtId="164" outline="0" subtotalTop="0" showAll="0" includeNewItemsInFilter="1"/>
  </pivotFields>
  <rowFields count="2">
    <field x="2"/>
    <field x="6"/>
  </rowFields>
  <rowItems count="34">
    <i>
      <x/>
      <x/>
    </i>
    <i r="1">
      <x v="1"/>
    </i>
    <i r="1">
      <x v="2"/>
    </i>
    <i r="1">
      <x v="4"/>
    </i>
    <i r="1">
      <x v="5"/>
    </i>
    <i>
      <x v="1"/>
      <x/>
    </i>
    <i r="1">
      <x v="1"/>
    </i>
    <i r="1">
      <x v="2"/>
    </i>
    <i r="1">
      <x v="4"/>
    </i>
    <i r="1">
      <x v="5"/>
    </i>
    <i r="1">
      <x v="6"/>
    </i>
    <i>
      <x v="2"/>
      <x/>
    </i>
    <i r="1">
      <x v="1"/>
    </i>
    <i r="1">
      <x v="2"/>
    </i>
    <i r="1">
      <x v="4"/>
    </i>
    <i r="1">
      <x v="5"/>
    </i>
    <i r="1">
      <x v="6"/>
    </i>
    <i>
      <x v="3"/>
      <x/>
    </i>
    <i r="1">
      <x v="1"/>
    </i>
    <i r="1">
      <x v="2"/>
    </i>
    <i r="1">
      <x v="4"/>
    </i>
    <i r="1">
      <x v="5"/>
    </i>
    <i r="1">
      <x v="6"/>
    </i>
    <i>
      <x v="4"/>
      <x/>
    </i>
    <i r="1">
      <x v="1"/>
    </i>
    <i r="1">
      <x v="2"/>
    </i>
    <i r="1">
      <x v="4"/>
    </i>
    <i r="1">
      <x v="5"/>
    </i>
    <i>
      <x v="5"/>
      <x/>
    </i>
    <i r="1">
      <x v="1"/>
    </i>
    <i r="1">
      <x v="2"/>
    </i>
    <i r="1">
      <x v="4"/>
    </i>
    <i r="1">
      <x v="5"/>
    </i>
    <i t="grand">
      <x/>
    </i>
  </rowItems>
  <colItems count="1">
    <i/>
  </colItems>
  <dataFields count="1">
    <dataField name="Average of Area (cm2)" fld="11" subtotal="average" baseField="0" baseItem="0" numFmtId="2"/>
  </dataFields>
  <formats count="2">
    <format dxfId="5">
      <pivotArea outline="0" fieldPosition="0"/>
    </format>
    <format dxfId="4">
      <pivotArea type="topRight" dataOnly="0" labelOnly="1" outline="0" fieldPosition="0"/>
    </format>
  </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2" cacheId="3" dataOnRows="1" applyNumberFormats="0" applyBorderFormats="0" applyFontFormats="0" applyPatternFormats="0" applyAlignmentFormats="0" applyWidthHeightFormats="1" dataCaption="Data" updatedVersion="1" showMemberPropertyTips="0" useAutoFormatting="1" itemPrintTitles="1" createdVersion="1" indent="0" compact="0" compactData="0" gridDropZones="1">
  <location ref="X1:Z33" firstHeaderRow="2" firstDataRow="2" firstDataCol="2"/>
  <pivotFields count="14">
    <pivotField compact="0" numFmtId="14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7">
        <item x="0"/>
        <item x="1"/>
        <item x="2"/>
        <item x="3"/>
        <item x="4"/>
        <item x="5"/>
        <item t="default"/>
      </items>
    </pivotField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x="1"/>
        <item x="0"/>
        <item x="3"/>
        <item x="2"/>
        <item t="default"/>
      </items>
    </pivotField>
    <pivotField compact="0" outline="0" subtotalTop="0" showAll="0" includeNewItemsInFilter="1"/>
    <pivotField compact="0" numFmtId="165" outline="0" subtotalTop="0" showAll="0" includeNewItemsInFilter="1"/>
    <pivotField compact="0" numFmtId="165" outline="0" subtotalTop="0" showAll="0" includeNewItemsInFilter="1"/>
    <pivotField compact="0" numFmtId="165" outline="0" subtotalTop="0" showAll="0" includeNewItemsInFilter="1"/>
    <pivotField compact="0" outline="0" subtotalTop="0" showAll="0" includeNewItemsInFilter="1"/>
    <pivotField dataField="1" compact="0" numFmtId="165" outline="0" subtotalTop="0" showAll="0" includeNewItemsInFilter="1"/>
    <pivotField compact="0" numFmtId="164" outline="0" subtotalTop="0" showAll="0" includeNewItemsInFilter="1"/>
    <pivotField compact="0" numFmtId="164" outline="0" subtotalTop="0" showAll="0" includeNewItemsInFilter="1"/>
  </pivotFields>
  <rowFields count="2">
    <field x="2"/>
    <field x="5"/>
  </rowFields>
  <rowItems count="31">
    <i>
      <x/>
      <x/>
    </i>
    <i r="1">
      <x v="1"/>
    </i>
    <i r="1">
      <x v="2"/>
    </i>
    <i r="1">
      <x v="3"/>
    </i>
    <i t="default">
      <x/>
    </i>
    <i>
      <x v="1"/>
      <x/>
    </i>
    <i r="1">
      <x v="1"/>
    </i>
    <i r="1">
      <x v="2"/>
    </i>
    <i r="1">
      <x v="3"/>
    </i>
    <i t="default">
      <x v="1"/>
    </i>
    <i>
      <x v="2"/>
      <x/>
    </i>
    <i r="1">
      <x v="1"/>
    </i>
    <i r="1">
      <x v="2"/>
    </i>
    <i r="1">
      <x v="3"/>
    </i>
    <i t="default">
      <x v="2"/>
    </i>
    <i>
      <x v="3"/>
      <x/>
    </i>
    <i r="1">
      <x v="1"/>
    </i>
    <i r="1">
      <x v="2"/>
    </i>
    <i r="1">
      <x v="3"/>
    </i>
    <i t="default">
      <x v="3"/>
    </i>
    <i>
      <x v="4"/>
      <x/>
    </i>
    <i r="1">
      <x v="1"/>
    </i>
    <i r="1">
      <x v="2"/>
    </i>
    <i r="1">
      <x v="3"/>
    </i>
    <i t="default">
      <x v="4"/>
    </i>
    <i>
      <x v="5"/>
      <x/>
    </i>
    <i r="1">
      <x v="1"/>
    </i>
    <i r="1">
      <x v="2"/>
    </i>
    <i r="1">
      <x v="3"/>
    </i>
    <i t="default">
      <x v="5"/>
    </i>
    <i t="grand">
      <x/>
    </i>
  </rowItems>
  <colItems count="1">
    <i/>
  </colItems>
  <dataFields count="1">
    <dataField name="Average of Area (cm2)" fld="11" subtotal="average" baseField="0" baseItem="0" numFmtId="2"/>
  </dataFields>
  <formats count="2">
    <format dxfId="7">
      <pivotArea outline="0" fieldPosition="0"/>
    </format>
    <format dxfId="6">
      <pivotArea type="topRight" dataOnly="0" labelOnly="1" outline="0" fieldPosition="0"/>
    </format>
  </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4" cacheId="1" dataOnRows="1" applyNumberFormats="0" applyBorderFormats="0" applyFontFormats="0" applyPatternFormats="0" applyAlignmentFormats="0" applyWidthHeightFormats="1" dataCaption="Data" updatedVersion="1" asteriskTotals="1" showMemberPropertyTips="0" useAutoFormatting="1" itemPrintTitles="1" createdVersion="1" indent="0" compact="0" compactData="0" gridDropZones="1">
  <location ref="R1:T81" firstHeaderRow="2" firstDataRow="2" firstDataCol="2"/>
  <pivotFields count="13">
    <pivotField compact="0" numFmtId="14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7">
        <item x="0"/>
        <item x="1"/>
        <item x="2"/>
        <item x="3"/>
        <item x="4"/>
        <item x="5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22">
        <item x="0"/>
        <item x="12"/>
        <item x="1"/>
        <item x="2"/>
        <item x="3"/>
        <item x="4"/>
        <item x="14"/>
        <item x="5"/>
        <item x="13"/>
        <item x="6"/>
        <item x="19"/>
        <item x="15"/>
        <item x="7"/>
        <item x="8"/>
        <item x="16"/>
        <item x="9"/>
        <item x="10"/>
        <item x="17"/>
        <item x="11"/>
        <item x="18"/>
        <item m="1" x="2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numFmtId="165" outline="0" subtotalTop="0" showAll="0" includeNewItemsInFilter="1"/>
    <pivotField compact="0" numFmtId="165" outline="0" subtotalTop="0" showAll="0" includeNewItemsInFilter="1"/>
    <pivotField compact="0" numFmtId="165" outline="0" subtotalTop="0" showAll="0" includeNewItemsInFilter="1"/>
    <pivotField compact="0" outline="0" subtotalTop="0" showAll="0" includeNewItemsInFilter="1"/>
    <pivotField dataField="1" compact="0" numFmtId="165" outline="0" subtotalTop="0" showAll="0" includeNewItemsInFilter="1" avgSubtotal="1"/>
    <pivotField compact="0" numFmtId="164" outline="0" subtotalTop="0" showAll="0" includeNewItemsInFilter="1"/>
  </pivotFields>
  <rowFields count="2">
    <field x="2"/>
    <field x="4"/>
  </rowFields>
  <rowItems count="79">
    <i>
      <x/>
      <x/>
    </i>
    <i r="1">
      <x v="2"/>
    </i>
    <i r="1">
      <x v="3"/>
    </i>
    <i r="1">
      <x v="4"/>
    </i>
    <i r="1">
      <x v="5"/>
    </i>
    <i r="1">
      <x v="7"/>
    </i>
    <i r="1">
      <x v="9"/>
    </i>
    <i r="1">
      <x v="12"/>
    </i>
    <i r="1">
      <x v="13"/>
    </i>
    <i r="1">
      <x v="15"/>
    </i>
    <i r="1">
      <x v="16"/>
    </i>
    <i r="1">
      <x v="18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7"/>
    </i>
    <i r="1">
      <x v="8"/>
    </i>
    <i r="1">
      <x v="9"/>
    </i>
    <i r="1">
      <x v="12"/>
    </i>
    <i r="1">
      <x v="13"/>
    </i>
    <i r="1">
      <x v="15"/>
    </i>
    <i r="1">
      <x v="16"/>
    </i>
    <i r="1">
      <x v="18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t="default">
      <x v="2"/>
    </i>
    <i>
      <x v="3"/>
      <x/>
    </i>
    <i r="1">
      <x v="1"/>
    </i>
    <i r="1">
      <x v="2"/>
    </i>
    <i r="1">
      <x v="4"/>
    </i>
    <i r="1">
      <x v="7"/>
    </i>
    <i r="1">
      <x v="9"/>
    </i>
    <i r="1">
      <x v="10"/>
    </i>
    <i r="1">
      <x v="12"/>
    </i>
    <i r="1">
      <x v="13"/>
    </i>
    <i r="1">
      <x v="14"/>
    </i>
    <i r="1">
      <x v="15"/>
    </i>
    <i r="1">
      <x v="16"/>
    </i>
    <i r="1">
      <x v="18"/>
    </i>
    <i t="default">
      <x v="3"/>
    </i>
    <i>
      <x v="4"/>
      <x v="1"/>
    </i>
    <i r="1">
      <x v="2"/>
    </i>
    <i r="1">
      <x v="4"/>
    </i>
    <i r="1">
      <x v="7"/>
    </i>
    <i r="1">
      <x v="11"/>
    </i>
    <i r="1">
      <x v="13"/>
    </i>
    <i r="1">
      <x v="15"/>
    </i>
    <i t="default">
      <x v="4"/>
    </i>
    <i>
      <x v="5"/>
      <x v="1"/>
    </i>
    <i r="1">
      <x v="2"/>
    </i>
    <i r="1">
      <x v="4"/>
    </i>
    <i r="1">
      <x v="7"/>
    </i>
    <i r="1">
      <x v="9"/>
    </i>
    <i r="1">
      <x v="12"/>
    </i>
    <i r="1">
      <x v="13"/>
    </i>
    <i r="1">
      <x v="15"/>
    </i>
    <i r="1">
      <x v="18"/>
    </i>
    <i t="default">
      <x v="5"/>
    </i>
    <i t="grand">
      <x/>
    </i>
  </rowItems>
  <colItems count="1">
    <i/>
  </colItems>
  <dataFields count="1">
    <dataField name="Average of Area (cm2)" fld="11" subtotal="average" baseField="0" baseItem="0" numFmtId="2"/>
  </dataFields>
  <formats count="2">
    <format dxfId="9">
      <pivotArea outline="0" fieldPosition="0"/>
    </format>
    <format dxfId="8">
      <pivotArea type="topRight" dataOnly="0" labelOnly="1" outline="0" fieldPosition="0"/>
    </format>
  </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1" cacheId="2" dataOnRows="1" applyNumberFormats="0" applyBorderFormats="0" applyFontFormats="0" applyPatternFormats="0" applyAlignmentFormats="0" applyWidthHeightFormats="1" dataCaption="Data" updatedVersion="1" asteriskTotals="1" showMemberPropertyTips="0" useAutoFormatting="1" itemPrintTitles="1" createdVersion="1" indent="0" compact="0" compactData="0" gridDropZones="1">
  <location ref="M2:P441" firstHeaderRow="2" firstDataRow="2" firstDataCol="3"/>
  <pivotFields count="8">
    <pivotField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includeNewItemsInFilter="1"/>
    <pivotField axis="axisRow" compact="0" outline="0" subtotalTop="0" showAll="0" includeNewItemsInFilter="1" defaultSubtotal="0">
      <items count="20">
        <item x="0"/>
        <item x="12"/>
        <item x="1"/>
        <item x="2"/>
        <item x="3"/>
        <item x="4"/>
        <item x="14"/>
        <item x="5"/>
        <item x="13"/>
        <item x="6"/>
        <item x="19"/>
        <item x="15"/>
        <item x="7"/>
        <item x="8"/>
        <item x="16"/>
        <item x="9"/>
        <item x="10"/>
        <item x="17"/>
        <item x="11"/>
        <item x="18"/>
      </items>
    </pivotField>
    <pivotField dataField="1" compact="0" outline="0" subtotalTop="0" showAll="0" includeNewItemsInFilter="1"/>
    <pivotField compact="0" numFmtId="2" outline="0" subtotalTop="0" showAll="0" includeNewItemsInFilter="1"/>
    <pivotField compact="0" numFmtId="2" outline="0" subtotalTop="0" showAll="0" includeNewItemsInFilter="1"/>
    <pivotField compact="0" numFmtId="2" outline="0" subtotalTop="0" showAll="0" includeNewItemsInFilter="1"/>
    <pivotField axis="axisRow" compact="0" outline="0" subtotalTop="0" showAll="0" includeNewItemsInFilter="1">
      <items count="19">
        <item x="11"/>
        <item x="8"/>
        <item x="1"/>
        <item x="0"/>
        <item x="6"/>
        <item x="5"/>
        <item x="3"/>
        <item x="2"/>
        <item x="4"/>
        <item x="7"/>
        <item x="9"/>
        <item x="10"/>
        <item x="12"/>
        <item x="13"/>
        <item x="14"/>
        <item m="1" x="17"/>
        <item m="1" x="15"/>
        <item m="1" x="16"/>
        <item t="default"/>
      </items>
    </pivotField>
  </pivotFields>
  <rowFields count="3">
    <field x="0"/>
    <field x="2"/>
    <field x="7"/>
  </rowFields>
  <rowItems count="438">
    <i>
      <x/>
      <x/>
      <x v="2"/>
    </i>
    <i r="2">
      <x v="3"/>
    </i>
    <i r="1">
      <x v="2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1">
      <x v="3"/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1">
      <x v="4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1">
      <x v="5"/>
      <x v="1"/>
    </i>
    <i r="2">
      <x v="2"/>
    </i>
    <i r="2">
      <x v="3"/>
    </i>
    <i r="2">
      <x v="4"/>
    </i>
    <i r="2">
      <x v="5"/>
    </i>
    <i r="1">
      <x v="7"/>
      <x v="2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9"/>
      <x v="7"/>
    </i>
    <i r="2">
      <x v="9"/>
    </i>
    <i r="2">
      <x v="10"/>
    </i>
    <i r="1">
      <x v="12"/>
      <x/>
    </i>
    <i r="2">
      <x v="1"/>
    </i>
    <i r="2">
      <x v="2"/>
    </i>
    <i r="2">
      <x v="3"/>
    </i>
    <i r="2">
      <x v="4"/>
    </i>
    <i r="1">
      <x v="13"/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1">
      <x v="15"/>
      <x v="5"/>
    </i>
    <i r="2">
      <x v="6"/>
    </i>
    <i r="2">
      <x v="7"/>
    </i>
    <i r="2">
      <x v="8"/>
    </i>
    <i r="2">
      <x v="9"/>
    </i>
    <i r="2">
      <x v="10"/>
    </i>
    <i r="1">
      <x v="16"/>
      <x v="4"/>
    </i>
    <i r="2">
      <x v="8"/>
    </i>
    <i r="1">
      <x v="18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1"/>
      <x/>
      <x v="1"/>
    </i>
    <i r="2">
      <x v="2"/>
    </i>
    <i r="2">
      <x v="4"/>
    </i>
    <i r="1">
      <x v="1"/>
      <x v="4"/>
    </i>
    <i r="2">
      <x v="5"/>
    </i>
    <i r="1">
      <x v="2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1">
      <x v="3"/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4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 v="5"/>
    </i>
    <i r="2">
      <x v="6"/>
    </i>
    <i r="2">
      <x v="7"/>
    </i>
    <i r="2">
      <x v="8"/>
    </i>
    <i r="2">
      <x v="9"/>
    </i>
    <i r="1">
      <x v="8"/>
      <x v="4"/>
    </i>
    <i r="2">
      <x v="5"/>
    </i>
    <i r="2">
      <x v="6"/>
    </i>
    <i r="2">
      <x v="7"/>
    </i>
    <i r="1">
      <x v="9"/>
      <x v="8"/>
    </i>
    <i r="2">
      <x v="9"/>
    </i>
    <i r="2">
      <x v="10"/>
    </i>
    <i r="1">
      <x v="12"/>
      <x/>
    </i>
    <i r="2">
      <x v="1"/>
    </i>
    <i r="2">
      <x v="2"/>
    </i>
    <i r="2">
      <x v="3"/>
    </i>
    <i r="2">
      <x v="4"/>
    </i>
    <i r="1">
      <x v="13"/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5"/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6"/>
      <x v="3"/>
    </i>
    <i r="2">
      <x v="8"/>
    </i>
    <i r="1">
      <x v="18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"/>
      <x/>
      <x/>
    </i>
    <i r="2">
      <x v="1"/>
    </i>
    <i r="2">
      <x v="2"/>
    </i>
    <i r="2">
      <x v="3"/>
    </i>
    <i r="2">
      <x v="4"/>
    </i>
    <i r="2">
      <x v="5"/>
    </i>
    <i r="1">
      <x v="1"/>
      <x/>
    </i>
    <i r="2">
      <x v="4"/>
    </i>
    <i r="2">
      <x v="5"/>
    </i>
    <i r="2">
      <x v="6"/>
    </i>
    <i r="2">
      <x v="8"/>
    </i>
    <i r="2">
      <x v="10"/>
    </i>
    <i r="1">
      <x v="2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"/>
      <x v="8"/>
    </i>
    <i r="1">
      <x v="4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  <x v="4"/>
    </i>
    <i r="2">
      <x v="6"/>
    </i>
    <i r="2">
      <x v="7"/>
    </i>
    <i r="1">
      <x v="7"/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  <x v="7"/>
    </i>
    <i r="1">
      <x v="9"/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  <x v="7"/>
    </i>
    <i r="1">
      <x v="12"/>
      <x/>
    </i>
    <i r="2">
      <x v="1"/>
    </i>
    <i r="2">
      <x v="2"/>
    </i>
    <i r="2">
      <x v="3"/>
    </i>
    <i r="2">
      <x v="4"/>
    </i>
    <i r="1">
      <x v="13"/>
      <x v="3"/>
    </i>
    <i r="2">
      <x v="6"/>
    </i>
    <i r="2">
      <x v="9"/>
    </i>
    <i r="2">
      <x v="10"/>
    </i>
    <i r="2">
      <x v="11"/>
    </i>
    <i r="2">
      <x v="12"/>
    </i>
    <i r="2">
      <x v="13"/>
    </i>
    <i r="2">
      <x v="14"/>
    </i>
    <i r="1">
      <x v="14"/>
      <x v="1"/>
    </i>
    <i r="2">
      <x v="4"/>
    </i>
    <i r="2">
      <x v="5"/>
    </i>
    <i r="1">
      <x v="15"/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6"/>
      <x/>
    </i>
    <i r="2">
      <x v="2"/>
    </i>
    <i r="2">
      <x v="3"/>
    </i>
    <i r="2">
      <x v="4"/>
    </i>
    <i r="2">
      <x v="5"/>
    </i>
    <i r="2">
      <x v="6"/>
    </i>
    <i r="1">
      <x v="17"/>
      <x/>
    </i>
    <i r="2">
      <x v="1"/>
    </i>
    <i r="2">
      <x v="3"/>
    </i>
    <i r="2">
      <x v="4"/>
    </i>
    <i r="2">
      <x v="6"/>
    </i>
    <i r="1">
      <x v="18"/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9"/>
      <x v="1"/>
    </i>
    <i r="2">
      <x v="2"/>
    </i>
    <i r="2">
      <x v="3"/>
    </i>
    <i r="2">
      <x v="4"/>
    </i>
    <i r="2">
      <x v="5"/>
    </i>
    <i>
      <x v="3"/>
      <x/>
      <x v="1"/>
    </i>
    <i r="2">
      <x v="2"/>
    </i>
    <i r="2">
      <x v="3"/>
    </i>
    <i r="2">
      <x v="4"/>
    </i>
    <i r="1">
      <x v="1"/>
      <x v="5"/>
    </i>
    <i r="1">
      <x v="2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  <x v="5"/>
    </i>
    <i r="2">
      <x v="6"/>
    </i>
    <i r="2">
      <x v="7"/>
    </i>
    <i r="2">
      <x v="8"/>
    </i>
    <i r="2">
      <x v="9"/>
    </i>
    <i r="2">
      <x v="10"/>
    </i>
    <i r="1">
      <x v="9"/>
      <x v="5"/>
    </i>
    <i r="2">
      <x v="6"/>
    </i>
    <i r="2">
      <x v="7"/>
    </i>
    <i r="2">
      <x v="8"/>
    </i>
    <i r="2">
      <x v="9"/>
    </i>
    <i r="2">
      <x v="10"/>
    </i>
    <i r="1">
      <x v="10"/>
      <x v="9"/>
    </i>
    <i r="1">
      <x v="12"/>
      <x v="1"/>
    </i>
    <i r="2">
      <x v="2"/>
    </i>
    <i r="2">
      <x v="3"/>
    </i>
    <i r="2">
      <x v="4"/>
    </i>
    <i r="1">
      <x v="1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1">
      <x v="14"/>
      <x v="4"/>
    </i>
    <i r="2">
      <x v="5"/>
    </i>
    <i r="2">
      <x v="6"/>
    </i>
    <i r="2">
      <x v="7"/>
    </i>
    <i r="2">
      <x v="9"/>
    </i>
    <i r="1">
      <x v="15"/>
      <x v="3"/>
    </i>
    <i r="2">
      <x v="4"/>
    </i>
    <i r="2">
      <x v="5"/>
    </i>
    <i r="2">
      <x v="7"/>
    </i>
    <i r="2">
      <x v="8"/>
    </i>
    <i r="2">
      <x v="9"/>
    </i>
    <i r="2">
      <x v="10"/>
    </i>
    <i r="1">
      <x v="16"/>
      <x v="8"/>
    </i>
    <i r="1">
      <x v="18"/>
      <x v="5"/>
    </i>
    <i r="2">
      <x v="7"/>
    </i>
    <i>
      <x v="4"/>
      <x v="1"/>
      <x v="5"/>
    </i>
    <i r="1">
      <x v="2"/>
      <x/>
    </i>
    <i r="2">
      <x v="1"/>
    </i>
    <i r="2">
      <x v="2"/>
    </i>
    <i r="2">
      <x v="3"/>
    </i>
    <i r="2">
      <x v="4"/>
    </i>
    <i r="2">
      <x v="5"/>
    </i>
    <i r="1">
      <x v="4"/>
      <x/>
    </i>
    <i r="2">
      <x v="1"/>
    </i>
    <i r="2">
      <x v="2"/>
    </i>
    <i r="2">
      <x v="3"/>
    </i>
    <i r="2">
      <x v="4"/>
    </i>
    <i r="2">
      <x v="5"/>
    </i>
    <i r="1">
      <x v="7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11"/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1">
      <x v="1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1">
      <x v="15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>
      <x v="5"/>
      <x v="1"/>
      <x v="6"/>
    </i>
    <i r="1">
      <x v="2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8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1">
      <x v="7"/>
      <x v="1"/>
    </i>
    <i r="2">
      <x v="4"/>
    </i>
    <i r="2">
      <x v="6"/>
    </i>
    <i r="2">
      <x v="7"/>
    </i>
    <i r="2">
      <x v="8"/>
    </i>
    <i r="2">
      <x v="9"/>
    </i>
    <i r="1">
      <x v="9"/>
      <x v="9"/>
    </i>
    <i r="1">
      <x v="12"/>
      <x/>
    </i>
    <i r="2">
      <x v="1"/>
    </i>
    <i r="2">
      <x v="2"/>
    </i>
    <i r="1">
      <x v="1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5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1">
      <x v="18"/>
      <x v="4"/>
    </i>
    <i t="grand">
      <x/>
    </i>
  </rowItems>
  <colItems count="1">
    <i/>
  </colItems>
  <dataFields count="1">
    <dataField name="Average of % Mortality" fld="3" subtotal="average" baseField="0" baseItem="0"/>
  </dataField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4" cacheId="5" dataOnRows="1" applyNumberFormats="0" applyBorderFormats="0" applyFontFormats="0" applyPatternFormats="0" applyAlignmentFormats="0" applyWidthHeightFormats="1" dataCaption="Data" updatedVersion="1" showMemberPropertyTips="0" useAutoFormatting="1" itemPrintTitles="1" createdVersion="1" indent="0" compact="0" compactData="0" gridDropZones="1">
  <location ref="AB38:AD70" firstHeaderRow="2" firstDataRow="2" firstDataCol="2"/>
  <pivotFields count="4">
    <pivotField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axis="axisRow" compact="0" outline="0" subtotalTop="0" showAll="0" includeNewItemsInFilter="1">
      <items count="6">
        <item x="0"/>
        <item x="1"/>
        <item x="2"/>
        <item x="3"/>
        <item x="4"/>
        <item t="default"/>
      </items>
    </pivotField>
    <pivotField compact="0" outline="0" subtotalTop="0" showAll="0" includeNewItemsInFilter="1"/>
    <pivotField dataField="1" compact="0" outline="0" subtotalTop="0" showAll="0" includeNewItemsInFilter="1"/>
  </pivotFields>
  <rowFields count="2">
    <field x="0"/>
    <field x="1"/>
  </rowFields>
  <rowItems count="31">
    <i>
      <x/>
      <x/>
    </i>
    <i r="1">
      <x v="1"/>
    </i>
    <i r="1">
      <x v="2"/>
    </i>
    <i r="1">
      <x v="3"/>
    </i>
    <i r="1">
      <x v="4"/>
    </i>
    <i>
      <x v="1"/>
      <x/>
    </i>
    <i r="1">
      <x v="1"/>
    </i>
    <i r="1">
      <x v="2"/>
    </i>
    <i r="1">
      <x v="3"/>
    </i>
    <i r="1">
      <x v="4"/>
    </i>
    <i>
      <x v="2"/>
      <x/>
    </i>
    <i r="1">
      <x v="1"/>
    </i>
    <i r="1">
      <x v="2"/>
    </i>
    <i r="1">
      <x v="3"/>
    </i>
    <i r="1">
      <x v="4"/>
    </i>
    <i>
      <x v="3"/>
      <x/>
    </i>
    <i r="1">
      <x v="1"/>
    </i>
    <i r="1">
      <x v="2"/>
    </i>
    <i r="1">
      <x v="3"/>
    </i>
    <i r="1">
      <x v="4"/>
    </i>
    <i>
      <x v="4"/>
      <x/>
    </i>
    <i r="1">
      <x v="1"/>
    </i>
    <i r="1">
      <x v="2"/>
    </i>
    <i r="1">
      <x v="3"/>
    </i>
    <i r="1">
      <x v="4"/>
    </i>
    <i>
      <x v="5"/>
      <x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Max of Total" fld="3" subtotal="max" baseField="0" baseItem="0"/>
  </dataField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1" cacheId="4" dataPosition="0" applyNumberFormats="0" applyBorderFormats="0" applyFontFormats="0" applyPatternFormats="0" applyAlignmentFormats="0" applyWidthHeightFormats="1" dataCaption="Data" updatedVersion="1" showMemberPropertyTips="0" useAutoFormatting="1" itemPrintTitles="1" createdVersion="1" indent="0" compact="0" compactData="0" gridDropZones="1">
  <location ref="AH1:AV24" firstHeaderRow="1" firstDataRow="3" firstDataCol="1"/>
  <pivotFields count="12">
    <pivotField axis="axisCol" compact="0" outline="0" subtotalTop="0" showAll="0" includeNewItemsInFilter="1">
      <items count="7">
        <item x="5"/>
        <item x="4"/>
        <item x="3"/>
        <item x="1"/>
        <item x="0"/>
        <item x="2"/>
        <item t="default"/>
      </items>
    </pivotField>
    <pivotField axis="axisRow" compact="0" outline="0" subtotalTop="0" showAll="0" includeNewItemsInFilter="1" sortType="ascending" rankBy="0">
      <items count="23">
        <item x="8"/>
        <item x="13"/>
        <item x="1"/>
        <item x="3"/>
        <item x="2"/>
        <item x="14"/>
        <item x="9"/>
        <item x="15"/>
        <item x="4"/>
        <item x="17"/>
        <item n="Pocillopora edyouxi" m="1" x="21"/>
        <item n="Pocillopora edyouxi2" m="1" x="20"/>
        <item x="19"/>
        <item x="6"/>
        <item x="18"/>
        <item x="5"/>
        <item x="11"/>
        <item x="7"/>
        <item x="0"/>
        <item x="10"/>
        <item x="16"/>
        <item x="12"/>
        <item t="default"/>
      </items>
    </pivotField>
    <pivotField dataField="1" compact="0" numFmtId="1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2">
    <field x="0"/>
    <field x="-2"/>
  </colFields>
  <colItems count="14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>
      <x v="5"/>
      <x/>
    </i>
    <i r="1" i="1">
      <x v="1"/>
    </i>
    <i t="grand">
      <x/>
    </i>
    <i t="grand" i="1">
      <x/>
    </i>
  </colItems>
  <dataFields count="2">
    <dataField name="Max of N" fld="2" subtotal="max" baseField="0" baseItem="0"/>
    <dataField name="Average of Std.Dev." fld="4" subtotal="average" baseField="0" baseItem="0"/>
  </dataFields>
  <formats count="2">
    <format dxfId="1">
      <pivotArea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format>
    <format dxfId="0">
      <pivotArea field="-2" type="button" dataOnly="0" labelOnly="1" outline="0" axis="axisCol" fieldPosition="1"/>
    </format>
  </formats>
  <pivotTableStyleInfo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updatedVersion="1" showItems="0" showMultipleLabel="0" showMemberPropertyTips="0" useAutoFormatting="1" itemPrintTitles="1" indent="0" compact="0" compactData="0" gridDropZones="1">
  <location ref="E2:G83" firstHeaderRow="2" firstDataRow="2" firstDataCol="2"/>
  <pivotFields count="3">
    <pivotField axis="axisRow" compact="0" outline="0" subtotalTop="0" showAll="0" includeNewItemsInFilter="1">
      <items count="7">
        <item x="0"/>
        <item x="1"/>
        <item x="2"/>
        <item x="3"/>
        <item x="4"/>
        <item x="5"/>
        <item t="default"/>
      </items>
    </pivotField>
    <pivotField compact="0" outline="0" subtotalTop="0" showAll="0" includeNewItemsInFilter="1"/>
    <pivotField axis="axisRow" dataField="1" compact="0" outline="0" subtotalTop="0" showAll="0" includeNewItemsInFilter="1">
      <items count="22">
        <item x="0"/>
        <item x="12"/>
        <item x="1"/>
        <item x="2"/>
        <item x="3"/>
        <item x="4"/>
        <item x="14"/>
        <item x="5"/>
        <item x="13"/>
        <item x="6"/>
        <item x="19"/>
        <item x="15"/>
        <item x="7"/>
        <item x="8"/>
        <item x="16"/>
        <item x="9"/>
        <item x="10"/>
        <item x="17"/>
        <item x="11"/>
        <item x="18"/>
        <item x="20"/>
        <item t="default"/>
      </items>
    </pivotField>
  </pivotFields>
  <rowFields count="2">
    <field x="0"/>
    <field x="2"/>
  </rowFields>
  <rowItems count="80">
    <i>
      <x/>
      <x/>
    </i>
    <i r="1">
      <x v="2"/>
    </i>
    <i r="1">
      <x v="3"/>
    </i>
    <i r="1">
      <x v="4"/>
    </i>
    <i r="1">
      <x v="5"/>
    </i>
    <i r="1">
      <x v="7"/>
    </i>
    <i r="1">
      <x v="9"/>
    </i>
    <i r="1">
      <x v="12"/>
    </i>
    <i r="1">
      <x v="13"/>
    </i>
    <i r="1">
      <x v="15"/>
    </i>
    <i r="1">
      <x v="16"/>
    </i>
    <i r="1">
      <x v="18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7"/>
    </i>
    <i r="1">
      <x v="8"/>
    </i>
    <i r="1">
      <x v="9"/>
    </i>
    <i r="1">
      <x v="12"/>
    </i>
    <i r="1">
      <x v="13"/>
    </i>
    <i r="1">
      <x v="15"/>
    </i>
    <i r="1">
      <x v="16"/>
    </i>
    <i r="1">
      <x v="18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t="default">
      <x v="2"/>
    </i>
    <i>
      <x v="3"/>
      <x/>
    </i>
    <i r="1">
      <x v="1"/>
    </i>
    <i r="1">
      <x v="2"/>
    </i>
    <i r="1">
      <x v="4"/>
    </i>
    <i r="1">
      <x v="7"/>
    </i>
    <i r="1">
      <x v="9"/>
    </i>
    <i r="1">
      <x v="10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20"/>
    </i>
    <i t="default">
      <x v="3"/>
    </i>
    <i>
      <x v="4"/>
      <x v="1"/>
    </i>
    <i r="1">
      <x v="2"/>
    </i>
    <i r="1">
      <x v="4"/>
    </i>
    <i r="1">
      <x v="7"/>
    </i>
    <i r="1">
      <x v="11"/>
    </i>
    <i r="1">
      <x v="13"/>
    </i>
    <i r="1">
      <x v="15"/>
    </i>
    <i t="default">
      <x v="4"/>
    </i>
    <i>
      <x v="5"/>
      <x v="1"/>
    </i>
    <i r="1">
      <x v="2"/>
    </i>
    <i r="1">
      <x v="4"/>
    </i>
    <i r="1">
      <x v="7"/>
    </i>
    <i r="1">
      <x v="9"/>
    </i>
    <i r="1">
      <x v="12"/>
    </i>
    <i r="1">
      <x v="13"/>
    </i>
    <i r="1">
      <x v="15"/>
    </i>
    <i r="1">
      <x v="18"/>
    </i>
    <i t="default">
      <x v="5"/>
    </i>
    <i t="grand">
      <x/>
    </i>
  </rowItems>
  <colItems count="1">
    <i/>
  </colItems>
  <dataFields count="1">
    <dataField name="Count of Species" fld="2" subtotal="count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7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3037"/>
  <sheetViews>
    <sheetView tabSelected="1" workbookViewId="0"/>
  </sheetViews>
  <sheetFormatPr defaultRowHeight="11.25" x14ac:dyDescent="0.2"/>
  <cols>
    <col min="1" max="1" width="10.1640625" style="5" bestFit="1" customWidth="1"/>
    <col min="2" max="2" width="9.33203125" style="3"/>
    <col min="3" max="3" width="12.83203125" style="3" customWidth="1"/>
    <col min="4" max="4" width="8.33203125" style="2" bestFit="1" customWidth="1"/>
    <col min="5" max="5" width="7.6640625" style="3" bestFit="1" customWidth="1"/>
    <col min="6" max="7" width="7.6640625" style="3" customWidth="1"/>
    <col min="8" max="8" width="10.83203125" style="17" bestFit="1" customWidth="1"/>
    <col min="9" max="9" width="9.83203125" style="17" bestFit="1" customWidth="1"/>
    <col min="10" max="10" width="10.33203125" style="17" bestFit="1" customWidth="1"/>
    <col min="11" max="11" width="10" style="22" bestFit="1" customWidth="1"/>
    <col min="12" max="12" width="10" style="5" bestFit="1" customWidth="1"/>
    <col min="13" max="16" width="9.33203125" style="4"/>
    <col min="17" max="17" width="9.33203125" style="1"/>
    <col min="18" max="18" width="13.83203125" style="1" customWidth="1"/>
    <col min="19" max="19" width="10.5" style="1" bestFit="1" customWidth="1"/>
    <col min="20" max="20" width="8.6640625" style="9" customWidth="1"/>
    <col min="21" max="23" width="9.33203125" style="1"/>
    <col min="24" max="24" width="14.83203125" style="1" bestFit="1" customWidth="1"/>
    <col min="25" max="25" width="11.33203125" style="1" customWidth="1"/>
    <col min="26" max="26" width="8.6640625" style="9" customWidth="1"/>
    <col min="27" max="27" width="10.83203125" style="1" bestFit="1" customWidth="1"/>
    <col min="28" max="42" width="9.33203125" style="1"/>
    <col min="43" max="43" width="13.33203125" style="1" customWidth="1"/>
    <col min="44" max="44" width="13.33203125" style="1" bestFit="1" customWidth="1"/>
    <col min="45" max="45" width="8.6640625" style="9" customWidth="1"/>
    <col min="46" max="16384" width="9.33203125" style="1"/>
  </cols>
  <sheetData>
    <row r="1" spans="1:64" x14ac:dyDescent="0.2">
      <c r="A1" s="5" t="s">
        <v>18</v>
      </c>
      <c r="B1" s="3" t="s">
        <v>19</v>
      </c>
      <c r="C1" s="3" t="s">
        <v>0</v>
      </c>
      <c r="D1" s="2" t="s">
        <v>1</v>
      </c>
      <c r="E1" s="3" t="s">
        <v>2</v>
      </c>
      <c r="F1" s="3" t="s">
        <v>264</v>
      </c>
      <c r="G1" s="3" t="s">
        <v>277</v>
      </c>
      <c r="H1" s="17" t="s">
        <v>25</v>
      </c>
      <c r="I1" s="17" t="s">
        <v>26</v>
      </c>
      <c r="J1" s="17" t="s">
        <v>27</v>
      </c>
      <c r="K1" s="22" t="s">
        <v>3</v>
      </c>
      <c r="L1" s="13" t="s">
        <v>24</v>
      </c>
      <c r="M1" s="4" t="s">
        <v>57</v>
      </c>
      <c r="N1" s="4" t="s">
        <v>247</v>
      </c>
      <c r="R1" s="46" t="s">
        <v>55</v>
      </c>
      <c r="S1" s="44"/>
      <c r="T1" s="56"/>
      <c r="V1" s="1" t="s">
        <v>0</v>
      </c>
      <c r="X1" s="46" t="s">
        <v>55</v>
      </c>
      <c r="Y1" s="44"/>
      <c r="Z1" s="56"/>
      <c r="AQ1" s="46" t="s">
        <v>55</v>
      </c>
      <c r="AR1" s="44"/>
      <c r="AS1" s="56"/>
    </row>
    <row r="2" spans="1:64" x14ac:dyDescent="0.2">
      <c r="A2" s="30">
        <v>37387</v>
      </c>
      <c r="B2" s="29" t="s">
        <v>20</v>
      </c>
      <c r="C2" s="3" t="s">
        <v>4</v>
      </c>
      <c r="D2" s="2">
        <v>1</v>
      </c>
      <c r="E2" s="3" t="s">
        <v>13</v>
      </c>
      <c r="F2" s="3" t="str">
        <f>VLOOKUP(E2,P$3:Q$22,2)</f>
        <v>Other</v>
      </c>
      <c r="G2" s="3" t="str">
        <f>VLOOKUP(E2,P$24:Q$44,2)</f>
        <v>OtherEnc</v>
      </c>
      <c r="H2" s="17">
        <v>3.5</v>
      </c>
      <c r="I2" s="17">
        <v>1.5</v>
      </c>
      <c r="J2" s="17">
        <v>0</v>
      </c>
      <c r="K2" s="22">
        <v>0</v>
      </c>
      <c r="L2" s="12">
        <f>IF(J2&gt;0,PI()*((H2/2)*(I2/2)+J2^2),((H2/2)*(I2/2))*PI())</f>
        <v>4.1233403578366037</v>
      </c>
      <c r="M2" s="4">
        <f>LOG(L2)</f>
        <v>0.61524918477212831</v>
      </c>
      <c r="N2" s="4">
        <f>LN(L2)</f>
        <v>1.416663601333042</v>
      </c>
      <c r="O2" s="85"/>
      <c r="P2" s="4" t="s">
        <v>2</v>
      </c>
      <c r="Q2" s="1" t="s">
        <v>264</v>
      </c>
      <c r="R2" s="46" t="s">
        <v>0</v>
      </c>
      <c r="S2" s="46" t="s">
        <v>2</v>
      </c>
      <c r="T2" s="37" t="s">
        <v>45</v>
      </c>
      <c r="V2" s="1" t="s">
        <v>1</v>
      </c>
      <c r="X2" s="46" t="s">
        <v>0</v>
      </c>
      <c r="Y2" s="46" t="s">
        <v>264</v>
      </c>
      <c r="Z2" s="37" t="s">
        <v>45</v>
      </c>
      <c r="AB2" s="76" t="s">
        <v>268</v>
      </c>
      <c r="AC2" s="76" t="s">
        <v>269</v>
      </c>
      <c r="AD2" s="76" t="s">
        <v>270</v>
      </c>
      <c r="AE2" s="76" t="s">
        <v>271</v>
      </c>
      <c r="AF2" s="76" t="s">
        <v>272</v>
      </c>
      <c r="AG2" s="76" t="s">
        <v>273</v>
      </c>
      <c r="AQ2" s="46" t="s">
        <v>0</v>
      </c>
      <c r="AR2" s="46" t="s">
        <v>277</v>
      </c>
      <c r="AS2" s="37" t="s">
        <v>45</v>
      </c>
      <c r="AU2" s="1" t="s">
        <v>0</v>
      </c>
      <c r="AV2" s="1" t="s">
        <v>277</v>
      </c>
      <c r="AW2" s="76" t="s">
        <v>45</v>
      </c>
      <c r="AX2" s="76" t="s">
        <v>269</v>
      </c>
      <c r="AY2" s="76" t="s">
        <v>270</v>
      </c>
      <c r="AZ2" s="76" t="s">
        <v>271</v>
      </c>
      <c r="BA2" s="76" t="s">
        <v>272</v>
      </c>
      <c r="BB2" s="76" t="s">
        <v>273</v>
      </c>
    </row>
    <row r="3" spans="1:64" x14ac:dyDescent="0.2">
      <c r="A3" s="30">
        <v>37387</v>
      </c>
      <c r="B3" s="29" t="s">
        <v>20</v>
      </c>
      <c r="C3" s="3" t="s">
        <v>4</v>
      </c>
      <c r="D3" s="2">
        <v>1</v>
      </c>
      <c r="E3" s="3" t="s">
        <v>13</v>
      </c>
      <c r="F3" s="3" t="str">
        <f t="shared" ref="F3:F66" si="0">VLOOKUP(E3,P$3:Q$22,2)</f>
        <v>Other</v>
      </c>
      <c r="G3" s="3" t="str">
        <f t="shared" ref="G3:G66" si="1">VLOOKUP(E3,P$24:Q$44,2)</f>
        <v>OtherEnc</v>
      </c>
      <c r="H3" s="17">
        <v>2</v>
      </c>
      <c r="I3" s="17">
        <v>1.5</v>
      </c>
      <c r="J3" s="17">
        <v>0</v>
      </c>
      <c r="K3" s="22">
        <v>0</v>
      </c>
      <c r="L3" s="12">
        <f t="shared" ref="L3:L66" si="2">IF(J3&gt;0,PI()*((H3/2)*(I3/2)+J3^2),((H3/2)*(I3/2))*PI())</f>
        <v>2.3561944901923448</v>
      </c>
      <c r="M3" s="4">
        <f t="shared" ref="M3:M66" si="3">LOG(L3)</f>
        <v>0.37221113608583389</v>
      </c>
      <c r="N3" s="4">
        <f t="shared" ref="N3:N66" si="4">LN(L3)</f>
        <v>0.85704781339761926</v>
      </c>
      <c r="O3" s="85"/>
      <c r="P3" s="4" t="s">
        <v>13</v>
      </c>
      <c r="Q3" s="1" t="s">
        <v>266</v>
      </c>
      <c r="R3" s="36" t="s">
        <v>4</v>
      </c>
      <c r="S3" s="36" t="s">
        <v>13</v>
      </c>
      <c r="T3" s="56">
        <v>3.7306412761378795</v>
      </c>
      <c r="V3" s="1" t="s">
        <v>2</v>
      </c>
      <c r="X3" s="36" t="s">
        <v>4</v>
      </c>
      <c r="Y3" s="36" t="s">
        <v>263</v>
      </c>
      <c r="Z3" s="56">
        <v>134.58590166671434</v>
      </c>
      <c r="AB3" s="9">
        <v>3.7306412761378795</v>
      </c>
      <c r="AC3" s="1">
        <v>4.5487643630102212</v>
      </c>
      <c r="AD3" s="1">
        <v>105.24335389525807</v>
      </c>
      <c r="AE3" s="1">
        <v>30.630528372500482</v>
      </c>
      <c r="AF3" s="1">
        <v>6.2406814065721958</v>
      </c>
      <c r="AG3" s="1">
        <v>7.9358874424430734</v>
      </c>
      <c r="AH3" s="9"/>
      <c r="AL3" s="9"/>
      <c r="AQ3" s="36" t="s">
        <v>4</v>
      </c>
      <c r="AR3" s="36" t="s">
        <v>280</v>
      </c>
      <c r="AS3" s="56">
        <v>1003.2661099699706</v>
      </c>
      <c r="AU3" s="1" t="s">
        <v>4</v>
      </c>
      <c r="AV3" s="1" t="s">
        <v>280</v>
      </c>
      <c r="AW3" s="1">
        <v>1003.2661099699706</v>
      </c>
      <c r="AX3" s="1">
        <v>737.38939166284001</v>
      </c>
      <c r="AY3" s="1">
        <v>411.95610218743349</v>
      </c>
      <c r="AZ3" s="1">
        <v>85.072139464331855</v>
      </c>
      <c r="BA3" s="1">
        <v>2760.1719876922261</v>
      </c>
      <c r="BB3" s="1">
        <v>1162.1564181622334</v>
      </c>
    </row>
    <row r="4" spans="1:64" x14ac:dyDescent="0.2">
      <c r="A4" s="30">
        <v>37387</v>
      </c>
      <c r="B4" s="29" t="s">
        <v>21</v>
      </c>
      <c r="C4" s="3" t="s">
        <v>4</v>
      </c>
      <c r="D4" s="2">
        <v>2</v>
      </c>
      <c r="E4" s="3" t="s">
        <v>13</v>
      </c>
      <c r="F4" s="3" t="str">
        <f t="shared" si="0"/>
        <v>Other</v>
      </c>
      <c r="G4" s="3" t="str">
        <f t="shared" si="1"/>
        <v>OtherEnc</v>
      </c>
      <c r="H4" s="17">
        <v>2</v>
      </c>
      <c r="I4" s="17">
        <v>1.5</v>
      </c>
      <c r="J4" s="17">
        <v>0</v>
      </c>
      <c r="K4" s="22">
        <v>0</v>
      </c>
      <c r="L4" s="12">
        <f t="shared" si="2"/>
        <v>2.3561944901923448</v>
      </c>
      <c r="M4" s="4">
        <f t="shared" si="3"/>
        <v>0.37221113608583389</v>
      </c>
      <c r="N4" s="4">
        <f t="shared" si="4"/>
        <v>0.85704781339761926</v>
      </c>
      <c r="O4" s="85"/>
      <c r="P4" s="4" t="s">
        <v>23</v>
      </c>
      <c r="Q4" s="1" t="s">
        <v>266</v>
      </c>
      <c r="R4" s="43"/>
      <c r="S4" s="39" t="s">
        <v>16</v>
      </c>
      <c r="T4" s="57">
        <v>120.08188984146764</v>
      </c>
      <c r="V4" s="1" t="s">
        <v>244</v>
      </c>
      <c r="X4" s="43"/>
      <c r="Y4" s="39" t="s">
        <v>266</v>
      </c>
      <c r="Z4" s="57">
        <v>165.29871225970626</v>
      </c>
      <c r="AB4" s="9">
        <v>183.09217088932138</v>
      </c>
      <c r="AC4" s="1">
        <v>21.69662426385451</v>
      </c>
      <c r="AD4" s="1">
        <v>1222.0795422464296</v>
      </c>
      <c r="AE4" s="1">
        <v>160.44375481270873</v>
      </c>
      <c r="AF4" s="1">
        <v>464.32810819890182</v>
      </c>
      <c r="AG4" s="1">
        <v>32.986722862692829</v>
      </c>
      <c r="AL4" s="9"/>
      <c r="AQ4" s="43"/>
      <c r="AR4" s="39" t="s">
        <v>278</v>
      </c>
      <c r="AS4" s="57">
        <v>125.53955281853167</v>
      </c>
      <c r="AV4" s="1" t="s">
        <v>278</v>
      </c>
      <c r="AW4" s="1">
        <v>125.53955281853167</v>
      </c>
      <c r="AX4" s="1">
        <v>247.23411974295291</v>
      </c>
      <c r="AY4" s="1">
        <v>12.008097464909019</v>
      </c>
      <c r="AZ4" s="1">
        <v>3.1099753429094346</v>
      </c>
      <c r="BA4" s="1">
        <v>827.79041052806951</v>
      </c>
      <c r="BB4" s="1">
        <v>1535.6360324192149</v>
      </c>
    </row>
    <row r="5" spans="1:64" x14ac:dyDescent="0.2">
      <c r="A5" s="30">
        <v>37387</v>
      </c>
      <c r="B5" s="29" t="s">
        <v>20</v>
      </c>
      <c r="C5" s="3" t="s">
        <v>4</v>
      </c>
      <c r="D5" s="2">
        <v>5</v>
      </c>
      <c r="E5" s="3" t="s">
        <v>13</v>
      </c>
      <c r="F5" s="3" t="str">
        <f t="shared" si="0"/>
        <v>Other</v>
      </c>
      <c r="G5" s="3" t="str">
        <f t="shared" si="1"/>
        <v>OtherEnc</v>
      </c>
      <c r="H5" s="17">
        <v>2.5</v>
      </c>
      <c r="I5" s="17">
        <v>2</v>
      </c>
      <c r="J5" s="17">
        <v>0</v>
      </c>
      <c r="K5" s="22">
        <v>0</v>
      </c>
      <c r="L5" s="12">
        <f t="shared" si="2"/>
        <v>3.9269908169872414</v>
      </c>
      <c r="M5" s="4">
        <f t="shared" si="3"/>
        <v>0.59405988570219026</v>
      </c>
      <c r="N5" s="4">
        <f t="shared" si="4"/>
        <v>1.3678734371636099</v>
      </c>
      <c r="O5" s="85"/>
      <c r="P5" s="4" t="s">
        <v>16</v>
      </c>
      <c r="Q5" s="1" t="s">
        <v>263</v>
      </c>
      <c r="R5" s="43"/>
      <c r="S5" s="39" t="s">
        <v>9</v>
      </c>
      <c r="T5" s="57">
        <v>183.09217088932138</v>
      </c>
      <c r="V5" s="1" t="s">
        <v>245</v>
      </c>
      <c r="X5" s="43"/>
      <c r="Y5" s="39" t="s">
        <v>267</v>
      </c>
      <c r="Z5" s="57">
        <v>996.53282467276733</v>
      </c>
      <c r="AB5" s="9">
        <v>11.130837304593836</v>
      </c>
      <c r="AC5" s="1">
        <v>650.38135572007093</v>
      </c>
      <c r="AD5" s="1">
        <v>0.96865773485685291</v>
      </c>
      <c r="AF5" s="1">
        <v>502.6548245743669</v>
      </c>
      <c r="AG5" s="1">
        <v>2541.941155835842</v>
      </c>
      <c r="AL5" s="9"/>
      <c r="AQ5" s="43"/>
      <c r="AR5" s="39" t="s">
        <v>279</v>
      </c>
      <c r="AS5" s="57">
        <v>6617.7053008981547</v>
      </c>
      <c r="AV5" s="1" t="s">
        <v>279</v>
      </c>
      <c r="AW5" s="1">
        <v>6617.7053008981547</v>
      </c>
      <c r="AX5" s="1">
        <v>1945.5029938369435</v>
      </c>
      <c r="AY5" s="1">
        <v>455.62720483282379</v>
      </c>
      <c r="AZ5" s="1">
        <v>47.537532836569568</v>
      </c>
      <c r="BA5" s="1">
        <v>25147.177594959834</v>
      </c>
      <c r="BB5" s="1">
        <v>15693.414485998517</v>
      </c>
      <c r="BG5" s="84"/>
      <c r="BH5" s="84"/>
      <c r="BI5" s="84"/>
      <c r="BJ5" s="84"/>
      <c r="BK5" s="84"/>
      <c r="BL5" s="84"/>
    </row>
    <row r="6" spans="1:64" x14ac:dyDescent="0.2">
      <c r="A6" s="30">
        <v>37387</v>
      </c>
      <c r="B6" s="29" t="s">
        <v>20</v>
      </c>
      <c r="C6" s="3" t="s">
        <v>4</v>
      </c>
      <c r="D6" s="2">
        <v>8</v>
      </c>
      <c r="E6" s="3" t="s">
        <v>13</v>
      </c>
      <c r="F6" s="3" t="str">
        <f t="shared" si="0"/>
        <v>Other</v>
      </c>
      <c r="G6" s="3" t="str">
        <f t="shared" si="1"/>
        <v>OtherEnc</v>
      </c>
      <c r="H6" s="17">
        <v>3</v>
      </c>
      <c r="I6" s="17">
        <v>2.5</v>
      </c>
      <c r="J6" s="17">
        <v>0</v>
      </c>
      <c r="K6" s="22">
        <v>10</v>
      </c>
      <c r="L6" s="12">
        <f t="shared" si="2"/>
        <v>5.8904862254808616</v>
      </c>
      <c r="M6" s="4">
        <f t="shared" si="3"/>
        <v>0.7701511447578715</v>
      </c>
      <c r="N6" s="4">
        <f t="shared" si="4"/>
        <v>1.7733385452717743</v>
      </c>
      <c r="O6" s="85"/>
      <c r="P6" s="4" t="s">
        <v>9</v>
      </c>
      <c r="Q6" s="1" t="s">
        <v>263</v>
      </c>
      <c r="R6" s="43"/>
      <c r="S6" s="39" t="s">
        <v>5</v>
      </c>
      <c r="T6" s="57">
        <v>133.59610292753072</v>
      </c>
      <c r="V6" s="1" t="s">
        <v>246</v>
      </c>
      <c r="X6" s="43"/>
      <c r="Y6" s="39" t="s">
        <v>265</v>
      </c>
      <c r="Z6" s="57">
        <v>3824.4176960170475</v>
      </c>
      <c r="AB6" s="9">
        <v>1510.1461352880933</v>
      </c>
      <c r="AC6" s="1">
        <v>78.9816028066559</v>
      </c>
      <c r="AD6" s="1">
        <v>7.4612825522757582</v>
      </c>
      <c r="AF6" s="1">
        <v>143.23699004960963</v>
      </c>
      <c r="AG6" s="1">
        <v>2324.7785636564467</v>
      </c>
      <c r="AL6" s="9"/>
      <c r="AQ6" s="43"/>
      <c r="AR6" s="39" t="s">
        <v>281</v>
      </c>
      <c r="AS6" s="57">
        <v>71.324832989292176</v>
      </c>
      <c r="AV6" s="1" t="s">
        <v>281</v>
      </c>
      <c r="AW6" s="1">
        <v>71.324832989292176</v>
      </c>
      <c r="AX6" s="1">
        <v>299.94184607917424</v>
      </c>
      <c r="AY6" s="1">
        <v>32.616463728519747</v>
      </c>
      <c r="AZ6" s="1">
        <v>30.630528372500482</v>
      </c>
      <c r="BA6" s="1">
        <v>58.734883367524994</v>
      </c>
      <c r="BB6" s="1">
        <v>90.06760122487448</v>
      </c>
    </row>
    <row r="7" spans="1:64" x14ac:dyDescent="0.2">
      <c r="A7" s="30">
        <v>37387</v>
      </c>
      <c r="B7" s="29" t="s">
        <v>20</v>
      </c>
      <c r="C7" s="3" t="s">
        <v>4</v>
      </c>
      <c r="D7" s="2">
        <v>1</v>
      </c>
      <c r="E7" s="3" t="s">
        <v>16</v>
      </c>
      <c r="F7" s="3" t="str">
        <f t="shared" si="0"/>
        <v>Mon</v>
      </c>
      <c r="G7" s="3" t="str">
        <f t="shared" si="1"/>
        <v>Encrust</v>
      </c>
      <c r="H7" s="17">
        <v>19.5</v>
      </c>
      <c r="I7" s="17">
        <v>13</v>
      </c>
      <c r="J7" s="17">
        <v>0</v>
      </c>
      <c r="K7" s="22">
        <v>0</v>
      </c>
      <c r="L7" s="12">
        <f t="shared" si="2"/>
        <v>199.09843442125313</v>
      </c>
      <c r="M7" s="4">
        <f t="shared" si="3"/>
        <v>2.2990678450355264</v>
      </c>
      <c r="N7" s="4">
        <f t="shared" si="4"/>
        <v>5.2937993477607472</v>
      </c>
      <c r="O7" s="85"/>
      <c r="P7" s="4" t="s">
        <v>5</v>
      </c>
      <c r="Q7" s="1" t="s">
        <v>263</v>
      </c>
      <c r="R7" s="43"/>
      <c r="S7" s="39" t="s">
        <v>22</v>
      </c>
      <c r="T7" s="57">
        <v>11.130837304593836</v>
      </c>
      <c r="X7" s="36" t="s">
        <v>47</v>
      </c>
      <c r="Y7" s="44"/>
      <c r="Z7" s="56">
        <v>1194.2086068318174</v>
      </c>
      <c r="AB7" s="9">
        <v>2.9491701035574183</v>
      </c>
      <c r="AC7" s="1">
        <v>2076.9854431045519</v>
      </c>
      <c r="AF7" s="1">
        <v>319.65705250276147</v>
      </c>
      <c r="AG7" s="1">
        <v>3.2519617639198555</v>
      </c>
      <c r="AL7" s="9"/>
      <c r="AQ7" s="43"/>
      <c r="AR7" s="39" t="s">
        <v>282</v>
      </c>
      <c r="AS7" s="57">
        <v>1510.1461352880933</v>
      </c>
      <c r="AV7" s="1" t="s">
        <v>282</v>
      </c>
      <c r="AW7" s="1">
        <v>1510.1461352880933</v>
      </c>
      <c r="AX7" s="1">
        <v>2076.9854431045519</v>
      </c>
      <c r="AY7" s="1">
        <v>1222.0795422464296</v>
      </c>
      <c r="AZ7" s="1">
        <v>160.44375481270873</v>
      </c>
      <c r="BA7" s="1">
        <v>1660.0317389570191</v>
      </c>
      <c r="BB7" s="1">
        <v>2541.941155835842</v>
      </c>
    </row>
    <row r="8" spans="1:64" x14ac:dyDescent="0.2">
      <c r="A8" s="30">
        <v>37387</v>
      </c>
      <c r="B8" s="29" t="s">
        <v>20</v>
      </c>
      <c r="C8" s="3" t="s">
        <v>4</v>
      </c>
      <c r="D8" s="2">
        <v>1</v>
      </c>
      <c r="E8" s="3" t="s">
        <v>16</v>
      </c>
      <c r="F8" s="3" t="str">
        <f t="shared" si="0"/>
        <v>Mon</v>
      </c>
      <c r="G8" s="3" t="str">
        <f t="shared" si="1"/>
        <v>Encrust</v>
      </c>
      <c r="H8" s="17">
        <v>12</v>
      </c>
      <c r="I8" s="17">
        <v>9</v>
      </c>
      <c r="J8" s="17">
        <v>0</v>
      </c>
      <c r="K8" s="22">
        <v>0</v>
      </c>
      <c r="L8" s="12">
        <f t="shared" si="2"/>
        <v>84.823001646924411</v>
      </c>
      <c r="M8" s="4">
        <f t="shared" si="3"/>
        <v>1.928513636853121</v>
      </c>
      <c r="N8" s="4">
        <f t="shared" si="4"/>
        <v>4.4405667518537291</v>
      </c>
      <c r="O8" s="85"/>
      <c r="P8" s="4" t="s">
        <v>22</v>
      </c>
      <c r="Q8" s="1" t="s">
        <v>263</v>
      </c>
      <c r="R8" s="43"/>
      <c r="S8" s="39" t="s">
        <v>8</v>
      </c>
      <c r="T8" s="57">
        <v>1008.2537287086393</v>
      </c>
      <c r="X8" s="36" t="s">
        <v>15</v>
      </c>
      <c r="Y8" s="36" t="s">
        <v>263</v>
      </c>
      <c r="Z8" s="56">
        <v>415.46473325220148</v>
      </c>
      <c r="AB8" s="9">
        <v>445.71345772805188</v>
      </c>
      <c r="AC8" s="1">
        <v>3.0617676402553973</v>
      </c>
      <c r="AF8" s="1">
        <v>1898.2250208015987</v>
      </c>
      <c r="AG8" s="1">
        <v>329.2045489265617</v>
      </c>
      <c r="AJ8" s="76" t="s">
        <v>268</v>
      </c>
      <c r="AK8" s="76" t="s">
        <v>269</v>
      </c>
      <c r="AL8" s="76" t="s">
        <v>270</v>
      </c>
      <c r="AM8" s="76" t="s">
        <v>271</v>
      </c>
      <c r="AN8" s="76" t="s">
        <v>272</v>
      </c>
      <c r="AO8" s="76" t="s">
        <v>273</v>
      </c>
      <c r="AQ8" s="36" t="s">
        <v>15</v>
      </c>
      <c r="AR8" s="36" t="s">
        <v>280</v>
      </c>
      <c r="AS8" s="56">
        <v>737.38939166284001</v>
      </c>
    </row>
    <row r="9" spans="1:64" x14ac:dyDescent="0.2">
      <c r="A9" s="30">
        <v>37387</v>
      </c>
      <c r="B9" s="29" t="s">
        <v>20</v>
      </c>
      <c r="C9" s="3" t="s">
        <v>4</v>
      </c>
      <c r="D9" s="2">
        <v>1</v>
      </c>
      <c r="E9" s="3" t="s">
        <v>16</v>
      </c>
      <c r="F9" s="3" t="str">
        <f t="shared" si="0"/>
        <v>Mon</v>
      </c>
      <c r="G9" s="3" t="str">
        <f t="shared" si="1"/>
        <v>Encrust</v>
      </c>
      <c r="H9" s="17">
        <v>2.5</v>
      </c>
      <c r="I9" s="17">
        <v>1</v>
      </c>
      <c r="J9" s="17">
        <v>0</v>
      </c>
      <c r="K9" s="22">
        <v>0</v>
      </c>
      <c r="L9" s="12">
        <f t="shared" si="2"/>
        <v>1.9634954084936207</v>
      </c>
      <c r="M9" s="4">
        <f t="shared" si="3"/>
        <v>0.29302989003820906</v>
      </c>
      <c r="N9" s="4">
        <f t="shared" si="4"/>
        <v>0.67472625660366459</v>
      </c>
      <c r="O9" s="85"/>
      <c r="P9" s="4" t="s">
        <v>34</v>
      </c>
      <c r="Q9" s="1" t="s">
        <v>265</v>
      </c>
      <c r="R9" s="43"/>
      <c r="S9" s="39" t="s">
        <v>17</v>
      </c>
      <c r="T9" s="57">
        <v>1510.1461352880933</v>
      </c>
      <c r="X9" s="43"/>
      <c r="Y9" s="39" t="s">
        <v>266</v>
      </c>
      <c r="Z9" s="57">
        <v>132.57048234205914</v>
      </c>
      <c r="AB9" s="9">
        <v>32.07830840269132</v>
      </c>
      <c r="AC9" s="1">
        <v>242.68803248981152</v>
      </c>
      <c r="AF9" s="1">
        <v>343.2189974046849</v>
      </c>
      <c r="AG9" s="1">
        <v>412.33403578366034</v>
      </c>
      <c r="AI9" s="1" t="s">
        <v>16</v>
      </c>
      <c r="AJ9" s="1">
        <v>120.08188984146764</v>
      </c>
      <c r="AK9" s="1">
        <v>214.44078130279297</v>
      </c>
      <c r="AL9" s="1">
        <v>11.649537258314382</v>
      </c>
      <c r="AM9" s="1">
        <v>2.9810505128781206</v>
      </c>
      <c r="AN9" s="1">
        <v>638.55282259342459</v>
      </c>
      <c r="AO9" s="1">
        <v>1483.1152371885673</v>
      </c>
      <c r="AQ9" s="43"/>
      <c r="AR9" s="39" t="s">
        <v>278</v>
      </c>
      <c r="AS9" s="57">
        <v>247.23411974295291</v>
      </c>
    </row>
    <row r="10" spans="1:64" x14ac:dyDescent="0.2">
      <c r="A10" s="30">
        <v>37387</v>
      </c>
      <c r="B10" s="29" t="s">
        <v>21</v>
      </c>
      <c r="C10" s="3" t="s">
        <v>4</v>
      </c>
      <c r="D10" s="2">
        <v>1</v>
      </c>
      <c r="E10" s="3" t="s">
        <v>16</v>
      </c>
      <c r="F10" s="3" t="str">
        <f t="shared" si="0"/>
        <v>Mon</v>
      </c>
      <c r="G10" s="3" t="str">
        <f t="shared" si="1"/>
        <v>Encrust</v>
      </c>
      <c r="H10" s="17">
        <v>15</v>
      </c>
      <c r="I10" s="17">
        <v>10</v>
      </c>
      <c r="J10" s="17">
        <v>0</v>
      </c>
      <c r="K10" s="22">
        <v>5</v>
      </c>
      <c r="L10" s="12">
        <f t="shared" si="2"/>
        <v>117.80972450961724</v>
      </c>
      <c r="M10" s="4">
        <f t="shared" si="3"/>
        <v>2.0711811404218525</v>
      </c>
      <c r="N10" s="4">
        <f t="shared" si="4"/>
        <v>4.7690708188257656</v>
      </c>
      <c r="O10" s="85"/>
      <c r="P10" s="4" t="s">
        <v>8</v>
      </c>
      <c r="Q10" s="1" t="s">
        <v>265</v>
      </c>
      <c r="R10" s="43"/>
      <c r="S10" s="39" t="s">
        <v>11</v>
      </c>
      <c r="T10" s="57">
        <v>2.9491701035574183</v>
      </c>
      <c r="X10" s="43"/>
      <c r="Y10" s="39" t="s">
        <v>267</v>
      </c>
      <c r="Z10" s="57">
        <v>722.52222092875263</v>
      </c>
      <c r="AC10" s="1">
        <v>76.308238358144848</v>
      </c>
      <c r="AF10" s="1">
        <v>2.9268033297737079</v>
      </c>
      <c r="AG10" s="1">
        <v>113.13660543740242</v>
      </c>
      <c r="AI10" s="1" t="s">
        <v>5</v>
      </c>
      <c r="AJ10" s="1">
        <v>133.59610292753072</v>
      </c>
      <c r="AK10" s="1">
        <v>266.84250767624451</v>
      </c>
      <c r="AL10" s="1">
        <v>12.476710804220827</v>
      </c>
      <c r="AM10" s="1">
        <v>3.6095590592807727</v>
      </c>
      <c r="AN10" s="1">
        <v>1418.2116848841629</v>
      </c>
      <c r="AO10" s="1">
        <v>1613.0350990749043</v>
      </c>
      <c r="AQ10" s="43"/>
      <c r="AR10" s="39" t="s">
        <v>279</v>
      </c>
      <c r="AS10" s="57">
        <v>1945.5029938369435</v>
      </c>
    </row>
    <row r="11" spans="1:64" x14ac:dyDescent="0.2">
      <c r="A11" s="30">
        <v>37387</v>
      </c>
      <c r="B11" s="29" t="s">
        <v>21</v>
      </c>
      <c r="C11" s="3" t="s">
        <v>4</v>
      </c>
      <c r="D11" s="2">
        <v>1</v>
      </c>
      <c r="E11" s="3" t="s">
        <v>16</v>
      </c>
      <c r="F11" s="3" t="str">
        <f t="shared" si="0"/>
        <v>Mon</v>
      </c>
      <c r="G11" s="3" t="str">
        <f t="shared" si="1"/>
        <v>Encrust</v>
      </c>
      <c r="H11" s="17">
        <v>17</v>
      </c>
      <c r="I11" s="17">
        <v>11.5</v>
      </c>
      <c r="J11" s="17">
        <v>0</v>
      </c>
      <c r="K11" s="22">
        <v>15</v>
      </c>
      <c r="L11" s="12">
        <f t="shared" si="2"/>
        <v>153.54534094420114</v>
      </c>
      <c r="M11" s="4">
        <f t="shared" si="3"/>
        <v>2.1862366430980571</v>
      </c>
      <c r="N11" s="4">
        <f t="shared" si="4"/>
        <v>5.0339959041549296</v>
      </c>
      <c r="O11" s="85"/>
      <c r="P11" s="4" t="s">
        <v>14</v>
      </c>
      <c r="Q11" s="1" t="s">
        <v>267</v>
      </c>
      <c r="R11" s="43"/>
      <c r="S11" s="39" t="s">
        <v>6</v>
      </c>
      <c r="T11" s="57">
        <v>6617.7053008981547</v>
      </c>
      <c r="X11" s="43"/>
      <c r="Y11" s="39" t="s">
        <v>265</v>
      </c>
      <c r="Z11" s="57">
        <v>902.34432995869781</v>
      </c>
      <c r="AF11" s="1">
        <v>19.778943748225743</v>
      </c>
      <c r="AH11" s="9"/>
      <c r="AI11" s="1" t="s">
        <v>12</v>
      </c>
      <c r="AJ11" s="1">
        <v>996.53282467276733</v>
      </c>
      <c r="AK11" s="1">
        <v>786.87628274096232</v>
      </c>
      <c r="AL11" s="1">
        <v>428.48535190249788</v>
      </c>
      <c r="AM11" s="1">
        <v>132.28094746960303</v>
      </c>
      <c r="AN11" s="1">
        <v>916.51477678977074</v>
      </c>
      <c r="AO11" s="1">
        <v>932.73989226944605</v>
      </c>
      <c r="AQ11" s="43"/>
      <c r="AR11" s="39" t="s">
        <v>281</v>
      </c>
      <c r="AS11" s="57">
        <v>299.94184607917424</v>
      </c>
    </row>
    <row r="12" spans="1:64" x14ac:dyDescent="0.2">
      <c r="A12" s="30">
        <v>37431</v>
      </c>
      <c r="B12" s="3" t="s">
        <v>20</v>
      </c>
      <c r="C12" s="3" t="s">
        <v>4</v>
      </c>
      <c r="D12" s="2">
        <v>1</v>
      </c>
      <c r="E12" s="3" t="s">
        <v>16</v>
      </c>
      <c r="F12" s="3" t="str">
        <f t="shared" si="0"/>
        <v>Mon</v>
      </c>
      <c r="G12" s="3" t="str">
        <f t="shared" si="1"/>
        <v>Encrust</v>
      </c>
      <c r="H12" s="17">
        <v>31.5</v>
      </c>
      <c r="I12" s="17">
        <v>25.5</v>
      </c>
      <c r="J12" s="17">
        <v>0</v>
      </c>
      <c r="K12" s="22">
        <v>85</v>
      </c>
      <c r="L12" s="12">
        <f t="shared" si="2"/>
        <v>630.87107474900029</v>
      </c>
      <c r="M12" s="4">
        <f t="shared" si="3"/>
        <v>2.7999406155897271</v>
      </c>
      <c r="N12" s="4">
        <f t="shared" si="4"/>
        <v>6.4471015227254771</v>
      </c>
      <c r="O12" s="85"/>
      <c r="P12" s="4" t="s">
        <v>17</v>
      </c>
      <c r="Q12" s="1" t="s">
        <v>266</v>
      </c>
      <c r="R12" s="43"/>
      <c r="S12" s="39" t="s">
        <v>12</v>
      </c>
      <c r="T12" s="57">
        <v>996.53282467276733</v>
      </c>
      <c r="X12" s="36" t="s">
        <v>48</v>
      </c>
      <c r="Y12" s="44"/>
      <c r="Z12" s="56">
        <v>498.7896710652912</v>
      </c>
      <c r="AF12" s="1">
        <v>20.604920816732058</v>
      </c>
      <c r="AI12" s="1" t="s">
        <v>8</v>
      </c>
      <c r="AJ12" s="1">
        <v>1008.2537287086393</v>
      </c>
      <c r="AK12" s="1">
        <v>620.94964794961197</v>
      </c>
      <c r="AL12" s="1">
        <v>278.21944540191208</v>
      </c>
      <c r="AM12" s="1">
        <v>45.731466126605817</v>
      </c>
      <c r="AN12" s="1">
        <v>4194.1275961719157</v>
      </c>
      <c r="AO12" s="1">
        <v>1620.9894699478095</v>
      </c>
      <c r="AQ12" s="43"/>
      <c r="AR12" s="39" t="s">
        <v>282</v>
      </c>
      <c r="AS12" s="57">
        <v>2076.9854431045519</v>
      </c>
    </row>
    <row r="13" spans="1:64" x14ac:dyDescent="0.2">
      <c r="A13" s="30">
        <v>37431</v>
      </c>
      <c r="B13" s="3" t="s">
        <v>20</v>
      </c>
      <c r="C13" s="3" t="s">
        <v>4</v>
      </c>
      <c r="D13" s="2">
        <v>1</v>
      </c>
      <c r="E13" s="3" t="s">
        <v>16</v>
      </c>
      <c r="F13" s="3" t="str">
        <f t="shared" si="0"/>
        <v>Mon</v>
      </c>
      <c r="G13" s="3" t="str">
        <f t="shared" si="1"/>
        <v>Encrust</v>
      </c>
      <c r="H13" s="17">
        <v>5.5</v>
      </c>
      <c r="I13" s="17">
        <v>5.5</v>
      </c>
      <c r="J13" s="17">
        <v>0</v>
      </c>
      <c r="K13" s="22">
        <v>25</v>
      </c>
      <c r="L13" s="12">
        <f t="shared" si="2"/>
        <v>23.758294442772812</v>
      </c>
      <c r="M13" s="4">
        <f t="shared" si="3"/>
        <v>1.3758152603546592</v>
      </c>
      <c r="N13" s="4">
        <f t="shared" si="4"/>
        <v>3.1679317092063601</v>
      </c>
      <c r="O13" s="85"/>
      <c r="P13" s="4" t="s">
        <v>40</v>
      </c>
      <c r="Q13" s="1" t="s">
        <v>267</v>
      </c>
      <c r="R13" s="43"/>
      <c r="S13" s="39" t="s">
        <v>10</v>
      </c>
      <c r="T13" s="57">
        <v>445.71345772805188</v>
      </c>
      <c r="X13" s="36" t="s">
        <v>32</v>
      </c>
      <c r="Y13" s="36" t="s">
        <v>263</v>
      </c>
      <c r="Z13" s="56">
        <v>826.21970721428352</v>
      </c>
      <c r="AF13" s="1">
        <v>14.248431680968707</v>
      </c>
      <c r="AI13" s="1" t="s">
        <v>6</v>
      </c>
      <c r="AJ13" s="1">
        <v>6617.7053008981547</v>
      </c>
      <c r="AK13" s="1">
        <v>1945.5029938369435</v>
      </c>
      <c r="AL13" s="1">
        <v>455.62720483282379</v>
      </c>
      <c r="AM13" s="1">
        <v>47.537532836569568</v>
      </c>
      <c r="AN13" s="1">
        <v>25147.177594959834</v>
      </c>
      <c r="AO13" s="1">
        <v>15693.414485998517</v>
      </c>
      <c r="AQ13" s="43"/>
      <c r="AR13" s="39" t="s">
        <v>283</v>
      </c>
      <c r="AS13" s="57">
        <v>78.9816028066559</v>
      </c>
    </row>
    <row r="14" spans="1:64" x14ac:dyDescent="0.2">
      <c r="A14" s="30">
        <v>37431</v>
      </c>
      <c r="B14" s="3" t="s">
        <v>20</v>
      </c>
      <c r="C14" s="3" t="s">
        <v>4</v>
      </c>
      <c r="D14" s="2">
        <v>1</v>
      </c>
      <c r="E14" s="3" t="s">
        <v>16</v>
      </c>
      <c r="F14" s="3" t="str">
        <f t="shared" si="0"/>
        <v>Mon</v>
      </c>
      <c r="G14" s="3" t="str">
        <f t="shared" si="1"/>
        <v>Encrust</v>
      </c>
      <c r="H14" s="17">
        <v>11.5</v>
      </c>
      <c r="I14" s="17">
        <v>4.5</v>
      </c>
      <c r="J14" s="17">
        <v>0</v>
      </c>
      <c r="K14" s="22">
        <v>55</v>
      </c>
      <c r="L14" s="12">
        <f t="shared" si="2"/>
        <v>40.644354955817946</v>
      </c>
      <c r="M14" s="4">
        <f t="shared" si="3"/>
        <v>1.6090002354951267</v>
      </c>
      <c r="N14" s="4">
        <f t="shared" si="4"/>
        <v>3.704859956874988</v>
      </c>
      <c r="O14" s="85"/>
      <c r="P14" s="4" t="s">
        <v>30</v>
      </c>
      <c r="Q14" s="1" t="s">
        <v>265</v>
      </c>
      <c r="R14" s="43"/>
      <c r="S14" s="39" t="s">
        <v>7</v>
      </c>
      <c r="T14" s="57">
        <v>32.07830840269132</v>
      </c>
      <c r="X14" s="43"/>
      <c r="Y14" s="39" t="s">
        <v>266</v>
      </c>
      <c r="Z14" s="57">
        <v>476.32727550133143</v>
      </c>
      <c r="AF14" s="1">
        <v>115.04119598364123</v>
      </c>
      <c r="AI14" s="1" t="s">
        <v>266</v>
      </c>
      <c r="AJ14" s="1">
        <v>399.63680621263575</v>
      </c>
      <c r="AK14" s="1">
        <v>419.51127518844083</v>
      </c>
      <c r="AL14" s="1">
        <v>322.79445636614645</v>
      </c>
      <c r="AM14" s="1">
        <v>78.935249770605012</v>
      </c>
      <c r="AN14" s="1">
        <v>575.09424580220343</v>
      </c>
      <c r="AO14" s="1">
        <v>820.72877240630885</v>
      </c>
      <c r="AQ14" s="36" t="s">
        <v>32</v>
      </c>
      <c r="AR14" s="36" t="s">
        <v>280</v>
      </c>
      <c r="AS14" s="56">
        <v>2760.1719876922261</v>
      </c>
    </row>
    <row r="15" spans="1:64" x14ac:dyDescent="0.2">
      <c r="A15" s="30">
        <v>37387</v>
      </c>
      <c r="B15" s="29" t="s">
        <v>20</v>
      </c>
      <c r="C15" s="3" t="s">
        <v>4</v>
      </c>
      <c r="D15" s="2">
        <v>2</v>
      </c>
      <c r="E15" s="3" t="s">
        <v>16</v>
      </c>
      <c r="F15" s="3" t="str">
        <f t="shared" si="0"/>
        <v>Mon</v>
      </c>
      <c r="G15" s="3" t="str">
        <f t="shared" si="1"/>
        <v>Encrust</v>
      </c>
      <c r="H15" s="17">
        <v>3.5</v>
      </c>
      <c r="I15" s="17">
        <v>2.5</v>
      </c>
      <c r="J15" s="17">
        <v>0</v>
      </c>
      <c r="K15" s="22">
        <v>0</v>
      </c>
      <c r="L15" s="12">
        <f t="shared" si="2"/>
        <v>6.8722339297276722</v>
      </c>
      <c r="M15" s="4">
        <f t="shared" si="3"/>
        <v>0.83709793438848468</v>
      </c>
      <c r="N15" s="4">
        <f t="shared" si="4"/>
        <v>1.9274892250990325</v>
      </c>
      <c r="P15" s="4" t="s">
        <v>11</v>
      </c>
      <c r="Q15" s="1" t="s">
        <v>265</v>
      </c>
      <c r="R15" s="36" t="s">
        <v>47</v>
      </c>
      <c r="S15" s="44"/>
      <c r="T15" s="56">
        <v>1194.208606831817</v>
      </c>
      <c r="X15" s="43"/>
      <c r="Y15" s="39" t="s">
        <v>267</v>
      </c>
      <c r="Z15" s="57">
        <v>899.93539555957614</v>
      </c>
      <c r="AF15" s="1">
        <v>7.0298745610953031</v>
      </c>
      <c r="AQ15" s="43"/>
      <c r="AR15" s="39" t="s">
        <v>278</v>
      </c>
      <c r="AS15" s="57">
        <v>827.79041052806951</v>
      </c>
    </row>
    <row r="16" spans="1:64" x14ac:dyDescent="0.2">
      <c r="A16" s="30">
        <v>37387</v>
      </c>
      <c r="B16" s="29" t="s">
        <v>20</v>
      </c>
      <c r="C16" s="3" t="s">
        <v>4</v>
      </c>
      <c r="D16" s="2">
        <v>2</v>
      </c>
      <c r="E16" s="3" t="s">
        <v>16</v>
      </c>
      <c r="F16" s="3" t="str">
        <f t="shared" si="0"/>
        <v>Mon</v>
      </c>
      <c r="G16" s="3" t="str">
        <f t="shared" si="1"/>
        <v>Encrust</v>
      </c>
      <c r="H16" s="17">
        <v>4.5</v>
      </c>
      <c r="I16" s="17">
        <v>5</v>
      </c>
      <c r="J16" s="17">
        <v>0</v>
      </c>
      <c r="K16" s="22">
        <v>0</v>
      </c>
      <c r="L16" s="12">
        <f t="shared" si="2"/>
        <v>17.671458676442587</v>
      </c>
      <c r="M16" s="4">
        <f t="shared" si="3"/>
        <v>1.2472723994775339</v>
      </c>
      <c r="N16" s="4">
        <f t="shared" si="4"/>
        <v>2.8719508339398838</v>
      </c>
      <c r="P16" s="4" t="s">
        <v>6</v>
      </c>
      <c r="Q16" s="1" t="s">
        <v>265</v>
      </c>
      <c r="R16" s="36" t="s">
        <v>15</v>
      </c>
      <c r="S16" s="36" t="s">
        <v>13</v>
      </c>
      <c r="T16" s="56">
        <v>4.5487643630102212</v>
      </c>
      <c r="X16" s="43"/>
      <c r="Y16" s="39" t="s">
        <v>265</v>
      </c>
      <c r="Z16" s="57">
        <v>6135.7031729287655</v>
      </c>
      <c r="AA16" s="1" t="s">
        <v>274</v>
      </c>
      <c r="AB16" s="1">
        <v>1008.2537287086393</v>
      </c>
      <c r="AC16" s="1">
        <v>620.94964794961197</v>
      </c>
      <c r="AD16" s="1">
        <v>278.21944540191208</v>
      </c>
      <c r="AE16" s="1">
        <v>45.731466126605817</v>
      </c>
      <c r="AF16" s="1">
        <v>4194.1275961719157</v>
      </c>
      <c r="AG16" s="1">
        <v>1620.9894699478095</v>
      </c>
      <c r="AQ16" s="43"/>
      <c r="AR16" s="39" t="s">
        <v>279</v>
      </c>
      <c r="AS16" s="57">
        <v>25147.177594959834</v>
      </c>
    </row>
    <row r="17" spans="1:45" x14ac:dyDescent="0.2">
      <c r="A17" s="30">
        <v>37387</v>
      </c>
      <c r="B17" s="29" t="s">
        <v>21</v>
      </c>
      <c r="C17" s="3" t="s">
        <v>4</v>
      </c>
      <c r="D17" s="2">
        <v>2</v>
      </c>
      <c r="E17" s="3" t="s">
        <v>16</v>
      </c>
      <c r="F17" s="3" t="str">
        <f t="shared" si="0"/>
        <v>Mon</v>
      </c>
      <c r="G17" s="3" t="str">
        <f t="shared" si="1"/>
        <v>Encrust</v>
      </c>
      <c r="H17" s="17">
        <v>6</v>
      </c>
      <c r="I17" s="17">
        <v>3.5</v>
      </c>
      <c r="J17" s="17">
        <v>0</v>
      </c>
      <c r="K17" s="22">
        <v>5</v>
      </c>
      <c r="L17" s="12">
        <f t="shared" si="2"/>
        <v>16.493361431346415</v>
      </c>
      <c r="M17" s="4">
        <f t="shared" si="3"/>
        <v>1.2173091761000907</v>
      </c>
      <c r="N17" s="4">
        <f t="shared" si="4"/>
        <v>2.8029579624529326</v>
      </c>
      <c r="P17" s="4" t="s">
        <v>37</v>
      </c>
      <c r="Q17" s="1" t="s">
        <v>266</v>
      </c>
      <c r="R17" s="43"/>
      <c r="S17" s="39" t="s">
        <v>23</v>
      </c>
      <c r="T17" s="57">
        <v>21.69662426385451</v>
      </c>
      <c r="X17" s="36" t="s">
        <v>49</v>
      </c>
      <c r="Y17" s="44"/>
      <c r="Z17" s="56">
        <v>1972.9831750735621</v>
      </c>
      <c r="AA17" s="1" t="s">
        <v>275</v>
      </c>
      <c r="AB17" s="9">
        <f t="shared" ref="AB17:AG17" si="5">AVERAGE(AB3:AB16)</f>
        <v>399.63680621263575</v>
      </c>
      <c r="AC17" s="9">
        <f t="shared" si="5"/>
        <v>419.51127518844083</v>
      </c>
      <c r="AD17" s="9">
        <f t="shared" si="5"/>
        <v>322.79445636614645</v>
      </c>
      <c r="AE17" s="9">
        <f t="shared" si="5"/>
        <v>78.935249770605012</v>
      </c>
      <c r="AF17" s="9">
        <f t="shared" si="5"/>
        <v>575.09424580220343</v>
      </c>
      <c r="AG17" s="9">
        <f t="shared" si="5"/>
        <v>820.72877240630885</v>
      </c>
      <c r="AQ17" s="43"/>
      <c r="AR17" s="39" t="s">
        <v>281</v>
      </c>
      <c r="AS17" s="57">
        <v>58.734883367524994</v>
      </c>
    </row>
    <row r="18" spans="1:45" x14ac:dyDescent="0.2">
      <c r="A18" s="30">
        <v>37387</v>
      </c>
      <c r="B18" s="29" t="s">
        <v>21</v>
      </c>
      <c r="C18" s="3" t="s">
        <v>4</v>
      </c>
      <c r="D18" s="2">
        <v>2</v>
      </c>
      <c r="E18" s="3" t="s">
        <v>16</v>
      </c>
      <c r="F18" s="3" t="str">
        <f t="shared" si="0"/>
        <v>Mon</v>
      </c>
      <c r="G18" s="3" t="str">
        <f t="shared" si="1"/>
        <v>Encrust</v>
      </c>
      <c r="H18" s="17">
        <v>11.5</v>
      </c>
      <c r="I18" s="17">
        <v>6.5</v>
      </c>
      <c r="J18" s="17">
        <v>0</v>
      </c>
      <c r="K18" s="22">
        <v>10</v>
      </c>
      <c r="L18" s="12">
        <f t="shared" si="2"/>
        <v>58.708512713959259</v>
      </c>
      <c r="M18" s="4">
        <f t="shared" si="3"/>
        <v>1.7687010783626387</v>
      </c>
      <c r="N18" s="4">
        <f t="shared" si="4"/>
        <v>4.0725847370003052</v>
      </c>
      <c r="P18" s="4" t="s">
        <v>12</v>
      </c>
      <c r="Q18" s="1" t="s">
        <v>267</v>
      </c>
      <c r="R18" s="43"/>
      <c r="S18" s="39" t="s">
        <v>16</v>
      </c>
      <c r="T18" s="57">
        <v>214.44078130279297</v>
      </c>
      <c r="X18" s="36" t="s">
        <v>35</v>
      </c>
      <c r="Y18" s="36" t="s">
        <v>263</v>
      </c>
      <c r="Z18" s="56">
        <v>1535.6360324192149</v>
      </c>
      <c r="AA18" s="1" t="s">
        <v>276</v>
      </c>
      <c r="AB18" s="9">
        <f t="shared" ref="AB18:AG18" si="6">AVERAGE(AB3:AB15)</f>
        <v>312.69153157034953</v>
      </c>
      <c r="AC18" s="9">
        <f t="shared" si="6"/>
        <v>394.33147859329443</v>
      </c>
      <c r="AD18" s="9">
        <f t="shared" si="6"/>
        <v>333.93820910720507</v>
      </c>
      <c r="AE18" s="9">
        <f t="shared" si="6"/>
        <v>95.537141592604613</v>
      </c>
      <c r="AF18" s="9">
        <f t="shared" si="6"/>
        <v>296.70706500453321</v>
      </c>
      <c r="AG18" s="9">
        <f t="shared" si="6"/>
        <v>720.69618521362122</v>
      </c>
      <c r="AQ18" s="43"/>
      <c r="AR18" s="39" t="s">
        <v>282</v>
      </c>
      <c r="AS18" s="57">
        <v>1660.0317389570191</v>
      </c>
    </row>
    <row r="19" spans="1:45" x14ac:dyDescent="0.2">
      <c r="A19" s="30">
        <v>37387</v>
      </c>
      <c r="B19" s="29" t="s">
        <v>21</v>
      </c>
      <c r="C19" s="3" t="s">
        <v>4</v>
      </c>
      <c r="D19" s="2">
        <v>2</v>
      </c>
      <c r="E19" s="3" t="s">
        <v>16</v>
      </c>
      <c r="F19" s="3" t="str">
        <f t="shared" si="0"/>
        <v>Mon</v>
      </c>
      <c r="G19" s="3" t="str">
        <f t="shared" si="1"/>
        <v>Encrust</v>
      </c>
      <c r="H19" s="17">
        <v>2</v>
      </c>
      <c r="I19" s="17">
        <v>2.5</v>
      </c>
      <c r="J19" s="17">
        <v>0</v>
      </c>
      <c r="K19" s="22">
        <v>0</v>
      </c>
      <c r="L19" s="12">
        <f t="shared" si="2"/>
        <v>3.9269908169872414</v>
      </c>
      <c r="M19" s="4">
        <f t="shared" si="3"/>
        <v>0.59405988570219026</v>
      </c>
      <c r="N19" s="4">
        <f t="shared" si="4"/>
        <v>1.3678734371636099</v>
      </c>
      <c r="P19" s="4" t="s">
        <v>10</v>
      </c>
      <c r="Q19" s="1" t="s">
        <v>266</v>
      </c>
      <c r="R19" s="43"/>
      <c r="S19" s="39" t="s">
        <v>9</v>
      </c>
      <c r="T19" s="57">
        <v>650.38135572007093</v>
      </c>
      <c r="X19" s="43"/>
      <c r="Y19" s="39" t="s">
        <v>266</v>
      </c>
      <c r="Z19" s="57">
        <v>877.64114147101839</v>
      </c>
      <c r="AQ19" s="43"/>
      <c r="AR19" s="39" t="s">
        <v>283</v>
      </c>
      <c r="AS19" s="57">
        <v>57.878234655510532</v>
      </c>
    </row>
    <row r="20" spans="1:45" x14ac:dyDescent="0.2">
      <c r="A20" s="30">
        <v>37387</v>
      </c>
      <c r="B20" s="29" t="s">
        <v>21</v>
      </c>
      <c r="C20" s="3" t="s">
        <v>4</v>
      </c>
      <c r="D20" s="2">
        <v>2</v>
      </c>
      <c r="E20" s="3" t="s">
        <v>16</v>
      </c>
      <c r="F20" s="3" t="str">
        <f t="shared" si="0"/>
        <v>Mon</v>
      </c>
      <c r="G20" s="3" t="str">
        <f t="shared" si="1"/>
        <v>Encrust</v>
      </c>
      <c r="H20" s="17">
        <v>8</v>
      </c>
      <c r="I20" s="17">
        <v>7</v>
      </c>
      <c r="J20" s="17">
        <v>0</v>
      </c>
      <c r="K20" s="22">
        <v>5</v>
      </c>
      <c r="L20" s="12">
        <f t="shared" si="2"/>
        <v>43.982297150257104</v>
      </c>
      <c r="M20" s="4">
        <f t="shared" si="3"/>
        <v>1.6432779083723719</v>
      </c>
      <c r="N20" s="4">
        <f t="shared" si="4"/>
        <v>3.7837872154646588</v>
      </c>
      <c r="P20" s="4" t="s">
        <v>33</v>
      </c>
      <c r="Q20" s="1" t="s">
        <v>266</v>
      </c>
      <c r="R20" s="43"/>
      <c r="S20" s="39" t="s">
        <v>5</v>
      </c>
      <c r="T20" s="57">
        <v>266.84250767624451</v>
      </c>
      <c r="X20" s="43"/>
      <c r="Y20" s="39" t="s">
        <v>267</v>
      </c>
      <c r="Z20" s="57">
        <v>968.43319153577932</v>
      </c>
      <c r="AQ20" s="36" t="s">
        <v>35</v>
      </c>
      <c r="AR20" s="36" t="s">
        <v>280</v>
      </c>
      <c r="AS20" s="56">
        <v>1162.1564181622334</v>
      </c>
    </row>
    <row r="21" spans="1:45" x14ac:dyDescent="0.2">
      <c r="A21" s="30">
        <v>37387</v>
      </c>
      <c r="B21" s="29" t="s">
        <v>20</v>
      </c>
      <c r="C21" s="3" t="s">
        <v>4</v>
      </c>
      <c r="D21" s="2">
        <v>3</v>
      </c>
      <c r="E21" s="3" t="s">
        <v>16</v>
      </c>
      <c r="F21" s="3" t="str">
        <f t="shared" si="0"/>
        <v>Mon</v>
      </c>
      <c r="G21" s="3" t="str">
        <f t="shared" si="1"/>
        <v>Encrust</v>
      </c>
      <c r="H21" s="17">
        <v>38</v>
      </c>
      <c r="I21" s="17">
        <v>25.5</v>
      </c>
      <c r="J21" s="17">
        <v>0</v>
      </c>
      <c r="K21" s="22">
        <v>40</v>
      </c>
      <c r="L21" s="12">
        <f t="shared" si="2"/>
        <v>761.05082033212739</v>
      </c>
      <c r="M21" s="4">
        <f t="shared" si="3"/>
        <v>2.8814136584169368</v>
      </c>
      <c r="N21" s="4">
        <f t="shared" si="4"/>
        <v>6.6347001366202756</v>
      </c>
      <c r="P21" s="4" t="s">
        <v>7</v>
      </c>
      <c r="Q21" s="1" t="s">
        <v>266</v>
      </c>
      <c r="R21" s="43"/>
      <c r="S21" s="39" t="s">
        <v>8</v>
      </c>
      <c r="T21" s="57">
        <v>620.94964794961197</v>
      </c>
      <c r="X21" s="43"/>
      <c r="Y21" s="39" t="s">
        <v>265</v>
      </c>
      <c r="Z21" s="57">
        <v>10505.440511086401</v>
      </c>
      <c r="AQ21" s="43"/>
      <c r="AR21" s="39" t="s">
        <v>278</v>
      </c>
      <c r="AS21" s="57">
        <v>1535.6360324192149</v>
      </c>
    </row>
    <row r="22" spans="1:45" x14ac:dyDescent="0.2">
      <c r="A22" s="30">
        <v>37387</v>
      </c>
      <c r="B22" s="29" t="s">
        <v>20</v>
      </c>
      <c r="C22" s="3" t="s">
        <v>4</v>
      </c>
      <c r="D22" s="2">
        <v>3</v>
      </c>
      <c r="E22" s="3" t="s">
        <v>16</v>
      </c>
      <c r="F22" s="3" t="str">
        <f t="shared" si="0"/>
        <v>Mon</v>
      </c>
      <c r="G22" s="3" t="str">
        <f t="shared" si="1"/>
        <v>Encrust</v>
      </c>
      <c r="H22" s="17">
        <v>16.5</v>
      </c>
      <c r="I22" s="17">
        <v>20</v>
      </c>
      <c r="J22" s="17">
        <v>0</v>
      </c>
      <c r="K22" s="22">
        <v>60</v>
      </c>
      <c r="L22" s="12">
        <f t="shared" si="2"/>
        <v>259.18139392115791</v>
      </c>
      <c r="M22" s="4">
        <f t="shared" si="3"/>
        <v>2.4136038212440587</v>
      </c>
      <c r="N22" s="4">
        <f t="shared" si="4"/>
        <v>5.5575281791900357</v>
      </c>
      <c r="P22" s="4" t="s">
        <v>36</v>
      </c>
      <c r="Q22" s="1" t="s">
        <v>266</v>
      </c>
      <c r="R22" s="43"/>
      <c r="S22" s="39" t="s">
        <v>14</v>
      </c>
      <c r="T22" s="57">
        <v>78.9816028066559</v>
      </c>
      <c r="X22" s="36" t="s">
        <v>50</v>
      </c>
      <c r="Y22" s="44"/>
      <c r="Z22" s="56">
        <v>3396.3938009205399</v>
      </c>
      <c r="AQ22" s="43"/>
      <c r="AR22" s="39" t="s">
        <v>279</v>
      </c>
      <c r="AS22" s="57">
        <v>15693.414485998517</v>
      </c>
    </row>
    <row r="23" spans="1:45" x14ac:dyDescent="0.2">
      <c r="A23" s="30">
        <v>37387</v>
      </c>
      <c r="B23" s="29" t="s">
        <v>21</v>
      </c>
      <c r="C23" s="3" t="s">
        <v>4</v>
      </c>
      <c r="D23" s="2">
        <v>3</v>
      </c>
      <c r="E23" s="3" t="s">
        <v>16</v>
      </c>
      <c r="F23" s="3" t="str">
        <f t="shared" si="0"/>
        <v>Mon</v>
      </c>
      <c r="G23" s="3" t="str">
        <f t="shared" si="1"/>
        <v>Encrust</v>
      </c>
      <c r="H23" s="17">
        <v>6.6</v>
      </c>
      <c r="I23" s="17">
        <v>3</v>
      </c>
      <c r="J23" s="17">
        <v>0</v>
      </c>
      <c r="K23" s="22">
        <v>10</v>
      </c>
      <c r="L23" s="12">
        <f t="shared" si="2"/>
        <v>15.550883635269473</v>
      </c>
      <c r="M23" s="4">
        <f t="shared" si="3"/>
        <v>1.1917550716277026</v>
      </c>
      <c r="N23" s="4">
        <f t="shared" si="4"/>
        <v>2.7441174624299989</v>
      </c>
      <c r="R23" s="43"/>
      <c r="S23" s="39" t="s">
        <v>17</v>
      </c>
      <c r="T23" s="57">
        <v>2076.9854431045519</v>
      </c>
      <c r="X23" s="36" t="s">
        <v>29</v>
      </c>
      <c r="Y23" s="36" t="s">
        <v>263</v>
      </c>
      <c r="Z23" s="56">
        <v>3.1099753429094346</v>
      </c>
      <c r="AQ23" s="43"/>
      <c r="AR23" s="39" t="s">
        <v>281</v>
      </c>
      <c r="AS23" s="57">
        <v>90.06760122487448</v>
      </c>
    </row>
    <row r="24" spans="1:45" x14ac:dyDescent="0.2">
      <c r="A24" s="30">
        <v>37387</v>
      </c>
      <c r="B24" s="29" t="s">
        <v>21</v>
      </c>
      <c r="C24" s="3" t="s">
        <v>4</v>
      </c>
      <c r="D24" s="2">
        <v>3</v>
      </c>
      <c r="E24" s="3" t="s">
        <v>16</v>
      </c>
      <c r="F24" s="3" t="str">
        <f t="shared" si="0"/>
        <v>Mon</v>
      </c>
      <c r="G24" s="3" t="str">
        <f t="shared" si="1"/>
        <v>Encrust</v>
      </c>
      <c r="H24" s="17">
        <v>10.5</v>
      </c>
      <c r="I24" s="17">
        <v>7</v>
      </c>
      <c r="J24" s="17">
        <v>0</v>
      </c>
      <c r="K24" s="22">
        <v>30</v>
      </c>
      <c r="L24" s="12">
        <f t="shared" si="2"/>
        <v>57.726765009712452</v>
      </c>
      <c r="M24" s="4">
        <f t="shared" si="3"/>
        <v>1.7613772204503664</v>
      </c>
      <c r="N24" s="4">
        <f t="shared" si="4"/>
        <v>4.0557209309483007</v>
      </c>
      <c r="P24" s="4" t="s">
        <v>2</v>
      </c>
      <c r="Q24" s="1" t="s">
        <v>277</v>
      </c>
      <c r="R24" s="43"/>
      <c r="S24" s="39" t="s">
        <v>11</v>
      </c>
      <c r="T24" s="57">
        <v>3.0617676402553973</v>
      </c>
      <c r="X24" s="43"/>
      <c r="Y24" s="39" t="s">
        <v>266</v>
      </c>
      <c r="Z24" s="57">
        <v>30.630528372500482</v>
      </c>
      <c r="AQ24" s="43"/>
      <c r="AR24" s="39" t="s">
        <v>282</v>
      </c>
      <c r="AS24" s="57">
        <v>2541.941155835842</v>
      </c>
    </row>
    <row r="25" spans="1:45" x14ac:dyDescent="0.2">
      <c r="A25" s="30">
        <v>37387</v>
      </c>
      <c r="B25" s="29" t="s">
        <v>21</v>
      </c>
      <c r="C25" s="3" t="s">
        <v>4</v>
      </c>
      <c r="D25" s="2">
        <v>3</v>
      </c>
      <c r="E25" s="3" t="s">
        <v>16</v>
      </c>
      <c r="F25" s="3" t="str">
        <f t="shared" si="0"/>
        <v>Mon</v>
      </c>
      <c r="G25" s="3" t="str">
        <f t="shared" si="1"/>
        <v>Encrust</v>
      </c>
      <c r="H25" s="17">
        <v>18.5</v>
      </c>
      <c r="I25" s="17">
        <v>12</v>
      </c>
      <c r="J25" s="17">
        <v>0</v>
      </c>
      <c r="K25" s="22">
        <v>60</v>
      </c>
      <c r="L25" s="12">
        <f t="shared" si="2"/>
        <v>174.35839227423352</v>
      </c>
      <c r="M25" s="4">
        <f t="shared" si="3"/>
        <v>2.24144285581681</v>
      </c>
      <c r="N25" s="4">
        <f t="shared" si="4"/>
        <v>5.1611129066017893</v>
      </c>
      <c r="P25" s="4" t="s">
        <v>13</v>
      </c>
      <c r="Q25" s="1" t="s">
        <v>281</v>
      </c>
      <c r="R25" s="43"/>
      <c r="S25" s="39" t="s">
        <v>6</v>
      </c>
      <c r="T25" s="57">
        <v>1945.5029938369435</v>
      </c>
      <c r="X25" s="43"/>
      <c r="Y25" s="39" t="s">
        <v>267</v>
      </c>
      <c r="Z25" s="57">
        <v>132.28094746960303</v>
      </c>
      <c r="AQ25" s="43"/>
      <c r="AR25" s="39" t="s">
        <v>283</v>
      </c>
      <c r="AS25" s="57">
        <v>2324.7785636564467</v>
      </c>
    </row>
    <row r="26" spans="1:45" x14ac:dyDescent="0.2">
      <c r="A26" s="30">
        <v>37431</v>
      </c>
      <c r="B26" s="3" t="s">
        <v>20</v>
      </c>
      <c r="C26" s="3" t="s">
        <v>4</v>
      </c>
      <c r="D26" s="2">
        <v>3</v>
      </c>
      <c r="E26" s="3" t="s">
        <v>16</v>
      </c>
      <c r="F26" s="3" t="str">
        <f t="shared" si="0"/>
        <v>Mon</v>
      </c>
      <c r="G26" s="3" t="str">
        <f t="shared" si="1"/>
        <v>Encrust</v>
      </c>
      <c r="H26" s="17">
        <v>49</v>
      </c>
      <c r="I26" s="17">
        <v>36</v>
      </c>
      <c r="J26" s="17">
        <v>0</v>
      </c>
      <c r="K26" s="22">
        <v>30</v>
      </c>
      <c r="L26" s="12">
        <f t="shared" si="2"/>
        <v>1385.4423602330987</v>
      </c>
      <c r="M26" s="4">
        <f t="shared" si="3"/>
        <v>3.1415884621619723</v>
      </c>
      <c r="N26" s="4">
        <f t="shared" si="4"/>
        <v>7.233774761296246</v>
      </c>
      <c r="P26" s="4" t="s">
        <v>23</v>
      </c>
      <c r="Q26" s="1" t="s">
        <v>281</v>
      </c>
      <c r="R26" s="43"/>
      <c r="S26" s="39" t="s">
        <v>12</v>
      </c>
      <c r="T26" s="57">
        <v>786.87628274096232</v>
      </c>
      <c r="X26" s="43"/>
      <c r="Y26" s="39" t="s">
        <v>265</v>
      </c>
      <c r="Z26" s="57">
        <v>53.362349010008096</v>
      </c>
      <c r="AQ26" s="36" t="s">
        <v>29</v>
      </c>
      <c r="AR26" s="36" t="s">
        <v>280</v>
      </c>
      <c r="AS26" s="56">
        <v>85.072139464331855</v>
      </c>
    </row>
    <row r="27" spans="1:45" x14ac:dyDescent="0.2">
      <c r="A27" s="30">
        <v>37431</v>
      </c>
      <c r="B27" s="3" t="s">
        <v>20</v>
      </c>
      <c r="C27" s="3" t="s">
        <v>4</v>
      </c>
      <c r="D27" s="2">
        <v>3</v>
      </c>
      <c r="E27" s="3" t="s">
        <v>16</v>
      </c>
      <c r="F27" s="3" t="str">
        <f t="shared" si="0"/>
        <v>Mon</v>
      </c>
      <c r="G27" s="3" t="str">
        <f t="shared" si="1"/>
        <v>Encrust</v>
      </c>
      <c r="H27" s="17">
        <v>22.5</v>
      </c>
      <c r="I27" s="17">
        <v>16</v>
      </c>
      <c r="J27" s="17">
        <v>0</v>
      </c>
      <c r="K27" s="22">
        <v>80</v>
      </c>
      <c r="L27" s="12">
        <f t="shared" si="2"/>
        <v>282.74333882308139</v>
      </c>
      <c r="M27" s="4">
        <f t="shared" si="3"/>
        <v>2.4513923821334589</v>
      </c>
      <c r="N27" s="4">
        <f t="shared" si="4"/>
        <v>5.644539556179665</v>
      </c>
      <c r="P27" s="4" t="s">
        <v>16</v>
      </c>
      <c r="Q27" s="1" t="s">
        <v>278</v>
      </c>
      <c r="R27" s="43"/>
      <c r="S27" s="39" t="s">
        <v>10</v>
      </c>
      <c r="T27" s="57">
        <v>242.68803248981152</v>
      </c>
      <c r="X27" s="36" t="s">
        <v>51</v>
      </c>
      <c r="Y27" s="44"/>
      <c r="Z27" s="56">
        <v>53.394713494018873</v>
      </c>
      <c r="AQ27" s="43"/>
      <c r="AR27" s="39" t="s">
        <v>278</v>
      </c>
      <c r="AS27" s="57">
        <v>3.1099753429094346</v>
      </c>
    </row>
    <row r="28" spans="1:45" x14ac:dyDescent="0.2">
      <c r="A28" s="30">
        <v>37387</v>
      </c>
      <c r="B28" s="29" t="s">
        <v>20</v>
      </c>
      <c r="C28" s="3" t="s">
        <v>4</v>
      </c>
      <c r="D28" s="2">
        <v>4</v>
      </c>
      <c r="E28" s="3" t="s">
        <v>16</v>
      </c>
      <c r="F28" s="3" t="str">
        <f t="shared" si="0"/>
        <v>Mon</v>
      </c>
      <c r="G28" s="3" t="str">
        <f t="shared" si="1"/>
        <v>Encrust</v>
      </c>
      <c r="H28" s="17">
        <v>7.5</v>
      </c>
      <c r="I28" s="17">
        <v>3.5</v>
      </c>
      <c r="J28" s="17">
        <v>0</v>
      </c>
      <c r="K28" s="22">
        <v>30</v>
      </c>
      <c r="L28" s="12">
        <f t="shared" si="2"/>
        <v>20.616701789183018</v>
      </c>
      <c r="M28" s="4">
        <f t="shared" si="3"/>
        <v>1.3142191891081472</v>
      </c>
      <c r="N28" s="4">
        <f t="shared" si="4"/>
        <v>3.0261015137671423</v>
      </c>
      <c r="P28" s="4" t="s">
        <v>9</v>
      </c>
      <c r="Q28" s="1" t="s">
        <v>281</v>
      </c>
      <c r="R28" s="43"/>
      <c r="S28" s="39" t="s">
        <v>7</v>
      </c>
      <c r="T28" s="57">
        <v>76.308238358144848</v>
      </c>
      <c r="X28" s="36" t="s">
        <v>41</v>
      </c>
      <c r="Y28" s="36" t="s">
        <v>263</v>
      </c>
      <c r="Z28" s="56">
        <v>12.008097464909019</v>
      </c>
      <c r="AQ28" s="43"/>
      <c r="AR28" s="39" t="s">
        <v>279</v>
      </c>
      <c r="AS28" s="57">
        <v>47.537532836569568</v>
      </c>
    </row>
    <row r="29" spans="1:45" x14ac:dyDescent="0.2">
      <c r="A29" s="30">
        <v>37387</v>
      </c>
      <c r="B29" s="29" t="s">
        <v>20</v>
      </c>
      <c r="C29" s="3" t="s">
        <v>4</v>
      </c>
      <c r="D29" s="2">
        <v>4</v>
      </c>
      <c r="E29" s="3" t="s">
        <v>16</v>
      </c>
      <c r="F29" s="3" t="str">
        <f t="shared" si="0"/>
        <v>Mon</v>
      </c>
      <c r="G29" s="3" t="str">
        <f t="shared" si="1"/>
        <v>Encrust</v>
      </c>
      <c r="H29" s="17">
        <v>7.5</v>
      </c>
      <c r="I29" s="17">
        <v>6</v>
      </c>
      <c r="J29" s="17">
        <v>0</v>
      </c>
      <c r="K29" s="22">
        <v>30</v>
      </c>
      <c r="L29" s="12">
        <f t="shared" si="2"/>
        <v>35.342917352885173</v>
      </c>
      <c r="M29" s="4">
        <f t="shared" si="3"/>
        <v>1.5483023951415151</v>
      </c>
      <c r="N29" s="4">
        <f t="shared" si="4"/>
        <v>3.5650980144998292</v>
      </c>
      <c r="P29" s="4" t="s">
        <v>5</v>
      </c>
      <c r="Q29" s="1" t="s">
        <v>278</v>
      </c>
      <c r="R29" s="36" t="s">
        <v>48</v>
      </c>
      <c r="S29" s="44"/>
      <c r="T29" s="56">
        <v>498.78967106529143</v>
      </c>
      <c r="X29" s="43"/>
      <c r="Y29" s="39" t="s">
        <v>266</v>
      </c>
      <c r="Z29" s="57">
        <v>289.49776302829946</v>
      </c>
      <c r="AQ29" s="43"/>
      <c r="AR29" s="39" t="s">
        <v>281</v>
      </c>
      <c r="AS29" s="57">
        <v>30.630528372500482</v>
      </c>
    </row>
    <row r="30" spans="1:45" x14ac:dyDescent="0.2">
      <c r="A30" s="30">
        <v>37387</v>
      </c>
      <c r="B30" s="29" t="s">
        <v>20</v>
      </c>
      <c r="C30" s="3" t="s">
        <v>4</v>
      </c>
      <c r="D30" s="2">
        <v>4</v>
      </c>
      <c r="E30" s="3" t="s">
        <v>16</v>
      </c>
      <c r="F30" s="3" t="str">
        <f t="shared" si="0"/>
        <v>Mon</v>
      </c>
      <c r="G30" s="3" t="str">
        <f t="shared" si="1"/>
        <v>Encrust</v>
      </c>
      <c r="H30" s="17">
        <v>21</v>
      </c>
      <c r="I30" s="17">
        <v>15</v>
      </c>
      <c r="J30" s="17">
        <v>0</v>
      </c>
      <c r="K30" s="22">
        <v>15</v>
      </c>
      <c r="L30" s="12">
        <f t="shared" si="2"/>
        <v>247.40042147019622</v>
      </c>
      <c r="M30" s="4">
        <f t="shared" si="3"/>
        <v>2.3934004351557721</v>
      </c>
      <c r="N30" s="4">
        <f t="shared" si="4"/>
        <v>5.5110081635551422</v>
      </c>
      <c r="P30" s="4" t="s">
        <v>22</v>
      </c>
      <c r="Q30" s="1" t="s">
        <v>281</v>
      </c>
      <c r="R30" s="36" t="s">
        <v>32</v>
      </c>
      <c r="S30" s="36" t="s">
        <v>13</v>
      </c>
      <c r="T30" s="56">
        <v>6.2406814065721958</v>
      </c>
      <c r="X30" s="43"/>
      <c r="Y30" s="39" t="s">
        <v>267</v>
      </c>
      <c r="Z30" s="57">
        <v>428.48535190249788</v>
      </c>
      <c r="AQ30" s="43"/>
      <c r="AR30" s="39" t="s">
        <v>282</v>
      </c>
      <c r="AS30" s="57">
        <v>160.44375481270873</v>
      </c>
    </row>
    <row r="31" spans="1:45" x14ac:dyDescent="0.2">
      <c r="A31" s="30">
        <v>37387</v>
      </c>
      <c r="B31" s="29" t="s">
        <v>20</v>
      </c>
      <c r="C31" s="3" t="s">
        <v>4</v>
      </c>
      <c r="D31" s="2">
        <v>4</v>
      </c>
      <c r="E31" s="3" t="s">
        <v>16</v>
      </c>
      <c r="F31" s="3" t="str">
        <f t="shared" si="0"/>
        <v>Mon</v>
      </c>
      <c r="G31" s="3" t="str">
        <f t="shared" si="1"/>
        <v>Encrust</v>
      </c>
      <c r="H31" s="17">
        <v>10.5</v>
      </c>
      <c r="I31" s="17">
        <v>10.5</v>
      </c>
      <c r="J31" s="17">
        <v>0</v>
      </c>
      <c r="K31" s="22">
        <v>0</v>
      </c>
      <c r="L31" s="12">
        <f t="shared" si="2"/>
        <v>86.59014751456867</v>
      </c>
      <c r="M31" s="4">
        <f t="shared" si="3"/>
        <v>1.9374684795060475</v>
      </c>
      <c r="N31" s="4">
        <f t="shared" si="4"/>
        <v>4.4611860390564653</v>
      </c>
      <c r="P31" s="4" t="s">
        <v>34</v>
      </c>
      <c r="Q31" s="1" t="s">
        <v>282</v>
      </c>
      <c r="R31" s="43"/>
      <c r="S31" s="39" t="s">
        <v>23</v>
      </c>
      <c r="T31" s="57">
        <v>464.32810819890182</v>
      </c>
      <c r="X31" s="43"/>
      <c r="Y31" s="39" t="s">
        <v>265</v>
      </c>
      <c r="Z31" s="57">
        <v>437.30974077186278</v>
      </c>
      <c r="AQ31" s="36" t="s">
        <v>41</v>
      </c>
      <c r="AR31" s="36" t="s">
        <v>280</v>
      </c>
      <c r="AS31" s="56">
        <v>411.95610218743349</v>
      </c>
    </row>
    <row r="32" spans="1:45" x14ac:dyDescent="0.2">
      <c r="A32" s="30">
        <v>37431</v>
      </c>
      <c r="B32" s="3" t="s">
        <v>28</v>
      </c>
      <c r="C32" s="3" t="s">
        <v>4</v>
      </c>
      <c r="D32" s="2">
        <v>4</v>
      </c>
      <c r="E32" s="3" t="s">
        <v>16</v>
      </c>
      <c r="F32" s="3" t="str">
        <f t="shared" si="0"/>
        <v>Mon</v>
      </c>
      <c r="G32" s="3" t="str">
        <f t="shared" si="1"/>
        <v>Encrust</v>
      </c>
      <c r="H32" s="17">
        <v>4</v>
      </c>
      <c r="I32" s="17">
        <v>3</v>
      </c>
      <c r="J32" s="17">
        <v>0</v>
      </c>
      <c r="K32" s="22">
        <v>0</v>
      </c>
      <c r="L32" s="12">
        <f t="shared" si="2"/>
        <v>9.4247779607693793</v>
      </c>
      <c r="M32" s="4">
        <f t="shared" si="3"/>
        <v>0.97427112741379629</v>
      </c>
      <c r="N32" s="4">
        <f t="shared" si="4"/>
        <v>2.2433421745175099</v>
      </c>
      <c r="P32" s="4" t="s">
        <v>8</v>
      </c>
      <c r="Q32" s="1" t="s">
        <v>280</v>
      </c>
      <c r="R32" s="43"/>
      <c r="S32" s="39" t="s">
        <v>16</v>
      </c>
      <c r="T32" s="57">
        <v>638.55282259342459</v>
      </c>
      <c r="X32" s="36" t="s">
        <v>52</v>
      </c>
      <c r="Y32" s="44"/>
      <c r="Z32" s="56">
        <v>239.23943882577726</v>
      </c>
      <c r="AQ32" s="43"/>
      <c r="AR32" s="39" t="s">
        <v>278</v>
      </c>
      <c r="AS32" s="57">
        <v>12.008097464909019</v>
      </c>
    </row>
    <row r="33" spans="1:45" x14ac:dyDescent="0.2">
      <c r="A33" s="30">
        <v>37431</v>
      </c>
      <c r="B33" s="3" t="s">
        <v>28</v>
      </c>
      <c r="C33" s="3" t="s">
        <v>4</v>
      </c>
      <c r="D33" s="2">
        <v>4</v>
      </c>
      <c r="E33" s="3" t="s">
        <v>16</v>
      </c>
      <c r="F33" s="3" t="str">
        <f t="shared" si="0"/>
        <v>Mon</v>
      </c>
      <c r="G33" s="3" t="str">
        <f t="shared" si="1"/>
        <v>Encrust</v>
      </c>
      <c r="H33" s="17">
        <v>2</v>
      </c>
      <c r="I33" s="17">
        <v>2</v>
      </c>
      <c r="J33" s="17">
        <v>0</v>
      </c>
      <c r="K33" s="22">
        <v>0</v>
      </c>
      <c r="L33" s="12">
        <f t="shared" si="2"/>
        <v>3.1415926535897931</v>
      </c>
      <c r="M33" s="4">
        <f t="shared" si="3"/>
        <v>0.49714987269413385</v>
      </c>
      <c r="N33" s="4">
        <f t="shared" si="4"/>
        <v>1.1447298858494002</v>
      </c>
      <c r="P33" s="4" t="s">
        <v>14</v>
      </c>
      <c r="Q33" s="1" t="s">
        <v>283</v>
      </c>
      <c r="R33" s="43"/>
      <c r="S33" s="39" t="s">
        <v>9</v>
      </c>
      <c r="T33" s="57">
        <v>502.6548245743669</v>
      </c>
      <c r="X33" s="41" t="s">
        <v>46</v>
      </c>
      <c r="Y33" s="45"/>
      <c r="Z33" s="58">
        <v>1212.3656389400212</v>
      </c>
      <c r="AQ33" s="43"/>
      <c r="AR33" s="39" t="s">
        <v>279</v>
      </c>
      <c r="AS33" s="57">
        <v>455.62720483282379</v>
      </c>
    </row>
    <row r="34" spans="1:45" x14ac:dyDescent="0.2">
      <c r="A34" s="30">
        <v>37431</v>
      </c>
      <c r="B34" s="3" t="s">
        <v>20</v>
      </c>
      <c r="C34" s="3" t="s">
        <v>4</v>
      </c>
      <c r="D34" s="2">
        <v>4</v>
      </c>
      <c r="E34" s="3" t="s">
        <v>16</v>
      </c>
      <c r="F34" s="3" t="str">
        <f t="shared" si="0"/>
        <v>Mon</v>
      </c>
      <c r="G34" s="3" t="str">
        <f t="shared" si="1"/>
        <v>Encrust</v>
      </c>
      <c r="H34" s="17">
        <v>12.5</v>
      </c>
      <c r="I34" s="17">
        <v>8.5</v>
      </c>
      <c r="J34" s="17">
        <v>0</v>
      </c>
      <c r="K34" s="22">
        <v>45</v>
      </c>
      <c r="L34" s="12">
        <f t="shared" si="2"/>
        <v>83.448554860978874</v>
      </c>
      <c r="M34" s="4">
        <f t="shared" si="3"/>
        <v>1.9214188200885205</v>
      </c>
      <c r="N34" s="4">
        <f t="shared" si="4"/>
        <v>4.4242303325340355</v>
      </c>
      <c r="P34" s="4" t="s">
        <v>17</v>
      </c>
      <c r="Q34" s="1" t="s">
        <v>282</v>
      </c>
      <c r="R34" s="43"/>
      <c r="S34" s="39" t="s">
        <v>5</v>
      </c>
      <c r="T34" s="57">
        <v>1418.2116848841629</v>
      </c>
      <c r="AQ34" s="43"/>
      <c r="AR34" s="39" t="s">
        <v>281</v>
      </c>
      <c r="AS34" s="57">
        <v>32.616463728519747</v>
      </c>
    </row>
    <row r="35" spans="1:45" x14ac:dyDescent="0.2">
      <c r="A35" s="30">
        <v>37431</v>
      </c>
      <c r="B35" s="3" t="s">
        <v>20</v>
      </c>
      <c r="C35" s="3" t="s">
        <v>4</v>
      </c>
      <c r="D35" s="2">
        <v>4</v>
      </c>
      <c r="E35" s="3" t="s">
        <v>16</v>
      </c>
      <c r="F35" s="3" t="str">
        <f t="shared" si="0"/>
        <v>Mon</v>
      </c>
      <c r="G35" s="3" t="str">
        <f t="shared" si="1"/>
        <v>Encrust</v>
      </c>
      <c r="H35" s="17">
        <v>16</v>
      </c>
      <c r="I35" s="17">
        <v>13.5</v>
      </c>
      <c r="J35" s="17">
        <v>0</v>
      </c>
      <c r="K35" s="22">
        <v>25</v>
      </c>
      <c r="L35" s="12">
        <f t="shared" si="2"/>
        <v>169.64600329384882</v>
      </c>
      <c r="M35" s="4">
        <f t="shared" si="3"/>
        <v>2.2295436325171023</v>
      </c>
      <c r="N35" s="4">
        <f t="shared" si="4"/>
        <v>5.1337139324136745</v>
      </c>
      <c r="P35" s="4" t="s">
        <v>40</v>
      </c>
      <c r="Q35" s="1" t="s">
        <v>283</v>
      </c>
      <c r="R35" s="43"/>
      <c r="S35" s="39" t="s">
        <v>34</v>
      </c>
      <c r="T35" s="57">
        <v>143.23699004960963</v>
      </c>
      <c r="AQ35" s="43"/>
      <c r="AR35" s="39" t="s">
        <v>282</v>
      </c>
      <c r="AS35" s="57">
        <v>1222.0795422464296</v>
      </c>
    </row>
    <row r="36" spans="1:45" x14ac:dyDescent="0.2">
      <c r="A36" s="30">
        <v>37431</v>
      </c>
      <c r="B36" s="3" t="s">
        <v>20</v>
      </c>
      <c r="C36" s="3" t="s">
        <v>4</v>
      </c>
      <c r="D36" s="2">
        <v>4</v>
      </c>
      <c r="E36" s="3" t="s">
        <v>16</v>
      </c>
      <c r="F36" s="3" t="str">
        <f t="shared" si="0"/>
        <v>Mon</v>
      </c>
      <c r="G36" s="3" t="str">
        <f t="shared" si="1"/>
        <v>Encrust</v>
      </c>
      <c r="H36" s="17">
        <v>26.5</v>
      </c>
      <c r="I36" s="17">
        <v>13</v>
      </c>
      <c r="J36" s="17">
        <v>0</v>
      </c>
      <c r="K36" s="22">
        <v>30</v>
      </c>
      <c r="L36" s="12">
        <f t="shared" si="2"/>
        <v>270.56966729042091</v>
      </c>
      <c r="M36" s="4">
        <f t="shared" si="3"/>
        <v>2.432279107609816</v>
      </c>
      <c r="N36" s="4">
        <f t="shared" si="4"/>
        <v>5.6005296151832225</v>
      </c>
      <c r="P36" s="4" t="s">
        <v>30</v>
      </c>
      <c r="Q36" s="1" t="s">
        <v>282</v>
      </c>
      <c r="R36" s="43"/>
      <c r="S36" s="39" t="s">
        <v>8</v>
      </c>
      <c r="T36" s="57">
        <v>4194.1275961719157</v>
      </c>
      <c r="AQ36" s="41" t="s">
        <v>46</v>
      </c>
      <c r="AR36" s="45"/>
      <c r="AS36" s="58">
        <v>1212.3656389400217</v>
      </c>
    </row>
    <row r="37" spans="1:45" x14ac:dyDescent="0.2">
      <c r="A37" s="30">
        <v>37431</v>
      </c>
      <c r="B37" s="3" t="s">
        <v>20</v>
      </c>
      <c r="C37" s="3" t="s">
        <v>4</v>
      </c>
      <c r="D37" s="2">
        <v>4</v>
      </c>
      <c r="E37" s="3" t="s">
        <v>16</v>
      </c>
      <c r="F37" s="3" t="str">
        <f t="shared" si="0"/>
        <v>Mon</v>
      </c>
      <c r="G37" s="3" t="str">
        <f t="shared" si="1"/>
        <v>Encrust</v>
      </c>
      <c r="H37" s="17">
        <v>36</v>
      </c>
      <c r="I37" s="17">
        <v>28.5</v>
      </c>
      <c r="J37" s="17">
        <v>0</v>
      </c>
      <c r="K37" s="22">
        <v>10</v>
      </c>
      <c r="L37" s="12">
        <f t="shared" si="2"/>
        <v>805.81851564578199</v>
      </c>
      <c r="M37" s="4">
        <f t="shared" si="3"/>
        <v>2.9062372421419691</v>
      </c>
      <c r="N37" s="4">
        <f t="shared" si="4"/>
        <v>6.6918585504602248</v>
      </c>
      <c r="P37" s="4" t="s">
        <v>11</v>
      </c>
      <c r="Q37" s="1" t="s">
        <v>281</v>
      </c>
      <c r="R37" s="43"/>
      <c r="S37" s="39" t="s">
        <v>14</v>
      </c>
      <c r="T37" s="57">
        <v>319.65705250276147</v>
      </c>
    </row>
    <row r="38" spans="1:45" x14ac:dyDescent="0.2">
      <c r="A38" s="30">
        <v>37431</v>
      </c>
      <c r="B38" s="3" t="s">
        <v>20</v>
      </c>
      <c r="C38" s="3" t="s">
        <v>4</v>
      </c>
      <c r="D38" s="2">
        <v>4</v>
      </c>
      <c r="E38" s="3" t="s">
        <v>16</v>
      </c>
      <c r="F38" s="3" t="str">
        <f t="shared" si="0"/>
        <v>Mon</v>
      </c>
      <c r="G38" s="3" t="str">
        <f t="shared" si="1"/>
        <v>Encrust</v>
      </c>
      <c r="H38" s="17">
        <v>12</v>
      </c>
      <c r="I38" s="17">
        <v>11</v>
      </c>
      <c r="J38" s="17">
        <v>0</v>
      </c>
      <c r="K38" s="22">
        <v>5</v>
      </c>
      <c r="L38" s="12">
        <f t="shared" si="2"/>
        <v>103.67255756846318</v>
      </c>
      <c r="M38" s="4">
        <f t="shared" si="3"/>
        <v>2.0156638125720212</v>
      </c>
      <c r="N38" s="4">
        <f t="shared" si="4"/>
        <v>4.6412374473158806</v>
      </c>
      <c r="P38" s="4" t="s">
        <v>6</v>
      </c>
      <c r="Q38" s="1" t="s">
        <v>279</v>
      </c>
      <c r="R38" s="43"/>
      <c r="S38" s="39" t="s">
        <v>17</v>
      </c>
      <c r="T38" s="57">
        <v>1898.2250208015987</v>
      </c>
    </row>
    <row r="39" spans="1:45" x14ac:dyDescent="0.2">
      <c r="A39" s="30">
        <v>37431</v>
      </c>
      <c r="B39" s="3" t="s">
        <v>20</v>
      </c>
      <c r="C39" s="3" t="s">
        <v>4</v>
      </c>
      <c r="D39" s="2">
        <v>4</v>
      </c>
      <c r="E39" s="3" t="s">
        <v>16</v>
      </c>
      <c r="F39" s="3" t="str">
        <f t="shared" si="0"/>
        <v>Mon</v>
      </c>
      <c r="G39" s="3" t="str">
        <f t="shared" si="1"/>
        <v>Encrust</v>
      </c>
      <c r="H39" s="17">
        <v>5</v>
      </c>
      <c r="I39" s="17">
        <v>3.5</v>
      </c>
      <c r="J39" s="17">
        <v>0</v>
      </c>
      <c r="K39" s="22">
        <v>40</v>
      </c>
      <c r="L39" s="12">
        <f t="shared" si="2"/>
        <v>13.744467859455344</v>
      </c>
      <c r="M39" s="4">
        <f t="shared" si="3"/>
        <v>1.1381279300524658</v>
      </c>
      <c r="N39" s="4">
        <f t="shared" si="4"/>
        <v>2.6206364056589777</v>
      </c>
      <c r="P39" s="4" t="s">
        <v>37</v>
      </c>
      <c r="Q39" s="1" t="s">
        <v>281</v>
      </c>
      <c r="R39" s="43"/>
      <c r="S39" s="39" t="s">
        <v>30</v>
      </c>
      <c r="T39" s="57">
        <v>343.2189974046849</v>
      </c>
    </row>
    <row r="40" spans="1:45" x14ac:dyDescent="0.2">
      <c r="A40" s="30">
        <v>37387</v>
      </c>
      <c r="B40" s="29" t="s">
        <v>20</v>
      </c>
      <c r="C40" s="3" t="s">
        <v>4</v>
      </c>
      <c r="D40" s="2">
        <v>5</v>
      </c>
      <c r="E40" s="3" t="s">
        <v>16</v>
      </c>
      <c r="F40" s="3" t="str">
        <f t="shared" si="0"/>
        <v>Mon</v>
      </c>
      <c r="G40" s="3" t="str">
        <f t="shared" si="1"/>
        <v>Encrust</v>
      </c>
      <c r="H40" s="17">
        <v>4</v>
      </c>
      <c r="I40" s="17">
        <v>2</v>
      </c>
      <c r="J40" s="17">
        <v>0</v>
      </c>
      <c r="K40" s="22">
        <v>5</v>
      </c>
      <c r="L40" s="12">
        <f t="shared" si="2"/>
        <v>6.2831853071795862</v>
      </c>
      <c r="M40" s="4">
        <f t="shared" si="3"/>
        <v>0.79817986835811505</v>
      </c>
      <c r="N40" s="4">
        <f t="shared" si="4"/>
        <v>1.8378770664093453</v>
      </c>
      <c r="P40" s="4" t="s">
        <v>12</v>
      </c>
      <c r="Q40" s="1" t="s">
        <v>280</v>
      </c>
      <c r="R40" s="43"/>
      <c r="S40" s="39" t="s">
        <v>11</v>
      </c>
      <c r="T40" s="57">
        <v>2.9268033297737079</v>
      </c>
    </row>
    <row r="41" spans="1:45" x14ac:dyDescent="0.2">
      <c r="A41" s="30">
        <v>37387</v>
      </c>
      <c r="B41" s="29" t="s">
        <v>20</v>
      </c>
      <c r="C41" s="3" t="s">
        <v>4</v>
      </c>
      <c r="D41" s="2">
        <v>5</v>
      </c>
      <c r="E41" s="3" t="s">
        <v>16</v>
      </c>
      <c r="F41" s="3" t="str">
        <f t="shared" si="0"/>
        <v>Mon</v>
      </c>
      <c r="G41" s="3" t="str">
        <f t="shared" si="1"/>
        <v>Encrust</v>
      </c>
      <c r="H41" s="17">
        <v>7</v>
      </c>
      <c r="I41" s="17">
        <v>3</v>
      </c>
      <c r="J41" s="17">
        <v>0</v>
      </c>
      <c r="K41" s="22">
        <v>0</v>
      </c>
      <c r="L41" s="12">
        <f t="shared" si="2"/>
        <v>16.493361431346415</v>
      </c>
      <c r="M41" s="4">
        <f t="shared" si="3"/>
        <v>1.2173091761000907</v>
      </c>
      <c r="N41" s="4">
        <f t="shared" si="4"/>
        <v>2.8029579624529326</v>
      </c>
      <c r="P41" s="4" t="s">
        <v>10</v>
      </c>
      <c r="Q41" s="1" t="s">
        <v>281</v>
      </c>
      <c r="R41" s="43"/>
      <c r="S41" s="39" t="s">
        <v>6</v>
      </c>
      <c r="T41" s="57">
        <v>25147.177594959834</v>
      </c>
    </row>
    <row r="42" spans="1:45" x14ac:dyDescent="0.2">
      <c r="A42" s="30">
        <v>37431</v>
      </c>
      <c r="B42" s="3" t="s">
        <v>20</v>
      </c>
      <c r="C42" s="3" t="s">
        <v>4</v>
      </c>
      <c r="D42" s="2">
        <v>5</v>
      </c>
      <c r="E42" s="3" t="s">
        <v>16</v>
      </c>
      <c r="F42" s="3" t="str">
        <f t="shared" si="0"/>
        <v>Mon</v>
      </c>
      <c r="G42" s="3" t="str">
        <f t="shared" si="1"/>
        <v>Encrust</v>
      </c>
      <c r="H42" s="17">
        <v>14</v>
      </c>
      <c r="I42" s="17">
        <v>12.5</v>
      </c>
      <c r="J42" s="17">
        <v>0</v>
      </c>
      <c r="K42" s="22">
        <v>20</v>
      </c>
      <c r="L42" s="12">
        <f t="shared" si="2"/>
        <v>137.44467859455344</v>
      </c>
      <c r="M42" s="4">
        <f t="shared" si="3"/>
        <v>2.138127930052466</v>
      </c>
      <c r="N42" s="4">
        <f t="shared" si="4"/>
        <v>4.9232214986530236</v>
      </c>
      <c r="P42" s="4" t="s">
        <v>33</v>
      </c>
      <c r="Q42" s="1" t="s">
        <v>283</v>
      </c>
      <c r="R42" s="43"/>
      <c r="S42" s="39" t="s">
        <v>37</v>
      </c>
      <c r="T42" s="57">
        <v>19.778943748225743</v>
      </c>
    </row>
    <row r="43" spans="1:45" x14ac:dyDescent="0.2">
      <c r="A43" s="30">
        <v>37431</v>
      </c>
      <c r="B43" s="3" t="s">
        <v>20</v>
      </c>
      <c r="C43" s="3" t="s">
        <v>4</v>
      </c>
      <c r="D43" s="2">
        <v>5</v>
      </c>
      <c r="E43" s="3" t="s">
        <v>16</v>
      </c>
      <c r="F43" s="3" t="str">
        <f t="shared" si="0"/>
        <v>Mon</v>
      </c>
      <c r="G43" s="3" t="str">
        <f t="shared" si="1"/>
        <v>Encrust</v>
      </c>
      <c r="H43" s="17">
        <v>7</v>
      </c>
      <c r="I43" s="17">
        <v>3.5</v>
      </c>
      <c r="J43" s="17">
        <v>0</v>
      </c>
      <c r="K43" s="22">
        <v>10</v>
      </c>
      <c r="L43" s="12">
        <f t="shared" si="2"/>
        <v>19.242255003237482</v>
      </c>
      <c r="M43" s="4">
        <f t="shared" si="3"/>
        <v>1.2842559657307038</v>
      </c>
      <c r="N43" s="4">
        <f t="shared" si="4"/>
        <v>2.9571086422801907</v>
      </c>
      <c r="P43" s="4" t="s">
        <v>7</v>
      </c>
      <c r="Q43" s="1" t="s">
        <v>281</v>
      </c>
      <c r="R43" s="43"/>
      <c r="S43" s="39" t="s">
        <v>12</v>
      </c>
      <c r="T43" s="57">
        <v>916.51477678977074</v>
      </c>
    </row>
    <row r="44" spans="1:45" x14ac:dyDescent="0.2">
      <c r="A44" s="30">
        <v>37387</v>
      </c>
      <c r="B44" s="29" t="s">
        <v>20</v>
      </c>
      <c r="C44" s="3" t="s">
        <v>4</v>
      </c>
      <c r="D44" s="2">
        <v>6</v>
      </c>
      <c r="E44" s="3" t="s">
        <v>16</v>
      </c>
      <c r="F44" s="3" t="str">
        <f t="shared" si="0"/>
        <v>Mon</v>
      </c>
      <c r="G44" s="3" t="str">
        <f t="shared" si="1"/>
        <v>Encrust</v>
      </c>
      <c r="H44" s="17">
        <v>9.5</v>
      </c>
      <c r="I44" s="17">
        <v>4.5</v>
      </c>
      <c r="J44" s="17">
        <v>0</v>
      </c>
      <c r="K44" s="22">
        <v>5</v>
      </c>
      <c r="L44" s="12">
        <f t="shared" si="2"/>
        <v>33.575771485240914</v>
      </c>
      <c r="M44" s="4">
        <f t="shared" si="3"/>
        <v>1.526026000430363</v>
      </c>
      <c r="N44" s="4">
        <f t="shared" si="4"/>
        <v>3.5138047201122786</v>
      </c>
      <c r="P44" s="4" t="s">
        <v>36</v>
      </c>
      <c r="Q44" s="1" t="s">
        <v>281</v>
      </c>
      <c r="R44" s="43"/>
      <c r="S44" s="39" t="s">
        <v>10</v>
      </c>
      <c r="T44" s="57">
        <v>20.604920816732058</v>
      </c>
    </row>
    <row r="45" spans="1:45" x14ac:dyDescent="0.2">
      <c r="A45" s="30">
        <v>37387</v>
      </c>
      <c r="B45" s="29" t="s">
        <v>20</v>
      </c>
      <c r="C45" s="3" t="s">
        <v>4</v>
      </c>
      <c r="D45" s="2">
        <v>6</v>
      </c>
      <c r="E45" s="3" t="s">
        <v>16</v>
      </c>
      <c r="F45" s="3" t="str">
        <f t="shared" si="0"/>
        <v>Mon</v>
      </c>
      <c r="G45" s="3" t="str">
        <f t="shared" si="1"/>
        <v>Encrust</v>
      </c>
      <c r="H45" s="17">
        <v>2.5</v>
      </c>
      <c r="I45" s="17">
        <v>3</v>
      </c>
      <c r="J45" s="17">
        <v>0</v>
      </c>
      <c r="K45" s="22">
        <v>0</v>
      </c>
      <c r="L45" s="12">
        <f t="shared" si="2"/>
        <v>5.8904862254808616</v>
      </c>
      <c r="M45" s="4">
        <f t="shared" si="3"/>
        <v>0.7701511447578715</v>
      </c>
      <c r="N45" s="4">
        <f t="shared" si="4"/>
        <v>1.7733385452717743</v>
      </c>
      <c r="R45" s="43"/>
      <c r="S45" s="39" t="s">
        <v>33</v>
      </c>
      <c r="T45" s="57">
        <v>14.248431680968707</v>
      </c>
      <c r="W45" s="81"/>
      <c r="X45" s="82"/>
      <c r="Y45" s="82"/>
      <c r="Z45" s="82"/>
    </row>
    <row r="46" spans="1:45" x14ac:dyDescent="0.2">
      <c r="A46" s="30">
        <v>37387</v>
      </c>
      <c r="B46" s="29" t="s">
        <v>20</v>
      </c>
      <c r="C46" s="3" t="s">
        <v>4</v>
      </c>
      <c r="D46" s="2">
        <v>6</v>
      </c>
      <c r="E46" s="3" t="s">
        <v>16</v>
      </c>
      <c r="F46" s="3" t="str">
        <f t="shared" si="0"/>
        <v>Mon</v>
      </c>
      <c r="G46" s="3" t="str">
        <f t="shared" si="1"/>
        <v>Encrust</v>
      </c>
      <c r="H46" s="17">
        <v>6.5</v>
      </c>
      <c r="I46" s="17">
        <v>2.5</v>
      </c>
      <c r="J46" s="17">
        <v>0</v>
      </c>
      <c r="K46" s="22">
        <v>10</v>
      </c>
      <c r="L46" s="12">
        <f t="shared" si="2"/>
        <v>12.762720155208534</v>
      </c>
      <c r="M46" s="4">
        <f t="shared" si="3"/>
        <v>1.1059432466810646</v>
      </c>
      <c r="N46" s="4">
        <f t="shared" si="4"/>
        <v>2.546528433505256</v>
      </c>
      <c r="R46" s="43"/>
      <c r="S46" s="39" t="s">
        <v>7</v>
      </c>
      <c r="T46" s="57">
        <v>115.04119598364123</v>
      </c>
      <c r="W46" s="81"/>
      <c r="X46" s="83"/>
      <c r="Y46" s="83"/>
      <c r="Z46" s="82"/>
    </row>
    <row r="47" spans="1:45" x14ac:dyDescent="0.2">
      <c r="A47" s="30">
        <v>37387</v>
      </c>
      <c r="B47" s="29" t="s">
        <v>20</v>
      </c>
      <c r="C47" s="3" t="s">
        <v>4</v>
      </c>
      <c r="D47" s="2">
        <v>6</v>
      </c>
      <c r="E47" s="3" t="s">
        <v>16</v>
      </c>
      <c r="F47" s="3" t="str">
        <f t="shared" si="0"/>
        <v>Mon</v>
      </c>
      <c r="G47" s="3" t="str">
        <f t="shared" si="1"/>
        <v>Encrust</v>
      </c>
      <c r="H47" s="17">
        <v>3.5</v>
      </c>
      <c r="I47" s="17">
        <v>2</v>
      </c>
      <c r="J47" s="17">
        <v>0</v>
      </c>
      <c r="K47" s="22">
        <v>0</v>
      </c>
      <c r="L47" s="12">
        <f t="shared" si="2"/>
        <v>5.497787143782138</v>
      </c>
      <c r="M47" s="4">
        <f t="shared" si="3"/>
        <v>0.74018792138042833</v>
      </c>
      <c r="N47" s="4">
        <f t="shared" si="4"/>
        <v>1.7043456737848228</v>
      </c>
      <c r="R47" s="43"/>
      <c r="S47" s="39" t="s">
        <v>36</v>
      </c>
      <c r="T47" s="57">
        <v>7.0298745610953031</v>
      </c>
      <c r="W47" s="81"/>
      <c r="X47" s="83"/>
      <c r="Y47" s="83"/>
      <c r="Z47" s="82"/>
    </row>
    <row r="48" spans="1:45" x14ac:dyDescent="0.2">
      <c r="A48" s="30">
        <v>37387</v>
      </c>
      <c r="B48" s="29" t="s">
        <v>21</v>
      </c>
      <c r="C48" s="3" t="s">
        <v>4</v>
      </c>
      <c r="D48" s="2">
        <v>6</v>
      </c>
      <c r="E48" s="3" t="s">
        <v>16</v>
      </c>
      <c r="F48" s="3" t="str">
        <f t="shared" si="0"/>
        <v>Mon</v>
      </c>
      <c r="G48" s="3" t="str">
        <f t="shared" si="1"/>
        <v>Encrust</v>
      </c>
      <c r="H48" s="17">
        <v>10.5</v>
      </c>
      <c r="I48" s="17">
        <v>5</v>
      </c>
      <c r="J48" s="17">
        <v>0</v>
      </c>
      <c r="K48" s="22">
        <v>5</v>
      </c>
      <c r="L48" s="12">
        <f t="shared" si="2"/>
        <v>41.233403578366037</v>
      </c>
      <c r="M48" s="4">
        <f t="shared" si="3"/>
        <v>1.6152491847721284</v>
      </c>
      <c r="N48" s="4">
        <f t="shared" si="4"/>
        <v>3.7192486943270877</v>
      </c>
      <c r="R48" s="36" t="s">
        <v>49</v>
      </c>
      <c r="S48" s="44"/>
      <c r="T48" s="56">
        <v>1972.9831750735614</v>
      </c>
      <c r="W48" s="81"/>
      <c r="X48" s="83"/>
      <c r="Y48" s="83"/>
      <c r="Z48" s="82"/>
    </row>
    <row r="49" spans="1:28" x14ac:dyDescent="0.2">
      <c r="A49" s="30">
        <v>37387</v>
      </c>
      <c r="B49" s="29" t="s">
        <v>21</v>
      </c>
      <c r="C49" s="3" t="s">
        <v>4</v>
      </c>
      <c r="D49" s="2">
        <v>6</v>
      </c>
      <c r="E49" s="3" t="s">
        <v>16</v>
      </c>
      <c r="F49" s="3" t="str">
        <f t="shared" si="0"/>
        <v>Mon</v>
      </c>
      <c r="G49" s="3" t="str">
        <f t="shared" si="1"/>
        <v>Encrust</v>
      </c>
      <c r="H49" s="17">
        <v>10.5</v>
      </c>
      <c r="I49" s="17">
        <v>6</v>
      </c>
      <c r="J49" s="17">
        <v>0</v>
      </c>
      <c r="K49" s="22">
        <v>5</v>
      </c>
      <c r="L49" s="12">
        <f t="shared" si="2"/>
        <v>49.480084294039244</v>
      </c>
      <c r="M49" s="4">
        <f t="shared" si="3"/>
        <v>1.6944304308197531</v>
      </c>
      <c r="N49" s="4">
        <f t="shared" si="4"/>
        <v>3.9015702511210422</v>
      </c>
      <c r="R49" s="36" t="s">
        <v>35</v>
      </c>
      <c r="S49" s="36" t="s">
        <v>13</v>
      </c>
      <c r="T49" s="56">
        <v>7.9358874424430734</v>
      </c>
      <c r="W49" s="81"/>
      <c r="X49" s="83"/>
      <c r="Y49" s="83"/>
      <c r="Z49" s="82"/>
    </row>
    <row r="50" spans="1:28" x14ac:dyDescent="0.2">
      <c r="A50" s="30">
        <v>37387</v>
      </c>
      <c r="B50" s="29" t="s">
        <v>21</v>
      </c>
      <c r="C50" s="3" t="s">
        <v>4</v>
      </c>
      <c r="D50" s="2">
        <v>6</v>
      </c>
      <c r="E50" s="3" t="s">
        <v>16</v>
      </c>
      <c r="F50" s="3" t="str">
        <f t="shared" si="0"/>
        <v>Mon</v>
      </c>
      <c r="G50" s="3" t="str">
        <f t="shared" si="1"/>
        <v>Encrust</v>
      </c>
      <c r="H50" s="17">
        <v>11</v>
      </c>
      <c r="I50" s="17">
        <v>5.5</v>
      </c>
      <c r="J50" s="17">
        <v>0</v>
      </c>
      <c r="K50" s="22">
        <v>5</v>
      </c>
      <c r="L50" s="12">
        <f t="shared" si="2"/>
        <v>47.516588885545623</v>
      </c>
      <c r="M50" s="4">
        <f t="shared" si="3"/>
        <v>1.6768452560186404</v>
      </c>
      <c r="N50" s="4">
        <f t="shared" si="4"/>
        <v>3.8610788897663055</v>
      </c>
      <c r="R50" s="43"/>
      <c r="S50" s="39" t="s">
        <v>23</v>
      </c>
      <c r="T50" s="57">
        <v>32.986722862692829</v>
      </c>
      <c r="W50" s="81"/>
      <c r="X50" s="83"/>
      <c r="Y50" s="83"/>
      <c r="Z50" s="82"/>
    </row>
    <row r="51" spans="1:28" x14ac:dyDescent="0.2">
      <c r="A51" s="30">
        <v>37387</v>
      </c>
      <c r="B51" s="29" t="s">
        <v>21</v>
      </c>
      <c r="C51" s="3" t="s">
        <v>4</v>
      </c>
      <c r="D51" s="2">
        <v>6</v>
      </c>
      <c r="E51" s="3" t="s">
        <v>16</v>
      </c>
      <c r="F51" s="3" t="str">
        <f t="shared" si="0"/>
        <v>Mon</v>
      </c>
      <c r="G51" s="3" t="str">
        <f t="shared" si="1"/>
        <v>Encrust</v>
      </c>
      <c r="H51" s="17">
        <v>4</v>
      </c>
      <c r="I51" s="17">
        <v>3</v>
      </c>
      <c r="J51" s="17">
        <v>0</v>
      </c>
      <c r="K51" s="22">
        <v>0</v>
      </c>
      <c r="L51" s="12">
        <f t="shared" si="2"/>
        <v>9.4247779607693793</v>
      </c>
      <c r="M51" s="4">
        <f t="shared" si="3"/>
        <v>0.97427112741379629</v>
      </c>
      <c r="N51" s="4">
        <f t="shared" si="4"/>
        <v>2.2433421745175099</v>
      </c>
      <c r="R51" s="43"/>
      <c r="S51" s="39" t="s">
        <v>16</v>
      </c>
      <c r="T51" s="57">
        <v>1483.1152371885673</v>
      </c>
      <c r="W51" s="81"/>
      <c r="X51" s="83"/>
      <c r="Y51" s="83"/>
      <c r="Z51" s="82"/>
    </row>
    <row r="52" spans="1:28" x14ac:dyDescent="0.2">
      <c r="A52" s="30">
        <v>37387</v>
      </c>
      <c r="B52" s="29" t="s">
        <v>21</v>
      </c>
      <c r="C52" s="3" t="s">
        <v>4</v>
      </c>
      <c r="D52" s="2">
        <v>6</v>
      </c>
      <c r="E52" s="3" t="s">
        <v>16</v>
      </c>
      <c r="F52" s="3" t="str">
        <f t="shared" si="0"/>
        <v>Mon</v>
      </c>
      <c r="G52" s="3" t="str">
        <f t="shared" si="1"/>
        <v>Encrust</v>
      </c>
      <c r="H52" s="17">
        <v>13</v>
      </c>
      <c r="I52" s="17">
        <v>5</v>
      </c>
      <c r="J52" s="17">
        <v>0</v>
      </c>
      <c r="K52" s="22">
        <v>15</v>
      </c>
      <c r="L52" s="12">
        <f t="shared" si="2"/>
        <v>51.050880620834135</v>
      </c>
      <c r="M52" s="4">
        <f t="shared" si="3"/>
        <v>1.7080032380090271</v>
      </c>
      <c r="N52" s="4">
        <f t="shared" si="4"/>
        <v>3.9328227946251464</v>
      </c>
      <c r="R52" s="43"/>
      <c r="S52" s="39" t="s">
        <v>5</v>
      </c>
      <c r="T52" s="57">
        <v>1613.0350990749043</v>
      </c>
      <c r="W52" s="81"/>
      <c r="X52" s="83"/>
      <c r="Y52" s="83"/>
      <c r="Z52" s="82"/>
    </row>
    <row r="53" spans="1:28" x14ac:dyDescent="0.2">
      <c r="A53" s="30">
        <v>37431</v>
      </c>
      <c r="B53" s="3" t="s">
        <v>20</v>
      </c>
      <c r="C53" s="3" t="s">
        <v>4</v>
      </c>
      <c r="D53" s="2">
        <v>6</v>
      </c>
      <c r="E53" s="3" t="s">
        <v>16</v>
      </c>
      <c r="F53" s="3" t="str">
        <f t="shared" si="0"/>
        <v>Mon</v>
      </c>
      <c r="G53" s="3" t="str">
        <f t="shared" si="1"/>
        <v>Encrust</v>
      </c>
      <c r="H53" s="17">
        <v>3.5</v>
      </c>
      <c r="I53" s="17">
        <v>3</v>
      </c>
      <c r="J53" s="17">
        <v>0</v>
      </c>
      <c r="K53" s="22">
        <v>0</v>
      </c>
      <c r="L53" s="12">
        <f t="shared" si="2"/>
        <v>8.2466807156732074</v>
      </c>
      <c r="M53" s="4">
        <f t="shared" si="3"/>
        <v>0.91627918043610956</v>
      </c>
      <c r="N53" s="4">
        <f t="shared" si="4"/>
        <v>2.1098107818929872</v>
      </c>
      <c r="R53" s="43"/>
      <c r="S53" s="39" t="s">
        <v>8</v>
      </c>
      <c r="T53" s="57">
        <v>1620.9894699478095</v>
      </c>
      <c r="W53" s="81"/>
      <c r="X53" s="83"/>
      <c r="Y53" s="83"/>
      <c r="Z53" s="82"/>
    </row>
    <row r="54" spans="1:28" x14ac:dyDescent="0.2">
      <c r="A54" s="30">
        <v>37431</v>
      </c>
      <c r="B54" s="3" t="s">
        <v>20</v>
      </c>
      <c r="C54" s="3" t="s">
        <v>4</v>
      </c>
      <c r="D54" s="2">
        <v>6</v>
      </c>
      <c r="E54" s="3" t="s">
        <v>16</v>
      </c>
      <c r="F54" s="3" t="str">
        <f t="shared" si="0"/>
        <v>Mon</v>
      </c>
      <c r="G54" s="3" t="str">
        <f t="shared" si="1"/>
        <v>Encrust</v>
      </c>
      <c r="H54" s="17">
        <v>19</v>
      </c>
      <c r="I54" s="17">
        <v>11.5</v>
      </c>
      <c r="J54" s="17">
        <v>0</v>
      </c>
      <c r="K54" s="22">
        <v>30</v>
      </c>
      <c r="L54" s="12">
        <f t="shared" si="2"/>
        <v>171.60949870234245</v>
      </c>
      <c r="M54" s="4">
        <f t="shared" si="3"/>
        <v>2.2345413226726123</v>
      </c>
      <c r="N54" s="4">
        <f t="shared" si="4"/>
        <v>5.1452215392651546</v>
      </c>
      <c r="R54" s="43"/>
      <c r="S54" s="39" t="s">
        <v>17</v>
      </c>
      <c r="T54" s="57">
        <v>2541.941155835842</v>
      </c>
      <c r="W54" s="81"/>
      <c r="X54" s="83"/>
      <c r="Y54" s="83"/>
      <c r="Z54" s="82"/>
    </row>
    <row r="55" spans="1:28" x14ac:dyDescent="0.2">
      <c r="A55" s="30">
        <v>37431</v>
      </c>
      <c r="B55" s="3" t="s">
        <v>20</v>
      </c>
      <c r="C55" s="3" t="s">
        <v>4</v>
      </c>
      <c r="D55" s="2">
        <v>6</v>
      </c>
      <c r="E55" s="3" t="s">
        <v>16</v>
      </c>
      <c r="F55" s="3" t="str">
        <f t="shared" si="0"/>
        <v>Mon</v>
      </c>
      <c r="G55" s="3" t="str">
        <f t="shared" si="1"/>
        <v>Encrust</v>
      </c>
      <c r="H55" s="17">
        <v>16.5</v>
      </c>
      <c r="I55" s="17">
        <v>15.5</v>
      </c>
      <c r="J55" s="17">
        <v>0</v>
      </c>
      <c r="K55" s="22">
        <v>50</v>
      </c>
      <c r="L55" s="12">
        <f t="shared" si="2"/>
        <v>200.86558028889741</v>
      </c>
      <c r="M55" s="4">
        <f t="shared" si="3"/>
        <v>2.3029055237503693</v>
      </c>
      <c r="N55" s="4">
        <f t="shared" si="4"/>
        <v>5.3026359295612453</v>
      </c>
      <c r="R55" s="43"/>
      <c r="S55" s="39" t="s">
        <v>40</v>
      </c>
      <c r="T55" s="57">
        <v>2324.7785636564467</v>
      </c>
      <c r="W55" s="81"/>
      <c r="X55" s="81"/>
      <c r="Y55" s="81"/>
      <c r="Z55" s="82"/>
    </row>
    <row r="56" spans="1:28" x14ac:dyDescent="0.2">
      <c r="A56" s="30">
        <v>37431</v>
      </c>
      <c r="B56" s="3" t="s">
        <v>20</v>
      </c>
      <c r="C56" s="3" t="s">
        <v>4</v>
      </c>
      <c r="D56" s="2">
        <v>6</v>
      </c>
      <c r="E56" s="3" t="s">
        <v>16</v>
      </c>
      <c r="F56" s="3" t="str">
        <f t="shared" si="0"/>
        <v>Mon</v>
      </c>
      <c r="G56" s="3" t="str">
        <f t="shared" si="1"/>
        <v>Encrust</v>
      </c>
      <c r="H56" s="17">
        <v>5</v>
      </c>
      <c r="I56" s="17">
        <v>2</v>
      </c>
      <c r="J56" s="17">
        <v>0</v>
      </c>
      <c r="K56" s="22">
        <v>40</v>
      </c>
      <c r="L56" s="12">
        <f t="shared" si="2"/>
        <v>7.8539816339744828</v>
      </c>
      <c r="M56" s="4">
        <f t="shared" si="3"/>
        <v>0.8950898813661714</v>
      </c>
      <c r="N56" s="4">
        <f t="shared" si="4"/>
        <v>2.061020617723555</v>
      </c>
      <c r="R56" s="43"/>
      <c r="S56" s="39" t="s">
        <v>11</v>
      </c>
      <c r="T56" s="57">
        <v>3.2519617639198555</v>
      </c>
      <c r="W56" s="81"/>
      <c r="X56" s="81"/>
      <c r="Y56" s="81"/>
      <c r="Z56" s="82"/>
    </row>
    <row r="57" spans="1:28" x14ac:dyDescent="0.2">
      <c r="A57" s="30">
        <v>37431</v>
      </c>
      <c r="B57" s="3" t="s">
        <v>20</v>
      </c>
      <c r="C57" s="3" t="s">
        <v>4</v>
      </c>
      <c r="D57" s="2">
        <v>6</v>
      </c>
      <c r="E57" s="3" t="s">
        <v>16</v>
      </c>
      <c r="F57" s="3" t="str">
        <f t="shared" si="0"/>
        <v>Mon</v>
      </c>
      <c r="G57" s="3" t="str">
        <f t="shared" si="1"/>
        <v>Encrust</v>
      </c>
      <c r="H57" s="17">
        <v>7</v>
      </c>
      <c r="I57" s="17">
        <v>4.5</v>
      </c>
      <c r="J57" s="17">
        <v>0</v>
      </c>
      <c r="K57" s="22">
        <v>40</v>
      </c>
      <c r="L57" s="12">
        <f t="shared" si="2"/>
        <v>24.740042147019622</v>
      </c>
      <c r="M57" s="4">
        <f t="shared" si="3"/>
        <v>1.3934004351557721</v>
      </c>
      <c r="N57" s="4">
        <f t="shared" si="4"/>
        <v>3.2084230705610968</v>
      </c>
      <c r="R57" s="43"/>
      <c r="S57" s="39" t="s">
        <v>6</v>
      </c>
      <c r="T57" s="57">
        <v>15693.414485998517</v>
      </c>
      <c r="W57" s="81"/>
      <c r="X57" s="81"/>
      <c r="Y57" s="81"/>
      <c r="Z57" s="82"/>
    </row>
    <row r="58" spans="1:28" x14ac:dyDescent="0.2">
      <c r="A58" s="30">
        <v>37387</v>
      </c>
      <c r="B58" s="29" t="s">
        <v>20</v>
      </c>
      <c r="C58" s="3" t="s">
        <v>4</v>
      </c>
      <c r="D58" s="2">
        <v>7</v>
      </c>
      <c r="E58" s="3" t="s">
        <v>16</v>
      </c>
      <c r="F58" s="3" t="str">
        <f t="shared" si="0"/>
        <v>Mon</v>
      </c>
      <c r="G58" s="3" t="str">
        <f t="shared" si="1"/>
        <v>Encrust</v>
      </c>
      <c r="H58" s="17">
        <v>28.5</v>
      </c>
      <c r="I58" s="17">
        <v>9.5</v>
      </c>
      <c r="J58" s="17">
        <v>0</v>
      </c>
      <c r="K58" s="22">
        <v>10</v>
      </c>
      <c r="L58" s="12">
        <f t="shared" si="2"/>
        <v>212.64655273985912</v>
      </c>
      <c r="M58" s="4">
        <f t="shared" si="3"/>
        <v>2.3276583466635294</v>
      </c>
      <c r="N58" s="4">
        <f t="shared" si="4"/>
        <v>5.3596314106106098</v>
      </c>
      <c r="R58" s="43"/>
      <c r="S58" s="39" t="s">
        <v>37</v>
      </c>
      <c r="T58" s="57">
        <v>329.2045489265617</v>
      </c>
      <c r="W58" s="81"/>
      <c r="X58" s="81"/>
      <c r="Y58" s="81"/>
      <c r="Z58" s="82"/>
    </row>
    <row r="59" spans="1:28" x14ac:dyDescent="0.2">
      <c r="A59" s="30">
        <v>37387</v>
      </c>
      <c r="B59" s="29" t="s">
        <v>20</v>
      </c>
      <c r="C59" s="3" t="s">
        <v>4</v>
      </c>
      <c r="D59" s="2">
        <v>7</v>
      </c>
      <c r="E59" s="3" t="s">
        <v>16</v>
      </c>
      <c r="F59" s="3" t="str">
        <f t="shared" si="0"/>
        <v>Mon</v>
      </c>
      <c r="G59" s="3" t="str">
        <f t="shared" si="1"/>
        <v>Encrust</v>
      </c>
      <c r="H59" s="17">
        <v>1</v>
      </c>
      <c r="I59" s="17">
        <v>0.5</v>
      </c>
      <c r="J59" s="17">
        <v>0</v>
      </c>
      <c r="K59" s="22">
        <v>0</v>
      </c>
      <c r="L59" s="12">
        <f t="shared" si="2"/>
        <v>0.39269908169872414</v>
      </c>
      <c r="M59" s="4">
        <f t="shared" si="3"/>
        <v>-0.40594011429780974</v>
      </c>
      <c r="N59" s="4">
        <f t="shared" si="4"/>
        <v>-0.93471165583043581</v>
      </c>
      <c r="R59" s="43"/>
      <c r="S59" s="39" t="s">
        <v>12</v>
      </c>
      <c r="T59" s="57">
        <v>932.73989226944605</v>
      </c>
      <c r="W59" s="81"/>
      <c r="X59" s="81"/>
      <c r="Y59" s="81"/>
      <c r="Z59" s="82"/>
    </row>
    <row r="60" spans="1:28" x14ac:dyDescent="0.2">
      <c r="A60" s="30">
        <v>37387</v>
      </c>
      <c r="B60" s="29" t="s">
        <v>20</v>
      </c>
      <c r="C60" s="3" t="s">
        <v>4</v>
      </c>
      <c r="D60" s="2">
        <v>7</v>
      </c>
      <c r="E60" s="3" t="s">
        <v>16</v>
      </c>
      <c r="F60" s="3" t="str">
        <f t="shared" si="0"/>
        <v>Mon</v>
      </c>
      <c r="G60" s="3" t="str">
        <f t="shared" si="1"/>
        <v>Encrust</v>
      </c>
      <c r="H60" s="17">
        <v>10</v>
      </c>
      <c r="I60" s="17">
        <v>6.5</v>
      </c>
      <c r="J60" s="17">
        <v>0</v>
      </c>
      <c r="K60" s="22">
        <v>0</v>
      </c>
      <c r="L60" s="12">
        <f t="shared" si="2"/>
        <v>51.050880620834135</v>
      </c>
      <c r="M60" s="4">
        <f t="shared" si="3"/>
        <v>1.7080032380090271</v>
      </c>
      <c r="N60" s="4">
        <f t="shared" si="4"/>
        <v>3.9328227946251464</v>
      </c>
      <c r="R60" s="43"/>
      <c r="S60" s="39" t="s">
        <v>10</v>
      </c>
      <c r="T60" s="57">
        <v>412.33403578366034</v>
      </c>
      <c r="W60" s="81"/>
      <c r="X60" s="81"/>
      <c r="Y60" s="81"/>
      <c r="Z60" s="82"/>
    </row>
    <row r="61" spans="1:28" x14ac:dyDescent="0.2">
      <c r="A61" s="30">
        <v>37387</v>
      </c>
      <c r="B61" s="29" t="s">
        <v>20</v>
      </c>
      <c r="C61" s="3" t="s">
        <v>4</v>
      </c>
      <c r="D61" s="2">
        <v>7</v>
      </c>
      <c r="E61" s="3" t="s">
        <v>16</v>
      </c>
      <c r="F61" s="3" t="str">
        <f t="shared" si="0"/>
        <v>Mon</v>
      </c>
      <c r="G61" s="3" t="str">
        <f t="shared" si="1"/>
        <v>Encrust</v>
      </c>
      <c r="H61" s="17">
        <v>5</v>
      </c>
      <c r="I61" s="17">
        <v>3</v>
      </c>
      <c r="J61" s="17">
        <v>0</v>
      </c>
      <c r="K61" s="22">
        <v>0</v>
      </c>
      <c r="L61" s="12">
        <f t="shared" si="2"/>
        <v>11.780972450961723</v>
      </c>
      <c r="M61" s="4">
        <f t="shared" si="3"/>
        <v>1.0711811404218528</v>
      </c>
      <c r="N61" s="4">
        <f t="shared" si="4"/>
        <v>2.4664857258317197</v>
      </c>
      <c r="R61" s="43"/>
      <c r="S61" s="39" t="s">
        <v>7</v>
      </c>
      <c r="T61" s="57">
        <v>113.13660543740242</v>
      </c>
      <c r="W61" s="81"/>
      <c r="X61" s="81"/>
      <c r="Y61" s="81"/>
      <c r="Z61" s="82"/>
    </row>
    <row r="62" spans="1:28" x14ac:dyDescent="0.2">
      <c r="A62" s="30">
        <v>37387</v>
      </c>
      <c r="B62" s="29" t="s">
        <v>20</v>
      </c>
      <c r="C62" s="3" t="s">
        <v>4</v>
      </c>
      <c r="D62" s="2">
        <v>7</v>
      </c>
      <c r="E62" s="3" t="s">
        <v>16</v>
      </c>
      <c r="F62" s="3" t="str">
        <f t="shared" si="0"/>
        <v>Mon</v>
      </c>
      <c r="G62" s="3" t="str">
        <f t="shared" si="1"/>
        <v>Encrust</v>
      </c>
      <c r="H62" s="17">
        <v>8</v>
      </c>
      <c r="I62" s="17">
        <v>3</v>
      </c>
      <c r="J62" s="17">
        <v>0</v>
      </c>
      <c r="K62" s="22">
        <v>0</v>
      </c>
      <c r="L62" s="12">
        <f t="shared" si="2"/>
        <v>18.849555921538759</v>
      </c>
      <c r="M62" s="4">
        <f t="shared" si="3"/>
        <v>1.2753011230777775</v>
      </c>
      <c r="N62" s="4">
        <f t="shared" si="4"/>
        <v>2.9364893550774553</v>
      </c>
      <c r="R62" s="36" t="s">
        <v>50</v>
      </c>
      <c r="S62" s="44"/>
      <c r="T62" s="56">
        <v>3396.3938009205413</v>
      </c>
    </row>
    <row r="63" spans="1:28" x14ac:dyDescent="0.2">
      <c r="A63" s="30">
        <v>37387</v>
      </c>
      <c r="B63" s="29" t="s">
        <v>20</v>
      </c>
      <c r="C63" s="3" t="s">
        <v>4</v>
      </c>
      <c r="D63" s="2">
        <v>7</v>
      </c>
      <c r="E63" s="3" t="s">
        <v>16</v>
      </c>
      <c r="F63" s="3" t="str">
        <f t="shared" si="0"/>
        <v>Mon</v>
      </c>
      <c r="G63" s="3" t="str">
        <f t="shared" si="1"/>
        <v>Encrust</v>
      </c>
      <c r="H63" s="17">
        <v>9</v>
      </c>
      <c r="I63" s="17">
        <v>6</v>
      </c>
      <c r="J63" s="17">
        <v>0</v>
      </c>
      <c r="K63" s="22">
        <v>0</v>
      </c>
      <c r="L63" s="12">
        <f t="shared" si="2"/>
        <v>42.411500823462205</v>
      </c>
      <c r="M63" s="4">
        <f t="shared" si="3"/>
        <v>1.62748364118914</v>
      </c>
      <c r="N63" s="4">
        <f t="shared" si="4"/>
        <v>3.7474195712937837</v>
      </c>
      <c r="R63" s="36" t="s">
        <v>29</v>
      </c>
      <c r="S63" s="36" t="s">
        <v>23</v>
      </c>
      <c r="T63" s="56">
        <v>30.630528372500482</v>
      </c>
    </row>
    <row r="64" spans="1:28" x14ac:dyDescent="0.2">
      <c r="A64" s="30">
        <v>37387</v>
      </c>
      <c r="B64" s="29" t="s">
        <v>20</v>
      </c>
      <c r="C64" s="3" t="s">
        <v>4</v>
      </c>
      <c r="D64" s="2">
        <v>7</v>
      </c>
      <c r="E64" s="3" t="s">
        <v>16</v>
      </c>
      <c r="F64" s="3" t="str">
        <f t="shared" si="0"/>
        <v>Mon</v>
      </c>
      <c r="G64" s="3" t="str">
        <f t="shared" si="1"/>
        <v>Encrust</v>
      </c>
      <c r="H64" s="17">
        <v>8.5</v>
      </c>
      <c r="I64" s="17">
        <v>8</v>
      </c>
      <c r="J64" s="17">
        <v>0</v>
      </c>
      <c r="K64" s="22">
        <v>10</v>
      </c>
      <c r="L64" s="12">
        <f t="shared" si="2"/>
        <v>53.407075111026487</v>
      </c>
      <c r="M64" s="4">
        <f t="shared" si="3"/>
        <v>1.7275987940724078</v>
      </c>
      <c r="N64" s="4">
        <f t="shared" si="4"/>
        <v>3.9779432299056161</v>
      </c>
      <c r="R64" s="43"/>
      <c r="S64" s="39" t="s">
        <v>16</v>
      </c>
      <c r="T64" s="57">
        <v>2.9810505128781206</v>
      </c>
      <c r="AB64" s="9"/>
    </row>
    <row r="65" spans="1:28" x14ac:dyDescent="0.2">
      <c r="A65" s="30">
        <v>37387</v>
      </c>
      <c r="B65" s="29" t="s">
        <v>20</v>
      </c>
      <c r="C65" s="3" t="s">
        <v>4</v>
      </c>
      <c r="D65" s="2">
        <v>7</v>
      </c>
      <c r="E65" s="3" t="s">
        <v>16</v>
      </c>
      <c r="F65" s="3" t="str">
        <f t="shared" si="0"/>
        <v>Mon</v>
      </c>
      <c r="G65" s="3" t="str">
        <f t="shared" si="1"/>
        <v>Encrust</v>
      </c>
      <c r="H65" s="17">
        <v>5</v>
      </c>
      <c r="I65" s="17">
        <v>1.5</v>
      </c>
      <c r="J65" s="17">
        <v>0</v>
      </c>
      <c r="K65" s="22">
        <v>0</v>
      </c>
      <c r="L65" s="12">
        <f t="shared" si="2"/>
        <v>5.8904862254808616</v>
      </c>
      <c r="M65" s="4">
        <f t="shared" si="3"/>
        <v>0.7701511447578715</v>
      </c>
      <c r="N65" s="4">
        <f t="shared" si="4"/>
        <v>1.7733385452717743</v>
      </c>
      <c r="R65" s="43"/>
      <c r="S65" s="39" t="s">
        <v>5</v>
      </c>
      <c r="T65" s="57">
        <v>3.6095590592807727</v>
      </c>
    </row>
    <row r="66" spans="1:28" x14ac:dyDescent="0.2">
      <c r="A66" s="30">
        <v>37387</v>
      </c>
      <c r="B66" s="29" t="s">
        <v>20</v>
      </c>
      <c r="C66" s="3" t="s">
        <v>4</v>
      </c>
      <c r="D66" s="2">
        <v>7</v>
      </c>
      <c r="E66" s="3" t="s">
        <v>16</v>
      </c>
      <c r="F66" s="3" t="str">
        <f t="shared" si="0"/>
        <v>Mon</v>
      </c>
      <c r="G66" s="3" t="str">
        <f t="shared" si="1"/>
        <v>Encrust</v>
      </c>
      <c r="H66" s="17">
        <v>15</v>
      </c>
      <c r="I66" s="17">
        <v>9</v>
      </c>
      <c r="J66" s="17">
        <v>0</v>
      </c>
      <c r="K66" s="22">
        <v>10</v>
      </c>
      <c r="L66" s="12">
        <f t="shared" si="2"/>
        <v>106.02875205865551</v>
      </c>
      <c r="M66" s="4">
        <f t="shared" si="3"/>
        <v>2.0254236498611777</v>
      </c>
      <c r="N66" s="4">
        <f t="shared" si="4"/>
        <v>4.6637103031679388</v>
      </c>
      <c r="R66" s="43"/>
      <c r="S66" s="39" t="s">
        <v>8</v>
      </c>
      <c r="T66" s="57">
        <v>45.731466126605817</v>
      </c>
    </row>
    <row r="67" spans="1:28" x14ac:dyDescent="0.2">
      <c r="A67" s="30">
        <v>37431</v>
      </c>
      <c r="B67" s="3" t="s">
        <v>28</v>
      </c>
      <c r="C67" s="3" t="s">
        <v>4</v>
      </c>
      <c r="D67" s="2">
        <v>7</v>
      </c>
      <c r="E67" s="3" t="s">
        <v>16</v>
      </c>
      <c r="F67" s="3" t="str">
        <f t="shared" ref="F67:F130" si="7">VLOOKUP(E67,P$3:Q$22,2)</f>
        <v>Mon</v>
      </c>
      <c r="G67" s="3" t="str">
        <f t="shared" ref="G67:G130" si="8">VLOOKUP(E67,P$24:Q$44,2)</f>
        <v>Encrust</v>
      </c>
      <c r="H67" s="17">
        <v>10</v>
      </c>
      <c r="I67" s="17">
        <v>6</v>
      </c>
      <c r="J67" s="17">
        <v>1</v>
      </c>
      <c r="K67" s="22">
        <v>0</v>
      </c>
      <c r="L67" s="12">
        <f t="shared" ref="L67:L130" si="9">IF(J67&gt;0,PI()*((H67/2)*(I67/2)+J67^2),((H67/2)*(I67/2))*PI())</f>
        <v>50.26548245743669</v>
      </c>
      <c r="M67" s="4">
        <f t="shared" ref="M67:M130" si="10">LOG(L67)</f>
        <v>1.7012698553500587</v>
      </c>
      <c r="N67" s="4">
        <f t="shared" ref="N67:N130" si="11">LN(L67)</f>
        <v>3.9173186080891815</v>
      </c>
      <c r="R67" s="43"/>
      <c r="S67" s="39" t="s">
        <v>30</v>
      </c>
      <c r="T67" s="57">
        <v>160.44375481270873</v>
      </c>
    </row>
    <row r="68" spans="1:28" x14ac:dyDescent="0.2">
      <c r="A68" s="30">
        <v>37431</v>
      </c>
      <c r="B68" s="3" t="s">
        <v>28</v>
      </c>
      <c r="C68" s="3" t="s">
        <v>4</v>
      </c>
      <c r="D68" s="2">
        <v>7</v>
      </c>
      <c r="E68" s="3" t="s">
        <v>16</v>
      </c>
      <c r="F68" s="3" t="str">
        <f t="shared" si="7"/>
        <v>Mon</v>
      </c>
      <c r="G68" s="3" t="str">
        <f t="shared" si="8"/>
        <v>Encrust</v>
      </c>
      <c r="H68" s="17">
        <v>6</v>
      </c>
      <c r="I68" s="17">
        <v>3</v>
      </c>
      <c r="J68" s="17">
        <v>1</v>
      </c>
      <c r="K68" s="22">
        <v>0</v>
      </c>
      <c r="L68" s="12">
        <f t="shared" si="9"/>
        <v>17.27875959474386</v>
      </c>
      <c r="M68" s="4">
        <f t="shared" si="10"/>
        <v>1.2375125621883776</v>
      </c>
      <c r="N68" s="4">
        <f t="shared" si="11"/>
        <v>2.8494779780878252</v>
      </c>
      <c r="R68" s="43"/>
      <c r="S68" s="39" t="s">
        <v>6</v>
      </c>
      <c r="T68" s="57">
        <v>47.537532836569568</v>
      </c>
    </row>
    <row r="69" spans="1:28" x14ac:dyDescent="0.2">
      <c r="A69" s="30">
        <v>37431</v>
      </c>
      <c r="B69" s="3" t="s">
        <v>20</v>
      </c>
      <c r="C69" s="3" t="s">
        <v>4</v>
      </c>
      <c r="D69" s="2">
        <v>7</v>
      </c>
      <c r="E69" s="3" t="s">
        <v>16</v>
      </c>
      <c r="F69" s="3" t="str">
        <f t="shared" si="7"/>
        <v>Mon</v>
      </c>
      <c r="G69" s="3" t="str">
        <f t="shared" si="8"/>
        <v>Encrust</v>
      </c>
      <c r="H69" s="17">
        <v>15.5</v>
      </c>
      <c r="I69" s="17">
        <v>7.5</v>
      </c>
      <c r="J69" s="17">
        <v>0</v>
      </c>
      <c r="K69" s="22">
        <v>10</v>
      </c>
      <c r="L69" s="12">
        <f t="shared" si="9"/>
        <v>91.302536494953358</v>
      </c>
      <c r="M69" s="4">
        <f t="shared" si="10"/>
        <v>1.9604828429281629</v>
      </c>
      <c r="N69" s="4">
        <f t="shared" si="11"/>
        <v>4.5141785691969751</v>
      </c>
      <c r="R69" s="43"/>
      <c r="S69" s="39" t="s">
        <v>12</v>
      </c>
      <c r="T69" s="57">
        <v>132.28094746960303</v>
      </c>
    </row>
    <row r="70" spans="1:28" x14ac:dyDescent="0.2">
      <c r="A70" s="30">
        <v>37431</v>
      </c>
      <c r="B70" s="3" t="s">
        <v>20</v>
      </c>
      <c r="C70" s="3" t="s">
        <v>4</v>
      </c>
      <c r="D70" s="2">
        <v>7</v>
      </c>
      <c r="E70" s="3" t="s">
        <v>16</v>
      </c>
      <c r="F70" s="3" t="str">
        <f t="shared" si="7"/>
        <v>Mon</v>
      </c>
      <c r="G70" s="3" t="str">
        <f t="shared" si="8"/>
        <v>Encrust</v>
      </c>
      <c r="H70" s="17">
        <v>51.5</v>
      </c>
      <c r="I70" s="17">
        <v>55</v>
      </c>
      <c r="J70" s="17">
        <v>0</v>
      </c>
      <c r="K70" s="22">
        <v>40</v>
      </c>
      <c r="L70" s="12">
        <f t="shared" si="9"/>
        <v>2224.6402978232722</v>
      </c>
      <c r="M70" s="4">
        <f t="shared" si="10"/>
        <v>3.3472597999016065</v>
      </c>
      <c r="N70" s="4">
        <f t="shared" si="11"/>
        <v>7.7073505176316708</v>
      </c>
      <c r="R70" s="36" t="s">
        <v>51</v>
      </c>
      <c r="S70" s="44"/>
      <c r="T70" s="56">
        <v>53.394713494018916</v>
      </c>
      <c r="AB70" s="9"/>
    </row>
    <row r="71" spans="1:28" x14ac:dyDescent="0.2">
      <c r="A71" s="30">
        <v>37431</v>
      </c>
      <c r="B71" s="3" t="s">
        <v>20</v>
      </c>
      <c r="C71" s="3" t="s">
        <v>4</v>
      </c>
      <c r="D71" s="2">
        <v>7</v>
      </c>
      <c r="E71" s="3" t="s">
        <v>16</v>
      </c>
      <c r="F71" s="3" t="str">
        <f t="shared" si="7"/>
        <v>Mon</v>
      </c>
      <c r="G71" s="3" t="str">
        <f t="shared" si="8"/>
        <v>Encrust</v>
      </c>
      <c r="H71" s="17">
        <v>14</v>
      </c>
      <c r="I71" s="17">
        <v>10</v>
      </c>
      <c r="J71" s="17">
        <v>0</v>
      </c>
      <c r="K71" s="22">
        <v>10</v>
      </c>
      <c r="L71" s="12">
        <f t="shared" si="9"/>
        <v>109.95574287564276</v>
      </c>
      <c r="M71" s="4">
        <f t="shared" si="10"/>
        <v>2.0412179170444094</v>
      </c>
      <c r="N71" s="4">
        <f t="shared" si="11"/>
        <v>4.7000779473388139</v>
      </c>
      <c r="R71" s="36" t="s">
        <v>41</v>
      </c>
      <c r="S71" s="36" t="s">
        <v>23</v>
      </c>
      <c r="T71" s="56">
        <v>105.24335389525807</v>
      </c>
    </row>
    <row r="72" spans="1:28" x14ac:dyDescent="0.2">
      <c r="A72" s="30">
        <v>37387</v>
      </c>
      <c r="B72" s="29" t="s">
        <v>20</v>
      </c>
      <c r="C72" s="3" t="s">
        <v>4</v>
      </c>
      <c r="D72" s="2">
        <v>8</v>
      </c>
      <c r="E72" s="3" t="s">
        <v>16</v>
      </c>
      <c r="F72" s="3" t="str">
        <f t="shared" si="7"/>
        <v>Mon</v>
      </c>
      <c r="G72" s="3" t="str">
        <f t="shared" si="8"/>
        <v>Encrust</v>
      </c>
      <c r="H72" s="17">
        <v>5.5</v>
      </c>
      <c r="I72" s="17">
        <v>5</v>
      </c>
      <c r="J72" s="17">
        <v>0</v>
      </c>
      <c r="K72" s="22">
        <v>5</v>
      </c>
      <c r="L72" s="12">
        <f t="shared" si="9"/>
        <v>21.598449493429829</v>
      </c>
      <c r="M72" s="4">
        <f t="shared" si="10"/>
        <v>1.334422575196434</v>
      </c>
      <c r="N72" s="4">
        <f t="shared" si="11"/>
        <v>3.0726215294020354</v>
      </c>
      <c r="R72" s="43"/>
      <c r="S72" s="39" t="s">
        <v>16</v>
      </c>
      <c r="T72" s="57">
        <v>11.649537258314382</v>
      </c>
    </row>
    <row r="73" spans="1:28" x14ac:dyDescent="0.2">
      <c r="A73" s="30">
        <v>37387</v>
      </c>
      <c r="B73" s="29" t="s">
        <v>20</v>
      </c>
      <c r="C73" s="3" t="s">
        <v>4</v>
      </c>
      <c r="D73" s="2">
        <v>8</v>
      </c>
      <c r="E73" s="3" t="s">
        <v>16</v>
      </c>
      <c r="F73" s="3" t="str">
        <f t="shared" si="7"/>
        <v>Mon</v>
      </c>
      <c r="G73" s="3" t="str">
        <f t="shared" si="8"/>
        <v>Encrust</v>
      </c>
      <c r="H73" s="17">
        <v>11.5</v>
      </c>
      <c r="I73" s="17">
        <v>9</v>
      </c>
      <c r="J73" s="17">
        <v>0</v>
      </c>
      <c r="K73" s="22">
        <v>10</v>
      </c>
      <c r="L73" s="12">
        <f t="shared" si="9"/>
        <v>81.288709911635891</v>
      </c>
      <c r="M73" s="4">
        <f t="shared" si="10"/>
        <v>1.910030231159108</v>
      </c>
      <c r="N73" s="4">
        <f t="shared" si="11"/>
        <v>4.3980071374349334</v>
      </c>
      <c r="R73" s="43"/>
      <c r="S73" s="39" t="s">
        <v>5</v>
      </c>
      <c r="T73" s="57">
        <v>12.476710804220827</v>
      </c>
    </row>
    <row r="74" spans="1:28" x14ac:dyDescent="0.2">
      <c r="A74" s="30">
        <v>37387</v>
      </c>
      <c r="B74" s="29" t="s">
        <v>20</v>
      </c>
      <c r="C74" s="3" t="s">
        <v>4</v>
      </c>
      <c r="D74" s="2">
        <v>8</v>
      </c>
      <c r="E74" s="3" t="s">
        <v>16</v>
      </c>
      <c r="F74" s="3" t="str">
        <f t="shared" si="7"/>
        <v>Mon</v>
      </c>
      <c r="G74" s="3" t="str">
        <f t="shared" si="8"/>
        <v>Encrust</v>
      </c>
      <c r="H74" s="17">
        <v>4.5</v>
      </c>
      <c r="I74" s="17">
        <v>3.5</v>
      </c>
      <c r="J74" s="17">
        <v>0</v>
      </c>
      <c r="K74" s="22">
        <v>0</v>
      </c>
      <c r="L74" s="12">
        <f t="shared" si="9"/>
        <v>12.370021073509811</v>
      </c>
      <c r="M74" s="4">
        <f t="shared" si="10"/>
        <v>1.0923704394917908</v>
      </c>
      <c r="N74" s="4">
        <f t="shared" si="11"/>
        <v>2.5152758900011518</v>
      </c>
      <c r="R74" s="43"/>
      <c r="S74" s="39" t="s">
        <v>8</v>
      </c>
      <c r="T74" s="57">
        <v>278.21944540191208</v>
      </c>
    </row>
    <row r="75" spans="1:28" x14ac:dyDescent="0.2">
      <c r="A75" s="30">
        <v>37387</v>
      </c>
      <c r="B75" s="29" t="s">
        <v>20</v>
      </c>
      <c r="C75" s="3" t="s">
        <v>4</v>
      </c>
      <c r="D75" s="2">
        <v>8</v>
      </c>
      <c r="E75" s="3" t="s">
        <v>16</v>
      </c>
      <c r="F75" s="3" t="str">
        <f t="shared" si="7"/>
        <v>Mon</v>
      </c>
      <c r="G75" s="3" t="str">
        <f t="shared" si="8"/>
        <v>Encrust</v>
      </c>
      <c r="H75" s="17">
        <v>9</v>
      </c>
      <c r="I75" s="17">
        <v>6</v>
      </c>
      <c r="J75" s="17">
        <v>0</v>
      </c>
      <c r="K75" s="22">
        <v>15</v>
      </c>
      <c r="L75" s="12">
        <f t="shared" si="9"/>
        <v>42.411500823462205</v>
      </c>
      <c r="M75" s="4">
        <f t="shared" si="10"/>
        <v>1.62748364118914</v>
      </c>
      <c r="N75" s="4">
        <f t="shared" si="11"/>
        <v>3.7474195712937837</v>
      </c>
      <c r="R75" s="43"/>
      <c r="S75" s="39" t="s">
        <v>17</v>
      </c>
      <c r="T75" s="57">
        <v>1222.0795422464296</v>
      </c>
    </row>
    <row r="76" spans="1:28" x14ac:dyDescent="0.2">
      <c r="A76" s="30">
        <v>37387</v>
      </c>
      <c r="B76" s="29" t="s">
        <v>20</v>
      </c>
      <c r="C76" s="3" t="s">
        <v>4</v>
      </c>
      <c r="D76" s="2">
        <v>8</v>
      </c>
      <c r="E76" s="3" t="s">
        <v>16</v>
      </c>
      <c r="F76" s="3" t="str">
        <f t="shared" si="7"/>
        <v>Mon</v>
      </c>
      <c r="G76" s="3" t="str">
        <f t="shared" si="8"/>
        <v>Encrust</v>
      </c>
      <c r="H76" s="17">
        <v>5</v>
      </c>
      <c r="I76" s="17">
        <v>5</v>
      </c>
      <c r="J76" s="17">
        <v>0</v>
      </c>
      <c r="K76" s="22">
        <v>0</v>
      </c>
      <c r="L76" s="12">
        <f t="shared" si="9"/>
        <v>19.634954084936208</v>
      </c>
      <c r="M76" s="4">
        <f t="shared" si="10"/>
        <v>1.2930298900382091</v>
      </c>
      <c r="N76" s="4">
        <f t="shared" si="11"/>
        <v>2.9773113495977102</v>
      </c>
      <c r="R76" s="43"/>
      <c r="S76" s="39" t="s">
        <v>11</v>
      </c>
      <c r="T76" s="57">
        <v>0.96865773485685291</v>
      </c>
    </row>
    <row r="77" spans="1:28" x14ac:dyDescent="0.2">
      <c r="A77" s="30">
        <v>37387</v>
      </c>
      <c r="B77" s="29" t="s">
        <v>20</v>
      </c>
      <c r="C77" s="3" t="s">
        <v>4</v>
      </c>
      <c r="D77" s="2">
        <v>8</v>
      </c>
      <c r="E77" s="3" t="s">
        <v>16</v>
      </c>
      <c r="F77" s="3" t="str">
        <f t="shared" si="7"/>
        <v>Mon</v>
      </c>
      <c r="G77" s="3" t="str">
        <f t="shared" si="8"/>
        <v>Encrust</v>
      </c>
      <c r="H77" s="17">
        <v>9</v>
      </c>
      <c r="I77" s="17">
        <v>5.5</v>
      </c>
      <c r="J77" s="17">
        <v>0</v>
      </c>
      <c r="K77" s="22">
        <v>10</v>
      </c>
      <c r="L77" s="12">
        <f t="shared" si="9"/>
        <v>38.877209088173693</v>
      </c>
      <c r="M77" s="4">
        <f t="shared" si="10"/>
        <v>1.5896950802997403</v>
      </c>
      <c r="N77" s="4">
        <f t="shared" si="11"/>
        <v>3.6604081943041544</v>
      </c>
      <c r="R77" s="43"/>
      <c r="S77" s="39" t="s">
        <v>6</v>
      </c>
      <c r="T77" s="57">
        <v>455.62720483282379</v>
      </c>
    </row>
    <row r="78" spans="1:28" x14ac:dyDescent="0.2">
      <c r="A78" s="30">
        <v>37387</v>
      </c>
      <c r="B78" s="29" t="s">
        <v>20</v>
      </c>
      <c r="C78" s="3" t="s">
        <v>4</v>
      </c>
      <c r="D78" s="2">
        <v>8</v>
      </c>
      <c r="E78" s="3" t="s">
        <v>16</v>
      </c>
      <c r="F78" s="3" t="str">
        <f t="shared" si="7"/>
        <v>Mon</v>
      </c>
      <c r="G78" s="3" t="str">
        <f t="shared" si="8"/>
        <v>Encrust</v>
      </c>
      <c r="H78" s="17">
        <v>7</v>
      </c>
      <c r="I78" s="17">
        <v>10.5</v>
      </c>
      <c r="J78" s="17">
        <v>0</v>
      </c>
      <c r="K78" s="22">
        <v>15</v>
      </c>
      <c r="L78" s="12">
        <f t="shared" si="9"/>
        <v>57.726765009712452</v>
      </c>
      <c r="M78" s="4">
        <f t="shared" si="10"/>
        <v>1.7613772204503664</v>
      </c>
      <c r="N78" s="4">
        <f t="shared" si="11"/>
        <v>4.0557209309483007</v>
      </c>
      <c r="R78" s="43"/>
      <c r="S78" s="39" t="s">
        <v>12</v>
      </c>
      <c r="T78" s="57">
        <v>428.48535190249788</v>
      </c>
    </row>
    <row r="79" spans="1:28" x14ac:dyDescent="0.2">
      <c r="A79" s="30">
        <v>37387</v>
      </c>
      <c r="B79" s="29" t="s">
        <v>20</v>
      </c>
      <c r="C79" s="3" t="s">
        <v>4</v>
      </c>
      <c r="D79" s="2">
        <v>8</v>
      </c>
      <c r="E79" s="3" t="s">
        <v>16</v>
      </c>
      <c r="F79" s="3" t="str">
        <f t="shared" si="7"/>
        <v>Mon</v>
      </c>
      <c r="G79" s="3" t="str">
        <f t="shared" si="8"/>
        <v>Encrust</v>
      </c>
      <c r="H79" s="17">
        <v>1.5</v>
      </c>
      <c r="I79" s="17">
        <v>1</v>
      </c>
      <c r="J79" s="17">
        <v>0</v>
      </c>
      <c r="K79" s="22">
        <v>0</v>
      </c>
      <c r="L79" s="12">
        <f t="shared" si="9"/>
        <v>1.1780972450961724</v>
      </c>
      <c r="M79" s="4">
        <f t="shared" si="10"/>
        <v>7.1181140421852696E-2</v>
      </c>
      <c r="N79" s="4">
        <f t="shared" si="11"/>
        <v>0.16390063283767389</v>
      </c>
      <c r="R79" s="43"/>
      <c r="S79" s="39" t="s">
        <v>7</v>
      </c>
      <c r="T79" s="57">
        <v>7.4612825522757582</v>
      </c>
    </row>
    <row r="80" spans="1:28" x14ac:dyDescent="0.2">
      <c r="A80" s="30">
        <v>37387</v>
      </c>
      <c r="B80" s="29" t="s">
        <v>20</v>
      </c>
      <c r="C80" s="3" t="s">
        <v>4</v>
      </c>
      <c r="D80" s="2">
        <v>8</v>
      </c>
      <c r="E80" s="3" t="s">
        <v>16</v>
      </c>
      <c r="F80" s="3" t="str">
        <f t="shared" si="7"/>
        <v>Mon</v>
      </c>
      <c r="G80" s="3" t="str">
        <f t="shared" si="8"/>
        <v>Encrust</v>
      </c>
      <c r="H80" s="17">
        <v>10.5</v>
      </c>
      <c r="I80" s="17">
        <v>8.5</v>
      </c>
      <c r="J80" s="17">
        <v>0</v>
      </c>
      <c r="K80" s="22">
        <v>0</v>
      </c>
      <c r="L80" s="12">
        <f t="shared" si="9"/>
        <v>70.096786083222256</v>
      </c>
      <c r="M80" s="4">
        <f t="shared" si="10"/>
        <v>1.8456981061504023</v>
      </c>
      <c r="N80" s="4">
        <f t="shared" si="11"/>
        <v>4.249876945389258</v>
      </c>
      <c r="R80" s="36" t="s">
        <v>52</v>
      </c>
      <c r="S80" s="44"/>
      <c r="T80" s="56">
        <v>239.23943882577726</v>
      </c>
    </row>
    <row r="81" spans="1:20" x14ac:dyDescent="0.2">
      <c r="A81" s="30">
        <v>37387</v>
      </c>
      <c r="B81" s="29" t="s">
        <v>20</v>
      </c>
      <c r="C81" s="3" t="s">
        <v>4</v>
      </c>
      <c r="D81" s="2">
        <v>8</v>
      </c>
      <c r="E81" s="3" t="s">
        <v>16</v>
      </c>
      <c r="F81" s="3" t="str">
        <f t="shared" si="7"/>
        <v>Mon</v>
      </c>
      <c r="G81" s="3" t="str">
        <f t="shared" si="8"/>
        <v>Encrust</v>
      </c>
      <c r="H81" s="17">
        <v>10.5</v>
      </c>
      <c r="I81" s="17">
        <v>7.5</v>
      </c>
      <c r="J81" s="17">
        <v>0</v>
      </c>
      <c r="K81" s="22">
        <v>5</v>
      </c>
      <c r="L81" s="12">
        <f t="shared" si="9"/>
        <v>61.850105367549055</v>
      </c>
      <c r="M81" s="4">
        <f t="shared" si="10"/>
        <v>1.7913404438278095</v>
      </c>
      <c r="N81" s="4">
        <f t="shared" si="11"/>
        <v>4.1247138024352523</v>
      </c>
      <c r="R81" s="41" t="s">
        <v>46</v>
      </c>
      <c r="S81" s="45"/>
      <c r="T81" s="58">
        <v>1212.365638940021</v>
      </c>
    </row>
    <row r="82" spans="1:20" x14ac:dyDescent="0.2">
      <c r="A82" s="30">
        <v>37387</v>
      </c>
      <c r="B82" s="29" t="s">
        <v>20</v>
      </c>
      <c r="C82" s="3" t="s">
        <v>4</v>
      </c>
      <c r="D82" s="2">
        <v>8</v>
      </c>
      <c r="E82" s="3" t="s">
        <v>16</v>
      </c>
      <c r="F82" s="3" t="str">
        <f t="shared" si="7"/>
        <v>Mon</v>
      </c>
      <c r="G82" s="3" t="str">
        <f t="shared" si="8"/>
        <v>Encrust</v>
      </c>
      <c r="H82" s="17">
        <v>16.5</v>
      </c>
      <c r="I82" s="17">
        <v>9.5</v>
      </c>
      <c r="J82" s="17">
        <v>0</v>
      </c>
      <c r="K82" s="22">
        <v>10</v>
      </c>
      <c r="L82" s="12">
        <f t="shared" si="9"/>
        <v>123.11116211255002</v>
      </c>
      <c r="M82" s="4">
        <f t="shared" si="10"/>
        <v>2.0902974308689255</v>
      </c>
      <c r="N82" s="4">
        <f t="shared" si="11"/>
        <v>4.8130877042425393</v>
      </c>
      <c r="R82"/>
      <c r="S82"/>
      <c r="T82"/>
    </row>
    <row r="83" spans="1:20" x14ac:dyDescent="0.2">
      <c r="A83" s="30">
        <v>37387</v>
      </c>
      <c r="B83" s="29" t="s">
        <v>20</v>
      </c>
      <c r="C83" s="3" t="s">
        <v>4</v>
      </c>
      <c r="D83" s="2">
        <v>8</v>
      </c>
      <c r="E83" s="3" t="s">
        <v>16</v>
      </c>
      <c r="F83" s="3" t="str">
        <f t="shared" si="7"/>
        <v>Mon</v>
      </c>
      <c r="G83" s="3" t="str">
        <f t="shared" si="8"/>
        <v>Encrust</v>
      </c>
      <c r="H83" s="17">
        <v>4.5</v>
      </c>
      <c r="I83" s="17">
        <v>3</v>
      </c>
      <c r="J83" s="17">
        <v>0</v>
      </c>
      <c r="K83" s="22">
        <v>0</v>
      </c>
      <c r="L83" s="12">
        <f t="shared" si="9"/>
        <v>10.602875205865551</v>
      </c>
      <c r="M83" s="4">
        <f t="shared" si="10"/>
        <v>1.0254236498611775</v>
      </c>
      <c r="N83" s="4">
        <f t="shared" si="11"/>
        <v>2.3611252101738933</v>
      </c>
      <c r="R83" s="46" t="s">
        <v>285</v>
      </c>
      <c r="S83" s="44"/>
      <c r="T83" s="56"/>
    </row>
    <row r="84" spans="1:20" x14ac:dyDescent="0.2">
      <c r="A84" s="30">
        <v>37387</v>
      </c>
      <c r="B84" s="29" t="s">
        <v>20</v>
      </c>
      <c r="C84" s="3" t="s">
        <v>4</v>
      </c>
      <c r="D84" s="2">
        <v>8</v>
      </c>
      <c r="E84" s="3" t="s">
        <v>16</v>
      </c>
      <c r="F84" s="3" t="str">
        <f t="shared" si="7"/>
        <v>Mon</v>
      </c>
      <c r="G84" s="3" t="str">
        <f t="shared" si="8"/>
        <v>Encrust</v>
      </c>
      <c r="H84" s="17">
        <v>22</v>
      </c>
      <c r="I84" s="17">
        <v>4.5</v>
      </c>
      <c r="J84" s="17">
        <v>0</v>
      </c>
      <c r="K84" s="22">
        <v>30</v>
      </c>
      <c r="L84" s="12">
        <f t="shared" si="9"/>
        <v>77.754418176347386</v>
      </c>
      <c r="M84" s="4">
        <f t="shared" si="10"/>
        <v>1.8907250759637213</v>
      </c>
      <c r="N84" s="4">
        <f t="shared" si="11"/>
        <v>4.3535553748640998</v>
      </c>
      <c r="R84" s="46" t="s">
        <v>0</v>
      </c>
      <c r="S84" s="46" t="s">
        <v>2</v>
      </c>
      <c r="T84" s="37" t="s">
        <v>45</v>
      </c>
    </row>
    <row r="85" spans="1:20" x14ac:dyDescent="0.2">
      <c r="A85" s="30">
        <v>37387</v>
      </c>
      <c r="B85" s="29" t="s">
        <v>20</v>
      </c>
      <c r="C85" s="3" t="s">
        <v>4</v>
      </c>
      <c r="D85" s="2">
        <v>8</v>
      </c>
      <c r="E85" s="3" t="s">
        <v>16</v>
      </c>
      <c r="F85" s="3" t="str">
        <f t="shared" si="7"/>
        <v>Mon</v>
      </c>
      <c r="G85" s="3" t="str">
        <f t="shared" si="8"/>
        <v>Encrust</v>
      </c>
      <c r="H85" s="17">
        <v>4.5</v>
      </c>
      <c r="I85" s="17">
        <v>2.5</v>
      </c>
      <c r="J85" s="17">
        <v>0</v>
      </c>
      <c r="K85" s="22">
        <v>0</v>
      </c>
      <c r="L85" s="12">
        <f t="shared" si="9"/>
        <v>8.8357293382212934</v>
      </c>
      <c r="M85" s="4">
        <f t="shared" si="10"/>
        <v>0.94624240381355273</v>
      </c>
      <c r="N85" s="4">
        <f t="shared" si="11"/>
        <v>2.1788036533799389</v>
      </c>
      <c r="R85" s="36" t="s">
        <v>4</v>
      </c>
      <c r="S85" s="36" t="s">
        <v>13</v>
      </c>
      <c r="T85" s="56">
        <v>1.4693454198173743</v>
      </c>
    </row>
    <row r="86" spans="1:20" x14ac:dyDescent="0.2">
      <c r="A86" s="30">
        <v>37431</v>
      </c>
      <c r="B86" s="3" t="s">
        <v>28</v>
      </c>
      <c r="C86" s="3" t="s">
        <v>4</v>
      </c>
      <c r="D86" s="2">
        <v>8</v>
      </c>
      <c r="E86" s="3" t="s">
        <v>16</v>
      </c>
      <c r="F86" s="3" t="str">
        <f t="shared" si="7"/>
        <v>Mon</v>
      </c>
      <c r="G86" s="3" t="str">
        <f t="shared" si="8"/>
        <v>Encrust</v>
      </c>
      <c r="H86" s="17">
        <v>3</v>
      </c>
      <c r="I86" s="17">
        <v>2</v>
      </c>
      <c r="J86" s="17">
        <v>0</v>
      </c>
      <c r="K86" s="22">
        <v>0</v>
      </c>
      <c r="L86" s="12">
        <f t="shared" si="9"/>
        <v>4.7123889803846897</v>
      </c>
      <c r="M86" s="4">
        <f t="shared" si="10"/>
        <v>0.67324113174981504</v>
      </c>
      <c r="N86" s="4">
        <f t="shared" si="11"/>
        <v>1.5501949939575645</v>
      </c>
      <c r="R86" s="43"/>
      <c r="S86" s="39" t="s">
        <v>16</v>
      </c>
      <c r="T86" s="57">
        <v>292.99273946418737</v>
      </c>
    </row>
    <row r="87" spans="1:20" x14ac:dyDescent="0.2">
      <c r="A87" s="30">
        <v>37392</v>
      </c>
      <c r="B87" s="29" t="s">
        <v>21</v>
      </c>
      <c r="C87" s="3" t="s">
        <v>4</v>
      </c>
      <c r="D87" s="2">
        <v>9</v>
      </c>
      <c r="E87" s="26" t="s">
        <v>16</v>
      </c>
      <c r="F87" s="3" t="str">
        <f t="shared" si="7"/>
        <v>Mon</v>
      </c>
      <c r="G87" s="3" t="str">
        <f t="shared" si="8"/>
        <v>Encrust</v>
      </c>
      <c r="H87" s="18">
        <v>10</v>
      </c>
      <c r="I87" s="18">
        <v>15</v>
      </c>
      <c r="J87" s="18">
        <v>0</v>
      </c>
      <c r="K87" s="23">
        <v>20</v>
      </c>
      <c r="L87" s="12">
        <f t="shared" si="9"/>
        <v>117.80972450961724</v>
      </c>
      <c r="M87" s="4">
        <f t="shared" si="10"/>
        <v>2.0711811404218525</v>
      </c>
      <c r="N87" s="4">
        <f t="shared" si="11"/>
        <v>4.7690708188257656</v>
      </c>
      <c r="R87" s="43"/>
      <c r="S87" s="39" t="s">
        <v>9</v>
      </c>
      <c r="T87" s="57">
        <v>475.45866920487254</v>
      </c>
    </row>
    <row r="88" spans="1:20" x14ac:dyDescent="0.2">
      <c r="A88" s="30">
        <v>37392</v>
      </c>
      <c r="B88" s="29" t="s">
        <v>20</v>
      </c>
      <c r="C88" s="11" t="s">
        <v>4</v>
      </c>
      <c r="D88" s="7">
        <v>9</v>
      </c>
      <c r="E88" s="11" t="s">
        <v>16</v>
      </c>
      <c r="F88" s="3" t="str">
        <f t="shared" si="7"/>
        <v>Mon</v>
      </c>
      <c r="G88" s="3" t="str">
        <f t="shared" si="8"/>
        <v>Encrust</v>
      </c>
      <c r="H88" s="19">
        <v>2.5</v>
      </c>
      <c r="I88" s="19">
        <v>1.5</v>
      </c>
      <c r="J88" s="18">
        <v>0</v>
      </c>
      <c r="K88" s="23">
        <v>0</v>
      </c>
      <c r="L88" s="12">
        <f t="shared" si="9"/>
        <v>2.9452431127404308</v>
      </c>
      <c r="M88" s="4">
        <f t="shared" si="10"/>
        <v>0.46912114909389024</v>
      </c>
      <c r="N88" s="4">
        <f t="shared" si="11"/>
        <v>1.0801913647118289</v>
      </c>
      <c r="R88" s="43"/>
      <c r="S88" s="39" t="s">
        <v>5</v>
      </c>
      <c r="T88" s="57">
        <v>551.40067288289549</v>
      </c>
    </row>
    <row r="89" spans="1:20" x14ac:dyDescent="0.2">
      <c r="A89" s="30">
        <v>37431</v>
      </c>
      <c r="B89" s="3" t="s">
        <v>20</v>
      </c>
      <c r="C89" s="3" t="s">
        <v>4</v>
      </c>
      <c r="D89" s="2">
        <v>9</v>
      </c>
      <c r="E89" s="3" t="s">
        <v>16</v>
      </c>
      <c r="F89" s="3" t="str">
        <f t="shared" si="7"/>
        <v>Mon</v>
      </c>
      <c r="G89" s="3" t="str">
        <f t="shared" si="8"/>
        <v>Encrust</v>
      </c>
      <c r="H89" s="17">
        <v>9.5</v>
      </c>
      <c r="I89" s="17">
        <v>9.5</v>
      </c>
      <c r="J89" s="17">
        <v>0</v>
      </c>
      <c r="K89" s="22">
        <v>50</v>
      </c>
      <c r="L89" s="12">
        <f t="shared" si="9"/>
        <v>70.882184246619701</v>
      </c>
      <c r="M89" s="4">
        <f t="shared" si="10"/>
        <v>1.8505370919438668</v>
      </c>
      <c r="N89" s="4">
        <f t="shared" si="11"/>
        <v>4.2610191219424998</v>
      </c>
      <c r="R89" s="43"/>
      <c r="S89" s="39" t="s">
        <v>22</v>
      </c>
      <c r="T89" s="57">
        <v>10.547865738462729</v>
      </c>
    </row>
    <row r="90" spans="1:20" x14ac:dyDescent="0.2">
      <c r="A90" s="30">
        <v>37431</v>
      </c>
      <c r="B90" s="3" t="s">
        <v>20</v>
      </c>
      <c r="C90" s="3" t="s">
        <v>4</v>
      </c>
      <c r="D90" s="2">
        <v>9</v>
      </c>
      <c r="E90" s="3" t="s">
        <v>16</v>
      </c>
      <c r="F90" s="3" t="str">
        <f t="shared" si="7"/>
        <v>Mon</v>
      </c>
      <c r="G90" s="3" t="str">
        <f t="shared" si="8"/>
        <v>Encrust</v>
      </c>
      <c r="H90" s="17">
        <v>6</v>
      </c>
      <c r="I90" s="17">
        <v>2.5</v>
      </c>
      <c r="J90" s="17">
        <v>0</v>
      </c>
      <c r="K90" s="22">
        <v>15</v>
      </c>
      <c r="L90" s="12">
        <f t="shared" si="9"/>
        <v>11.780972450961723</v>
      </c>
      <c r="M90" s="4">
        <f t="shared" si="10"/>
        <v>1.0711811404218528</v>
      </c>
      <c r="N90" s="4">
        <f t="shared" si="11"/>
        <v>2.4664857258317197</v>
      </c>
      <c r="R90" s="43"/>
      <c r="S90" s="39" t="s">
        <v>8</v>
      </c>
      <c r="T90" s="57">
        <v>2140.0345975641526</v>
      </c>
    </row>
    <row r="91" spans="1:20" x14ac:dyDescent="0.2">
      <c r="A91" s="30">
        <v>37431</v>
      </c>
      <c r="B91" s="3" t="s">
        <v>20</v>
      </c>
      <c r="C91" s="3" t="s">
        <v>4</v>
      </c>
      <c r="D91" s="2">
        <v>9</v>
      </c>
      <c r="E91" s="3" t="s">
        <v>16</v>
      </c>
      <c r="F91" s="3" t="str">
        <f t="shared" si="7"/>
        <v>Mon</v>
      </c>
      <c r="G91" s="3" t="str">
        <f t="shared" si="8"/>
        <v>Encrust</v>
      </c>
      <c r="H91" s="17">
        <v>6</v>
      </c>
      <c r="I91" s="17">
        <v>5.5</v>
      </c>
      <c r="J91" s="17">
        <v>0</v>
      </c>
      <c r="K91" s="22">
        <v>10</v>
      </c>
      <c r="L91" s="12">
        <f t="shared" si="9"/>
        <v>25.918139392115794</v>
      </c>
      <c r="M91" s="4">
        <f t="shared" si="10"/>
        <v>1.4136038212440589</v>
      </c>
      <c r="N91" s="4">
        <f t="shared" si="11"/>
        <v>3.2549430861959898</v>
      </c>
      <c r="R91" s="43"/>
      <c r="S91" s="39" t="s">
        <v>17</v>
      </c>
      <c r="T91" s="57">
        <v>1669.6561254159803</v>
      </c>
    </row>
    <row r="92" spans="1:20" x14ac:dyDescent="0.2">
      <c r="A92" s="30">
        <v>37431</v>
      </c>
      <c r="B92" s="3" t="s">
        <v>20</v>
      </c>
      <c r="C92" s="3" t="s">
        <v>4</v>
      </c>
      <c r="D92" s="2">
        <v>9</v>
      </c>
      <c r="E92" s="3" t="s">
        <v>16</v>
      </c>
      <c r="F92" s="3" t="str">
        <f t="shared" si="7"/>
        <v>Mon</v>
      </c>
      <c r="G92" s="3" t="str">
        <f t="shared" si="8"/>
        <v>Encrust</v>
      </c>
      <c r="H92" s="17">
        <v>15.5</v>
      </c>
      <c r="I92" s="17">
        <v>12</v>
      </c>
      <c r="J92" s="17">
        <v>0</v>
      </c>
      <c r="K92" s="22">
        <v>60</v>
      </c>
      <c r="L92" s="12">
        <f t="shared" si="9"/>
        <v>146.08405839192537</v>
      </c>
      <c r="M92" s="4">
        <f t="shared" si="10"/>
        <v>2.1646028255840877</v>
      </c>
      <c r="N92" s="4">
        <f t="shared" si="11"/>
        <v>4.9841821984427108</v>
      </c>
      <c r="R92" s="43"/>
      <c r="S92" s="39" t="s">
        <v>11</v>
      </c>
      <c r="T92" s="57">
        <v>3.1586439909005026</v>
      </c>
    </row>
    <row r="93" spans="1:20" x14ac:dyDescent="0.2">
      <c r="A93" s="30">
        <v>37431</v>
      </c>
      <c r="B93" s="3" t="s">
        <v>20</v>
      </c>
      <c r="C93" s="3" t="s">
        <v>4</v>
      </c>
      <c r="D93" s="2">
        <v>9</v>
      </c>
      <c r="E93" s="3" t="s">
        <v>16</v>
      </c>
      <c r="F93" s="3" t="str">
        <f t="shared" si="7"/>
        <v>Mon</v>
      </c>
      <c r="G93" s="3" t="str">
        <f t="shared" si="8"/>
        <v>Encrust</v>
      </c>
      <c r="H93" s="17">
        <v>3</v>
      </c>
      <c r="I93" s="17">
        <v>2</v>
      </c>
      <c r="J93" s="17">
        <v>0</v>
      </c>
      <c r="K93" s="22">
        <v>0</v>
      </c>
      <c r="L93" s="12">
        <f t="shared" si="9"/>
        <v>4.7123889803846897</v>
      </c>
      <c r="M93" s="4">
        <f t="shared" si="10"/>
        <v>0.67324113174981504</v>
      </c>
      <c r="N93" s="4">
        <f t="shared" si="11"/>
        <v>1.5501949939575645</v>
      </c>
      <c r="R93" s="43"/>
      <c r="S93" s="39" t="s">
        <v>6</v>
      </c>
      <c r="T93" s="57">
        <v>15796.82343860632</v>
      </c>
    </row>
    <row r="94" spans="1:20" x14ac:dyDescent="0.2">
      <c r="A94" s="30">
        <v>37392</v>
      </c>
      <c r="B94" s="29" t="s">
        <v>20</v>
      </c>
      <c r="C94" s="11" t="s">
        <v>4</v>
      </c>
      <c r="D94" s="7">
        <v>10</v>
      </c>
      <c r="E94" s="11" t="s">
        <v>16</v>
      </c>
      <c r="F94" s="3" t="str">
        <f t="shared" si="7"/>
        <v>Mon</v>
      </c>
      <c r="G94" s="3" t="str">
        <f t="shared" si="8"/>
        <v>Encrust</v>
      </c>
      <c r="H94" s="19">
        <v>1</v>
      </c>
      <c r="I94" s="19">
        <v>1</v>
      </c>
      <c r="J94" s="19">
        <v>0</v>
      </c>
      <c r="K94" s="24">
        <v>0</v>
      </c>
      <c r="L94" s="12">
        <f t="shared" si="9"/>
        <v>0.78539816339744828</v>
      </c>
      <c r="M94" s="4">
        <f t="shared" si="10"/>
        <v>-0.10491011863382856</v>
      </c>
      <c r="N94" s="4">
        <f t="shared" si="11"/>
        <v>-0.24156447527049049</v>
      </c>
      <c r="R94" s="43"/>
      <c r="S94" s="39" t="s">
        <v>12</v>
      </c>
      <c r="T94" s="57">
        <v>1371.3130979451298</v>
      </c>
    </row>
    <row r="95" spans="1:20" x14ac:dyDescent="0.2">
      <c r="A95" s="30">
        <v>37392</v>
      </c>
      <c r="B95" s="29" t="s">
        <v>20</v>
      </c>
      <c r="C95" s="11" t="s">
        <v>4</v>
      </c>
      <c r="D95" s="7">
        <v>10</v>
      </c>
      <c r="E95" s="11" t="s">
        <v>16</v>
      </c>
      <c r="F95" s="3" t="str">
        <f t="shared" si="7"/>
        <v>Mon</v>
      </c>
      <c r="G95" s="3" t="str">
        <f t="shared" si="8"/>
        <v>Encrust</v>
      </c>
      <c r="H95" s="19">
        <v>5</v>
      </c>
      <c r="I95" s="19">
        <v>4</v>
      </c>
      <c r="J95" s="19">
        <v>0</v>
      </c>
      <c r="K95" s="24">
        <v>10</v>
      </c>
      <c r="L95" s="12">
        <f t="shared" si="9"/>
        <v>15.707963267948966</v>
      </c>
      <c r="M95" s="4">
        <f t="shared" si="10"/>
        <v>1.1961198770301527</v>
      </c>
      <c r="N95" s="4">
        <f t="shared" si="11"/>
        <v>2.7541677982835004</v>
      </c>
      <c r="R95" s="43"/>
      <c r="S95" s="39" t="s">
        <v>10</v>
      </c>
      <c r="T95" s="57">
        <v>613.67320583312426</v>
      </c>
    </row>
    <row r="96" spans="1:20" x14ac:dyDescent="0.2">
      <c r="A96" s="30">
        <v>37392</v>
      </c>
      <c r="B96" s="29" t="s">
        <v>20</v>
      </c>
      <c r="C96" s="11" t="s">
        <v>4</v>
      </c>
      <c r="D96" s="7">
        <v>10</v>
      </c>
      <c r="E96" s="11" t="s">
        <v>16</v>
      </c>
      <c r="F96" s="3" t="str">
        <f t="shared" si="7"/>
        <v>Mon</v>
      </c>
      <c r="G96" s="3" t="str">
        <f t="shared" si="8"/>
        <v>Encrust</v>
      </c>
      <c r="H96" s="19">
        <v>6.5</v>
      </c>
      <c r="I96" s="19">
        <v>5.5</v>
      </c>
      <c r="J96" s="19">
        <v>0</v>
      </c>
      <c r="K96" s="24">
        <v>30</v>
      </c>
      <c r="L96" s="12">
        <f t="shared" si="9"/>
        <v>28.077984341458777</v>
      </c>
      <c r="M96" s="4">
        <f t="shared" si="10"/>
        <v>1.448365927503271</v>
      </c>
      <c r="N96" s="4">
        <f t="shared" si="11"/>
        <v>3.3349857938695262</v>
      </c>
      <c r="R96" s="43"/>
      <c r="S96" s="39" t="s">
        <v>7</v>
      </c>
      <c r="T96" s="57">
        <v>50.490941842242862</v>
      </c>
    </row>
    <row r="97" spans="1:20" x14ac:dyDescent="0.2">
      <c r="A97" s="30">
        <v>37392</v>
      </c>
      <c r="B97" s="29" t="s">
        <v>20</v>
      </c>
      <c r="C97" s="11" t="s">
        <v>4</v>
      </c>
      <c r="D97" s="7">
        <v>10</v>
      </c>
      <c r="E97" s="11" t="s">
        <v>16</v>
      </c>
      <c r="F97" s="3" t="str">
        <f t="shared" si="7"/>
        <v>Mon</v>
      </c>
      <c r="G97" s="3" t="str">
        <f t="shared" si="8"/>
        <v>Encrust</v>
      </c>
      <c r="H97" s="19">
        <v>1.5</v>
      </c>
      <c r="I97" s="19">
        <v>1.5</v>
      </c>
      <c r="J97" s="19">
        <v>0</v>
      </c>
      <c r="K97" s="24">
        <v>0</v>
      </c>
      <c r="L97" s="12">
        <f t="shared" si="9"/>
        <v>1.7671458676442586</v>
      </c>
      <c r="M97" s="4">
        <f t="shared" si="10"/>
        <v>0.24727239947753393</v>
      </c>
      <c r="N97" s="4">
        <f t="shared" si="11"/>
        <v>0.56936574094583825</v>
      </c>
      <c r="R97" s="36" t="s">
        <v>47</v>
      </c>
      <c r="S97" s="44"/>
      <c r="T97" s="56">
        <v>6547.6421602282217</v>
      </c>
    </row>
    <row r="98" spans="1:20" x14ac:dyDescent="0.2">
      <c r="A98" s="30">
        <v>37392</v>
      </c>
      <c r="B98" s="29" t="s">
        <v>20</v>
      </c>
      <c r="C98" s="11" t="s">
        <v>4</v>
      </c>
      <c r="D98" s="7">
        <v>10</v>
      </c>
      <c r="E98" s="11" t="s">
        <v>16</v>
      </c>
      <c r="F98" s="3" t="str">
        <f t="shared" si="7"/>
        <v>Mon</v>
      </c>
      <c r="G98" s="3" t="str">
        <f t="shared" si="8"/>
        <v>Encrust</v>
      </c>
      <c r="H98" s="19">
        <v>4.5</v>
      </c>
      <c r="I98" s="19">
        <v>2</v>
      </c>
      <c r="J98" s="19">
        <v>0</v>
      </c>
      <c r="K98" s="24">
        <v>20</v>
      </c>
      <c r="L98" s="12">
        <f t="shared" si="9"/>
        <v>7.0685834705770345</v>
      </c>
      <c r="M98" s="4">
        <f t="shared" si="10"/>
        <v>0.84933239080549627</v>
      </c>
      <c r="N98" s="4">
        <f t="shared" si="11"/>
        <v>1.9556601020657289</v>
      </c>
      <c r="R98" s="36" t="s">
        <v>15</v>
      </c>
      <c r="S98" s="36" t="s">
        <v>13</v>
      </c>
      <c r="T98" s="56">
        <v>4.6138660593419427</v>
      </c>
    </row>
    <row r="99" spans="1:20" x14ac:dyDescent="0.2">
      <c r="A99" s="30">
        <v>37392</v>
      </c>
      <c r="B99" s="29" t="s">
        <v>20</v>
      </c>
      <c r="C99" s="11" t="s">
        <v>4</v>
      </c>
      <c r="D99" s="7">
        <v>10</v>
      </c>
      <c r="E99" s="11" t="s">
        <v>16</v>
      </c>
      <c r="F99" s="3" t="str">
        <f t="shared" si="7"/>
        <v>Mon</v>
      </c>
      <c r="G99" s="3" t="str">
        <f t="shared" si="8"/>
        <v>Encrust</v>
      </c>
      <c r="H99" s="19">
        <v>16.5</v>
      </c>
      <c r="I99" s="19">
        <v>5.5</v>
      </c>
      <c r="J99" s="19">
        <v>0</v>
      </c>
      <c r="K99" s="24">
        <v>20</v>
      </c>
      <c r="L99" s="12">
        <f t="shared" si="9"/>
        <v>71.274883328318438</v>
      </c>
      <c r="M99" s="4">
        <f t="shared" si="10"/>
        <v>1.8529365150743216</v>
      </c>
      <c r="N99" s="4">
        <f t="shared" si="11"/>
        <v>4.2665439978744697</v>
      </c>
      <c r="R99" s="43"/>
      <c r="S99" s="39" t="s">
        <v>23</v>
      </c>
      <c r="T99" s="57">
        <v>9.0246059681341801</v>
      </c>
    </row>
    <row r="100" spans="1:20" x14ac:dyDescent="0.2">
      <c r="A100" s="30">
        <v>37387</v>
      </c>
      <c r="B100" s="29" t="s">
        <v>20</v>
      </c>
      <c r="C100" s="3" t="s">
        <v>4</v>
      </c>
      <c r="D100" s="2">
        <v>1</v>
      </c>
      <c r="E100" s="3" t="s">
        <v>9</v>
      </c>
      <c r="F100" s="3" t="str">
        <f t="shared" si="7"/>
        <v>Mon</v>
      </c>
      <c r="G100" s="3" t="str">
        <f t="shared" si="8"/>
        <v>OtherEnc</v>
      </c>
      <c r="H100" s="17">
        <v>15</v>
      </c>
      <c r="I100" s="17">
        <v>15.5</v>
      </c>
      <c r="J100" s="17">
        <v>0</v>
      </c>
      <c r="K100" s="22">
        <v>60</v>
      </c>
      <c r="L100" s="12">
        <f t="shared" si="9"/>
        <v>182.60507298990672</v>
      </c>
      <c r="M100" s="4">
        <f t="shared" si="10"/>
        <v>2.2615128385921444</v>
      </c>
      <c r="N100" s="4">
        <f t="shared" si="11"/>
        <v>5.2073257497569205</v>
      </c>
      <c r="R100" s="43"/>
      <c r="S100" s="39" t="s">
        <v>16</v>
      </c>
      <c r="T100" s="57">
        <v>379.15497171077322</v>
      </c>
    </row>
    <row r="101" spans="1:20" x14ac:dyDescent="0.2">
      <c r="A101" s="30">
        <v>37387</v>
      </c>
      <c r="B101" s="29" t="s">
        <v>20</v>
      </c>
      <c r="C101" s="3" t="s">
        <v>4</v>
      </c>
      <c r="D101" s="2">
        <v>1</v>
      </c>
      <c r="E101" s="3" t="s">
        <v>9</v>
      </c>
      <c r="F101" s="3" t="str">
        <f t="shared" si="7"/>
        <v>Mon</v>
      </c>
      <c r="G101" s="3" t="str">
        <f t="shared" si="8"/>
        <v>OtherEnc</v>
      </c>
      <c r="H101" s="17">
        <v>3</v>
      </c>
      <c r="I101" s="17">
        <v>2</v>
      </c>
      <c r="J101" s="17">
        <v>0</v>
      </c>
      <c r="K101" s="22">
        <v>20</v>
      </c>
      <c r="L101" s="12">
        <f t="shared" si="9"/>
        <v>4.7123889803846897</v>
      </c>
      <c r="M101" s="4">
        <f t="shared" si="10"/>
        <v>0.67324113174981504</v>
      </c>
      <c r="N101" s="4">
        <f t="shared" si="11"/>
        <v>1.5501949939575645</v>
      </c>
      <c r="R101" s="43"/>
      <c r="S101" s="39" t="s">
        <v>9</v>
      </c>
      <c r="T101" s="57">
        <v>1192.7516929183421</v>
      </c>
    </row>
    <row r="102" spans="1:20" x14ac:dyDescent="0.2">
      <c r="A102" s="30">
        <v>37387</v>
      </c>
      <c r="B102" s="29" t="s">
        <v>20</v>
      </c>
      <c r="C102" s="3" t="s">
        <v>4</v>
      </c>
      <c r="D102" s="2">
        <v>1</v>
      </c>
      <c r="E102" s="3" t="s">
        <v>9</v>
      </c>
      <c r="F102" s="3" t="str">
        <f t="shared" si="7"/>
        <v>Mon</v>
      </c>
      <c r="G102" s="3" t="str">
        <f t="shared" si="8"/>
        <v>OtherEnc</v>
      </c>
      <c r="H102" s="17">
        <v>1.5</v>
      </c>
      <c r="I102" s="17">
        <v>1.5</v>
      </c>
      <c r="J102" s="17">
        <v>0</v>
      </c>
      <c r="K102" s="22">
        <v>0</v>
      </c>
      <c r="L102" s="12">
        <f t="shared" si="9"/>
        <v>1.7671458676442586</v>
      </c>
      <c r="M102" s="4">
        <f t="shared" si="10"/>
        <v>0.24727239947753393</v>
      </c>
      <c r="N102" s="4">
        <f t="shared" si="11"/>
        <v>0.56936574094583825</v>
      </c>
      <c r="R102" s="43"/>
      <c r="S102" s="39" t="s">
        <v>5</v>
      </c>
      <c r="T102" s="57">
        <v>1210.8955418745061</v>
      </c>
    </row>
    <row r="103" spans="1:20" x14ac:dyDescent="0.2">
      <c r="A103" s="30">
        <v>37387</v>
      </c>
      <c r="B103" s="29" t="s">
        <v>20</v>
      </c>
      <c r="C103" s="3" t="s">
        <v>4</v>
      </c>
      <c r="D103" s="2">
        <v>1</v>
      </c>
      <c r="E103" s="3" t="s">
        <v>9</v>
      </c>
      <c r="F103" s="3" t="str">
        <f t="shared" si="7"/>
        <v>Mon</v>
      </c>
      <c r="G103" s="3" t="str">
        <f t="shared" si="8"/>
        <v>OtherEnc</v>
      </c>
      <c r="H103" s="17">
        <v>4</v>
      </c>
      <c r="I103" s="17">
        <v>2</v>
      </c>
      <c r="J103" s="17">
        <v>0</v>
      </c>
      <c r="K103" s="22">
        <v>0</v>
      </c>
      <c r="L103" s="12">
        <f t="shared" si="9"/>
        <v>6.2831853071795862</v>
      </c>
      <c r="M103" s="4">
        <f t="shared" si="10"/>
        <v>0.79817986835811505</v>
      </c>
      <c r="N103" s="4">
        <f t="shared" si="11"/>
        <v>1.8378770664093453</v>
      </c>
      <c r="R103" s="43"/>
      <c r="S103" s="39" t="s">
        <v>8</v>
      </c>
      <c r="T103" s="57">
        <v>641.31040635192926</v>
      </c>
    </row>
    <row r="104" spans="1:20" x14ac:dyDescent="0.2">
      <c r="A104" s="30">
        <v>37387</v>
      </c>
      <c r="B104" s="29" t="s">
        <v>20</v>
      </c>
      <c r="C104" s="3" t="s">
        <v>4</v>
      </c>
      <c r="D104" s="2">
        <v>1</v>
      </c>
      <c r="E104" s="3" t="s">
        <v>9</v>
      </c>
      <c r="F104" s="3" t="str">
        <f t="shared" si="7"/>
        <v>Mon</v>
      </c>
      <c r="G104" s="3" t="str">
        <f t="shared" si="8"/>
        <v>OtherEnc</v>
      </c>
      <c r="H104" s="17">
        <v>10</v>
      </c>
      <c r="I104" s="17">
        <v>4.5</v>
      </c>
      <c r="J104" s="17">
        <v>0</v>
      </c>
      <c r="K104" s="22">
        <v>5</v>
      </c>
      <c r="L104" s="12">
        <f t="shared" si="9"/>
        <v>35.342917352885173</v>
      </c>
      <c r="M104" s="4">
        <f t="shared" si="10"/>
        <v>1.5483023951415151</v>
      </c>
      <c r="N104" s="4">
        <f t="shared" si="11"/>
        <v>3.5650980144998292</v>
      </c>
      <c r="R104" s="43"/>
      <c r="S104" s="39" t="s">
        <v>14</v>
      </c>
      <c r="T104" s="57">
        <v>89.076694678605463</v>
      </c>
    </row>
    <row r="105" spans="1:20" x14ac:dyDescent="0.2">
      <c r="A105" s="30">
        <v>37387</v>
      </c>
      <c r="B105" s="29" t="s">
        <v>20</v>
      </c>
      <c r="C105" s="3" t="s">
        <v>4</v>
      </c>
      <c r="D105" s="2">
        <v>1</v>
      </c>
      <c r="E105" s="3" t="s">
        <v>9</v>
      </c>
      <c r="F105" s="3" t="str">
        <f t="shared" si="7"/>
        <v>Mon</v>
      </c>
      <c r="G105" s="3" t="str">
        <f t="shared" si="8"/>
        <v>OtherEnc</v>
      </c>
      <c r="H105" s="17">
        <v>12</v>
      </c>
      <c r="I105" s="17">
        <v>7</v>
      </c>
      <c r="J105" s="17">
        <v>0</v>
      </c>
      <c r="K105" s="22">
        <v>20</v>
      </c>
      <c r="L105" s="12">
        <f t="shared" si="9"/>
        <v>65.973445725385659</v>
      </c>
      <c r="M105" s="4">
        <f t="shared" si="10"/>
        <v>1.8193691674280532</v>
      </c>
      <c r="N105" s="4">
        <f t="shared" si="11"/>
        <v>4.1892523235728234</v>
      </c>
      <c r="R105" s="43"/>
      <c r="S105" s="39" t="s">
        <v>17</v>
      </c>
      <c r="T105" s="57">
        <v>1787.9032864576336</v>
      </c>
    </row>
    <row r="106" spans="1:20" x14ac:dyDescent="0.2">
      <c r="A106" s="30">
        <v>37387</v>
      </c>
      <c r="B106" s="29" t="s">
        <v>20</v>
      </c>
      <c r="C106" s="3" t="s">
        <v>4</v>
      </c>
      <c r="D106" s="2">
        <v>2</v>
      </c>
      <c r="E106" s="3" t="s">
        <v>9</v>
      </c>
      <c r="F106" s="3" t="str">
        <f t="shared" si="7"/>
        <v>Mon</v>
      </c>
      <c r="G106" s="3" t="str">
        <f t="shared" si="8"/>
        <v>OtherEnc</v>
      </c>
      <c r="H106" s="17">
        <v>3</v>
      </c>
      <c r="I106" s="17">
        <v>2</v>
      </c>
      <c r="J106" s="17">
        <v>0</v>
      </c>
      <c r="K106" s="22">
        <v>0</v>
      </c>
      <c r="L106" s="12">
        <f t="shared" si="9"/>
        <v>4.7123889803846897</v>
      </c>
      <c r="M106" s="4">
        <f t="shared" si="10"/>
        <v>0.67324113174981504</v>
      </c>
      <c r="N106" s="4">
        <f t="shared" si="11"/>
        <v>1.5501949939575645</v>
      </c>
      <c r="R106" s="43"/>
      <c r="S106" s="39" t="s">
        <v>11</v>
      </c>
      <c r="T106" s="57">
        <v>3.0947695171081424</v>
      </c>
    </row>
    <row r="107" spans="1:20" x14ac:dyDescent="0.2">
      <c r="A107" s="30">
        <v>37387</v>
      </c>
      <c r="B107" s="29" t="s">
        <v>20</v>
      </c>
      <c r="C107" s="3" t="s">
        <v>4</v>
      </c>
      <c r="D107" s="2">
        <v>2</v>
      </c>
      <c r="E107" s="3" t="s">
        <v>9</v>
      </c>
      <c r="F107" s="3" t="str">
        <f t="shared" si="7"/>
        <v>Mon</v>
      </c>
      <c r="G107" s="3" t="str">
        <f t="shared" si="8"/>
        <v>OtherEnc</v>
      </c>
      <c r="H107" s="17">
        <v>10.5</v>
      </c>
      <c r="I107" s="17">
        <v>6.5</v>
      </c>
      <c r="J107" s="17">
        <v>0</v>
      </c>
      <c r="K107" s="22">
        <v>30</v>
      </c>
      <c r="L107" s="12">
        <f t="shared" si="9"/>
        <v>53.603424651875848</v>
      </c>
      <c r="M107" s="4">
        <f t="shared" si="10"/>
        <v>1.7291925370789651</v>
      </c>
      <c r="N107" s="4">
        <f t="shared" si="11"/>
        <v>3.9816129587945785</v>
      </c>
      <c r="R107" s="43"/>
      <c r="S107" s="39" t="s">
        <v>6</v>
      </c>
      <c r="T107" s="57">
        <v>2966.6243309677784</v>
      </c>
    </row>
    <row r="108" spans="1:20" x14ac:dyDescent="0.2">
      <c r="A108" s="30">
        <v>37387</v>
      </c>
      <c r="B108" s="29" t="s">
        <v>20</v>
      </c>
      <c r="C108" s="3" t="s">
        <v>4</v>
      </c>
      <c r="D108" s="2">
        <v>2</v>
      </c>
      <c r="E108" s="3" t="s">
        <v>9</v>
      </c>
      <c r="F108" s="3" t="str">
        <f t="shared" si="7"/>
        <v>Mon</v>
      </c>
      <c r="G108" s="3" t="str">
        <f t="shared" si="8"/>
        <v>OtherEnc</v>
      </c>
      <c r="H108" s="17">
        <v>5</v>
      </c>
      <c r="I108" s="17">
        <v>4</v>
      </c>
      <c r="J108" s="17">
        <v>0</v>
      </c>
      <c r="K108" s="22">
        <v>15</v>
      </c>
      <c r="L108" s="12">
        <f t="shared" si="9"/>
        <v>15.707963267948966</v>
      </c>
      <c r="M108" s="4">
        <f t="shared" si="10"/>
        <v>1.1961198770301527</v>
      </c>
      <c r="N108" s="4">
        <f t="shared" si="11"/>
        <v>2.7541677982835004</v>
      </c>
      <c r="R108" s="43"/>
      <c r="S108" s="39" t="s">
        <v>12</v>
      </c>
      <c r="T108" s="57">
        <v>913.58336153736514</v>
      </c>
    </row>
    <row r="109" spans="1:20" x14ac:dyDescent="0.2">
      <c r="A109" s="30">
        <v>37387</v>
      </c>
      <c r="B109" s="29" t="s">
        <v>20</v>
      </c>
      <c r="C109" s="3" t="s">
        <v>4</v>
      </c>
      <c r="D109" s="2">
        <v>2</v>
      </c>
      <c r="E109" s="3" t="s">
        <v>9</v>
      </c>
      <c r="F109" s="3" t="str">
        <f t="shared" si="7"/>
        <v>Mon</v>
      </c>
      <c r="G109" s="3" t="str">
        <f t="shared" si="8"/>
        <v>OtherEnc</v>
      </c>
      <c r="H109" s="17">
        <v>4</v>
      </c>
      <c r="I109" s="17">
        <v>2.5</v>
      </c>
      <c r="J109" s="17">
        <v>0</v>
      </c>
      <c r="K109" s="22">
        <v>0</v>
      </c>
      <c r="L109" s="12">
        <f t="shared" si="9"/>
        <v>7.8539816339744828</v>
      </c>
      <c r="M109" s="4">
        <f t="shared" si="10"/>
        <v>0.8950898813661714</v>
      </c>
      <c r="N109" s="4">
        <f t="shared" si="11"/>
        <v>2.061020617723555</v>
      </c>
      <c r="R109" s="43"/>
      <c r="S109" s="39" t="s">
        <v>10</v>
      </c>
      <c r="T109" s="57">
        <v>336.54838256549624</v>
      </c>
    </row>
    <row r="110" spans="1:20" x14ac:dyDescent="0.2">
      <c r="A110" s="30">
        <v>37387</v>
      </c>
      <c r="B110" s="29" t="s">
        <v>20</v>
      </c>
      <c r="C110" s="3" t="s">
        <v>4</v>
      </c>
      <c r="D110" s="2">
        <v>2</v>
      </c>
      <c r="E110" s="3" t="s">
        <v>9</v>
      </c>
      <c r="F110" s="3" t="str">
        <f t="shared" si="7"/>
        <v>Mon</v>
      </c>
      <c r="G110" s="3" t="str">
        <f t="shared" si="8"/>
        <v>OtherEnc</v>
      </c>
      <c r="H110" s="17">
        <v>3</v>
      </c>
      <c r="I110" s="17">
        <v>2</v>
      </c>
      <c r="J110" s="17">
        <v>0</v>
      </c>
      <c r="K110" s="22">
        <v>25</v>
      </c>
      <c r="L110" s="12">
        <f t="shared" si="9"/>
        <v>4.7123889803846897</v>
      </c>
      <c r="M110" s="4">
        <f t="shared" si="10"/>
        <v>0.67324113174981504</v>
      </c>
      <c r="N110" s="4">
        <f t="shared" si="11"/>
        <v>1.5501949939575645</v>
      </c>
      <c r="R110" s="43"/>
      <c r="S110" s="39" t="s">
        <v>7</v>
      </c>
      <c r="T110" s="57">
        <v>168.76205979446308</v>
      </c>
    </row>
    <row r="111" spans="1:20" x14ac:dyDescent="0.2">
      <c r="A111" s="30">
        <v>37387</v>
      </c>
      <c r="B111" s="29" t="s">
        <v>20</v>
      </c>
      <c r="C111" s="3" t="s">
        <v>4</v>
      </c>
      <c r="D111" s="2">
        <v>2</v>
      </c>
      <c r="E111" s="3" t="s">
        <v>9</v>
      </c>
      <c r="F111" s="3" t="str">
        <f t="shared" si="7"/>
        <v>Mon</v>
      </c>
      <c r="G111" s="3" t="str">
        <f t="shared" si="8"/>
        <v>OtherEnc</v>
      </c>
      <c r="H111" s="17">
        <v>4.5</v>
      </c>
      <c r="I111" s="17">
        <v>4.5</v>
      </c>
      <c r="J111" s="17">
        <v>0</v>
      </c>
      <c r="K111" s="22">
        <v>10</v>
      </c>
      <c r="L111" s="12">
        <f t="shared" si="9"/>
        <v>15.904312808798327</v>
      </c>
      <c r="M111" s="4">
        <f t="shared" si="10"/>
        <v>1.2015149089168589</v>
      </c>
      <c r="N111" s="4">
        <f t="shared" si="11"/>
        <v>2.7665903182820575</v>
      </c>
      <c r="R111" s="36" t="s">
        <v>48</v>
      </c>
      <c r="S111" s="44"/>
      <c r="T111" s="56">
        <v>1343.2845496312711</v>
      </c>
    </row>
    <row r="112" spans="1:20" x14ac:dyDescent="0.2">
      <c r="A112" s="30">
        <v>37387</v>
      </c>
      <c r="B112" s="29" t="s">
        <v>20</v>
      </c>
      <c r="C112" s="3" t="s">
        <v>4</v>
      </c>
      <c r="D112" s="2">
        <v>2</v>
      </c>
      <c r="E112" s="3" t="s">
        <v>9</v>
      </c>
      <c r="F112" s="3" t="str">
        <f t="shared" si="7"/>
        <v>Mon</v>
      </c>
      <c r="G112" s="3" t="str">
        <f t="shared" si="8"/>
        <v>OtherEnc</v>
      </c>
      <c r="H112" s="17">
        <v>11</v>
      </c>
      <c r="I112" s="17">
        <v>7.5</v>
      </c>
      <c r="J112" s="17">
        <v>0</v>
      </c>
      <c r="K112" s="22">
        <v>50</v>
      </c>
      <c r="L112" s="12">
        <f t="shared" si="9"/>
        <v>64.795348480289476</v>
      </c>
      <c r="M112" s="4">
        <f t="shared" si="10"/>
        <v>1.8115438299160964</v>
      </c>
      <c r="N112" s="4">
        <f t="shared" si="11"/>
        <v>4.1712338180701449</v>
      </c>
      <c r="R112" s="36" t="s">
        <v>32</v>
      </c>
      <c r="S112" s="36" t="s">
        <v>13</v>
      </c>
      <c r="T112" s="56">
        <v>6.5521215823208223</v>
      </c>
    </row>
    <row r="113" spans="1:20" x14ac:dyDescent="0.2">
      <c r="A113" s="30">
        <v>37387</v>
      </c>
      <c r="B113" s="29" t="s">
        <v>21</v>
      </c>
      <c r="C113" s="3" t="s">
        <v>4</v>
      </c>
      <c r="D113" s="2">
        <v>2</v>
      </c>
      <c r="E113" s="3" t="s">
        <v>9</v>
      </c>
      <c r="F113" s="3" t="str">
        <f t="shared" si="7"/>
        <v>Mon</v>
      </c>
      <c r="G113" s="3" t="str">
        <f t="shared" si="8"/>
        <v>OtherEnc</v>
      </c>
      <c r="H113" s="17">
        <v>8.5</v>
      </c>
      <c r="I113" s="17">
        <v>5</v>
      </c>
      <c r="J113" s="17">
        <v>0</v>
      </c>
      <c r="K113" s="22">
        <v>10</v>
      </c>
      <c r="L113" s="12">
        <f t="shared" si="9"/>
        <v>33.379421944391552</v>
      </c>
      <c r="M113" s="4">
        <f t="shared" si="10"/>
        <v>1.523478811416483</v>
      </c>
      <c r="N113" s="4">
        <f t="shared" si="11"/>
        <v>3.5079396006598809</v>
      </c>
      <c r="R113" s="43"/>
      <c r="S113" s="39" t="s">
        <v>23</v>
      </c>
      <c r="T113" s="57">
        <v>1135.728010467551</v>
      </c>
    </row>
    <row r="114" spans="1:20" x14ac:dyDescent="0.2">
      <c r="A114" s="30">
        <v>37431</v>
      </c>
      <c r="B114" s="3" t="s">
        <v>28</v>
      </c>
      <c r="C114" s="3" t="s">
        <v>4</v>
      </c>
      <c r="D114" s="2">
        <v>2</v>
      </c>
      <c r="E114" s="3" t="s">
        <v>9</v>
      </c>
      <c r="F114" s="3" t="str">
        <f t="shared" si="7"/>
        <v>Mon</v>
      </c>
      <c r="G114" s="3" t="str">
        <f t="shared" si="8"/>
        <v>OtherEnc</v>
      </c>
      <c r="H114" s="17">
        <v>40</v>
      </c>
      <c r="I114" s="17">
        <v>25</v>
      </c>
      <c r="J114" s="17">
        <v>20</v>
      </c>
      <c r="K114" s="22">
        <v>0</v>
      </c>
      <c r="L114" s="12">
        <f t="shared" si="9"/>
        <v>2042.0352248333654</v>
      </c>
      <c r="M114" s="4">
        <f t="shared" si="10"/>
        <v>3.3100632293369894</v>
      </c>
      <c r="N114" s="4">
        <f t="shared" si="11"/>
        <v>7.6217022487390826</v>
      </c>
      <c r="R114" s="43"/>
      <c r="S114" s="39" t="s">
        <v>16</v>
      </c>
      <c r="T114" s="57">
        <v>1999.3527562643958</v>
      </c>
    </row>
    <row r="115" spans="1:20" x14ac:dyDescent="0.2">
      <c r="A115" s="30">
        <v>37431</v>
      </c>
      <c r="B115" s="3" t="s">
        <v>28</v>
      </c>
      <c r="C115" s="3" t="s">
        <v>4</v>
      </c>
      <c r="D115" s="2">
        <v>2</v>
      </c>
      <c r="E115" s="3" t="s">
        <v>9</v>
      </c>
      <c r="F115" s="3" t="str">
        <f t="shared" si="7"/>
        <v>Mon</v>
      </c>
      <c r="G115" s="3" t="str">
        <f t="shared" si="8"/>
        <v>OtherEnc</v>
      </c>
      <c r="H115" s="17">
        <v>6</v>
      </c>
      <c r="I115" s="17">
        <v>6</v>
      </c>
      <c r="J115" s="17">
        <v>0</v>
      </c>
      <c r="K115" s="22">
        <v>0</v>
      </c>
      <c r="L115" s="12">
        <f t="shared" si="9"/>
        <v>28.274333882308138</v>
      </c>
      <c r="M115" s="4">
        <f t="shared" si="10"/>
        <v>1.4513923821334587</v>
      </c>
      <c r="N115" s="4">
        <f t="shared" si="11"/>
        <v>3.3419544631856195</v>
      </c>
      <c r="R115" s="43"/>
      <c r="S115" s="39" t="s">
        <v>9</v>
      </c>
      <c r="T115" s="57" t="e">
        <v>#DIV/0!</v>
      </c>
    </row>
    <row r="116" spans="1:20" x14ac:dyDescent="0.2">
      <c r="A116" s="30">
        <v>37431</v>
      </c>
      <c r="B116" s="3" t="s">
        <v>20</v>
      </c>
      <c r="C116" s="3" t="s">
        <v>4</v>
      </c>
      <c r="D116" s="2">
        <v>2</v>
      </c>
      <c r="E116" s="3" t="s">
        <v>9</v>
      </c>
      <c r="F116" s="3" t="str">
        <f t="shared" si="7"/>
        <v>Mon</v>
      </c>
      <c r="G116" s="3" t="str">
        <f t="shared" si="8"/>
        <v>OtherEnc</v>
      </c>
      <c r="H116" s="17">
        <v>7</v>
      </c>
      <c r="I116" s="17">
        <v>6</v>
      </c>
      <c r="J116" s="17">
        <v>0</v>
      </c>
      <c r="K116" s="22">
        <v>2</v>
      </c>
      <c r="L116" s="12">
        <f t="shared" si="9"/>
        <v>32.986722862692829</v>
      </c>
      <c r="M116" s="4">
        <f t="shared" si="10"/>
        <v>1.518339171764072</v>
      </c>
      <c r="N116" s="4">
        <f t="shared" si="11"/>
        <v>3.496105143012878</v>
      </c>
      <c r="R116" s="43"/>
      <c r="S116" s="39" t="s">
        <v>5</v>
      </c>
      <c r="T116" s="57">
        <v>4563.6531435460383</v>
      </c>
    </row>
    <row r="117" spans="1:20" x14ac:dyDescent="0.2">
      <c r="A117" s="30">
        <v>37387</v>
      </c>
      <c r="B117" s="29" t="s">
        <v>20</v>
      </c>
      <c r="C117" s="3" t="s">
        <v>4</v>
      </c>
      <c r="D117" s="2">
        <v>3</v>
      </c>
      <c r="E117" s="3" t="s">
        <v>9</v>
      </c>
      <c r="F117" s="3" t="str">
        <f t="shared" si="7"/>
        <v>Mon</v>
      </c>
      <c r="G117" s="3" t="str">
        <f t="shared" si="8"/>
        <v>OtherEnc</v>
      </c>
      <c r="H117" s="17">
        <v>67.5</v>
      </c>
      <c r="I117" s="17">
        <v>46</v>
      </c>
      <c r="J117" s="17">
        <v>0</v>
      </c>
      <c r="K117" s="22">
        <v>25</v>
      </c>
      <c r="L117" s="12">
        <f t="shared" si="9"/>
        <v>2438.6612973490769</v>
      </c>
      <c r="M117" s="4">
        <f t="shared" si="10"/>
        <v>3.3871514858787704</v>
      </c>
      <c r="N117" s="4">
        <f t="shared" si="11"/>
        <v>7.7992045190970885</v>
      </c>
      <c r="R117" s="43"/>
      <c r="S117" s="39" t="s">
        <v>34</v>
      </c>
      <c r="T117" s="57">
        <v>131.74312860393789</v>
      </c>
    </row>
    <row r="118" spans="1:20" x14ac:dyDescent="0.2">
      <c r="A118" s="30">
        <v>37387</v>
      </c>
      <c r="B118" s="29" t="s">
        <v>21</v>
      </c>
      <c r="C118" s="3" t="s">
        <v>4</v>
      </c>
      <c r="D118" s="2">
        <v>3</v>
      </c>
      <c r="E118" s="3" t="s">
        <v>9</v>
      </c>
      <c r="F118" s="3" t="str">
        <f t="shared" si="7"/>
        <v>Mon</v>
      </c>
      <c r="G118" s="3" t="str">
        <f t="shared" si="8"/>
        <v>OtherEnc</v>
      </c>
      <c r="H118" s="17">
        <v>33.5</v>
      </c>
      <c r="I118" s="17">
        <v>56</v>
      </c>
      <c r="J118" s="17">
        <v>0</v>
      </c>
      <c r="K118" s="22">
        <v>30</v>
      </c>
      <c r="L118" s="12">
        <f t="shared" si="9"/>
        <v>1473.4069545336129</v>
      </c>
      <c r="M118" s="4">
        <f t="shared" si="10"/>
        <v>3.1683227154092171</v>
      </c>
      <c r="N118" s="4">
        <f t="shared" si="11"/>
        <v>7.2953326542956791</v>
      </c>
      <c r="R118" s="43"/>
      <c r="S118" s="39" t="s">
        <v>8</v>
      </c>
      <c r="T118" s="57">
        <v>10199.759559709461</v>
      </c>
    </row>
    <row r="119" spans="1:20" x14ac:dyDescent="0.2">
      <c r="A119" s="30">
        <v>37387</v>
      </c>
      <c r="B119" s="29" t="s">
        <v>20</v>
      </c>
      <c r="C119" s="3" t="s">
        <v>4</v>
      </c>
      <c r="D119" s="2">
        <v>4</v>
      </c>
      <c r="E119" s="3" t="s">
        <v>9</v>
      </c>
      <c r="F119" s="3" t="str">
        <f t="shared" si="7"/>
        <v>Mon</v>
      </c>
      <c r="G119" s="3" t="str">
        <f t="shared" si="8"/>
        <v>OtherEnc</v>
      </c>
      <c r="H119" s="17">
        <v>3</v>
      </c>
      <c r="I119" s="17">
        <v>2.5</v>
      </c>
      <c r="J119" s="17">
        <v>0</v>
      </c>
      <c r="K119" s="22">
        <v>0</v>
      </c>
      <c r="L119" s="12">
        <f t="shared" si="9"/>
        <v>5.8904862254808616</v>
      </c>
      <c r="M119" s="4">
        <f t="shared" si="10"/>
        <v>0.7701511447578715</v>
      </c>
      <c r="N119" s="4">
        <f t="shared" si="11"/>
        <v>1.7733385452717743</v>
      </c>
      <c r="R119" s="43"/>
      <c r="S119" s="39" t="s">
        <v>14</v>
      </c>
      <c r="T119" s="57" t="e">
        <v>#DIV/0!</v>
      </c>
    </row>
    <row r="120" spans="1:20" x14ac:dyDescent="0.2">
      <c r="A120" s="30">
        <v>37387</v>
      </c>
      <c r="B120" s="29" t="s">
        <v>20</v>
      </c>
      <c r="C120" s="3" t="s">
        <v>4</v>
      </c>
      <c r="D120" s="2">
        <v>4</v>
      </c>
      <c r="E120" s="3" t="s">
        <v>9</v>
      </c>
      <c r="F120" s="3" t="str">
        <f t="shared" si="7"/>
        <v>Mon</v>
      </c>
      <c r="G120" s="3" t="str">
        <f t="shared" si="8"/>
        <v>OtherEnc</v>
      </c>
      <c r="H120" s="17">
        <v>9.5</v>
      </c>
      <c r="I120" s="17">
        <v>5.5</v>
      </c>
      <c r="J120" s="17">
        <v>0</v>
      </c>
      <c r="K120" s="22">
        <v>45</v>
      </c>
      <c r="L120" s="12">
        <f t="shared" si="9"/>
        <v>41.037054037516675</v>
      </c>
      <c r="M120" s="4">
        <f t="shared" si="10"/>
        <v>1.6131761761492631</v>
      </c>
      <c r="N120" s="4">
        <f t="shared" si="11"/>
        <v>3.7144754155744302</v>
      </c>
      <c r="R120" s="43"/>
      <c r="S120" s="39" t="s">
        <v>17</v>
      </c>
      <c r="T120" s="57">
        <v>4885.0920005538946</v>
      </c>
    </row>
    <row r="121" spans="1:20" x14ac:dyDescent="0.2">
      <c r="A121" s="30">
        <v>37387</v>
      </c>
      <c r="B121" s="29" t="s">
        <v>20</v>
      </c>
      <c r="C121" s="3" t="s">
        <v>4</v>
      </c>
      <c r="D121" s="2">
        <v>4</v>
      </c>
      <c r="E121" s="3" t="s">
        <v>9</v>
      </c>
      <c r="F121" s="3" t="str">
        <f t="shared" si="7"/>
        <v>Mon</v>
      </c>
      <c r="G121" s="3" t="str">
        <f t="shared" si="8"/>
        <v>OtherEnc</v>
      </c>
      <c r="H121" s="17">
        <v>2</v>
      </c>
      <c r="I121" s="17">
        <v>1.5</v>
      </c>
      <c r="J121" s="17">
        <v>0</v>
      </c>
      <c r="K121" s="22">
        <v>0</v>
      </c>
      <c r="L121" s="12">
        <f t="shared" si="9"/>
        <v>2.3561944901923448</v>
      </c>
      <c r="M121" s="4">
        <f t="shared" si="10"/>
        <v>0.37221113608583389</v>
      </c>
      <c r="N121" s="4">
        <f t="shared" si="11"/>
        <v>0.85704781339761926</v>
      </c>
      <c r="R121" s="43"/>
      <c r="S121" s="39" t="s">
        <v>30</v>
      </c>
      <c r="T121" s="57" t="e">
        <v>#DIV/0!</v>
      </c>
    </row>
    <row r="122" spans="1:20" x14ac:dyDescent="0.2">
      <c r="A122" s="30">
        <v>37387</v>
      </c>
      <c r="B122" s="29" t="s">
        <v>20</v>
      </c>
      <c r="C122" s="3" t="s">
        <v>4</v>
      </c>
      <c r="D122" s="2">
        <v>4</v>
      </c>
      <c r="E122" s="3" t="s">
        <v>9</v>
      </c>
      <c r="F122" s="3" t="str">
        <f t="shared" si="7"/>
        <v>Mon</v>
      </c>
      <c r="G122" s="3" t="str">
        <f t="shared" si="8"/>
        <v>OtherEnc</v>
      </c>
      <c r="H122" s="17">
        <v>9.5</v>
      </c>
      <c r="I122" s="17">
        <v>8</v>
      </c>
      <c r="J122" s="17">
        <v>0</v>
      </c>
      <c r="K122" s="22">
        <v>30</v>
      </c>
      <c r="L122" s="12">
        <f t="shared" si="9"/>
        <v>59.690260418206066</v>
      </c>
      <c r="M122" s="4">
        <f t="shared" si="10"/>
        <v>1.7759034736469628</v>
      </c>
      <c r="N122" s="4">
        <f t="shared" si="11"/>
        <v>4.0891688650158402</v>
      </c>
      <c r="R122" s="43"/>
      <c r="S122" s="39" t="s">
        <v>11</v>
      </c>
      <c r="T122" s="57">
        <v>3.0917801508297633</v>
      </c>
    </row>
    <row r="123" spans="1:20" x14ac:dyDescent="0.2">
      <c r="A123" s="30">
        <v>37387</v>
      </c>
      <c r="B123" s="29" t="s">
        <v>20</v>
      </c>
      <c r="C123" s="3" t="s">
        <v>4</v>
      </c>
      <c r="D123" s="2">
        <v>4</v>
      </c>
      <c r="E123" s="3" t="s">
        <v>9</v>
      </c>
      <c r="F123" s="3" t="str">
        <f t="shared" si="7"/>
        <v>Mon</v>
      </c>
      <c r="G123" s="3" t="str">
        <f t="shared" si="8"/>
        <v>OtherEnc</v>
      </c>
      <c r="H123" s="17">
        <v>18</v>
      </c>
      <c r="I123" s="17">
        <v>14.5</v>
      </c>
      <c r="J123" s="17">
        <v>0</v>
      </c>
      <c r="K123" s="22">
        <v>55</v>
      </c>
      <c r="L123" s="12">
        <f t="shared" si="9"/>
        <v>204.98892064673399</v>
      </c>
      <c r="M123" s="4">
        <f t="shared" si="10"/>
        <v>2.3117303887044525</v>
      </c>
      <c r="N123" s="4">
        <f t="shared" si="11"/>
        <v>5.3229559320522029</v>
      </c>
      <c r="R123" s="43"/>
      <c r="S123" s="39" t="s">
        <v>6</v>
      </c>
      <c r="T123" s="57">
        <v>61916.851451008341</v>
      </c>
    </row>
    <row r="124" spans="1:20" x14ac:dyDescent="0.2">
      <c r="A124" s="30">
        <v>37387</v>
      </c>
      <c r="B124" s="29" t="s">
        <v>21</v>
      </c>
      <c r="C124" s="3" t="s">
        <v>4</v>
      </c>
      <c r="D124" s="2">
        <v>4</v>
      </c>
      <c r="E124" s="3" t="s">
        <v>9</v>
      </c>
      <c r="F124" s="3" t="str">
        <f t="shared" si="7"/>
        <v>Mon</v>
      </c>
      <c r="G124" s="3" t="str">
        <f t="shared" si="8"/>
        <v>OtherEnc</v>
      </c>
      <c r="H124" s="17">
        <v>7.5</v>
      </c>
      <c r="I124" s="17">
        <v>8</v>
      </c>
      <c r="J124" s="17">
        <v>0</v>
      </c>
      <c r="K124" s="22">
        <v>60</v>
      </c>
      <c r="L124" s="12">
        <f t="shared" si="9"/>
        <v>47.123889803846893</v>
      </c>
      <c r="M124" s="4">
        <f t="shared" si="10"/>
        <v>1.673241131749815</v>
      </c>
      <c r="N124" s="4">
        <f t="shared" si="11"/>
        <v>3.85278008695161</v>
      </c>
      <c r="R124" s="43"/>
      <c r="S124" s="39" t="s">
        <v>37</v>
      </c>
      <c r="T124" s="57">
        <v>20.174199501636199</v>
      </c>
    </row>
    <row r="125" spans="1:20" x14ac:dyDescent="0.2">
      <c r="A125" s="30">
        <v>37431</v>
      </c>
      <c r="B125" s="3" t="s">
        <v>20</v>
      </c>
      <c r="C125" s="3" t="s">
        <v>4</v>
      </c>
      <c r="D125" s="2">
        <v>4</v>
      </c>
      <c r="E125" s="3" t="s">
        <v>9</v>
      </c>
      <c r="F125" s="3" t="str">
        <f t="shared" si="7"/>
        <v>Mon</v>
      </c>
      <c r="G125" s="3" t="str">
        <f t="shared" si="8"/>
        <v>OtherEnc</v>
      </c>
      <c r="H125" s="17">
        <v>5.5</v>
      </c>
      <c r="I125" s="17">
        <v>4</v>
      </c>
      <c r="J125" s="17">
        <v>0</v>
      </c>
      <c r="K125" s="22">
        <v>0</v>
      </c>
      <c r="L125" s="12">
        <f t="shared" si="9"/>
        <v>17.27875959474386</v>
      </c>
      <c r="M125" s="4">
        <f t="shared" si="10"/>
        <v>1.2375125621883776</v>
      </c>
      <c r="N125" s="4">
        <f t="shared" si="11"/>
        <v>2.8494779780878252</v>
      </c>
      <c r="R125" s="43"/>
      <c r="S125" s="39" t="s">
        <v>12</v>
      </c>
      <c r="T125" s="57">
        <v>1141.41331908713</v>
      </c>
    </row>
    <row r="126" spans="1:20" x14ac:dyDescent="0.2">
      <c r="A126" s="30">
        <v>37431</v>
      </c>
      <c r="B126" s="3" t="s">
        <v>20</v>
      </c>
      <c r="C126" s="3" t="s">
        <v>4</v>
      </c>
      <c r="D126" s="2">
        <v>4</v>
      </c>
      <c r="E126" s="3" t="s">
        <v>9</v>
      </c>
      <c r="F126" s="3" t="str">
        <f t="shared" si="7"/>
        <v>Mon</v>
      </c>
      <c r="G126" s="3" t="str">
        <f t="shared" si="8"/>
        <v>OtherEnc</v>
      </c>
      <c r="H126" s="17">
        <v>16</v>
      </c>
      <c r="I126" s="17">
        <v>13.5</v>
      </c>
      <c r="J126" s="17">
        <v>0</v>
      </c>
      <c r="K126" s="22">
        <v>40</v>
      </c>
      <c r="L126" s="12">
        <f t="shared" si="9"/>
        <v>169.64600329384882</v>
      </c>
      <c r="M126" s="4">
        <f t="shared" si="10"/>
        <v>2.2295436325171023</v>
      </c>
      <c r="N126" s="4">
        <f t="shared" si="11"/>
        <v>5.1337139324136745</v>
      </c>
      <c r="R126" s="43"/>
      <c r="S126" s="39" t="s">
        <v>10</v>
      </c>
      <c r="T126" s="57">
        <v>27.202965771499279</v>
      </c>
    </row>
    <row r="127" spans="1:20" x14ac:dyDescent="0.2">
      <c r="A127" s="30">
        <v>37431</v>
      </c>
      <c r="B127" s="3" t="s">
        <v>28</v>
      </c>
      <c r="C127" s="3" t="s">
        <v>4</v>
      </c>
      <c r="D127" s="2">
        <v>5</v>
      </c>
      <c r="E127" s="3" t="s">
        <v>9</v>
      </c>
      <c r="F127" s="3" t="str">
        <f t="shared" si="7"/>
        <v>Mon</v>
      </c>
      <c r="G127" s="3" t="str">
        <f t="shared" si="8"/>
        <v>OtherEnc</v>
      </c>
      <c r="H127" s="17">
        <v>25</v>
      </c>
      <c r="I127" s="17">
        <v>19</v>
      </c>
      <c r="J127" s="17">
        <v>0</v>
      </c>
      <c r="K127" s="22">
        <v>0</v>
      </c>
      <c r="L127" s="12">
        <f t="shared" si="9"/>
        <v>373.06412761378795</v>
      </c>
      <c r="M127" s="4">
        <f t="shared" si="10"/>
        <v>2.571783490991038</v>
      </c>
      <c r="N127" s="4">
        <f t="shared" si="11"/>
        <v>5.9217503287641504</v>
      </c>
      <c r="R127" s="43"/>
      <c r="S127" s="39" t="s">
        <v>33</v>
      </c>
      <c r="T127" s="57">
        <v>27.417586603571028</v>
      </c>
    </row>
    <row r="128" spans="1:20" x14ac:dyDescent="0.2">
      <c r="A128" s="30">
        <v>37387</v>
      </c>
      <c r="B128" s="29" t="s">
        <v>21</v>
      </c>
      <c r="C128" s="3" t="s">
        <v>4</v>
      </c>
      <c r="D128" s="2">
        <v>6</v>
      </c>
      <c r="E128" s="3" t="s">
        <v>9</v>
      </c>
      <c r="F128" s="3" t="str">
        <f t="shared" si="7"/>
        <v>Mon</v>
      </c>
      <c r="G128" s="3" t="str">
        <f t="shared" si="8"/>
        <v>OtherEnc</v>
      </c>
      <c r="H128" s="17">
        <v>37.5</v>
      </c>
      <c r="I128" s="17">
        <v>17</v>
      </c>
      <c r="J128" s="17">
        <v>0</v>
      </c>
      <c r="K128" s="22">
        <v>20</v>
      </c>
      <c r="L128" s="12">
        <f t="shared" si="9"/>
        <v>500.6913291658733</v>
      </c>
      <c r="M128" s="4">
        <f t="shared" si="10"/>
        <v>2.6995700704721641</v>
      </c>
      <c r="N128" s="4">
        <f t="shared" si="11"/>
        <v>6.2159898017620909</v>
      </c>
      <c r="R128" s="43"/>
      <c r="S128" s="39" t="s">
        <v>7</v>
      </c>
      <c r="T128" s="57">
        <v>231.36157964684202</v>
      </c>
    </row>
    <row r="129" spans="1:20" x14ac:dyDescent="0.2">
      <c r="A129" s="30">
        <v>37387</v>
      </c>
      <c r="B129" s="29" t="s">
        <v>20</v>
      </c>
      <c r="C129" s="3" t="s">
        <v>4</v>
      </c>
      <c r="D129" s="2">
        <v>7</v>
      </c>
      <c r="E129" s="3" t="s">
        <v>9</v>
      </c>
      <c r="F129" s="3" t="str">
        <f t="shared" si="7"/>
        <v>Mon</v>
      </c>
      <c r="G129" s="3" t="str">
        <f t="shared" si="8"/>
        <v>OtherEnc</v>
      </c>
      <c r="H129" s="17">
        <v>17.5</v>
      </c>
      <c r="I129" s="17">
        <v>15</v>
      </c>
      <c r="J129" s="17">
        <v>0</v>
      </c>
      <c r="K129" s="22">
        <v>20</v>
      </c>
      <c r="L129" s="12">
        <f t="shared" si="9"/>
        <v>206.16701789183017</v>
      </c>
      <c r="M129" s="4">
        <f t="shared" si="10"/>
        <v>2.3142191891081469</v>
      </c>
      <c r="N129" s="4">
        <f t="shared" si="11"/>
        <v>5.3286866067611882</v>
      </c>
      <c r="R129" s="43"/>
      <c r="S129" s="39" t="s">
        <v>36</v>
      </c>
      <c r="T129" s="57">
        <v>8.5945288902085952</v>
      </c>
    </row>
    <row r="130" spans="1:20" x14ac:dyDescent="0.2">
      <c r="A130" s="30">
        <v>37431</v>
      </c>
      <c r="B130" s="3" t="s">
        <v>28</v>
      </c>
      <c r="C130" s="3" t="s">
        <v>4</v>
      </c>
      <c r="D130" s="2">
        <v>7</v>
      </c>
      <c r="E130" s="3" t="s">
        <v>9</v>
      </c>
      <c r="F130" s="3" t="str">
        <f t="shared" si="7"/>
        <v>Mon</v>
      </c>
      <c r="G130" s="3" t="str">
        <f t="shared" si="8"/>
        <v>OtherEnc</v>
      </c>
      <c r="H130" s="17">
        <v>6</v>
      </c>
      <c r="I130" s="17">
        <v>4.5</v>
      </c>
      <c r="J130" s="17">
        <v>0</v>
      </c>
      <c r="K130" s="22">
        <v>0</v>
      </c>
      <c r="L130" s="12">
        <f t="shared" si="9"/>
        <v>21.205750411731103</v>
      </c>
      <c r="M130" s="4">
        <f t="shared" si="10"/>
        <v>1.3264536455251588</v>
      </c>
      <c r="N130" s="4">
        <f t="shared" si="11"/>
        <v>3.0542723907338387</v>
      </c>
      <c r="R130" s="36" t="s">
        <v>49</v>
      </c>
      <c r="S130" s="44"/>
      <c r="T130" s="56">
        <v>13863.306490782732</v>
      </c>
    </row>
    <row r="131" spans="1:20" x14ac:dyDescent="0.2">
      <c r="A131" s="30">
        <v>37431</v>
      </c>
      <c r="B131" s="3" t="s">
        <v>28</v>
      </c>
      <c r="C131" s="3" t="s">
        <v>4</v>
      </c>
      <c r="D131" s="2">
        <v>8</v>
      </c>
      <c r="E131" s="3" t="s">
        <v>9</v>
      </c>
      <c r="F131" s="3" t="str">
        <f t="shared" ref="F131:F194" si="12">VLOOKUP(E131,P$3:Q$22,2)</f>
        <v>Mon</v>
      </c>
      <c r="G131" s="3" t="str">
        <f t="shared" ref="G131:G194" si="13">VLOOKUP(E131,P$24:Q$44,2)</f>
        <v>OtherEnc</v>
      </c>
      <c r="H131" s="17">
        <v>3</v>
      </c>
      <c r="I131" s="17">
        <v>2</v>
      </c>
      <c r="J131" s="17">
        <v>0</v>
      </c>
      <c r="K131" s="22">
        <v>0</v>
      </c>
      <c r="L131" s="12">
        <f t="shared" ref="L131:L194" si="14">IF(J131&gt;0,PI()*((H131/2)*(I131/2)+J131^2),((H131/2)*(I131/2))*PI())</f>
        <v>4.7123889803846897</v>
      </c>
      <c r="M131" s="4">
        <f t="shared" ref="M131:M194" si="15">LOG(L131)</f>
        <v>0.67324113174981504</v>
      </c>
      <c r="N131" s="4">
        <f t="shared" ref="N131:N194" si="16">LN(L131)</f>
        <v>1.5501949939575645</v>
      </c>
      <c r="R131" s="36" t="s">
        <v>35</v>
      </c>
      <c r="S131" s="36" t="s">
        <v>13</v>
      </c>
      <c r="T131" s="56">
        <v>6.9139188978066013</v>
      </c>
    </row>
    <row r="132" spans="1:20" x14ac:dyDescent="0.2">
      <c r="A132" s="30">
        <v>37392</v>
      </c>
      <c r="B132" s="29" t="s">
        <v>21</v>
      </c>
      <c r="C132" s="3" t="s">
        <v>4</v>
      </c>
      <c r="D132" s="2">
        <v>9</v>
      </c>
      <c r="E132" s="26" t="s">
        <v>9</v>
      </c>
      <c r="F132" s="3" t="str">
        <f t="shared" si="12"/>
        <v>Mon</v>
      </c>
      <c r="G132" s="3" t="str">
        <f t="shared" si="13"/>
        <v>OtherEnc</v>
      </c>
      <c r="H132" s="18">
        <v>2</v>
      </c>
      <c r="I132" s="18">
        <v>1.5</v>
      </c>
      <c r="J132" s="18">
        <v>0</v>
      </c>
      <c r="K132" s="23">
        <v>10</v>
      </c>
      <c r="L132" s="12">
        <f t="shared" si="14"/>
        <v>2.3561944901923448</v>
      </c>
      <c r="M132" s="4">
        <f t="shared" si="15"/>
        <v>0.37221113608583389</v>
      </c>
      <c r="N132" s="4">
        <f t="shared" si="16"/>
        <v>0.85704781339761926</v>
      </c>
      <c r="R132" s="43"/>
      <c r="S132" s="39" t="s">
        <v>23</v>
      </c>
      <c r="T132" s="57" t="e">
        <v>#DIV/0!</v>
      </c>
    </row>
    <row r="133" spans="1:20" x14ac:dyDescent="0.2">
      <c r="A133" s="30">
        <v>37392</v>
      </c>
      <c r="B133" s="29" t="s">
        <v>21</v>
      </c>
      <c r="C133" s="3" t="s">
        <v>4</v>
      </c>
      <c r="D133" s="2">
        <v>9</v>
      </c>
      <c r="E133" s="26" t="s">
        <v>9</v>
      </c>
      <c r="F133" s="3" t="str">
        <f t="shared" si="12"/>
        <v>Mon</v>
      </c>
      <c r="G133" s="3" t="str">
        <f t="shared" si="13"/>
        <v>OtherEnc</v>
      </c>
      <c r="H133" s="18">
        <v>4</v>
      </c>
      <c r="I133" s="18">
        <v>3</v>
      </c>
      <c r="J133" s="18">
        <v>0</v>
      </c>
      <c r="K133" s="23">
        <v>5</v>
      </c>
      <c r="L133" s="12">
        <f t="shared" si="14"/>
        <v>9.4247779607693793</v>
      </c>
      <c r="M133" s="4">
        <f t="shared" si="15"/>
        <v>0.97427112741379629</v>
      </c>
      <c r="N133" s="4">
        <f t="shared" si="16"/>
        <v>2.2433421745175099</v>
      </c>
      <c r="R133" s="43"/>
      <c r="S133" s="39" t="s">
        <v>16</v>
      </c>
      <c r="T133" s="57">
        <v>3692.7935559202251</v>
      </c>
    </row>
    <row r="134" spans="1:20" x14ac:dyDescent="0.2">
      <c r="A134" s="30">
        <v>37392</v>
      </c>
      <c r="B134" s="29" t="s">
        <v>20</v>
      </c>
      <c r="C134" s="11" t="s">
        <v>4</v>
      </c>
      <c r="D134" s="7">
        <v>9</v>
      </c>
      <c r="E134" s="11" t="s">
        <v>9</v>
      </c>
      <c r="F134" s="3" t="str">
        <f t="shared" si="12"/>
        <v>Mon</v>
      </c>
      <c r="G134" s="3" t="str">
        <f t="shared" si="13"/>
        <v>OtherEnc</v>
      </c>
      <c r="H134" s="19">
        <v>3.5</v>
      </c>
      <c r="I134" s="19">
        <v>2.5</v>
      </c>
      <c r="J134" s="19">
        <v>0</v>
      </c>
      <c r="K134" s="24">
        <v>0</v>
      </c>
      <c r="L134" s="12">
        <f t="shared" si="14"/>
        <v>6.8722339297276722</v>
      </c>
      <c r="M134" s="4">
        <f t="shared" si="15"/>
        <v>0.83709793438848468</v>
      </c>
      <c r="N134" s="4">
        <f t="shared" si="16"/>
        <v>1.9274892250990325</v>
      </c>
      <c r="R134" s="43"/>
      <c r="S134" s="39" t="s">
        <v>5</v>
      </c>
      <c r="T134" s="57">
        <v>4007.8121151111814</v>
      </c>
    </row>
    <row r="135" spans="1:20" x14ac:dyDescent="0.2">
      <c r="A135" s="30">
        <v>37392</v>
      </c>
      <c r="B135" s="29" t="s">
        <v>20</v>
      </c>
      <c r="C135" s="11" t="s">
        <v>4</v>
      </c>
      <c r="D135" s="7">
        <v>9</v>
      </c>
      <c r="E135" s="11" t="s">
        <v>9</v>
      </c>
      <c r="F135" s="3" t="str">
        <f t="shared" si="12"/>
        <v>Mon</v>
      </c>
      <c r="G135" s="3" t="str">
        <f t="shared" si="13"/>
        <v>OtherEnc</v>
      </c>
      <c r="H135" s="19">
        <v>4.5</v>
      </c>
      <c r="I135" s="19">
        <v>3.5</v>
      </c>
      <c r="J135" s="19">
        <v>0</v>
      </c>
      <c r="K135" s="24">
        <v>0</v>
      </c>
      <c r="L135" s="12">
        <f t="shared" si="14"/>
        <v>12.370021073509811</v>
      </c>
      <c r="M135" s="4">
        <f t="shared" si="15"/>
        <v>1.0923704394917908</v>
      </c>
      <c r="N135" s="4">
        <f t="shared" si="16"/>
        <v>2.5152758900011518</v>
      </c>
      <c r="R135" s="43"/>
      <c r="S135" s="39" t="s">
        <v>8</v>
      </c>
      <c r="T135" s="57">
        <v>1523.7612797715249</v>
      </c>
    </row>
    <row r="136" spans="1:20" x14ac:dyDescent="0.2">
      <c r="A136" s="30">
        <v>37392</v>
      </c>
      <c r="B136" s="29" t="s">
        <v>20</v>
      </c>
      <c r="C136" s="11" t="s">
        <v>4</v>
      </c>
      <c r="D136" s="7">
        <v>9</v>
      </c>
      <c r="E136" s="11" t="s">
        <v>9</v>
      </c>
      <c r="F136" s="3" t="str">
        <f t="shared" si="12"/>
        <v>Mon</v>
      </c>
      <c r="G136" s="3" t="str">
        <f t="shared" si="13"/>
        <v>OtherEnc</v>
      </c>
      <c r="H136" s="19">
        <v>3.5</v>
      </c>
      <c r="I136" s="19">
        <v>3</v>
      </c>
      <c r="J136" s="19">
        <v>0</v>
      </c>
      <c r="K136" s="24">
        <v>0</v>
      </c>
      <c r="L136" s="12">
        <f t="shared" si="14"/>
        <v>8.2466807156732074</v>
      </c>
      <c r="M136" s="4">
        <f t="shared" si="15"/>
        <v>0.91627918043610956</v>
      </c>
      <c r="N136" s="4">
        <f t="shared" si="16"/>
        <v>2.1098107818929872</v>
      </c>
      <c r="R136" s="43"/>
      <c r="S136" s="39" t="s">
        <v>17</v>
      </c>
      <c r="T136" s="57">
        <v>3118.5335674287289</v>
      </c>
    </row>
    <row r="137" spans="1:20" x14ac:dyDescent="0.2">
      <c r="A137" s="30">
        <v>37392</v>
      </c>
      <c r="B137" s="29" t="s">
        <v>20</v>
      </c>
      <c r="C137" s="11" t="s">
        <v>4</v>
      </c>
      <c r="D137" s="7">
        <v>9</v>
      </c>
      <c r="E137" s="11" t="s">
        <v>9</v>
      </c>
      <c r="F137" s="3" t="str">
        <f t="shared" si="12"/>
        <v>Mon</v>
      </c>
      <c r="G137" s="3" t="str">
        <f t="shared" si="13"/>
        <v>OtherEnc</v>
      </c>
      <c r="H137" s="19">
        <v>4</v>
      </c>
      <c r="I137" s="19">
        <v>2</v>
      </c>
      <c r="J137" s="19">
        <v>0</v>
      </c>
      <c r="K137" s="24">
        <v>0</v>
      </c>
      <c r="L137" s="12">
        <f t="shared" si="14"/>
        <v>6.2831853071795862</v>
      </c>
      <c r="M137" s="4">
        <f t="shared" si="15"/>
        <v>0.79817986835811505</v>
      </c>
      <c r="N137" s="4">
        <f t="shared" si="16"/>
        <v>1.8378770664093453</v>
      </c>
      <c r="R137" s="43"/>
      <c r="S137" s="39" t="s">
        <v>40</v>
      </c>
      <c r="T137" s="57" t="e">
        <v>#DIV/0!</v>
      </c>
    </row>
    <row r="138" spans="1:20" x14ac:dyDescent="0.2">
      <c r="A138" s="30">
        <v>37392</v>
      </c>
      <c r="B138" s="29" t="s">
        <v>20</v>
      </c>
      <c r="C138" s="11" t="s">
        <v>4</v>
      </c>
      <c r="D138" s="7">
        <v>9</v>
      </c>
      <c r="E138" s="11" t="s">
        <v>9</v>
      </c>
      <c r="F138" s="3" t="str">
        <f t="shared" si="12"/>
        <v>Mon</v>
      </c>
      <c r="G138" s="3" t="str">
        <f t="shared" si="13"/>
        <v>OtherEnc</v>
      </c>
      <c r="H138" s="19">
        <v>10</v>
      </c>
      <c r="I138" s="19">
        <v>6</v>
      </c>
      <c r="J138" s="19">
        <v>0</v>
      </c>
      <c r="K138" s="24">
        <v>20</v>
      </c>
      <c r="L138" s="12">
        <f t="shared" si="14"/>
        <v>47.123889803846893</v>
      </c>
      <c r="M138" s="4">
        <f t="shared" si="15"/>
        <v>1.673241131749815</v>
      </c>
      <c r="N138" s="4">
        <f t="shared" si="16"/>
        <v>3.85278008695161</v>
      </c>
      <c r="R138" s="43"/>
      <c r="S138" s="39" t="s">
        <v>11</v>
      </c>
      <c r="T138" s="57">
        <v>2.4179359377759519</v>
      </c>
    </row>
    <row r="139" spans="1:20" x14ac:dyDescent="0.2">
      <c r="A139" s="30">
        <v>37392</v>
      </c>
      <c r="B139" s="29" t="s">
        <v>20</v>
      </c>
      <c r="C139" s="11" t="s">
        <v>4</v>
      </c>
      <c r="D139" s="7">
        <v>9</v>
      </c>
      <c r="E139" s="11" t="s">
        <v>9</v>
      </c>
      <c r="F139" s="3" t="str">
        <f t="shared" si="12"/>
        <v>Mon</v>
      </c>
      <c r="G139" s="3" t="str">
        <f t="shared" si="13"/>
        <v>OtherEnc</v>
      </c>
      <c r="H139" s="19">
        <v>9.5</v>
      </c>
      <c r="I139" s="19">
        <v>5</v>
      </c>
      <c r="J139" s="19">
        <v>0</v>
      </c>
      <c r="K139" s="24">
        <v>10</v>
      </c>
      <c r="L139" s="12">
        <f t="shared" si="14"/>
        <v>37.306412761378795</v>
      </c>
      <c r="M139" s="4">
        <f t="shared" si="15"/>
        <v>1.571783490991038</v>
      </c>
      <c r="N139" s="4">
        <f t="shared" si="16"/>
        <v>3.619165235770105</v>
      </c>
      <c r="R139" s="43"/>
      <c r="S139" s="39" t="s">
        <v>6</v>
      </c>
      <c r="T139" s="57">
        <v>46337.86577350751</v>
      </c>
    </row>
    <row r="140" spans="1:20" x14ac:dyDescent="0.2">
      <c r="A140" s="30">
        <v>37392</v>
      </c>
      <c r="B140" s="29" t="s">
        <v>20</v>
      </c>
      <c r="C140" s="11" t="s">
        <v>4</v>
      </c>
      <c r="D140" s="7">
        <v>9</v>
      </c>
      <c r="E140" s="11" t="s">
        <v>9</v>
      </c>
      <c r="F140" s="3" t="str">
        <f t="shared" si="12"/>
        <v>Mon</v>
      </c>
      <c r="G140" s="3" t="str">
        <f t="shared" si="13"/>
        <v>OtherEnc</v>
      </c>
      <c r="H140" s="19">
        <v>13</v>
      </c>
      <c r="I140" s="19">
        <v>8.5</v>
      </c>
      <c r="J140" s="19">
        <v>0</v>
      </c>
      <c r="K140" s="24">
        <v>30</v>
      </c>
      <c r="L140" s="12">
        <f t="shared" si="14"/>
        <v>86.786497055418039</v>
      </c>
      <c r="M140" s="4">
        <f t="shared" si="15"/>
        <v>1.938452159387301</v>
      </c>
      <c r="N140" s="4">
        <f t="shared" si="16"/>
        <v>4.4634510456873171</v>
      </c>
      <c r="R140" s="43"/>
      <c r="S140" s="39" t="s">
        <v>37</v>
      </c>
      <c r="T140" s="57">
        <v>678.15190122732929</v>
      </c>
    </row>
    <row r="141" spans="1:20" x14ac:dyDescent="0.2">
      <c r="A141" s="30">
        <v>37392</v>
      </c>
      <c r="B141" s="29" t="s">
        <v>21</v>
      </c>
      <c r="C141" s="3" t="s">
        <v>4</v>
      </c>
      <c r="D141" s="2">
        <v>10</v>
      </c>
      <c r="E141" s="26" t="s">
        <v>9</v>
      </c>
      <c r="F141" s="3" t="str">
        <f t="shared" si="12"/>
        <v>Mon</v>
      </c>
      <c r="G141" s="3" t="str">
        <f t="shared" si="13"/>
        <v>OtherEnc</v>
      </c>
      <c r="H141" s="18">
        <v>33</v>
      </c>
      <c r="I141" s="18">
        <v>21</v>
      </c>
      <c r="J141" s="18">
        <v>0</v>
      </c>
      <c r="K141" s="23">
        <v>40</v>
      </c>
      <c r="L141" s="12">
        <f t="shared" si="14"/>
        <v>544.2809272344316</v>
      </c>
      <c r="M141" s="4">
        <f t="shared" si="15"/>
        <v>2.7358231159779782</v>
      </c>
      <c r="N141" s="4">
        <f t="shared" si="16"/>
        <v>6.2994655239194124</v>
      </c>
      <c r="R141" s="43"/>
      <c r="S141" s="39" t="s">
        <v>12</v>
      </c>
      <c r="T141" s="57">
        <v>1082.5067052078446</v>
      </c>
    </row>
    <row r="142" spans="1:20" x14ac:dyDescent="0.2">
      <c r="A142" s="30">
        <v>37392</v>
      </c>
      <c r="B142" s="29" t="s">
        <v>20</v>
      </c>
      <c r="C142" s="11" t="s">
        <v>4</v>
      </c>
      <c r="D142" s="7">
        <v>10</v>
      </c>
      <c r="E142" s="11" t="s">
        <v>9</v>
      </c>
      <c r="F142" s="3" t="str">
        <f t="shared" si="12"/>
        <v>Mon</v>
      </c>
      <c r="G142" s="3" t="str">
        <f t="shared" si="13"/>
        <v>OtherEnc</v>
      </c>
      <c r="H142" s="19">
        <v>3</v>
      </c>
      <c r="I142" s="19">
        <v>2</v>
      </c>
      <c r="J142" s="19">
        <v>0</v>
      </c>
      <c r="K142" s="24">
        <v>0</v>
      </c>
      <c r="L142" s="12">
        <f t="shared" si="14"/>
        <v>4.7123889803846897</v>
      </c>
      <c r="M142" s="4">
        <f t="shared" si="15"/>
        <v>0.67324113174981504</v>
      </c>
      <c r="N142" s="4">
        <f t="shared" si="16"/>
        <v>1.5501949939575645</v>
      </c>
      <c r="R142" s="43"/>
      <c r="S142" s="39" t="s">
        <v>10</v>
      </c>
      <c r="T142" s="57" t="e">
        <v>#DIV/0!</v>
      </c>
    </row>
    <row r="143" spans="1:20" x14ac:dyDescent="0.2">
      <c r="A143" s="30">
        <v>37392</v>
      </c>
      <c r="B143" s="29" t="s">
        <v>20</v>
      </c>
      <c r="C143" s="11" t="s">
        <v>4</v>
      </c>
      <c r="D143" s="7">
        <v>10</v>
      </c>
      <c r="E143" s="11" t="s">
        <v>9</v>
      </c>
      <c r="F143" s="3" t="str">
        <f t="shared" si="12"/>
        <v>Mon</v>
      </c>
      <c r="G143" s="3" t="str">
        <f t="shared" si="13"/>
        <v>OtherEnc</v>
      </c>
      <c r="H143" s="19">
        <v>5.5</v>
      </c>
      <c r="I143" s="19">
        <v>3</v>
      </c>
      <c r="J143" s="19">
        <v>0</v>
      </c>
      <c r="K143" s="24">
        <v>25</v>
      </c>
      <c r="L143" s="12">
        <f t="shared" si="14"/>
        <v>12.959069696057897</v>
      </c>
      <c r="M143" s="4">
        <f t="shared" si="15"/>
        <v>1.1125738255800777</v>
      </c>
      <c r="N143" s="4">
        <f t="shared" si="16"/>
        <v>2.5617959056360444</v>
      </c>
      <c r="R143" s="43"/>
      <c r="S143" s="39" t="s">
        <v>7</v>
      </c>
      <c r="T143" s="57">
        <v>88.913194799894285</v>
      </c>
    </row>
    <row r="144" spans="1:20" x14ac:dyDescent="0.2">
      <c r="A144" s="30">
        <v>37392</v>
      </c>
      <c r="B144" s="29" t="s">
        <v>20</v>
      </c>
      <c r="C144" s="11" t="s">
        <v>4</v>
      </c>
      <c r="D144" s="7">
        <v>10</v>
      </c>
      <c r="E144" s="11" t="s">
        <v>9</v>
      </c>
      <c r="F144" s="3" t="str">
        <f t="shared" si="12"/>
        <v>Mon</v>
      </c>
      <c r="G144" s="3" t="str">
        <f t="shared" si="13"/>
        <v>OtherEnc</v>
      </c>
      <c r="H144" s="19">
        <v>3.5</v>
      </c>
      <c r="I144" s="19">
        <v>2.5</v>
      </c>
      <c r="J144" s="19">
        <v>0</v>
      </c>
      <c r="K144" s="24">
        <v>15</v>
      </c>
      <c r="L144" s="12">
        <f t="shared" si="14"/>
        <v>6.8722339297276722</v>
      </c>
      <c r="M144" s="4">
        <f t="shared" si="15"/>
        <v>0.83709793438848468</v>
      </c>
      <c r="N144" s="4">
        <f t="shared" si="16"/>
        <v>1.9274892250990325</v>
      </c>
      <c r="R144" s="36" t="s">
        <v>50</v>
      </c>
      <c r="S144" s="44"/>
      <c r="T144" s="56">
        <v>18266.323747684397</v>
      </c>
    </row>
    <row r="145" spans="1:20" x14ac:dyDescent="0.2">
      <c r="A145" s="30">
        <v>37392</v>
      </c>
      <c r="B145" s="29" t="s">
        <v>20</v>
      </c>
      <c r="C145" s="11" t="s">
        <v>4</v>
      </c>
      <c r="D145" s="7">
        <v>10</v>
      </c>
      <c r="E145" s="11" t="s">
        <v>9</v>
      </c>
      <c r="F145" s="3" t="str">
        <f t="shared" si="12"/>
        <v>Mon</v>
      </c>
      <c r="G145" s="3" t="str">
        <f t="shared" si="13"/>
        <v>OtherEnc</v>
      </c>
      <c r="H145" s="19">
        <v>3</v>
      </c>
      <c r="I145" s="19">
        <v>2.5</v>
      </c>
      <c r="J145" s="19">
        <v>0</v>
      </c>
      <c r="K145" s="24">
        <v>10</v>
      </c>
      <c r="L145" s="12">
        <f t="shared" si="14"/>
        <v>5.8904862254808616</v>
      </c>
      <c r="M145" s="4">
        <f t="shared" si="15"/>
        <v>0.7701511447578715</v>
      </c>
      <c r="N145" s="4">
        <f t="shared" si="16"/>
        <v>1.7733385452717743</v>
      </c>
      <c r="R145" s="36" t="s">
        <v>29</v>
      </c>
      <c r="S145" s="36" t="s">
        <v>23</v>
      </c>
      <c r="T145" s="56" t="e">
        <v>#DIV/0!</v>
      </c>
    </row>
    <row r="146" spans="1:20" x14ac:dyDescent="0.2">
      <c r="A146" s="30">
        <v>37392</v>
      </c>
      <c r="B146" s="29" t="s">
        <v>20</v>
      </c>
      <c r="C146" s="11" t="s">
        <v>4</v>
      </c>
      <c r="D146" s="7">
        <v>10</v>
      </c>
      <c r="E146" s="11" t="s">
        <v>9</v>
      </c>
      <c r="F146" s="3" t="str">
        <f t="shared" si="12"/>
        <v>Mon</v>
      </c>
      <c r="G146" s="3" t="str">
        <f t="shared" si="13"/>
        <v>OtherEnc</v>
      </c>
      <c r="H146" s="19">
        <v>2.5</v>
      </c>
      <c r="I146" s="19">
        <v>1.5</v>
      </c>
      <c r="J146" s="19">
        <v>0</v>
      </c>
      <c r="K146" s="24">
        <v>0</v>
      </c>
      <c r="L146" s="12">
        <f t="shared" si="14"/>
        <v>2.9452431127404308</v>
      </c>
      <c r="M146" s="4">
        <f t="shared" si="15"/>
        <v>0.46912114909389024</v>
      </c>
      <c r="N146" s="4">
        <f t="shared" si="16"/>
        <v>1.0801913647118289</v>
      </c>
      <c r="R146" s="43"/>
      <c r="S146" s="39" t="s">
        <v>16</v>
      </c>
      <c r="T146" s="57">
        <v>5.4664490380279886</v>
      </c>
    </row>
    <row r="147" spans="1:20" x14ac:dyDescent="0.2">
      <c r="A147" s="30">
        <v>37392</v>
      </c>
      <c r="B147" s="29" t="s">
        <v>20</v>
      </c>
      <c r="C147" s="11" t="s">
        <v>4</v>
      </c>
      <c r="D147" s="7">
        <v>10</v>
      </c>
      <c r="E147" s="11" t="s">
        <v>9</v>
      </c>
      <c r="F147" s="3" t="str">
        <f t="shared" si="12"/>
        <v>Mon</v>
      </c>
      <c r="G147" s="3" t="str">
        <f t="shared" si="13"/>
        <v>OtherEnc</v>
      </c>
      <c r="H147" s="19">
        <v>5</v>
      </c>
      <c r="I147" s="19">
        <v>4</v>
      </c>
      <c r="J147" s="19">
        <v>0</v>
      </c>
      <c r="K147" s="24">
        <v>10</v>
      </c>
      <c r="L147" s="12">
        <f t="shared" si="14"/>
        <v>15.707963267948966</v>
      </c>
      <c r="M147" s="4">
        <f t="shared" si="15"/>
        <v>1.1961198770301527</v>
      </c>
      <c r="N147" s="4">
        <f t="shared" si="16"/>
        <v>2.7541677982835004</v>
      </c>
      <c r="R147" s="43"/>
      <c r="S147" s="39" t="s">
        <v>5</v>
      </c>
      <c r="T147" s="57">
        <v>5.3552907421554616</v>
      </c>
    </row>
    <row r="148" spans="1:20" x14ac:dyDescent="0.2">
      <c r="A148" s="30">
        <v>37392</v>
      </c>
      <c r="B148" s="29" t="s">
        <v>20</v>
      </c>
      <c r="C148" s="11" t="s">
        <v>4</v>
      </c>
      <c r="D148" s="7">
        <v>10</v>
      </c>
      <c r="E148" s="11" t="s">
        <v>9</v>
      </c>
      <c r="F148" s="3" t="str">
        <f t="shared" si="12"/>
        <v>Mon</v>
      </c>
      <c r="G148" s="3" t="str">
        <f t="shared" si="13"/>
        <v>OtherEnc</v>
      </c>
      <c r="H148" s="19">
        <v>13.5</v>
      </c>
      <c r="I148" s="19">
        <v>9.5</v>
      </c>
      <c r="J148" s="19">
        <v>0</v>
      </c>
      <c r="K148" s="24">
        <v>45</v>
      </c>
      <c r="L148" s="12">
        <f t="shared" si="14"/>
        <v>100.72731445572275</v>
      </c>
      <c r="M148" s="4">
        <f t="shared" si="15"/>
        <v>2.0031472551500253</v>
      </c>
      <c r="N148" s="4">
        <f t="shared" si="16"/>
        <v>4.6124170087803886</v>
      </c>
      <c r="R148" s="43"/>
      <c r="S148" s="39" t="s">
        <v>8</v>
      </c>
      <c r="T148" s="57">
        <v>81.577338721541864</v>
      </c>
    </row>
    <row r="149" spans="1:20" x14ac:dyDescent="0.2">
      <c r="A149" s="30">
        <v>37392</v>
      </c>
      <c r="B149" s="29" t="s">
        <v>20</v>
      </c>
      <c r="C149" s="11" t="s">
        <v>4</v>
      </c>
      <c r="D149" s="7">
        <v>10</v>
      </c>
      <c r="E149" s="11" t="s">
        <v>9</v>
      </c>
      <c r="F149" s="3" t="str">
        <f t="shared" si="12"/>
        <v>Mon</v>
      </c>
      <c r="G149" s="3" t="str">
        <f t="shared" si="13"/>
        <v>OtherEnc</v>
      </c>
      <c r="H149" s="19">
        <v>12.5</v>
      </c>
      <c r="I149" s="19">
        <v>13</v>
      </c>
      <c r="J149" s="19">
        <v>0</v>
      </c>
      <c r="K149" s="24">
        <v>40</v>
      </c>
      <c r="L149" s="12">
        <f t="shared" si="14"/>
        <v>127.62720155208534</v>
      </c>
      <c r="M149" s="4">
        <f t="shared" si="15"/>
        <v>2.1059432466810648</v>
      </c>
      <c r="N149" s="4">
        <f t="shared" si="16"/>
        <v>4.8491135264993019</v>
      </c>
      <c r="R149" s="43"/>
      <c r="S149" s="39" t="s">
        <v>30</v>
      </c>
      <c r="T149" s="57">
        <v>357.31235426283092</v>
      </c>
    </row>
    <row r="150" spans="1:20" x14ac:dyDescent="0.2">
      <c r="A150" s="30">
        <v>37431</v>
      </c>
      <c r="B150" s="3" t="s">
        <v>28</v>
      </c>
      <c r="C150" s="3" t="s">
        <v>4</v>
      </c>
      <c r="D150" s="2">
        <v>10</v>
      </c>
      <c r="E150" s="3" t="s">
        <v>9</v>
      </c>
      <c r="F150" s="3" t="str">
        <f t="shared" si="12"/>
        <v>Mon</v>
      </c>
      <c r="G150" s="3" t="str">
        <f t="shared" si="13"/>
        <v>OtherEnc</v>
      </c>
      <c r="H150" s="17">
        <v>21</v>
      </c>
      <c r="I150" s="17">
        <v>18</v>
      </c>
      <c r="J150" s="17">
        <v>0</v>
      </c>
      <c r="K150" s="22">
        <v>50</v>
      </c>
      <c r="L150" s="12">
        <f t="shared" si="14"/>
        <v>296.88050576423547</v>
      </c>
      <c r="M150" s="4">
        <f t="shared" si="15"/>
        <v>2.4725816812033967</v>
      </c>
      <c r="N150" s="4">
        <f t="shared" si="16"/>
        <v>5.6933297203490971</v>
      </c>
      <c r="R150" s="43"/>
      <c r="S150" s="39" t="s">
        <v>6</v>
      </c>
      <c r="T150" s="57">
        <v>111.09704576214261</v>
      </c>
    </row>
    <row r="151" spans="1:20" x14ac:dyDescent="0.2">
      <c r="A151" s="30">
        <v>37431</v>
      </c>
      <c r="B151" s="3" t="s">
        <v>20</v>
      </c>
      <c r="C151" s="3" t="s">
        <v>4</v>
      </c>
      <c r="D151" s="2">
        <v>10</v>
      </c>
      <c r="E151" s="3" t="s">
        <v>9</v>
      </c>
      <c r="F151" s="3" t="str">
        <f t="shared" si="12"/>
        <v>Mon</v>
      </c>
      <c r="G151" s="3" t="str">
        <f t="shared" si="13"/>
        <v>OtherEnc</v>
      </c>
      <c r="H151" s="17">
        <v>6</v>
      </c>
      <c r="I151" s="17">
        <v>4</v>
      </c>
      <c r="J151" s="17">
        <v>0</v>
      </c>
      <c r="K151" s="22">
        <v>10</v>
      </c>
      <c r="L151" s="12">
        <f t="shared" si="14"/>
        <v>18.849555921538759</v>
      </c>
      <c r="M151" s="4">
        <f t="shared" si="15"/>
        <v>1.2753011230777775</v>
      </c>
      <c r="N151" s="4">
        <f t="shared" si="16"/>
        <v>2.9364893550774553</v>
      </c>
      <c r="R151" s="43"/>
      <c r="S151" s="39" t="s">
        <v>12</v>
      </c>
      <c r="T151" s="57">
        <v>353.54292628700301</v>
      </c>
    </row>
    <row r="152" spans="1:20" x14ac:dyDescent="0.2">
      <c r="A152" s="30">
        <v>37387</v>
      </c>
      <c r="B152" s="29" t="s">
        <v>21</v>
      </c>
      <c r="C152" s="3" t="s">
        <v>4</v>
      </c>
      <c r="D152" s="2">
        <v>1</v>
      </c>
      <c r="E152" s="3" t="s">
        <v>5</v>
      </c>
      <c r="F152" s="3" t="str">
        <f t="shared" si="12"/>
        <v>Mon</v>
      </c>
      <c r="G152" s="3" t="str">
        <f t="shared" si="13"/>
        <v>Encrust</v>
      </c>
      <c r="H152" s="17">
        <v>9</v>
      </c>
      <c r="I152" s="17">
        <v>6</v>
      </c>
      <c r="J152" s="17">
        <v>0</v>
      </c>
      <c r="K152" s="22">
        <v>20</v>
      </c>
      <c r="L152" s="12">
        <f t="shared" si="14"/>
        <v>42.411500823462205</v>
      </c>
      <c r="M152" s="4">
        <f t="shared" si="15"/>
        <v>1.62748364118914</v>
      </c>
      <c r="N152" s="4">
        <f t="shared" si="16"/>
        <v>3.7474195712937837</v>
      </c>
      <c r="R152" s="36" t="s">
        <v>51</v>
      </c>
      <c r="S152" s="44"/>
      <c r="T152" s="56">
        <v>174.46185356355284</v>
      </c>
    </row>
    <row r="153" spans="1:20" x14ac:dyDescent="0.2">
      <c r="A153" s="30">
        <v>37431</v>
      </c>
      <c r="B153" s="3" t="s">
        <v>28</v>
      </c>
      <c r="C153" s="3" t="s">
        <v>4</v>
      </c>
      <c r="D153" s="2">
        <v>1</v>
      </c>
      <c r="E153" s="3" t="s">
        <v>5</v>
      </c>
      <c r="F153" s="3" t="str">
        <f t="shared" si="12"/>
        <v>Mon</v>
      </c>
      <c r="G153" s="3" t="str">
        <f t="shared" si="13"/>
        <v>Encrust</v>
      </c>
      <c r="H153" s="17">
        <v>5</v>
      </c>
      <c r="I153" s="17">
        <v>3</v>
      </c>
      <c r="J153" s="17">
        <v>0</v>
      </c>
      <c r="K153" s="22">
        <v>0</v>
      </c>
      <c r="L153" s="12">
        <f t="shared" si="14"/>
        <v>11.780972450961723</v>
      </c>
      <c r="M153" s="4">
        <f t="shared" si="15"/>
        <v>1.0711811404218528</v>
      </c>
      <c r="N153" s="4">
        <f t="shared" si="16"/>
        <v>2.4664857258317197</v>
      </c>
      <c r="R153" s="36" t="s">
        <v>41</v>
      </c>
      <c r="S153" s="36" t="s">
        <v>23</v>
      </c>
      <c r="T153" s="56">
        <v>22.214414690791777</v>
      </c>
    </row>
    <row r="154" spans="1:20" x14ac:dyDescent="0.2">
      <c r="A154" s="30">
        <v>37387</v>
      </c>
      <c r="B154" s="29" t="s">
        <v>20</v>
      </c>
      <c r="C154" s="3" t="s">
        <v>4</v>
      </c>
      <c r="D154" s="2">
        <v>2</v>
      </c>
      <c r="E154" s="3" t="s">
        <v>5</v>
      </c>
      <c r="F154" s="3" t="str">
        <f t="shared" si="12"/>
        <v>Mon</v>
      </c>
      <c r="G154" s="3" t="str">
        <f t="shared" si="13"/>
        <v>Encrust</v>
      </c>
      <c r="H154" s="17">
        <v>64</v>
      </c>
      <c r="I154" s="17">
        <v>31</v>
      </c>
      <c r="J154" s="17">
        <v>0</v>
      </c>
      <c r="K154" s="22">
        <v>20</v>
      </c>
      <c r="L154" s="12">
        <f t="shared" si="14"/>
        <v>1558.2299561805373</v>
      </c>
      <c r="M154" s="4">
        <f t="shared" si="15"/>
        <v>3.1926315491843313</v>
      </c>
      <c r="N154" s="4">
        <f t="shared" si="16"/>
        <v>7.3513058125743278</v>
      </c>
      <c r="R154" s="43"/>
      <c r="S154" s="39" t="s">
        <v>16</v>
      </c>
      <c r="T154" s="57">
        <v>70.478623494182273</v>
      </c>
    </row>
    <row r="155" spans="1:20" x14ac:dyDescent="0.2">
      <c r="A155" s="30">
        <v>37431</v>
      </c>
      <c r="B155" s="3" t="s">
        <v>28</v>
      </c>
      <c r="C155" s="3" t="s">
        <v>4</v>
      </c>
      <c r="D155" s="2">
        <v>2</v>
      </c>
      <c r="E155" s="3" t="s">
        <v>5</v>
      </c>
      <c r="F155" s="3" t="str">
        <f t="shared" si="12"/>
        <v>Mon</v>
      </c>
      <c r="G155" s="3" t="str">
        <f t="shared" si="13"/>
        <v>Encrust</v>
      </c>
      <c r="H155" s="17">
        <v>15</v>
      </c>
      <c r="I155" s="17">
        <v>12</v>
      </c>
      <c r="J155" s="17">
        <v>0</v>
      </c>
      <c r="K155" s="22">
        <v>30</v>
      </c>
      <c r="L155" s="12">
        <f t="shared" si="14"/>
        <v>141.37166941154069</v>
      </c>
      <c r="M155" s="4">
        <f t="shared" si="15"/>
        <v>2.1503623864694776</v>
      </c>
      <c r="N155" s="4">
        <f t="shared" si="16"/>
        <v>4.9513923756197196</v>
      </c>
      <c r="R155" s="43"/>
      <c r="S155" s="39" t="s">
        <v>5</v>
      </c>
      <c r="T155" s="57">
        <v>34.16132852339765</v>
      </c>
    </row>
    <row r="156" spans="1:20" x14ac:dyDescent="0.2">
      <c r="A156" s="30">
        <v>37431</v>
      </c>
      <c r="B156" s="3" t="s">
        <v>20</v>
      </c>
      <c r="C156" s="3" t="s">
        <v>4</v>
      </c>
      <c r="D156" s="2">
        <v>2</v>
      </c>
      <c r="E156" s="3" t="s">
        <v>5</v>
      </c>
      <c r="F156" s="3" t="str">
        <f t="shared" si="12"/>
        <v>Mon</v>
      </c>
      <c r="G156" s="3" t="str">
        <f t="shared" si="13"/>
        <v>Encrust</v>
      </c>
      <c r="H156" s="17">
        <v>7.5</v>
      </c>
      <c r="I156" s="17">
        <v>2.5</v>
      </c>
      <c r="J156" s="17">
        <v>0</v>
      </c>
      <c r="K156" s="22">
        <v>30</v>
      </c>
      <c r="L156" s="12">
        <f t="shared" si="14"/>
        <v>14.726215563702155</v>
      </c>
      <c r="M156" s="4">
        <f t="shared" si="15"/>
        <v>1.168091153429909</v>
      </c>
      <c r="N156" s="4">
        <f t="shared" si="16"/>
        <v>2.6896292771459294</v>
      </c>
      <c r="R156" s="43"/>
      <c r="S156" s="39" t="s">
        <v>8</v>
      </c>
      <c r="T156" s="57">
        <v>530.939911006329</v>
      </c>
    </row>
    <row r="157" spans="1:20" x14ac:dyDescent="0.2">
      <c r="A157" s="30">
        <v>37431</v>
      </c>
      <c r="B157" s="3" t="s">
        <v>20</v>
      </c>
      <c r="C157" s="3" t="s">
        <v>4</v>
      </c>
      <c r="D157" s="2">
        <v>2</v>
      </c>
      <c r="E157" s="3" t="s">
        <v>5</v>
      </c>
      <c r="F157" s="3" t="str">
        <f t="shared" si="12"/>
        <v>Mon</v>
      </c>
      <c r="G157" s="3" t="str">
        <f t="shared" si="13"/>
        <v>Encrust</v>
      </c>
      <c r="H157" s="17">
        <v>2.5</v>
      </c>
      <c r="I157" s="17">
        <v>2</v>
      </c>
      <c r="J157" s="17">
        <v>0</v>
      </c>
      <c r="K157" s="22">
        <v>0</v>
      </c>
      <c r="L157" s="12">
        <f t="shared" si="14"/>
        <v>3.9269908169872414</v>
      </c>
      <c r="M157" s="4">
        <f t="shared" si="15"/>
        <v>0.59405988570219026</v>
      </c>
      <c r="N157" s="4">
        <f t="shared" si="16"/>
        <v>1.3678734371636099</v>
      </c>
      <c r="R157" s="43"/>
      <c r="S157" s="39" t="s">
        <v>17</v>
      </c>
      <c r="T157" s="57" t="e">
        <v>#DIV/0!</v>
      </c>
    </row>
    <row r="158" spans="1:20" x14ac:dyDescent="0.2">
      <c r="A158" s="30">
        <v>37431</v>
      </c>
      <c r="B158" s="3" t="s">
        <v>20</v>
      </c>
      <c r="C158" s="3" t="s">
        <v>4</v>
      </c>
      <c r="D158" s="2">
        <v>2</v>
      </c>
      <c r="E158" s="3" t="s">
        <v>5</v>
      </c>
      <c r="F158" s="3" t="str">
        <f t="shared" si="12"/>
        <v>Mon</v>
      </c>
      <c r="G158" s="3" t="str">
        <f t="shared" si="13"/>
        <v>Encrust</v>
      </c>
      <c r="H158" s="17">
        <v>2</v>
      </c>
      <c r="I158" s="17">
        <v>1.2</v>
      </c>
      <c r="J158" s="17">
        <v>0</v>
      </c>
      <c r="K158" s="22">
        <v>15</v>
      </c>
      <c r="L158" s="12">
        <f t="shared" si="14"/>
        <v>1.8849555921538759</v>
      </c>
      <c r="M158" s="4">
        <f t="shared" si="15"/>
        <v>0.27530112307777749</v>
      </c>
      <c r="N158" s="4">
        <f t="shared" si="16"/>
        <v>0.63390426208340944</v>
      </c>
      <c r="R158" s="43"/>
      <c r="S158" s="39" t="s">
        <v>11</v>
      </c>
      <c r="T158" s="57">
        <v>0.83980085803789051</v>
      </c>
    </row>
    <row r="159" spans="1:20" x14ac:dyDescent="0.2">
      <c r="A159" s="30">
        <v>37431</v>
      </c>
      <c r="B159" s="3" t="s">
        <v>20</v>
      </c>
      <c r="C159" s="3" t="s">
        <v>4</v>
      </c>
      <c r="D159" s="2">
        <v>2</v>
      </c>
      <c r="E159" s="3" t="s">
        <v>5</v>
      </c>
      <c r="F159" s="3" t="str">
        <f t="shared" si="12"/>
        <v>Mon</v>
      </c>
      <c r="G159" s="3" t="str">
        <f t="shared" si="13"/>
        <v>Encrust</v>
      </c>
      <c r="H159" s="17">
        <v>6</v>
      </c>
      <c r="I159" s="17">
        <v>4</v>
      </c>
      <c r="J159" s="17">
        <v>0</v>
      </c>
      <c r="K159" s="22">
        <v>5</v>
      </c>
      <c r="L159" s="12">
        <f t="shared" si="14"/>
        <v>18.849555921538759</v>
      </c>
      <c r="M159" s="4">
        <f t="shared" si="15"/>
        <v>1.2753011230777775</v>
      </c>
      <c r="N159" s="4">
        <f t="shared" si="16"/>
        <v>2.9364893550774553</v>
      </c>
      <c r="R159" s="43"/>
      <c r="S159" s="39" t="s">
        <v>6</v>
      </c>
      <c r="T159" s="57">
        <v>1390.443429132351</v>
      </c>
    </row>
    <row r="160" spans="1:20" x14ac:dyDescent="0.2">
      <c r="A160" s="30">
        <v>37431</v>
      </c>
      <c r="B160" s="3" t="s">
        <v>20</v>
      </c>
      <c r="C160" s="3" t="s">
        <v>4</v>
      </c>
      <c r="D160" s="2">
        <v>2</v>
      </c>
      <c r="E160" s="3" t="s">
        <v>5</v>
      </c>
      <c r="F160" s="3" t="str">
        <f t="shared" si="12"/>
        <v>Mon</v>
      </c>
      <c r="G160" s="3" t="str">
        <f t="shared" si="13"/>
        <v>Encrust</v>
      </c>
      <c r="H160" s="17">
        <v>3.5</v>
      </c>
      <c r="I160" s="17">
        <v>3</v>
      </c>
      <c r="J160" s="17">
        <v>0</v>
      </c>
      <c r="K160" s="22">
        <v>0</v>
      </c>
      <c r="L160" s="12">
        <f t="shared" si="14"/>
        <v>8.2466807156732074</v>
      </c>
      <c r="M160" s="4">
        <f t="shared" si="15"/>
        <v>0.91627918043610956</v>
      </c>
      <c r="N160" s="4">
        <f t="shared" si="16"/>
        <v>2.1098107818929872</v>
      </c>
      <c r="R160" s="43"/>
      <c r="S160" s="39" t="s">
        <v>12</v>
      </c>
      <c r="T160" s="57">
        <v>440.27047657616794</v>
      </c>
    </row>
    <row r="161" spans="1:20" x14ac:dyDescent="0.2">
      <c r="A161" s="30">
        <v>37387</v>
      </c>
      <c r="B161" s="29" t="s">
        <v>20</v>
      </c>
      <c r="C161" s="3" t="s">
        <v>4</v>
      </c>
      <c r="D161" s="2">
        <v>3</v>
      </c>
      <c r="E161" s="3" t="s">
        <v>5</v>
      </c>
      <c r="F161" s="3" t="str">
        <f t="shared" si="12"/>
        <v>Mon</v>
      </c>
      <c r="G161" s="3" t="str">
        <f t="shared" si="13"/>
        <v>Encrust</v>
      </c>
      <c r="H161" s="17">
        <v>5</v>
      </c>
      <c r="I161" s="17">
        <v>5.5</v>
      </c>
      <c r="J161" s="17">
        <v>0</v>
      </c>
      <c r="K161" s="22">
        <v>0</v>
      </c>
      <c r="L161" s="12">
        <f t="shared" si="14"/>
        <v>21.598449493429829</v>
      </c>
      <c r="M161" s="4">
        <f t="shared" si="15"/>
        <v>1.334422575196434</v>
      </c>
      <c r="N161" s="4">
        <f t="shared" si="16"/>
        <v>3.0726215294020354</v>
      </c>
      <c r="R161" s="43"/>
      <c r="S161" s="39" t="s">
        <v>7</v>
      </c>
      <c r="T161" s="57">
        <v>0.55536036726981031</v>
      </c>
    </row>
    <row r="162" spans="1:20" x14ac:dyDescent="0.2">
      <c r="A162" s="30">
        <v>37387</v>
      </c>
      <c r="B162" s="29" t="s">
        <v>21</v>
      </c>
      <c r="C162" s="3" t="s">
        <v>4</v>
      </c>
      <c r="D162" s="2">
        <v>3</v>
      </c>
      <c r="E162" s="3" t="s">
        <v>5</v>
      </c>
      <c r="F162" s="3" t="str">
        <f t="shared" si="12"/>
        <v>Mon</v>
      </c>
      <c r="G162" s="3" t="str">
        <f t="shared" si="13"/>
        <v>Encrust</v>
      </c>
      <c r="H162" s="17">
        <v>60</v>
      </c>
      <c r="I162" s="17">
        <v>88</v>
      </c>
      <c r="J162" s="17">
        <v>0</v>
      </c>
      <c r="K162" s="22">
        <v>20</v>
      </c>
      <c r="L162" s="12">
        <f t="shared" si="14"/>
        <v>4146.9023027385265</v>
      </c>
      <c r="M162" s="4">
        <f t="shared" si="15"/>
        <v>3.6177238038999837</v>
      </c>
      <c r="N162" s="4">
        <f t="shared" si="16"/>
        <v>8.3301169014298164</v>
      </c>
      <c r="R162" s="36" t="s">
        <v>52</v>
      </c>
      <c r="S162" s="44"/>
      <c r="T162" s="56">
        <v>849.54104392982413</v>
      </c>
    </row>
    <row r="163" spans="1:20" x14ac:dyDescent="0.2">
      <c r="A163" s="30">
        <v>37387</v>
      </c>
      <c r="B163" s="29" t="s">
        <v>21</v>
      </c>
      <c r="C163" s="3" t="s">
        <v>4</v>
      </c>
      <c r="D163" s="2">
        <v>3</v>
      </c>
      <c r="E163" s="3" t="s">
        <v>5</v>
      </c>
      <c r="F163" s="3" t="str">
        <f t="shared" si="12"/>
        <v>Mon</v>
      </c>
      <c r="G163" s="3" t="str">
        <f t="shared" si="13"/>
        <v>Encrust</v>
      </c>
      <c r="H163" s="17">
        <v>15</v>
      </c>
      <c r="I163" s="17">
        <v>15.5</v>
      </c>
      <c r="J163" s="17">
        <v>0</v>
      </c>
      <c r="K163" s="22">
        <v>5</v>
      </c>
      <c r="L163" s="12">
        <f t="shared" si="14"/>
        <v>182.60507298990672</v>
      </c>
      <c r="M163" s="4">
        <f t="shared" si="15"/>
        <v>2.2615128385921444</v>
      </c>
      <c r="N163" s="4">
        <f t="shared" si="16"/>
        <v>5.2073257497569205</v>
      </c>
      <c r="R163" s="41" t="s">
        <v>46</v>
      </c>
      <c r="S163" s="45"/>
      <c r="T163" s="58">
        <v>9768.4241997417994</v>
      </c>
    </row>
    <row r="164" spans="1:20" x14ac:dyDescent="0.2">
      <c r="A164" s="30">
        <v>37387</v>
      </c>
      <c r="B164" s="29" t="s">
        <v>21</v>
      </c>
      <c r="C164" s="3" t="s">
        <v>4</v>
      </c>
      <c r="D164" s="2">
        <v>5</v>
      </c>
      <c r="E164" s="3" t="s">
        <v>5</v>
      </c>
      <c r="F164" s="3" t="str">
        <f t="shared" si="12"/>
        <v>Mon</v>
      </c>
      <c r="G164" s="3" t="str">
        <f t="shared" si="13"/>
        <v>Encrust</v>
      </c>
      <c r="H164" s="17">
        <v>4</v>
      </c>
      <c r="I164" s="17">
        <v>4.5</v>
      </c>
      <c r="J164" s="17">
        <v>0</v>
      </c>
      <c r="K164" s="22">
        <v>0</v>
      </c>
      <c r="L164" s="12">
        <f t="shared" si="14"/>
        <v>14.137166941154069</v>
      </c>
      <c r="M164" s="4">
        <f t="shared" si="15"/>
        <v>1.1503623864694774</v>
      </c>
      <c r="N164" s="4">
        <f t="shared" si="16"/>
        <v>2.6488072826256741</v>
      </c>
    </row>
    <row r="165" spans="1:20" x14ac:dyDescent="0.2">
      <c r="A165" s="30">
        <v>37431</v>
      </c>
      <c r="B165" s="3" t="s">
        <v>28</v>
      </c>
      <c r="C165" s="3" t="s">
        <v>4</v>
      </c>
      <c r="D165" s="2">
        <v>5</v>
      </c>
      <c r="E165" s="3" t="s">
        <v>5</v>
      </c>
      <c r="F165" s="3" t="str">
        <f t="shared" si="12"/>
        <v>Mon</v>
      </c>
      <c r="G165" s="3" t="str">
        <f t="shared" si="13"/>
        <v>Encrust</v>
      </c>
      <c r="H165" s="17">
        <v>7</v>
      </c>
      <c r="I165" s="17">
        <v>6</v>
      </c>
      <c r="J165" s="17">
        <v>0</v>
      </c>
      <c r="K165" s="22">
        <v>0</v>
      </c>
      <c r="L165" s="12">
        <f t="shared" si="14"/>
        <v>32.986722862692829</v>
      </c>
      <c r="M165" s="4">
        <f t="shared" si="15"/>
        <v>1.518339171764072</v>
      </c>
      <c r="N165" s="4">
        <f t="shared" si="16"/>
        <v>3.496105143012878</v>
      </c>
    </row>
    <row r="166" spans="1:20" x14ac:dyDescent="0.2">
      <c r="A166" s="30">
        <v>37431</v>
      </c>
      <c r="B166" s="3" t="s">
        <v>28</v>
      </c>
      <c r="C166" s="3" t="s">
        <v>4</v>
      </c>
      <c r="D166" s="2">
        <v>5</v>
      </c>
      <c r="E166" s="3" t="s">
        <v>5</v>
      </c>
      <c r="F166" s="3" t="str">
        <f t="shared" si="12"/>
        <v>Mon</v>
      </c>
      <c r="G166" s="3" t="str">
        <f t="shared" si="13"/>
        <v>Encrust</v>
      </c>
      <c r="H166" s="17">
        <v>9</v>
      </c>
      <c r="I166" s="17">
        <v>5</v>
      </c>
      <c r="J166" s="17">
        <v>0</v>
      </c>
      <c r="K166" s="22">
        <v>0</v>
      </c>
      <c r="L166" s="12">
        <f t="shared" si="14"/>
        <v>35.342917352885173</v>
      </c>
      <c r="M166" s="4">
        <f t="shared" si="15"/>
        <v>1.5483023951415151</v>
      </c>
      <c r="N166" s="4">
        <f t="shared" si="16"/>
        <v>3.5650980144998292</v>
      </c>
    </row>
    <row r="167" spans="1:20" x14ac:dyDescent="0.2">
      <c r="A167" s="30">
        <v>37431</v>
      </c>
      <c r="B167" s="3" t="s">
        <v>20</v>
      </c>
      <c r="C167" s="3" t="s">
        <v>4</v>
      </c>
      <c r="D167" s="2">
        <v>5</v>
      </c>
      <c r="E167" s="3" t="s">
        <v>5</v>
      </c>
      <c r="F167" s="3" t="str">
        <f t="shared" si="12"/>
        <v>Mon</v>
      </c>
      <c r="G167" s="3" t="str">
        <f t="shared" si="13"/>
        <v>Encrust</v>
      </c>
      <c r="H167" s="17">
        <v>20</v>
      </c>
      <c r="I167" s="17">
        <v>8</v>
      </c>
      <c r="J167" s="17">
        <v>0</v>
      </c>
      <c r="K167" s="22">
        <v>25</v>
      </c>
      <c r="L167" s="12">
        <f t="shared" si="14"/>
        <v>125.66370614359172</v>
      </c>
      <c r="M167" s="4">
        <f t="shared" si="15"/>
        <v>2.0992098640220962</v>
      </c>
      <c r="N167" s="4">
        <f t="shared" si="16"/>
        <v>4.8336093399633366</v>
      </c>
    </row>
    <row r="168" spans="1:20" x14ac:dyDescent="0.2">
      <c r="A168" s="30">
        <v>37431</v>
      </c>
      <c r="B168" s="3" t="s">
        <v>20</v>
      </c>
      <c r="C168" s="3" t="s">
        <v>4</v>
      </c>
      <c r="D168" s="2">
        <v>5</v>
      </c>
      <c r="E168" s="3" t="s">
        <v>5</v>
      </c>
      <c r="F168" s="3" t="str">
        <f t="shared" si="12"/>
        <v>Mon</v>
      </c>
      <c r="G168" s="3" t="str">
        <f t="shared" si="13"/>
        <v>Encrust</v>
      </c>
      <c r="H168" s="17">
        <v>9</v>
      </c>
      <c r="I168" s="17">
        <v>7</v>
      </c>
      <c r="J168" s="17">
        <v>0</v>
      </c>
      <c r="K168" s="22">
        <v>15</v>
      </c>
      <c r="L168" s="12">
        <f t="shared" si="14"/>
        <v>49.480084294039244</v>
      </c>
      <c r="M168" s="4">
        <f t="shared" si="15"/>
        <v>1.6944304308197531</v>
      </c>
      <c r="N168" s="4">
        <f t="shared" si="16"/>
        <v>3.9015702511210422</v>
      </c>
    </row>
    <row r="169" spans="1:20" x14ac:dyDescent="0.2">
      <c r="A169" s="30">
        <v>37431</v>
      </c>
      <c r="B169" s="3" t="s">
        <v>20</v>
      </c>
      <c r="C169" s="3" t="s">
        <v>4</v>
      </c>
      <c r="D169" s="2">
        <v>5</v>
      </c>
      <c r="E169" s="3" t="s">
        <v>5</v>
      </c>
      <c r="F169" s="3" t="str">
        <f t="shared" si="12"/>
        <v>Mon</v>
      </c>
      <c r="G169" s="3" t="str">
        <f t="shared" si="13"/>
        <v>Encrust</v>
      </c>
      <c r="H169" s="17">
        <v>6.5</v>
      </c>
      <c r="I169" s="17">
        <v>3</v>
      </c>
      <c r="J169" s="17">
        <v>0</v>
      </c>
      <c r="K169" s="22">
        <v>45</v>
      </c>
      <c r="L169" s="12">
        <f t="shared" si="14"/>
        <v>15.315264186250241</v>
      </c>
      <c r="M169" s="4">
        <f t="shared" si="15"/>
        <v>1.1851244927286895</v>
      </c>
      <c r="N169" s="4">
        <f t="shared" si="16"/>
        <v>2.7288499902992105</v>
      </c>
    </row>
    <row r="170" spans="1:20" x14ac:dyDescent="0.2">
      <c r="A170" s="30">
        <v>37431</v>
      </c>
      <c r="B170" s="3" t="s">
        <v>20</v>
      </c>
      <c r="C170" s="3" t="s">
        <v>4</v>
      </c>
      <c r="D170" s="2">
        <v>5</v>
      </c>
      <c r="E170" s="3" t="s">
        <v>5</v>
      </c>
      <c r="F170" s="3" t="str">
        <f t="shared" si="12"/>
        <v>Mon</v>
      </c>
      <c r="G170" s="3" t="str">
        <f t="shared" si="13"/>
        <v>Encrust</v>
      </c>
      <c r="H170" s="17">
        <v>12.5</v>
      </c>
      <c r="I170" s="17">
        <v>7</v>
      </c>
      <c r="J170" s="17">
        <v>0</v>
      </c>
      <c r="K170" s="22">
        <v>15</v>
      </c>
      <c r="L170" s="12">
        <f t="shared" si="14"/>
        <v>68.722339297276719</v>
      </c>
      <c r="M170" s="4">
        <f t="shared" si="15"/>
        <v>1.8370979343884846</v>
      </c>
      <c r="N170" s="4">
        <f t="shared" si="16"/>
        <v>4.2300743180930782</v>
      </c>
    </row>
    <row r="171" spans="1:20" x14ac:dyDescent="0.2">
      <c r="A171" s="30">
        <v>37387</v>
      </c>
      <c r="B171" s="29" t="s">
        <v>20</v>
      </c>
      <c r="C171" s="3" t="s">
        <v>4</v>
      </c>
      <c r="D171" s="2">
        <v>6</v>
      </c>
      <c r="E171" s="3" t="s">
        <v>5</v>
      </c>
      <c r="F171" s="3" t="str">
        <f t="shared" si="12"/>
        <v>Mon</v>
      </c>
      <c r="G171" s="3" t="str">
        <f t="shared" si="13"/>
        <v>Encrust</v>
      </c>
      <c r="H171" s="17">
        <v>2</v>
      </c>
      <c r="I171" s="17">
        <v>2</v>
      </c>
      <c r="J171" s="17">
        <v>0</v>
      </c>
      <c r="K171" s="22">
        <v>0</v>
      </c>
      <c r="L171" s="12">
        <f t="shared" si="14"/>
        <v>3.1415926535897931</v>
      </c>
      <c r="M171" s="4">
        <f t="shared" si="15"/>
        <v>0.49714987269413385</v>
      </c>
      <c r="N171" s="4">
        <f t="shared" si="16"/>
        <v>1.1447298858494002</v>
      </c>
    </row>
    <row r="172" spans="1:20" x14ac:dyDescent="0.2">
      <c r="A172" s="30">
        <v>37387</v>
      </c>
      <c r="B172" s="29" t="s">
        <v>20</v>
      </c>
      <c r="C172" s="3" t="s">
        <v>4</v>
      </c>
      <c r="D172" s="2">
        <v>6</v>
      </c>
      <c r="E172" s="3" t="s">
        <v>5</v>
      </c>
      <c r="F172" s="3" t="str">
        <f t="shared" si="12"/>
        <v>Mon</v>
      </c>
      <c r="G172" s="3" t="str">
        <f t="shared" si="13"/>
        <v>Encrust</v>
      </c>
      <c r="H172" s="17">
        <v>1.2</v>
      </c>
      <c r="I172" s="17">
        <v>1</v>
      </c>
      <c r="J172" s="17">
        <v>0</v>
      </c>
      <c r="K172" s="22">
        <v>0</v>
      </c>
      <c r="L172" s="12">
        <f t="shared" si="14"/>
        <v>0.94247779607693793</v>
      </c>
      <c r="M172" s="4">
        <f t="shared" si="15"/>
        <v>-2.5728872586203724E-2</v>
      </c>
      <c r="N172" s="4">
        <f t="shared" si="16"/>
        <v>-5.9242918476535858E-2</v>
      </c>
    </row>
    <row r="173" spans="1:20" x14ac:dyDescent="0.2">
      <c r="A173" s="30">
        <v>37387</v>
      </c>
      <c r="B173" s="29" t="s">
        <v>20</v>
      </c>
      <c r="C173" s="3" t="s">
        <v>4</v>
      </c>
      <c r="D173" s="2">
        <v>6</v>
      </c>
      <c r="E173" s="3" t="s">
        <v>5</v>
      </c>
      <c r="F173" s="3" t="str">
        <f t="shared" si="12"/>
        <v>Mon</v>
      </c>
      <c r="G173" s="3" t="str">
        <f t="shared" si="13"/>
        <v>Encrust</v>
      </c>
      <c r="H173" s="17">
        <v>3.5</v>
      </c>
      <c r="I173" s="17">
        <v>1.5</v>
      </c>
      <c r="J173" s="17">
        <v>0</v>
      </c>
      <c r="K173" s="22">
        <v>0</v>
      </c>
      <c r="L173" s="12">
        <f t="shared" si="14"/>
        <v>4.1233403578366037</v>
      </c>
      <c r="M173" s="4">
        <f t="shared" si="15"/>
        <v>0.61524918477212831</v>
      </c>
      <c r="N173" s="4">
        <f t="shared" si="16"/>
        <v>1.416663601333042</v>
      </c>
    </row>
    <row r="174" spans="1:20" x14ac:dyDescent="0.2">
      <c r="A174" s="30">
        <v>37387</v>
      </c>
      <c r="B174" s="29" t="s">
        <v>20</v>
      </c>
      <c r="C174" s="3" t="s">
        <v>4</v>
      </c>
      <c r="D174" s="2">
        <v>6</v>
      </c>
      <c r="E174" s="3" t="s">
        <v>5</v>
      </c>
      <c r="F174" s="3" t="str">
        <f t="shared" si="12"/>
        <v>Mon</v>
      </c>
      <c r="G174" s="3" t="str">
        <f t="shared" si="13"/>
        <v>Encrust</v>
      </c>
      <c r="H174" s="17">
        <v>17</v>
      </c>
      <c r="I174" s="17">
        <v>10</v>
      </c>
      <c r="J174" s="17">
        <v>0</v>
      </c>
      <c r="K174" s="22">
        <v>50</v>
      </c>
      <c r="L174" s="12">
        <f t="shared" si="14"/>
        <v>133.51768777756621</v>
      </c>
      <c r="M174" s="4">
        <f t="shared" si="15"/>
        <v>2.1255388027444453</v>
      </c>
      <c r="N174" s="4">
        <f t="shared" si="16"/>
        <v>4.8942339617797712</v>
      </c>
    </row>
    <row r="175" spans="1:20" x14ac:dyDescent="0.2">
      <c r="A175" s="30">
        <v>37387</v>
      </c>
      <c r="B175" s="29" t="s">
        <v>20</v>
      </c>
      <c r="C175" s="3" t="s">
        <v>4</v>
      </c>
      <c r="D175" s="2">
        <v>6</v>
      </c>
      <c r="E175" s="3" t="s">
        <v>5</v>
      </c>
      <c r="F175" s="3" t="str">
        <f t="shared" si="12"/>
        <v>Mon</v>
      </c>
      <c r="G175" s="3" t="str">
        <f t="shared" si="13"/>
        <v>Encrust</v>
      </c>
      <c r="H175" s="17">
        <v>3.5</v>
      </c>
      <c r="I175" s="17">
        <v>4.5</v>
      </c>
      <c r="J175" s="17">
        <v>0</v>
      </c>
      <c r="K175" s="22">
        <v>10</v>
      </c>
      <c r="L175" s="12">
        <f t="shared" si="14"/>
        <v>12.370021073509811</v>
      </c>
      <c r="M175" s="4">
        <f t="shared" si="15"/>
        <v>1.0923704394917908</v>
      </c>
      <c r="N175" s="4">
        <f t="shared" si="16"/>
        <v>2.5152758900011518</v>
      </c>
    </row>
    <row r="176" spans="1:20" x14ac:dyDescent="0.2">
      <c r="A176" s="30">
        <v>37387</v>
      </c>
      <c r="B176" s="29" t="s">
        <v>20</v>
      </c>
      <c r="C176" s="3" t="s">
        <v>4</v>
      </c>
      <c r="D176" s="2">
        <v>6</v>
      </c>
      <c r="E176" s="3" t="s">
        <v>5</v>
      </c>
      <c r="F176" s="3" t="str">
        <f t="shared" si="12"/>
        <v>Mon</v>
      </c>
      <c r="G176" s="3" t="str">
        <f t="shared" si="13"/>
        <v>Encrust</v>
      </c>
      <c r="H176" s="17">
        <v>3.5</v>
      </c>
      <c r="I176" s="17">
        <v>2</v>
      </c>
      <c r="J176" s="17">
        <v>0</v>
      </c>
      <c r="K176" s="22">
        <v>0</v>
      </c>
      <c r="L176" s="12">
        <f t="shared" si="14"/>
        <v>5.497787143782138</v>
      </c>
      <c r="M176" s="4">
        <f t="shared" si="15"/>
        <v>0.74018792138042833</v>
      </c>
      <c r="N176" s="4">
        <f t="shared" si="16"/>
        <v>1.7043456737848228</v>
      </c>
    </row>
    <row r="177" spans="1:14" x14ac:dyDescent="0.2">
      <c r="A177" s="30">
        <v>37431</v>
      </c>
      <c r="B177" s="3" t="s">
        <v>20</v>
      </c>
      <c r="C177" s="3" t="s">
        <v>4</v>
      </c>
      <c r="D177" s="2">
        <v>6</v>
      </c>
      <c r="E177" s="3" t="s">
        <v>5</v>
      </c>
      <c r="F177" s="3" t="str">
        <f t="shared" si="12"/>
        <v>Mon</v>
      </c>
      <c r="G177" s="3" t="str">
        <f t="shared" si="13"/>
        <v>Encrust</v>
      </c>
      <c r="H177" s="17">
        <v>2.5</v>
      </c>
      <c r="I177" s="17">
        <v>1.5</v>
      </c>
      <c r="J177" s="17">
        <v>0</v>
      </c>
      <c r="K177" s="22">
        <v>25</v>
      </c>
      <c r="L177" s="12">
        <f t="shared" si="14"/>
        <v>2.9452431127404308</v>
      </c>
      <c r="M177" s="4">
        <f t="shared" si="15"/>
        <v>0.46912114909389024</v>
      </c>
      <c r="N177" s="4">
        <f t="shared" si="16"/>
        <v>1.0801913647118289</v>
      </c>
    </row>
    <row r="178" spans="1:14" x14ac:dyDescent="0.2">
      <c r="A178" s="30">
        <v>37431</v>
      </c>
      <c r="B178" s="3" t="s">
        <v>20</v>
      </c>
      <c r="C178" s="3" t="s">
        <v>4</v>
      </c>
      <c r="D178" s="2">
        <v>6</v>
      </c>
      <c r="E178" s="3" t="s">
        <v>5</v>
      </c>
      <c r="F178" s="3" t="str">
        <f t="shared" si="12"/>
        <v>Mon</v>
      </c>
      <c r="G178" s="3" t="str">
        <f t="shared" si="13"/>
        <v>Encrust</v>
      </c>
      <c r="H178" s="17">
        <v>4.5</v>
      </c>
      <c r="I178" s="17">
        <v>4</v>
      </c>
      <c r="J178" s="17">
        <v>0</v>
      </c>
      <c r="K178" s="22">
        <v>0</v>
      </c>
      <c r="L178" s="12">
        <f t="shared" si="14"/>
        <v>14.137166941154069</v>
      </c>
      <c r="M178" s="4">
        <f t="shared" si="15"/>
        <v>1.1503623864694774</v>
      </c>
      <c r="N178" s="4">
        <f t="shared" si="16"/>
        <v>2.6488072826256741</v>
      </c>
    </row>
    <row r="179" spans="1:14" x14ac:dyDescent="0.2">
      <c r="A179" s="30">
        <v>37387</v>
      </c>
      <c r="B179" s="29" t="s">
        <v>20</v>
      </c>
      <c r="C179" s="3" t="s">
        <v>4</v>
      </c>
      <c r="D179" s="2">
        <v>7</v>
      </c>
      <c r="E179" s="3" t="s">
        <v>5</v>
      </c>
      <c r="F179" s="3" t="str">
        <f t="shared" si="12"/>
        <v>Mon</v>
      </c>
      <c r="G179" s="3" t="str">
        <f t="shared" si="13"/>
        <v>Encrust</v>
      </c>
      <c r="H179" s="17">
        <v>7</v>
      </c>
      <c r="I179" s="17">
        <v>3.5</v>
      </c>
      <c r="J179" s="17">
        <v>0</v>
      </c>
      <c r="K179" s="22">
        <v>5</v>
      </c>
      <c r="L179" s="12">
        <f t="shared" si="14"/>
        <v>19.242255003237482</v>
      </c>
      <c r="M179" s="4">
        <f t="shared" si="15"/>
        <v>1.2842559657307038</v>
      </c>
      <c r="N179" s="4">
        <f t="shared" si="16"/>
        <v>2.9571086422801907</v>
      </c>
    </row>
    <row r="180" spans="1:14" x14ac:dyDescent="0.2">
      <c r="A180" s="30">
        <v>37387</v>
      </c>
      <c r="B180" s="29" t="s">
        <v>21</v>
      </c>
      <c r="C180" s="3" t="s">
        <v>4</v>
      </c>
      <c r="D180" s="2">
        <v>7</v>
      </c>
      <c r="E180" s="3" t="s">
        <v>5</v>
      </c>
      <c r="F180" s="3" t="str">
        <f t="shared" si="12"/>
        <v>Mon</v>
      </c>
      <c r="G180" s="3" t="str">
        <f t="shared" si="13"/>
        <v>Encrust</v>
      </c>
      <c r="H180" s="17">
        <v>9.1999999999999993</v>
      </c>
      <c r="I180" s="17">
        <v>8.8000000000000007</v>
      </c>
      <c r="J180" s="17">
        <v>0</v>
      </c>
      <c r="K180" s="22">
        <v>10</v>
      </c>
      <c r="L180" s="12">
        <f t="shared" si="14"/>
        <v>63.585835308657408</v>
      </c>
      <c r="M180" s="4">
        <f t="shared" si="15"/>
        <v>1.8033603808618952</v>
      </c>
      <c r="N180" s="4">
        <f t="shared" si="16"/>
        <v>4.1523907302686647</v>
      </c>
    </row>
    <row r="181" spans="1:14" x14ac:dyDescent="0.2">
      <c r="A181" s="30">
        <v>37387</v>
      </c>
      <c r="B181" s="29" t="s">
        <v>21</v>
      </c>
      <c r="C181" s="3" t="s">
        <v>4</v>
      </c>
      <c r="D181" s="2">
        <v>7</v>
      </c>
      <c r="E181" s="3" t="s">
        <v>5</v>
      </c>
      <c r="F181" s="3" t="str">
        <f t="shared" si="12"/>
        <v>Mon</v>
      </c>
      <c r="G181" s="3" t="str">
        <f t="shared" si="13"/>
        <v>Encrust</v>
      </c>
      <c r="H181" s="17">
        <v>23.2</v>
      </c>
      <c r="I181" s="17">
        <v>17.399999999999999</v>
      </c>
      <c r="J181" s="17">
        <v>0</v>
      </c>
      <c r="K181" s="22">
        <v>50</v>
      </c>
      <c r="L181" s="12">
        <f t="shared" si="14"/>
        <v>317.04953060028186</v>
      </c>
      <c r="M181" s="4">
        <f t="shared" si="15"/>
        <v>2.501127114539671</v>
      </c>
      <c r="N181" s="4">
        <f t="shared" si="16"/>
        <v>5.7590580096222572</v>
      </c>
    </row>
    <row r="182" spans="1:14" x14ac:dyDescent="0.2">
      <c r="A182" s="30">
        <v>37431</v>
      </c>
      <c r="B182" s="3" t="s">
        <v>20</v>
      </c>
      <c r="C182" s="3" t="s">
        <v>4</v>
      </c>
      <c r="D182" s="2">
        <v>7</v>
      </c>
      <c r="E182" s="3" t="s">
        <v>5</v>
      </c>
      <c r="F182" s="3" t="str">
        <f t="shared" si="12"/>
        <v>Mon</v>
      </c>
      <c r="G182" s="3" t="str">
        <f t="shared" si="13"/>
        <v>Encrust</v>
      </c>
      <c r="H182" s="17">
        <v>7</v>
      </c>
      <c r="I182" s="17">
        <v>5.5</v>
      </c>
      <c r="J182" s="17">
        <v>0</v>
      </c>
      <c r="K182" s="22">
        <v>15</v>
      </c>
      <c r="L182" s="12">
        <f t="shared" si="14"/>
        <v>30.237829290801759</v>
      </c>
      <c r="M182" s="4">
        <f t="shared" si="15"/>
        <v>1.4805506108746722</v>
      </c>
      <c r="N182" s="4">
        <f t="shared" si="16"/>
        <v>3.4090937660232479</v>
      </c>
    </row>
    <row r="183" spans="1:14" x14ac:dyDescent="0.2">
      <c r="A183" s="30">
        <v>37431</v>
      </c>
      <c r="B183" s="3" t="s">
        <v>20</v>
      </c>
      <c r="C183" s="3" t="s">
        <v>4</v>
      </c>
      <c r="D183" s="2">
        <v>7</v>
      </c>
      <c r="E183" s="3" t="s">
        <v>5</v>
      </c>
      <c r="F183" s="3" t="str">
        <f t="shared" si="12"/>
        <v>Mon</v>
      </c>
      <c r="G183" s="3" t="str">
        <f t="shared" si="13"/>
        <v>Encrust</v>
      </c>
      <c r="H183" s="17">
        <v>9</v>
      </c>
      <c r="I183" s="17">
        <v>5</v>
      </c>
      <c r="J183" s="17">
        <v>0</v>
      </c>
      <c r="K183" s="22">
        <v>10</v>
      </c>
      <c r="L183" s="12">
        <f t="shared" si="14"/>
        <v>35.342917352885173</v>
      </c>
      <c r="M183" s="4">
        <f t="shared" si="15"/>
        <v>1.5483023951415151</v>
      </c>
      <c r="N183" s="4">
        <f t="shared" si="16"/>
        <v>3.5650980144998292</v>
      </c>
    </row>
    <row r="184" spans="1:14" x14ac:dyDescent="0.2">
      <c r="A184" s="30">
        <v>37431</v>
      </c>
      <c r="B184" s="3" t="s">
        <v>20</v>
      </c>
      <c r="C184" s="3" t="s">
        <v>4</v>
      </c>
      <c r="D184" s="2">
        <v>7</v>
      </c>
      <c r="E184" s="3" t="s">
        <v>5</v>
      </c>
      <c r="F184" s="3" t="str">
        <f t="shared" si="12"/>
        <v>Mon</v>
      </c>
      <c r="G184" s="3" t="str">
        <f t="shared" si="13"/>
        <v>Encrust</v>
      </c>
      <c r="H184" s="17">
        <v>2</v>
      </c>
      <c r="I184" s="17">
        <v>1.2</v>
      </c>
      <c r="J184" s="17">
        <v>0</v>
      </c>
      <c r="K184" s="22">
        <v>0</v>
      </c>
      <c r="L184" s="12">
        <f t="shared" si="14"/>
        <v>1.8849555921538759</v>
      </c>
      <c r="M184" s="4">
        <f t="shared" si="15"/>
        <v>0.27530112307777749</v>
      </c>
      <c r="N184" s="4">
        <f t="shared" si="16"/>
        <v>0.63390426208340944</v>
      </c>
    </row>
    <row r="185" spans="1:14" x14ac:dyDescent="0.2">
      <c r="A185" s="30">
        <v>37431</v>
      </c>
      <c r="B185" s="3" t="s">
        <v>20</v>
      </c>
      <c r="C185" s="3" t="s">
        <v>4</v>
      </c>
      <c r="D185" s="2">
        <v>7</v>
      </c>
      <c r="E185" s="3" t="s">
        <v>5</v>
      </c>
      <c r="F185" s="3" t="str">
        <f t="shared" si="12"/>
        <v>Mon</v>
      </c>
      <c r="G185" s="3" t="str">
        <f t="shared" si="13"/>
        <v>Encrust</v>
      </c>
      <c r="H185" s="17">
        <v>2.5</v>
      </c>
      <c r="I185" s="17">
        <v>1.7</v>
      </c>
      <c r="J185" s="17">
        <v>0</v>
      </c>
      <c r="K185" s="22">
        <v>0</v>
      </c>
      <c r="L185" s="12">
        <f t="shared" si="14"/>
        <v>3.3379421944391554</v>
      </c>
      <c r="M185" s="4">
        <f t="shared" si="15"/>
        <v>0.523478811416483</v>
      </c>
      <c r="N185" s="4">
        <f t="shared" si="16"/>
        <v>1.205354507665835</v>
      </c>
    </row>
    <row r="186" spans="1:14" x14ac:dyDescent="0.2">
      <c r="A186" s="30">
        <v>37387</v>
      </c>
      <c r="B186" s="29" t="s">
        <v>20</v>
      </c>
      <c r="C186" s="3" t="s">
        <v>4</v>
      </c>
      <c r="D186" s="2">
        <v>8</v>
      </c>
      <c r="E186" s="3" t="s">
        <v>5</v>
      </c>
      <c r="F186" s="3" t="str">
        <f t="shared" si="12"/>
        <v>Mon</v>
      </c>
      <c r="G186" s="3" t="str">
        <f t="shared" si="13"/>
        <v>Encrust</v>
      </c>
      <c r="H186" s="17">
        <v>19</v>
      </c>
      <c r="I186" s="17">
        <v>18.5</v>
      </c>
      <c r="J186" s="17">
        <v>0</v>
      </c>
      <c r="K186" s="22">
        <v>30</v>
      </c>
      <c r="L186" s="12">
        <f t="shared" si="14"/>
        <v>276.06745443420306</v>
      </c>
      <c r="M186" s="4">
        <f t="shared" si="15"/>
        <v>2.4410152107220142</v>
      </c>
      <c r="N186" s="4">
        <f t="shared" si="16"/>
        <v>5.6206452359802288</v>
      </c>
    </row>
    <row r="187" spans="1:14" x14ac:dyDescent="0.2">
      <c r="A187" s="30">
        <v>37387</v>
      </c>
      <c r="B187" s="29" t="s">
        <v>20</v>
      </c>
      <c r="C187" s="3" t="s">
        <v>4</v>
      </c>
      <c r="D187" s="2">
        <v>8</v>
      </c>
      <c r="E187" s="3" t="s">
        <v>5</v>
      </c>
      <c r="F187" s="3" t="str">
        <f t="shared" si="12"/>
        <v>Mon</v>
      </c>
      <c r="G187" s="3" t="str">
        <f t="shared" si="13"/>
        <v>Encrust</v>
      </c>
      <c r="H187" s="17">
        <v>6.5</v>
      </c>
      <c r="I187" s="17">
        <v>6</v>
      </c>
      <c r="J187" s="17">
        <v>0</v>
      </c>
      <c r="K187" s="22">
        <v>0</v>
      </c>
      <c r="L187" s="12">
        <f t="shared" si="14"/>
        <v>30.630528372500482</v>
      </c>
      <c r="M187" s="4">
        <f t="shared" si="15"/>
        <v>1.4861544883926707</v>
      </c>
      <c r="N187" s="4">
        <f t="shared" si="16"/>
        <v>3.4219971708591559</v>
      </c>
    </row>
    <row r="188" spans="1:14" x14ac:dyDescent="0.2">
      <c r="A188" s="30">
        <v>37387</v>
      </c>
      <c r="B188" s="29" t="s">
        <v>20</v>
      </c>
      <c r="C188" s="3" t="s">
        <v>4</v>
      </c>
      <c r="D188" s="2">
        <v>8</v>
      </c>
      <c r="E188" s="3" t="s">
        <v>5</v>
      </c>
      <c r="F188" s="3" t="str">
        <f t="shared" si="12"/>
        <v>Mon</v>
      </c>
      <c r="G188" s="3" t="str">
        <f t="shared" si="13"/>
        <v>Encrust</v>
      </c>
      <c r="H188" s="17">
        <v>3.5</v>
      </c>
      <c r="I188" s="17">
        <v>3.5</v>
      </c>
      <c r="J188" s="17">
        <v>0</v>
      </c>
      <c r="K188" s="22">
        <v>0</v>
      </c>
      <c r="L188" s="12">
        <f t="shared" si="14"/>
        <v>9.6211275016187408</v>
      </c>
      <c r="M188" s="4">
        <f t="shared" si="15"/>
        <v>0.98322597006672274</v>
      </c>
      <c r="N188" s="4">
        <f t="shared" si="16"/>
        <v>2.2639614617202453</v>
      </c>
    </row>
    <row r="189" spans="1:14" x14ac:dyDescent="0.2">
      <c r="A189" s="30">
        <v>37387</v>
      </c>
      <c r="B189" s="29" t="s">
        <v>20</v>
      </c>
      <c r="C189" s="3" t="s">
        <v>4</v>
      </c>
      <c r="D189" s="2">
        <v>8</v>
      </c>
      <c r="E189" s="3" t="s">
        <v>5</v>
      </c>
      <c r="F189" s="3" t="str">
        <f t="shared" si="12"/>
        <v>Mon</v>
      </c>
      <c r="G189" s="3" t="str">
        <f t="shared" si="13"/>
        <v>Encrust</v>
      </c>
      <c r="H189" s="17">
        <v>4.5</v>
      </c>
      <c r="I189" s="17">
        <v>3</v>
      </c>
      <c r="J189" s="17">
        <v>0</v>
      </c>
      <c r="K189" s="22">
        <v>0</v>
      </c>
      <c r="L189" s="12">
        <f t="shared" si="14"/>
        <v>10.602875205865551</v>
      </c>
      <c r="M189" s="4">
        <f t="shared" si="15"/>
        <v>1.0254236498611775</v>
      </c>
      <c r="N189" s="4">
        <f t="shared" si="16"/>
        <v>2.3611252101738933</v>
      </c>
    </row>
    <row r="190" spans="1:14" x14ac:dyDescent="0.2">
      <c r="A190" s="30">
        <v>37387</v>
      </c>
      <c r="B190" s="29" t="s">
        <v>20</v>
      </c>
      <c r="C190" s="3" t="s">
        <v>4</v>
      </c>
      <c r="D190" s="2">
        <v>8</v>
      </c>
      <c r="E190" s="3" t="s">
        <v>5</v>
      </c>
      <c r="F190" s="3" t="str">
        <f t="shared" si="12"/>
        <v>Mon</v>
      </c>
      <c r="G190" s="3" t="str">
        <f t="shared" si="13"/>
        <v>Encrust</v>
      </c>
      <c r="H190" s="17">
        <v>10</v>
      </c>
      <c r="I190" s="17">
        <v>9</v>
      </c>
      <c r="J190" s="17">
        <v>0</v>
      </c>
      <c r="K190" s="22">
        <v>5</v>
      </c>
      <c r="L190" s="12">
        <f t="shared" si="14"/>
        <v>70.685834705770347</v>
      </c>
      <c r="M190" s="4">
        <f t="shared" si="15"/>
        <v>1.8493323908054964</v>
      </c>
      <c r="N190" s="4">
        <f t="shared" si="16"/>
        <v>4.2582451950597742</v>
      </c>
    </row>
    <row r="191" spans="1:14" x14ac:dyDescent="0.2">
      <c r="A191" s="30">
        <v>37387</v>
      </c>
      <c r="B191" s="29" t="s">
        <v>21</v>
      </c>
      <c r="C191" s="3" t="s">
        <v>4</v>
      </c>
      <c r="D191" s="2">
        <v>8</v>
      </c>
      <c r="E191" s="3" t="s">
        <v>5</v>
      </c>
      <c r="F191" s="3" t="str">
        <f t="shared" si="12"/>
        <v>Mon</v>
      </c>
      <c r="G191" s="3" t="str">
        <f t="shared" si="13"/>
        <v>Encrust</v>
      </c>
      <c r="H191" s="17">
        <v>10.5</v>
      </c>
      <c r="I191" s="17">
        <v>6.5</v>
      </c>
      <c r="J191" s="17">
        <v>0</v>
      </c>
      <c r="K191" s="22">
        <v>5</v>
      </c>
      <c r="L191" s="12">
        <f t="shared" si="14"/>
        <v>53.603424651875848</v>
      </c>
      <c r="M191" s="4">
        <f t="shared" si="15"/>
        <v>1.7291925370789651</v>
      </c>
      <c r="N191" s="4">
        <f t="shared" si="16"/>
        <v>3.9816129587945785</v>
      </c>
    </row>
    <row r="192" spans="1:14" x14ac:dyDescent="0.2">
      <c r="A192" s="30">
        <v>37387</v>
      </c>
      <c r="B192" s="29" t="s">
        <v>21</v>
      </c>
      <c r="C192" s="3" t="s">
        <v>4</v>
      </c>
      <c r="D192" s="2">
        <v>8</v>
      </c>
      <c r="E192" s="3" t="s">
        <v>5</v>
      </c>
      <c r="F192" s="3" t="str">
        <f t="shared" si="12"/>
        <v>Mon</v>
      </c>
      <c r="G192" s="3" t="str">
        <f t="shared" si="13"/>
        <v>Encrust</v>
      </c>
      <c r="H192" s="17">
        <v>4.5</v>
      </c>
      <c r="I192" s="17">
        <v>3</v>
      </c>
      <c r="J192" s="17">
        <v>0</v>
      </c>
      <c r="K192" s="22">
        <v>0</v>
      </c>
      <c r="L192" s="12">
        <f t="shared" si="14"/>
        <v>10.602875205865551</v>
      </c>
      <c r="M192" s="4">
        <f t="shared" si="15"/>
        <v>1.0254236498611775</v>
      </c>
      <c r="N192" s="4">
        <f t="shared" si="16"/>
        <v>2.3611252101738933</v>
      </c>
    </row>
    <row r="193" spans="1:14" x14ac:dyDescent="0.2">
      <c r="A193" s="30">
        <v>37387</v>
      </c>
      <c r="B193" s="29" t="s">
        <v>21</v>
      </c>
      <c r="C193" s="3" t="s">
        <v>4</v>
      </c>
      <c r="D193" s="2">
        <v>8</v>
      </c>
      <c r="E193" s="3" t="s">
        <v>5</v>
      </c>
      <c r="F193" s="3" t="str">
        <f t="shared" si="12"/>
        <v>Mon</v>
      </c>
      <c r="G193" s="3" t="str">
        <f t="shared" si="13"/>
        <v>Encrust</v>
      </c>
      <c r="H193" s="17">
        <v>6</v>
      </c>
      <c r="I193" s="17">
        <v>4.5</v>
      </c>
      <c r="J193" s="17">
        <v>0</v>
      </c>
      <c r="K193" s="22">
        <v>5</v>
      </c>
      <c r="L193" s="12">
        <f t="shared" si="14"/>
        <v>21.205750411731103</v>
      </c>
      <c r="M193" s="4">
        <f t="shared" si="15"/>
        <v>1.3264536455251588</v>
      </c>
      <c r="N193" s="4">
        <f t="shared" si="16"/>
        <v>3.0542723907338387</v>
      </c>
    </row>
    <row r="194" spans="1:14" x14ac:dyDescent="0.2">
      <c r="A194" s="30">
        <v>37387</v>
      </c>
      <c r="B194" s="29" t="s">
        <v>21</v>
      </c>
      <c r="C194" s="3" t="s">
        <v>4</v>
      </c>
      <c r="D194" s="2">
        <v>8</v>
      </c>
      <c r="E194" s="3" t="s">
        <v>5</v>
      </c>
      <c r="F194" s="3" t="str">
        <f t="shared" si="12"/>
        <v>Mon</v>
      </c>
      <c r="G194" s="3" t="str">
        <f t="shared" si="13"/>
        <v>Encrust</v>
      </c>
      <c r="H194" s="17">
        <v>12</v>
      </c>
      <c r="I194" s="17">
        <v>8</v>
      </c>
      <c r="J194" s="17">
        <v>0</v>
      </c>
      <c r="K194" s="22">
        <v>5</v>
      </c>
      <c r="L194" s="12">
        <f t="shared" si="14"/>
        <v>75.398223686155035</v>
      </c>
      <c r="M194" s="4">
        <f t="shared" si="15"/>
        <v>1.8773611144057398</v>
      </c>
      <c r="N194" s="4">
        <f t="shared" si="16"/>
        <v>4.3227837161973461</v>
      </c>
    </row>
    <row r="195" spans="1:14" x14ac:dyDescent="0.2">
      <c r="A195" s="30">
        <v>37387</v>
      </c>
      <c r="B195" s="29" t="s">
        <v>21</v>
      </c>
      <c r="C195" s="3" t="s">
        <v>4</v>
      </c>
      <c r="D195" s="2">
        <v>8</v>
      </c>
      <c r="E195" s="3" t="s">
        <v>5</v>
      </c>
      <c r="F195" s="3" t="str">
        <f t="shared" ref="F195:F258" si="17">VLOOKUP(E195,P$3:Q$22,2)</f>
        <v>Mon</v>
      </c>
      <c r="G195" s="3" t="str">
        <f t="shared" ref="G195:G258" si="18">VLOOKUP(E195,P$24:Q$44,2)</f>
        <v>Encrust</v>
      </c>
      <c r="H195" s="17">
        <v>4.5</v>
      </c>
      <c r="I195" s="17">
        <v>3.5</v>
      </c>
      <c r="J195" s="17">
        <v>0</v>
      </c>
      <c r="K195" s="22">
        <v>10</v>
      </c>
      <c r="L195" s="12">
        <f t="shared" ref="L195:L258" si="19">IF(J195&gt;0,PI()*((H195/2)*(I195/2)+J195^2),((H195/2)*(I195/2))*PI())</f>
        <v>12.370021073509811</v>
      </c>
      <c r="M195" s="4">
        <f t="shared" ref="M195:M258" si="20">LOG(L195)</f>
        <v>1.0923704394917908</v>
      </c>
      <c r="N195" s="4">
        <f t="shared" ref="N195:N258" si="21">LN(L195)</f>
        <v>2.5152758900011518</v>
      </c>
    </row>
    <row r="196" spans="1:14" x14ac:dyDescent="0.2">
      <c r="A196" s="30">
        <v>37392</v>
      </c>
      <c r="B196" s="29" t="s">
        <v>20</v>
      </c>
      <c r="C196" s="11" t="s">
        <v>4</v>
      </c>
      <c r="D196" s="7">
        <v>9</v>
      </c>
      <c r="E196" s="11" t="s">
        <v>5</v>
      </c>
      <c r="F196" s="3" t="str">
        <f t="shared" si="17"/>
        <v>Mon</v>
      </c>
      <c r="G196" s="3" t="str">
        <f t="shared" si="18"/>
        <v>Encrust</v>
      </c>
      <c r="H196" s="19">
        <v>2</v>
      </c>
      <c r="I196" s="19">
        <v>2.5</v>
      </c>
      <c r="J196" s="19">
        <v>0</v>
      </c>
      <c r="K196" s="24">
        <v>0</v>
      </c>
      <c r="L196" s="12">
        <f t="shared" si="19"/>
        <v>3.9269908169872414</v>
      </c>
      <c r="M196" s="4">
        <f t="shared" si="20"/>
        <v>0.59405988570219026</v>
      </c>
      <c r="N196" s="4">
        <f t="shared" si="21"/>
        <v>1.3678734371636099</v>
      </c>
    </row>
    <row r="197" spans="1:14" x14ac:dyDescent="0.2">
      <c r="A197" s="30">
        <v>37431</v>
      </c>
      <c r="B197" s="3" t="s">
        <v>28</v>
      </c>
      <c r="C197" s="3" t="s">
        <v>4</v>
      </c>
      <c r="D197" s="2">
        <v>9</v>
      </c>
      <c r="E197" s="3" t="s">
        <v>5</v>
      </c>
      <c r="F197" s="3" t="str">
        <f t="shared" si="17"/>
        <v>Mon</v>
      </c>
      <c r="G197" s="3" t="str">
        <f t="shared" si="18"/>
        <v>Encrust</v>
      </c>
      <c r="H197" s="17">
        <v>8</v>
      </c>
      <c r="I197" s="17">
        <v>6</v>
      </c>
      <c r="J197" s="17">
        <v>0</v>
      </c>
      <c r="K197" s="22">
        <v>0</v>
      </c>
      <c r="L197" s="12">
        <f t="shared" si="19"/>
        <v>37.699111843077517</v>
      </c>
      <c r="M197" s="4">
        <f t="shared" si="20"/>
        <v>1.5763311187417586</v>
      </c>
      <c r="N197" s="4">
        <f t="shared" si="21"/>
        <v>3.6296365356374003</v>
      </c>
    </row>
    <row r="198" spans="1:14" x14ac:dyDescent="0.2">
      <c r="A198" s="30">
        <v>37431</v>
      </c>
      <c r="B198" s="3" t="s">
        <v>28</v>
      </c>
      <c r="C198" s="3" t="s">
        <v>4</v>
      </c>
      <c r="D198" s="2">
        <v>9</v>
      </c>
      <c r="E198" s="3" t="s">
        <v>5</v>
      </c>
      <c r="F198" s="3" t="str">
        <f t="shared" si="17"/>
        <v>Mon</v>
      </c>
      <c r="G198" s="3" t="str">
        <f t="shared" si="18"/>
        <v>Encrust</v>
      </c>
      <c r="H198" s="17">
        <v>5.5</v>
      </c>
      <c r="I198" s="17">
        <v>3.5</v>
      </c>
      <c r="J198" s="17">
        <v>0</v>
      </c>
      <c r="K198" s="22">
        <v>0</v>
      </c>
      <c r="L198" s="12">
        <f t="shared" si="19"/>
        <v>15.11891464540088</v>
      </c>
      <c r="M198" s="4">
        <f t="shared" si="20"/>
        <v>1.179520615210691</v>
      </c>
      <c r="N198" s="4">
        <f t="shared" si="21"/>
        <v>2.7159465854633029</v>
      </c>
    </row>
    <row r="199" spans="1:14" x14ac:dyDescent="0.2">
      <c r="A199" s="30">
        <v>37431</v>
      </c>
      <c r="B199" s="3" t="s">
        <v>28</v>
      </c>
      <c r="C199" s="3" t="s">
        <v>4</v>
      </c>
      <c r="D199" s="2">
        <v>9</v>
      </c>
      <c r="E199" s="3" t="s">
        <v>5</v>
      </c>
      <c r="F199" s="3" t="str">
        <f t="shared" si="17"/>
        <v>Mon</v>
      </c>
      <c r="G199" s="3" t="str">
        <f t="shared" si="18"/>
        <v>Encrust</v>
      </c>
      <c r="H199" s="17">
        <v>7</v>
      </c>
      <c r="I199" s="17">
        <v>7</v>
      </c>
      <c r="J199" s="17">
        <v>0</v>
      </c>
      <c r="K199" s="22">
        <v>30</v>
      </c>
      <c r="L199" s="12">
        <f t="shared" si="19"/>
        <v>38.484510006474963</v>
      </c>
      <c r="M199" s="4">
        <f t="shared" si="20"/>
        <v>1.585285961394685</v>
      </c>
      <c r="N199" s="4">
        <f t="shared" si="21"/>
        <v>3.6502558228401361</v>
      </c>
    </row>
    <row r="200" spans="1:14" x14ac:dyDescent="0.2">
      <c r="A200" s="30">
        <v>37431</v>
      </c>
      <c r="B200" s="3" t="s">
        <v>20</v>
      </c>
      <c r="C200" s="3" t="s">
        <v>4</v>
      </c>
      <c r="D200" s="2">
        <v>9</v>
      </c>
      <c r="E200" s="3" t="s">
        <v>5</v>
      </c>
      <c r="F200" s="3" t="str">
        <f t="shared" si="17"/>
        <v>Mon</v>
      </c>
      <c r="G200" s="3" t="str">
        <f t="shared" si="18"/>
        <v>Encrust</v>
      </c>
      <c r="H200" s="17">
        <v>4</v>
      </c>
      <c r="I200" s="17">
        <v>3</v>
      </c>
      <c r="J200" s="17">
        <v>0</v>
      </c>
      <c r="K200" s="22">
        <v>0</v>
      </c>
      <c r="L200" s="12">
        <f t="shared" si="19"/>
        <v>9.4247779607693793</v>
      </c>
      <c r="M200" s="4">
        <f t="shared" si="20"/>
        <v>0.97427112741379629</v>
      </c>
      <c r="N200" s="4">
        <f t="shared" si="21"/>
        <v>2.2433421745175099</v>
      </c>
    </row>
    <row r="201" spans="1:14" x14ac:dyDescent="0.2">
      <c r="A201" s="30">
        <v>37431</v>
      </c>
      <c r="B201" s="3" t="s">
        <v>20</v>
      </c>
      <c r="C201" s="3" t="s">
        <v>4</v>
      </c>
      <c r="D201" s="2">
        <v>9</v>
      </c>
      <c r="E201" s="3" t="s">
        <v>5</v>
      </c>
      <c r="F201" s="3" t="str">
        <f t="shared" si="17"/>
        <v>Mon</v>
      </c>
      <c r="G201" s="3" t="str">
        <f t="shared" si="18"/>
        <v>Encrust</v>
      </c>
      <c r="H201" s="17">
        <v>13</v>
      </c>
      <c r="I201" s="17">
        <v>4.5</v>
      </c>
      <c r="J201" s="17">
        <v>0</v>
      </c>
      <c r="K201" s="22">
        <v>20</v>
      </c>
      <c r="L201" s="12">
        <f t="shared" si="19"/>
        <v>45.945792558750725</v>
      </c>
      <c r="M201" s="4">
        <f t="shared" si="20"/>
        <v>1.6622457474483519</v>
      </c>
      <c r="N201" s="4">
        <f t="shared" si="21"/>
        <v>3.8274622789673205</v>
      </c>
    </row>
    <row r="202" spans="1:14" x14ac:dyDescent="0.2">
      <c r="A202" s="30">
        <v>37431</v>
      </c>
      <c r="B202" s="3" t="s">
        <v>20</v>
      </c>
      <c r="C202" s="3" t="s">
        <v>4</v>
      </c>
      <c r="D202" s="2">
        <v>9</v>
      </c>
      <c r="E202" s="3" t="s">
        <v>5</v>
      </c>
      <c r="F202" s="3" t="str">
        <f t="shared" si="17"/>
        <v>Mon</v>
      </c>
      <c r="G202" s="3" t="str">
        <f t="shared" si="18"/>
        <v>Encrust</v>
      </c>
      <c r="H202" s="17">
        <v>2.2000000000000002</v>
      </c>
      <c r="I202" s="17">
        <v>2</v>
      </c>
      <c r="J202" s="17">
        <v>0</v>
      </c>
      <c r="K202" s="22">
        <v>2</v>
      </c>
      <c r="L202" s="12">
        <f t="shared" si="19"/>
        <v>3.4557519189487729</v>
      </c>
      <c r="M202" s="4">
        <f t="shared" si="20"/>
        <v>0.53854255785235894</v>
      </c>
      <c r="N202" s="4">
        <f t="shared" si="21"/>
        <v>1.2400400656537252</v>
      </c>
    </row>
    <row r="203" spans="1:14" x14ac:dyDescent="0.2">
      <c r="A203" s="30">
        <v>37431</v>
      </c>
      <c r="B203" s="3" t="s">
        <v>20</v>
      </c>
      <c r="C203" s="3" t="s">
        <v>4</v>
      </c>
      <c r="D203" s="2">
        <v>9</v>
      </c>
      <c r="E203" s="3" t="s">
        <v>5</v>
      </c>
      <c r="F203" s="3" t="str">
        <f t="shared" si="17"/>
        <v>Mon</v>
      </c>
      <c r="G203" s="3" t="str">
        <f t="shared" si="18"/>
        <v>Encrust</v>
      </c>
      <c r="H203" s="17">
        <v>6</v>
      </c>
      <c r="I203" s="17">
        <v>5</v>
      </c>
      <c r="J203" s="17">
        <v>0</v>
      </c>
      <c r="K203" s="22">
        <v>0</v>
      </c>
      <c r="L203" s="12">
        <f t="shared" si="19"/>
        <v>23.561944901923447</v>
      </c>
      <c r="M203" s="4">
        <f t="shared" si="20"/>
        <v>1.3722111360858338</v>
      </c>
      <c r="N203" s="4">
        <f t="shared" si="21"/>
        <v>3.1596329063916646</v>
      </c>
    </row>
    <row r="204" spans="1:14" x14ac:dyDescent="0.2">
      <c r="A204" s="30">
        <v>37392</v>
      </c>
      <c r="B204" s="29" t="s">
        <v>21</v>
      </c>
      <c r="C204" s="3" t="s">
        <v>4</v>
      </c>
      <c r="D204" s="2">
        <v>10</v>
      </c>
      <c r="E204" s="26" t="s">
        <v>5</v>
      </c>
      <c r="F204" s="3" t="str">
        <f t="shared" si="17"/>
        <v>Mon</v>
      </c>
      <c r="G204" s="3" t="str">
        <f t="shared" si="18"/>
        <v>Encrust</v>
      </c>
      <c r="H204" s="18">
        <v>13</v>
      </c>
      <c r="I204" s="18">
        <v>14</v>
      </c>
      <c r="J204" s="18">
        <v>0</v>
      </c>
      <c r="K204" s="23">
        <v>20</v>
      </c>
      <c r="L204" s="12">
        <f t="shared" si="19"/>
        <v>142.94246573833559</v>
      </c>
      <c r="M204" s="4">
        <f t="shared" si="20"/>
        <v>2.1551612693512463</v>
      </c>
      <c r="N204" s="4">
        <f t="shared" si="21"/>
        <v>4.9624422118063052</v>
      </c>
    </row>
    <row r="205" spans="1:14" x14ac:dyDescent="0.2">
      <c r="A205" s="30">
        <v>37392</v>
      </c>
      <c r="B205" s="29" t="s">
        <v>21</v>
      </c>
      <c r="C205" s="3" t="s">
        <v>4</v>
      </c>
      <c r="D205" s="2">
        <v>10</v>
      </c>
      <c r="E205" s="26" t="s">
        <v>5</v>
      </c>
      <c r="F205" s="3" t="str">
        <f t="shared" si="17"/>
        <v>Mon</v>
      </c>
      <c r="G205" s="3" t="str">
        <f t="shared" si="18"/>
        <v>Encrust</v>
      </c>
      <c r="H205" s="18">
        <v>12</v>
      </c>
      <c r="I205" s="18">
        <v>5.5</v>
      </c>
      <c r="J205" s="18">
        <v>0</v>
      </c>
      <c r="K205" s="23">
        <v>15</v>
      </c>
      <c r="L205" s="12">
        <f t="shared" si="19"/>
        <v>51.836278784231588</v>
      </c>
      <c r="M205" s="4">
        <f t="shared" si="20"/>
        <v>1.7146338169080402</v>
      </c>
      <c r="N205" s="4">
        <f t="shared" si="21"/>
        <v>3.9480902667559352</v>
      </c>
    </row>
    <row r="206" spans="1:14" x14ac:dyDescent="0.2">
      <c r="A206" s="30">
        <v>37392</v>
      </c>
      <c r="B206" s="29" t="s">
        <v>21</v>
      </c>
      <c r="C206" s="3" t="s">
        <v>4</v>
      </c>
      <c r="D206" s="2">
        <v>10</v>
      </c>
      <c r="E206" s="26" t="s">
        <v>5</v>
      </c>
      <c r="F206" s="3" t="str">
        <f t="shared" si="17"/>
        <v>Mon</v>
      </c>
      <c r="G206" s="3" t="str">
        <f t="shared" si="18"/>
        <v>Encrust</v>
      </c>
      <c r="H206" s="18">
        <v>18</v>
      </c>
      <c r="I206" s="18">
        <v>8</v>
      </c>
      <c r="J206" s="18">
        <v>0</v>
      </c>
      <c r="K206" s="23">
        <v>5</v>
      </c>
      <c r="L206" s="12">
        <f t="shared" si="19"/>
        <v>113.09733552923255</v>
      </c>
      <c r="M206" s="4">
        <f t="shared" si="20"/>
        <v>2.053452373461421</v>
      </c>
      <c r="N206" s="4">
        <f t="shared" si="21"/>
        <v>4.7282488243055099</v>
      </c>
    </row>
    <row r="207" spans="1:14" x14ac:dyDescent="0.2">
      <c r="A207" s="30">
        <v>37392</v>
      </c>
      <c r="B207" s="29" t="s">
        <v>21</v>
      </c>
      <c r="C207" s="3" t="s">
        <v>4</v>
      </c>
      <c r="D207" s="2">
        <v>10</v>
      </c>
      <c r="E207" s="26" t="s">
        <v>5</v>
      </c>
      <c r="F207" s="3" t="str">
        <f t="shared" si="17"/>
        <v>Mon</v>
      </c>
      <c r="G207" s="3" t="str">
        <f t="shared" si="18"/>
        <v>Encrust</v>
      </c>
      <c r="H207" s="18">
        <v>10</v>
      </c>
      <c r="I207" s="18">
        <v>8</v>
      </c>
      <c r="J207" s="18">
        <v>0</v>
      </c>
      <c r="K207" s="23">
        <v>25</v>
      </c>
      <c r="L207" s="12">
        <f t="shared" si="19"/>
        <v>62.831853071795862</v>
      </c>
      <c r="M207" s="4">
        <f t="shared" si="20"/>
        <v>1.7981798683581149</v>
      </c>
      <c r="N207" s="4">
        <f t="shared" si="21"/>
        <v>4.1404621594033912</v>
      </c>
    </row>
    <row r="208" spans="1:14" x14ac:dyDescent="0.2">
      <c r="A208" s="30">
        <v>37392</v>
      </c>
      <c r="B208" s="29" t="s">
        <v>21</v>
      </c>
      <c r="C208" s="3" t="s">
        <v>4</v>
      </c>
      <c r="D208" s="2">
        <v>10</v>
      </c>
      <c r="E208" s="26" t="s">
        <v>5</v>
      </c>
      <c r="F208" s="3" t="str">
        <f t="shared" si="17"/>
        <v>Mon</v>
      </c>
      <c r="G208" s="3" t="str">
        <f t="shared" si="18"/>
        <v>Encrust</v>
      </c>
      <c r="H208" s="18">
        <v>1.5</v>
      </c>
      <c r="I208" s="18">
        <v>2</v>
      </c>
      <c r="J208" s="18">
        <v>0</v>
      </c>
      <c r="K208" s="23">
        <v>5</v>
      </c>
      <c r="L208" s="12">
        <f t="shared" si="19"/>
        <v>2.3561944901923448</v>
      </c>
      <c r="M208" s="4">
        <f t="shared" si="20"/>
        <v>0.37221113608583389</v>
      </c>
      <c r="N208" s="4">
        <f t="shared" si="21"/>
        <v>0.85704781339761926</v>
      </c>
    </row>
    <row r="209" spans="1:14" x14ac:dyDescent="0.2">
      <c r="A209" s="30">
        <v>37392</v>
      </c>
      <c r="B209" s="29" t="s">
        <v>21</v>
      </c>
      <c r="C209" s="3" t="s">
        <v>4</v>
      </c>
      <c r="D209" s="2">
        <v>10</v>
      </c>
      <c r="E209" s="26" t="s">
        <v>5</v>
      </c>
      <c r="F209" s="3" t="str">
        <f t="shared" si="17"/>
        <v>Mon</v>
      </c>
      <c r="G209" s="3" t="str">
        <f t="shared" si="18"/>
        <v>Encrust</v>
      </c>
      <c r="H209" s="18">
        <v>7</v>
      </c>
      <c r="I209" s="18">
        <v>3.5</v>
      </c>
      <c r="J209" s="18">
        <v>0</v>
      </c>
      <c r="K209" s="23">
        <v>40</v>
      </c>
      <c r="L209" s="12">
        <f t="shared" si="19"/>
        <v>19.242255003237482</v>
      </c>
      <c r="M209" s="4">
        <f t="shared" si="20"/>
        <v>1.2842559657307038</v>
      </c>
      <c r="N209" s="4">
        <f t="shared" si="21"/>
        <v>2.9571086422801907</v>
      </c>
    </row>
    <row r="210" spans="1:14" x14ac:dyDescent="0.2">
      <c r="A210" s="30">
        <v>37392</v>
      </c>
      <c r="B210" s="29" t="s">
        <v>21</v>
      </c>
      <c r="C210" s="3" t="s">
        <v>4</v>
      </c>
      <c r="D210" s="2">
        <v>10</v>
      </c>
      <c r="E210" s="26" t="s">
        <v>5</v>
      </c>
      <c r="F210" s="3" t="str">
        <f t="shared" si="17"/>
        <v>Mon</v>
      </c>
      <c r="G210" s="3" t="str">
        <f t="shared" si="18"/>
        <v>Encrust</v>
      </c>
      <c r="H210" s="18">
        <v>5.5</v>
      </c>
      <c r="I210" s="18">
        <v>4</v>
      </c>
      <c r="J210" s="18">
        <v>0</v>
      </c>
      <c r="K210" s="23">
        <v>25</v>
      </c>
      <c r="L210" s="12">
        <f t="shared" si="19"/>
        <v>17.27875959474386</v>
      </c>
      <c r="M210" s="4">
        <f t="shared" si="20"/>
        <v>1.2375125621883776</v>
      </c>
      <c r="N210" s="4">
        <f t="shared" si="21"/>
        <v>2.8494779780878252</v>
      </c>
    </row>
    <row r="211" spans="1:14" x14ac:dyDescent="0.2">
      <c r="A211" s="30">
        <v>37392</v>
      </c>
      <c r="B211" s="29" t="s">
        <v>21</v>
      </c>
      <c r="C211" s="3" t="s">
        <v>4</v>
      </c>
      <c r="D211" s="2">
        <v>10</v>
      </c>
      <c r="E211" s="26" t="s">
        <v>5</v>
      </c>
      <c r="F211" s="3" t="str">
        <f t="shared" si="17"/>
        <v>Mon</v>
      </c>
      <c r="G211" s="3" t="str">
        <f t="shared" si="18"/>
        <v>Encrust</v>
      </c>
      <c r="H211" s="18">
        <v>5</v>
      </c>
      <c r="I211" s="18">
        <v>3.5</v>
      </c>
      <c r="J211" s="18">
        <v>0</v>
      </c>
      <c r="K211" s="23">
        <v>5</v>
      </c>
      <c r="L211" s="12">
        <f t="shared" si="19"/>
        <v>13.744467859455344</v>
      </c>
      <c r="M211" s="4">
        <f t="shared" si="20"/>
        <v>1.1381279300524658</v>
      </c>
      <c r="N211" s="4">
        <f t="shared" si="21"/>
        <v>2.6206364056589777</v>
      </c>
    </row>
    <row r="212" spans="1:14" x14ac:dyDescent="0.2">
      <c r="A212" s="30">
        <v>37392</v>
      </c>
      <c r="B212" s="29" t="s">
        <v>21</v>
      </c>
      <c r="C212" s="3" t="s">
        <v>4</v>
      </c>
      <c r="D212" s="2">
        <v>10</v>
      </c>
      <c r="E212" s="26" t="s">
        <v>5</v>
      </c>
      <c r="F212" s="3" t="str">
        <f t="shared" si="17"/>
        <v>Mon</v>
      </c>
      <c r="G212" s="3" t="str">
        <f t="shared" si="18"/>
        <v>Encrust</v>
      </c>
      <c r="H212" s="18">
        <v>5.5</v>
      </c>
      <c r="I212" s="18">
        <v>3</v>
      </c>
      <c r="J212" s="18">
        <v>0</v>
      </c>
      <c r="K212" s="23">
        <v>0</v>
      </c>
      <c r="L212" s="12">
        <f t="shared" si="19"/>
        <v>12.959069696057897</v>
      </c>
      <c r="M212" s="4">
        <f t="shared" si="20"/>
        <v>1.1125738255800777</v>
      </c>
      <c r="N212" s="4">
        <f t="shared" si="21"/>
        <v>2.5617959056360444</v>
      </c>
    </row>
    <row r="213" spans="1:14" x14ac:dyDescent="0.2">
      <c r="A213" s="30">
        <v>37392</v>
      </c>
      <c r="B213" s="29" t="s">
        <v>21</v>
      </c>
      <c r="C213" s="3" t="s">
        <v>4</v>
      </c>
      <c r="D213" s="2">
        <v>10</v>
      </c>
      <c r="E213" s="26" t="s">
        <v>5</v>
      </c>
      <c r="F213" s="3" t="str">
        <f t="shared" si="17"/>
        <v>Mon</v>
      </c>
      <c r="G213" s="3" t="str">
        <f t="shared" si="18"/>
        <v>Encrust</v>
      </c>
      <c r="H213" s="18">
        <v>7.5</v>
      </c>
      <c r="I213" s="18">
        <v>6</v>
      </c>
      <c r="J213" s="18">
        <v>0</v>
      </c>
      <c r="K213" s="23">
        <v>25</v>
      </c>
      <c r="L213" s="12">
        <f t="shared" si="19"/>
        <v>35.342917352885173</v>
      </c>
      <c r="M213" s="4">
        <f t="shared" si="20"/>
        <v>1.5483023951415151</v>
      </c>
      <c r="N213" s="4">
        <f t="shared" si="21"/>
        <v>3.5650980144998292</v>
      </c>
    </row>
    <row r="214" spans="1:14" x14ac:dyDescent="0.2">
      <c r="A214" s="30">
        <v>37392</v>
      </c>
      <c r="B214" s="29" t="s">
        <v>21</v>
      </c>
      <c r="C214" s="3" t="s">
        <v>4</v>
      </c>
      <c r="D214" s="2">
        <v>10</v>
      </c>
      <c r="E214" s="26" t="s">
        <v>5</v>
      </c>
      <c r="F214" s="3" t="str">
        <f t="shared" si="17"/>
        <v>Mon</v>
      </c>
      <c r="G214" s="3" t="str">
        <f t="shared" si="18"/>
        <v>Encrust</v>
      </c>
      <c r="H214" s="18">
        <v>10</v>
      </c>
      <c r="I214" s="18">
        <v>7</v>
      </c>
      <c r="J214" s="18">
        <v>0</v>
      </c>
      <c r="K214" s="23">
        <v>0</v>
      </c>
      <c r="L214" s="12">
        <f t="shared" si="19"/>
        <v>54.977871437821378</v>
      </c>
      <c r="M214" s="4">
        <f t="shared" si="20"/>
        <v>1.7401879213804283</v>
      </c>
      <c r="N214" s="4">
        <f t="shared" si="21"/>
        <v>4.0069307667788685</v>
      </c>
    </row>
    <row r="215" spans="1:14" x14ac:dyDescent="0.2">
      <c r="A215" s="30">
        <v>37387</v>
      </c>
      <c r="B215" s="29" t="s">
        <v>20</v>
      </c>
      <c r="C215" s="3" t="s">
        <v>4</v>
      </c>
      <c r="D215" s="2">
        <v>2</v>
      </c>
      <c r="E215" s="3" t="s">
        <v>22</v>
      </c>
      <c r="F215" s="3" t="str">
        <f t="shared" si="17"/>
        <v>Mon</v>
      </c>
      <c r="G215" s="3" t="str">
        <f t="shared" si="18"/>
        <v>OtherEnc</v>
      </c>
      <c r="H215" s="17">
        <v>4.5</v>
      </c>
      <c r="I215" s="17">
        <v>3.5</v>
      </c>
      <c r="J215" s="17">
        <v>0</v>
      </c>
      <c r="K215" s="22">
        <v>0</v>
      </c>
      <c r="L215" s="12">
        <f t="shared" si="19"/>
        <v>12.370021073509811</v>
      </c>
      <c r="M215" s="4">
        <f t="shared" si="20"/>
        <v>1.0923704394917908</v>
      </c>
      <c r="N215" s="4">
        <f t="shared" si="21"/>
        <v>2.5152758900011518</v>
      </c>
    </row>
    <row r="216" spans="1:14" x14ac:dyDescent="0.2">
      <c r="A216" s="30">
        <v>37387</v>
      </c>
      <c r="B216" s="29" t="s">
        <v>20</v>
      </c>
      <c r="C216" s="3" t="s">
        <v>4</v>
      </c>
      <c r="D216" s="2">
        <v>2</v>
      </c>
      <c r="E216" s="3" t="s">
        <v>22</v>
      </c>
      <c r="F216" s="3" t="str">
        <f t="shared" si="17"/>
        <v>Mon</v>
      </c>
      <c r="G216" s="3" t="str">
        <f t="shared" si="18"/>
        <v>OtherEnc</v>
      </c>
      <c r="H216" s="17">
        <v>2.5</v>
      </c>
      <c r="I216" s="17">
        <v>2</v>
      </c>
      <c r="J216" s="17">
        <v>0</v>
      </c>
      <c r="K216" s="22">
        <v>20</v>
      </c>
      <c r="L216" s="12">
        <f t="shared" si="19"/>
        <v>3.9269908169872414</v>
      </c>
      <c r="M216" s="4">
        <f t="shared" si="20"/>
        <v>0.59405988570219026</v>
      </c>
      <c r="N216" s="4">
        <f t="shared" si="21"/>
        <v>1.3678734371636099</v>
      </c>
    </row>
    <row r="217" spans="1:14" x14ac:dyDescent="0.2">
      <c r="A217" s="30">
        <v>37387</v>
      </c>
      <c r="B217" s="29" t="s">
        <v>20</v>
      </c>
      <c r="C217" s="3" t="s">
        <v>4</v>
      </c>
      <c r="D217" s="2">
        <v>2</v>
      </c>
      <c r="E217" s="3" t="s">
        <v>22</v>
      </c>
      <c r="F217" s="3" t="str">
        <f t="shared" si="17"/>
        <v>Mon</v>
      </c>
      <c r="G217" s="3" t="str">
        <f t="shared" si="18"/>
        <v>OtherEnc</v>
      </c>
      <c r="H217" s="17">
        <v>1</v>
      </c>
      <c r="I217" s="17">
        <v>0.8</v>
      </c>
      <c r="J217" s="17">
        <v>0</v>
      </c>
      <c r="K217" s="22">
        <v>0</v>
      </c>
      <c r="L217" s="12">
        <f t="shared" si="19"/>
        <v>0.62831853071795862</v>
      </c>
      <c r="M217" s="4">
        <f t="shared" si="20"/>
        <v>-0.20182013164188498</v>
      </c>
      <c r="N217" s="4">
        <f t="shared" si="21"/>
        <v>-0.46470802658470023</v>
      </c>
    </row>
    <row r="218" spans="1:14" x14ac:dyDescent="0.2">
      <c r="A218" s="30">
        <v>37387</v>
      </c>
      <c r="B218" s="29" t="s">
        <v>20</v>
      </c>
      <c r="C218" s="3" t="s">
        <v>4</v>
      </c>
      <c r="D218" s="2">
        <v>2</v>
      </c>
      <c r="E218" s="3" t="s">
        <v>22</v>
      </c>
      <c r="F218" s="3" t="str">
        <f t="shared" si="17"/>
        <v>Mon</v>
      </c>
      <c r="G218" s="3" t="str">
        <f t="shared" si="18"/>
        <v>OtherEnc</v>
      </c>
      <c r="H218" s="17">
        <v>2</v>
      </c>
      <c r="I218" s="17">
        <v>1.5</v>
      </c>
      <c r="J218" s="17">
        <v>0</v>
      </c>
      <c r="K218" s="22">
        <v>0</v>
      </c>
      <c r="L218" s="12">
        <f t="shared" si="19"/>
        <v>2.3561944901923448</v>
      </c>
      <c r="M218" s="4">
        <f t="shared" si="20"/>
        <v>0.37221113608583389</v>
      </c>
      <c r="N218" s="4">
        <f t="shared" si="21"/>
        <v>0.85704781339761926</v>
      </c>
    </row>
    <row r="219" spans="1:14" x14ac:dyDescent="0.2">
      <c r="A219" s="30">
        <v>37387</v>
      </c>
      <c r="B219" s="29" t="s">
        <v>20</v>
      </c>
      <c r="C219" s="3" t="s">
        <v>4</v>
      </c>
      <c r="D219" s="2">
        <v>6</v>
      </c>
      <c r="E219" s="3" t="s">
        <v>22</v>
      </c>
      <c r="F219" s="3" t="str">
        <f t="shared" si="17"/>
        <v>Mon</v>
      </c>
      <c r="G219" s="3" t="str">
        <f t="shared" si="18"/>
        <v>OtherEnc</v>
      </c>
      <c r="H219" s="17">
        <v>5.5</v>
      </c>
      <c r="I219" s="17">
        <v>5</v>
      </c>
      <c r="J219" s="17">
        <v>0</v>
      </c>
      <c r="K219" s="22">
        <v>65</v>
      </c>
      <c r="L219" s="12">
        <f t="shared" si="19"/>
        <v>21.598449493429829</v>
      </c>
      <c r="M219" s="4">
        <f t="shared" si="20"/>
        <v>1.334422575196434</v>
      </c>
      <c r="N219" s="4">
        <f t="shared" si="21"/>
        <v>3.0726215294020354</v>
      </c>
    </row>
    <row r="220" spans="1:14" x14ac:dyDescent="0.2">
      <c r="A220" s="30">
        <v>37387</v>
      </c>
      <c r="B220" s="29" t="s">
        <v>20</v>
      </c>
      <c r="C220" s="3" t="s">
        <v>4</v>
      </c>
      <c r="D220" s="2">
        <v>6</v>
      </c>
      <c r="E220" s="3" t="s">
        <v>22</v>
      </c>
      <c r="F220" s="3" t="str">
        <f t="shared" si="17"/>
        <v>Mon</v>
      </c>
      <c r="G220" s="3" t="str">
        <f t="shared" si="18"/>
        <v>OtherEnc</v>
      </c>
      <c r="H220" s="17">
        <v>7.5</v>
      </c>
      <c r="I220" s="17">
        <v>5.5</v>
      </c>
      <c r="J220" s="17">
        <v>0</v>
      </c>
      <c r="K220" s="22">
        <v>30</v>
      </c>
      <c r="L220" s="12">
        <f t="shared" si="19"/>
        <v>32.397674240144738</v>
      </c>
      <c r="M220" s="4">
        <f t="shared" si="20"/>
        <v>1.5105138342521154</v>
      </c>
      <c r="N220" s="4">
        <f t="shared" si="21"/>
        <v>3.4780866375101995</v>
      </c>
    </row>
    <row r="221" spans="1:14" x14ac:dyDescent="0.2">
      <c r="A221" s="30">
        <v>37392</v>
      </c>
      <c r="B221" s="29" t="s">
        <v>20</v>
      </c>
      <c r="C221" s="11" t="s">
        <v>4</v>
      </c>
      <c r="D221" s="7">
        <v>9</v>
      </c>
      <c r="E221" s="11" t="s">
        <v>22</v>
      </c>
      <c r="F221" s="3" t="str">
        <f t="shared" si="17"/>
        <v>Mon</v>
      </c>
      <c r="G221" s="3" t="str">
        <f t="shared" si="18"/>
        <v>OtherEnc</v>
      </c>
      <c r="H221" s="19">
        <v>4</v>
      </c>
      <c r="I221" s="19">
        <v>2</v>
      </c>
      <c r="J221" s="19">
        <v>0</v>
      </c>
      <c r="K221" s="24">
        <v>0</v>
      </c>
      <c r="L221" s="12">
        <f t="shared" si="19"/>
        <v>6.2831853071795862</v>
      </c>
      <c r="M221" s="4">
        <f t="shared" si="20"/>
        <v>0.79817986835811505</v>
      </c>
      <c r="N221" s="4">
        <f t="shared" si="21"/>
        <v>1.8378770664093453</v>
      </c>
    </row>
    <row r="222" spans="1:14" x14ac:dyDescent="0.2">
      <c r="A222" s="30">
        <v>37392</v>
      </c>
      <c r="B222" s="29" t="s">
        <v>20</v>
      </c>
      <c r="C222" s="11" t="s">
        <v>4</v>
      </c>
      <c r="D222" s="7">
        <v>9</v>
      </c>
      <c r="E222" s="11" t="s">
        <v>22</v>
      </c>
      <c r="F222" s="3" t="str">
        <f t="shared" si="17"/>
        <v>Mon</v>
      </c>
      <c r="G222" s="3" t="str">
        <f t="shared" si="18"/>
        <v>OtherEnc</v>
      </c>
      <c r="H222" s="19">
        <v>3</v>
      </c>
      <c r="I222" s="19">
        <v>2</v>
      </c>
      <c r="J222" s="19">
        <v>0</v>
      </c>
      <c r="K222" s="24">
        <v>0</v>
      </c>
      <c r="L222" s="12">
        <f t="shared" si="19"/>
        <v>4.7123889803846897</v>
      </c>
      <c r="M222" s="4">
        <f t="shared" si="20"/>
        <v>0.67324113174981504</v>
      </c>
      <c r="N222" s="4">
        <f t="shared" si="21"/>
        <v>1.5501949939575645</v>
      </c>
    </row>
    <row r="223" spans="1:14" x14ac:dyDescent="0.2">
      <c r="A223" s="30">
        <v>37392</v>
      </c>
      <c r="B223" s="29" t="s">
        <v>20</v>
      </c>
      <c r="C223" s="11" t="s">
        <v>4</v>
      </c>
      <c r="D223" s="7">
        <v>9</v>
      </c>
      <c r="E223" s="11" t="s">
        <v>22</v>
      </c>
      <c r="F223" s="3" t="str">
        <f t="shared" si="17"/>
        <v>Mon</v>
      </c>
      <c r="G223" s="3" t="str">
        <f t="shared" si="18"/>
        <v>OtherEnc</v>
      </c>
      <c r="H223" s="19">
        <v>4.5</v>
      </c>
      <c r="I223" s="19">
        <v>4.5</v>
      </c>
      <c r="J223" s="19">
        <v>0</v>
      </c>
      <c r="K223" s="24">
        <v>5</v>
      </c>
      <c r="L223" s="12">
        <f t="shared" si="19"/>
        <v>15.904312808798327</v>
      </c>
      <c r="M223" s="4">
        <f t="shared" si="20"/>
        <v>1.2015149089168589</v>
      </c>
      <c r="N223" s="4">
        <f t="shared" si="21"/>
        <v>2.7665903182820575</v>
      </c>
    </row>
    <row r="224" spans="1:14" x14ac:dyDescent="0.2">
      <c r="A224" s="30">
        <v>37431</v>
      </c>
      <c r="B224" s="3" t="s">
        <v>20</v>
      </c>
      <c r="C224" s="3" t="s">
        <v>4</v>
      </c>
      <c r="D224" s="2">
        <v>1</v>
      </c>
      <c r="E224" s="3" t="s">
        <v>8</v>
      </c>
      <c r="F224" s="3" t="str">
        <f t="shared" si="17"/>
        <v>Por</v>
      </c>
      <c r="G224" s="3" t="str">
        <f t="shared" si="18"/>
        <v>Branch</v>
      </c>
      <c r="H224" s="17">
        <v>68</v>
      </c>
      <c r="I224" s="17">
        <v>52</v>
      </c>
      <c r="J224" s="17">
        <v>46.5</v>
      </c>
      <c r="K224" s="22">
        <v>90</v>
      </c>
      <c r="L224" s="12">
        <f t="shared" si="19"/>
        <v>9570.0766209979065</v>
      </c>
      <c r="M224" s="4">
        <f t="shared" si="20"/>
        <v>3.9809154148869146</v>
      </c>
      <c r="N224" s="4">
        <f t="shared" si="21"/>
        <v>9.1663964907888165</v>
      </c>
    </row>
    <row r="225" spans="1:14" x14ac:dyDescent="0.2">
      <c r="A225" s="30">
        <v>37431</v>
      </c>
      <c r="B225" s="3" t="s">
        <v>20</v>
      </c>
      <c r="C225" s="3" t="s">
        <v>4</v>
      </c>
      <c r="D225" s="2">
        <v>1</v>
      </c>
      <c r="E225" s="3" t="s">
        <v>8</v>
      </c>
      <c r="F225" s="3" t="str">
        <f t="shared" si="17"/>
        <v>Por</v>
      </c>
      <c r="G225" s="3" t="str">
        <f t="shared" si="18"/>
        <v>Branch</v>
      </c>
      <c r="H225" s="17">
        <v>11</v>
      </c>
      <c r="I225" s="17">
        <v>6.5</v>
      </c>
      <c r="J225" s="17">
        <v>9</v>
      </c>
      <c r="K225" s="22">
        <v>5</v>
      </c>
      <c r="L225" s="12">
        <f t="shared" si="19"/>
        <v>310.62497362369078</v>
      </c>
      <c r="M225" s="4">
        <f t="shared" si="20"/>
        <v>2.4922363691998668</v>
      </c>
      <c r="N225" s="4">
        <f t="shared" si="21"/>
        <v>5.738586311937218</v>
      </c>
    </row>
    <row r="226" spans="1:14" x14ac:dyDescent="0.2">
      <c r="A226" s="30">
        <v>37431</v>
      </c>
      <c r="B226" s="3" t="s">
        <v>20</v>
      </c>
      <c r="C226" s="3" t="s">
        <v>4</v>
      </c>
      <c r="D226" s="2">
        <v>1</v>
      </c>
      <c r="E226" s="3" t="s">
        <v>8</v>
      </c>
      <c r="F226" s="3" t="str">
        <f t="shared" si="17"/>
        <v>Por</v>
      </c>
      <c r="G226" s="3" t="str">
        <f t="shared" si="18"/>
        <v>Branch</v>
      </c>
      <c r="H226" s="17">
        <v>72</v>
      </c>
      <c r="I226" s="17">
        <v>26.5</v>
      </c>
      <c r="J226" s="17">
        <v>34</v>
      </c>
      <c r="K226" s="22">
        <v>85</v>
      </c>
      <c r="L226" s="12">
        <f t="shared" si="19"/>
        <v>5130.2208033121324</v>
      </c>
      <c r="M226" s="4">
        <f t="shared" si="20"/>
        <v>3.7101360574308022</v>
      </c>
      <c r="N226" s="4">
        <f t="shared" si="21"/>
        <v>8.5429039788198651</v>
      </c>
    </row>
    <row r="227" spans="1:14" x14ac:dyDescent="0.2">
      <c r="A227" s="30">
        <v>37387</v>
      </c>
      <c r="B227" s="29" t="s">
        <v>21</v>
      </c>
      <c r="C227" s="3" t="s">
        <v>4</v>
      </c>
      <c r="D227" s="2">
        <v>2</v>
      </c>
      <c r="E227" s="3" t="s">
        <v>8</v>
      </c>
      <c r="F227" s="3" t="str">
        <f t="shared" si="17"/>
        <v>Por</v>
      </c>
      <c r="G227" s="3" t="str">
        <f t="shared" si="18"/>
        <v>Branch</v>
      </c>
      <c r="H227" s="17">
        <v>5</v>
      </c>
      <c r="I227" s="17">
        <v>2</v>
      </c>
      <c r="J227" s="17">
        <v>4.5</v>
      </c>
      <c r="K227" s="22">
        <v>10</v>
      </c>
      <c r="L227" s="12">
        <f t="shared" si="19"/>
        <v>71.471232869167793</v>
      </c>
      <c r="M227" s="4">
        <f t="shared" si="20"/>
        <v>1.854131273687265</v>
      </c>
      <c r="N227" s="4">
        <f t="shared" si="21"/>
        <v>4.2692950312463598</v>
      </c>
    </row>
    <row r="228" spans="1:14" x14ac:dyDescent="0.2">
      <c r="A228" s="30">
        <v>37387</v>
      </c>
      <c r="B228" s="29" t="s">
        <v>20</v>
      </c>
      <c r="C228" s="3" t="s">
        <v>4</v>
      </c>
      <c r="D228" s="2">
        <v>3</v>
      </c>
      <c r="E228" s="3" t="s">
        <v>8</v>
      </c>
      <c r="F228" s="3" t="str">
        <f t="shared" si="17"/>
        <v>Por</v>
      </c>
      <c r="G228" s="3" t="str">
        <f t="shared" si="18"/>
        <v>Branch</v>
      </c>
      <c r="H228" s="17">
        <v>16.5</v>
      </c>
      <c r="I228" s="17">
        <v>14</v>
      </c>
      <c r="J228" s="17">
        <v>11.5</v>
      </c>
      <c r="K228" s="22">
        <v>95</v>
      </c>
      <c r="L228" s="12">
        <f t="shared" si="19"/>
        <v>596.90260418206071</v>
      </c>
      <c r="M228" s="4">
        <f t="shared" si="20"/>
        <v>2.775903473646963</v>
      </c>
      <c r="N228" s="4">
        <f t="shared" si="21"/>
        <v>6.3917539580098861</v>
      </c>
    </row>
    <row r="229" spans="1:14" x14ac:dyDescent="0.2">
      <c r="A229" s="30">
        <v>37387</v>
      </c>
      <c r="B229" s="29" t="s">
        <v>20</v>
      </c>
      <c r="C229" s="3" t="s">
        <v>4</v>
      </c>
      <c r="D229" s="2">
        <v>3</v>
      </c>
      <c r="E229" s="3" t="s">
        <v>8</v>
      </c>
      <c r="F229" s="3" t="str">
        <f t="shared" si="17"/>
        <v>Por</v>
      </c>
      <c r="G229" s="3" t="str">
        <f t="shared" si="18"/>
        <v>Branch</v>
      </c>
      <c r="H229" s="17">
        <v>9.5</v>
      </c>
      <c r="I229" s="17">
        <v>5.5</v>
      </c>
      <c r="J229" s="17">
        <v>5</v>
      </c>
      <c r="K229" s="22">
        <v>0</v>
      </c>
      <c r="L229" s="12">
        <f t="shared" si="19"/>
        <v>119.5768703772615</v>
      </c>
      <c r="M229" s="4">
        <f t="shared" si="20"/>
        <v>2.0776471826710843</v>
      </c>
      <c r="N229" s="4">
        <f t="shared" si="21"/>
        <v>4.7839594313195155</v>
      </c>
    </row>
    <row r="230" spans="1:14" x14ac:dyDescent="0.2">
      <c r="A230" s="30">
        <v>37387</v>
      </c>
      <c r="B230" s="29" t="s">
        <v>21</v>
      </c>
      <c r="C230" s="3" t="s">
        <v>4</v>
      </c>
      <c r="D230" s="2">
        <v>3</v>
      </c>
      <c r="E230" s="3" t="s">
        <v>8</v>
      </c>
      <c r="F230" s="3" t="str">
        <f t="shared" si="17"/>
        <v>Por</v>
      </c>
      <c r="G230" s="3" t="str">
        <f t="shared" si="18"/>
        <v>Branch</v>
      </c>
      <c r="H230" s="17">
        <v>45.5</v>
      </c>
      <c r="I230" s="17">
        <v>21</v>
      </c>
      <c r="J230" s="17">
        <v>15</v>
      </c>
      <c r="K230" s="22">
        <v>70</v>
      </c>
      <c r="L230" s="12">
        <f t="shared" si="19"/>
        <v>1457.3062921839653</v>
      </c>
      <c r="M230" s="4">
        <f t="shared" si="20"/>
        <v>3.1635508400509735</v>
      </c>
      <c r="N230" s="4">
        <f t="shared" si="21"/>
        <v>7.2843450052301622</v>
      </c>
    </row>
    <row r="231" spans="1:14" x14ac:dyDescent="0.2">
      <c r="A231" s="30">
        <v>37431</v>
      </c>
      <c r="B231" s="3" t="s">
        <v>20</v>
      </c>
      <c r="C231" s="3" t="s">
        <v>4</v>
      </c>
      <c r="D231" s="2">
        <v>3</v>
      </c>
      <c r="E231" s="3" t="s">
        <v>8</v>
      </c>
      <c r="F231" s="3" t="str">
        <f t="shared" si="17"/>
        <v>Por</v>
      </c>
      <c r="G231" s="3" t="str">
        <f t="shared" si="18"/>
        <v>Branch</v>
      </c>
      <c r="H231" s="17">
        <v>10</v>
      </c>
      <c r="I231" s="17">
        <v>5</v>
      </c>
      <c r="J231" s="17">
        <v>5</v>
      </c>
      <c r="K231" s="22">
        <v>0</v>
      </c>
      <c r="L231" s="12">
        <f t="shared" si="19"/>
        <v>117.80972450961724</v>
      </c>
      <c r="M231" s="4">
        <f t="shared" si="20"/>
        <v>2.0711811404218525</v>
      </c>
      <c r="N231" s="4">
        <f t="shared" si="21"/>
        <v>4.7690708188257656</v>
      </c>
    </row>
    <row r="232" spans="1:14" x14ac:dyDescent="0.2">
      <c r="A232" s="30">
        <v>37431</v>
      </c>
      <c r="B232" s="3" t="s">
        <v>20</v>
      </c>
      <c r="C232" s="3" t="s">
        <v>4</v>
      </c>
      <c r="D232" s="2">
        <v>3</v>
      </c>
      <c r="E232" s="3" t="s">
        <v>8</v>
      </c>
      <c r="F232" s="3" t="str">
        <f t="shared" si="17"/>
        <v>Por</v>
      </c>
      <c r="G232" s="3" t="str">
        <f t="shared" si="18"/>
        <v>Branch</v>
      </c>
      <c r="H232" s="17">
        <v>24</v>
      </c>
      <c r="I232" s="17">
        <v>13.5</v>
      </c>
      <c r="J232" s="17">
        <v>9</v>
      </c>
      <c r="K232" s="22">
        <v>25</v>
      </c>
      <c r="L232" s="12">
        <f t="shared" si="19"/>
        <v>508.93800988154646</v>
      </c>
      <c r="M232" s="4">
        <f t="shared" si="20"/>
        <v>2.7066648872367649</v>
      </c>
      <c r="N232" s="4">
        <f t="shared" si="21"/>
        <v>6.2323262210817845</v>
      </c>
    </row>
    <row r="233" spans="1:14" x14ac:dyDescent="0.2">
      <c r="A233" s="30">
        <v>37431</v>
      </c>
      <c r="B233" s="3" t="s">
        <v>20</v>
      </c>
      <c r="C233" s="3" t="s">
        <v>4</v>
      </c>
      <c r="D233" s="2">
        <v>3</v>
      </c>
      <c r="E233" s="3" t="s">
        <v>8</v>
      </c>
      <c r="F233" s="3" t="str">
        <f t="shared" si="17"/>
        <v>Por</v>
      </c>
      <c r="G233" s="3" t="str">
        <f t="shared" si="18"/>
        <v>Branch</v>
      </c>
      <c r="H233" s="17">
        <v>11.5</v>
      </c>
      <c r="I233" s="17">
        <v>7.5</v>
      </c>
      <c r="J233" s="17">
        <v>7</v>
      </c>
      <c r="K233" s="22">
        <v>90</v>
      </c>
      <c r="L233" s="12">
        <f t="shared" si="19"/>
        <v>221.67863161892978</v>
      </c>
      <c r="M233" s="4">
        <f t="shared" si="20"/>
        <v>2.345723831963177</v>
      </c>
      <c r="N233" s="4">
        <f t="shared" si="21"/>
        <v>5.401228727759281</v>
      </c>
    </row>
    <row r="234" spans="1:14" x14ac:dyDescent="0.2">
      <c r="A234" s="30">
        <v>37431</v>
      </c>
      <c r="B234" s="3" t="s">
        <v>20</v>
      </c>
      <c r="C234" s="3" t="s">
        <v>4</v>
      </c>
      <c r="D234" s="2">
        <v>3</v>
      </c>
      <c r="E234" s="3" t="s">
        <v>8</v>
      </c>
      <c r="F234" s="3" t="str">
        <f t="shared" si="17"/>
        <v>Por</v>
      </c>
      <c r="G234" s="3" t="str">
        <f t="shared" si="18"/>
        <v>Branch</v>
      </c>
      <c r="H234" s="17">
        <v>3.5</v>
      </c>
      <c r="I234" s="17">
        <v>2.5</v>
      </c>
      <c r="J234" s="17">
        <v>4.5</v>
      </c>
      <c r="K234" s="22">
        <v>70</v>
      </c>
      <c r="L234" s="12">
        <f t="shared" si="19"/>
        <v>70.489485164920978</v>
      </c>
      <c r="M234" s="4">
        <f t="shared" si="20"/>
        <v>1.8481243386165283</v>
      </c>
      <c r="N234" s="4">
        <f t="shared" si="21"/>
        <v>4.2554635520978978</v>
      </c>
    </row>
    <row r="235" spans="1:14" x14ac:dyDescent="0.2">
      <c r="A235" s="30">
        <v>37431</v>
      </c>
      <c r="B235" s="3" t="s">
        <v>20</v>
      </c>
      <c r="C235" s="3" t="s">
        <v>4</v>
      </c>
      <c r="D235" s="2">
        <v>3</v>
      </c>
      <c r="E235" s="3" t="s">
        <v>8</v>
      </c>
      <c r="F235" s="3" t="str">
        <f t="shared" si="17"/>
        <v>Por</v>
      </c>
      <c r="G235" s="3" t="str">
        <f t="shared" si="18"/>
        <v>Branch</v>
      </c>
      <c r="H235" s="17">
        <v>8</v>
      </c>
      <c r="I235" s="17">
        <v>4.5</v>
      </c>
      <c r="J235" s="17">
        <v>5</v>
      </c>
      <c r="K235" s="22">
        <v>30</v>
      </c>
      <c r="L235" s="12">
        <f t="shared" si="19"/>
        <v>106.81415022205297</v>
      </c>
      <c r="M235" s="4">
        <f t="shared" si="20"/>
        <v>2.028628789736389</v>
      </c>
      <c r="N235" s="4">
        <f t="shared" si="21"/>
        <v>4.6710904104655615</v>
      </c>
    </row>
    <row r="236" spans="1:14" x14ac:dyDescent="0.2">
      <c r="A236" s="30">
        <v>37387</v>
      </c>
      <c r="B236" s="29" t="s">
        <v>20</v>
      </c>
      <c r="C236" s="3" t="s">
        <v>4</v>
      </c>
      <c r="D236" s="2">
        <v>4</v>
      </c>
      <c r="E236" s="3" t="s">
        <v>8</v>
      </c>
      <c r="F236" s="3" t="str">
        <f t="shared" si="17"/>
        <v>Por</v>
      </c>
      <c r="G236" s="3" t="str">
        <f t="shared" si="18"/>
        <v>Branch</v>
      </c>
      <c r="H236" s="17">
        <v>10.5</v>
      </c>
      <c r="I236" s="17">
        <v>9</v>
      </c>
      <c r="J236" s="17">
        <v>9.5</v>
      </c>
      <c r="K236" s="22">
        <v>40</v>
      </c>
      <c r="L236" s="12">
        <f t="shared" si="19"/>
        <v>357.74886342753769</v>
      </c>
      <c r="M236" s="4">
        <f t="shared" si="20"/>
        <v>2.5535782626751886</v>
      </c>
      <c r="N236" s="4">
        <f t="shared" si="21"/>
        <v>5.8798312414295228</v>
      </c>
    </row>
    <row r="237" spans="1:14" x14ac:dyDescent="0.2">
      <c r="A237" s="30">
        <v>37387</v>
      </c>
      <c r="B237" s="29" t="s">
        <v>20</v>
      </c>
      <c r="C237" s="3" t="s">
        <v>4</v>
      </c>
      <c r="D237" s="2">
        <v>5</v>
      </c>
      <c r="E237" s="3" t="s">
        <v>8</v>
      </c>
      <c r="F237" s="3" t="str">
        <f t="shared" si="17"/>
        <v>Por</v>
      </c>
      <c r="G237" s="3" t="str">
        <f t="shared" si="18"/>
        <v>Branch</v>
      </c>
      <c r="H237" s="17">
        <v>11.5</v>
      </c>
      <c r="I237" s="17">
        <v>9</v>
      </c>
      <c r="J237" s="17">
        <v>5.5</v>
      </c>
      <c r="K237" s="22">
        <v>10</v>
      </c>
      <c r="L237" s="12">
        <f t="shared" si="19"/>
        <v>176.32188768272715</v>
      </c>
      <c r="M237" s="4">
        <f t="shared" si="20"/>
        <v>2.2463062267055136</v>
      </c>
      <c r="N237" s="4">
        <f t="shared" si="21"/>
        <v>5.1723112319118183</v>
      </c>
    </row>
    <row r="238" spans="1:14" x14ac:dyDescent="0.2">
      <c r="A238" s="30">
        <v>37387</v>
      </c>
      <c r="B238" s="29" t="s">
        <v>20</v>
      </c>
      <c r="C238" s="3" t="s">
        <v>4</v>
      </c>
      <c r="D238" s="2">
        <v>5</v>
      </c>
      <c r="E238" s="3" t="s">
        <v>8</v>
      </c>
      <c r="F238" s="3" t="str">
        <f t="shared" si="17"/>
        <v>Por</v>
      </c>
      <c r="G238" s="3" t="str">
        <f t="shared" si="18"/>
        <v>Branch</v>
      </c>
      <c r="H238" s="17">
        <v>11</v>
      </c>
      <c r="I238" s="17">
        <v>10.5</v>
      </c>
      <c r="J238" s="17">
        <v>8</v>
      </c>
      <c r="K238" s="22">
        <v>20</v>
      </c>
      <c r="L238" s="12">
        <f t="shared" si="19"/>
        <v>291.77541770215203</v>
      </c>
      <c r="M238" s="4">
        <f t="shared" si="20"/>
        <v>2.4650486994627654</v>
      </c>
      <c r="N238" s="4">
        <f t="shared" si="21"/>
        <v>5.6759843888873229</v>
      </c>
    </row>
    <row r="239" spans="1:14" x14ac:dyDescent="0.2">
      <c r="A239" s="30">
        <v>37387</v>
      </c>
      <c r="B239" s="29" t="s">
        <v>21</v>
      </c>
      <c r="C239" s="3" t="s">
        <v>4</v>
      </c>
      <c r="D239" s="2">
        <v>5</v>
      </c>
      <c r="E239" s="3" t="s">
        <v>8</v>
      </c>
      <c r="F239" s="3" t="str">
        <f t="shared" si="17"/>
        <v>Por</v>
      </c>
      <c r="G239" s="3" t="str">
        <f t="shared" si="18"/>
        <v>Branch</v>
      </c>
      <c r="H239" s="17">
        <v>4</v>
      </c>
      <c r="I239" s="17">
        <v>3</v>
      </c>
      <c r="J239" s="17">
        <v>5</v>
      </c>
      <c r="K239" s="22">
        <v>0</v>
      </c>
      <c r="L239" s="12">
        <f t="shared" si="19"/>
        <v>87.964594300514207</v>
      </c>
      <c r="M239" s="4">
        <f t="shared" si="20"/>
        <v>1.9443079040363531</v>
      </c>
      <c r="N239" s="4">
        <f t="shared" si="21"/>
        <v>4.4769343960246042</v>
      </c>
    </row>
    <row r="240" spans="1:14" x14ac:dyDescent="0.2">
      <c r="A240" s="30">
        <v>37387</v>
      </c>
      <c r="B240" s="29" t="s">
        <v>21</v>
      </c>
      <c r="C240" s="3" t="s">
        <v>4</v>
      </c>
      <c r="D240" s="2">
        <v>5</v>
      </c>
      <c r="E240" s="3" t="s">
        <v>8</v>
      </c>
      <c r="F240" s="3" t="str">
        <f t="shared" si="17"/>
        <v>Por</v>
      </c>
      <c r="G240" s="3" t="str">
        <f t="shared" si="18"/>
        <v>Branch</v>
      </c>
      <c r="H240" s="17">
        <v>6</v>
      </c>
      <c r="I240" s="17">
        <v>7</v>
      </c>
      <c r="J240" s="17">
        <v>5</v>
      </c>
      <c r="K240" s="22">
        <v>15</v>
      </c>
      <c r="L240" s="12">
        <f t="shared" si="19"/>
        <v>111.52653920243766</v>
      </c>
      <c r="M240" s="4">
        <f t="shared" si="20"/>
        <v>2.0473782257492279</v>
      </c>
      <c r="N240" s="4">
        <f t="shared" si="21"/>
        <v>4.71426258233077</v>
      </c>
    </row>
    <row r="241" spans="1:14" x14ac:dyDescent="0.2">
      <c r="A241" s="30">
        <v>37387</v>
      </c>
      <c r="B241" s="29" t="s">
        <v>21</v>
      </c>
      <c r="C241" s="3" t="s">
        <v>4</v>
      </c>
      <c r="D241" s="2">
        <v>5</v>
      </c>
      <c r="E241" s="3" t="s">
        <v>8</v>
      </c>
      <c r="F241" s="3" t="str">
        <f t="shared" si="17"/>
        <v>Por</v>
      </c>
      <c r="G241" s="3" t="str">
        <f t="shared" si="18"/>
        <v>Branch</v>
      </c>
      <c r="H241" s="17">
        <v>5</v>
      </c>
      <c r="I241" s="17">
        <v>3.5</v>
      </c>
      <c r="J241" s="17">
        <v>3.5</v>
      </c>
      <c r="K241" s="22">
        <v>5</v>
      </c>
      <c r="L241" s="12">
        <f t="shared" si="19"/>
        <v>52.228977865930311</v>
      </c>
      <c r="M241" s="4">
        <f t="shared" si="20"/>
        <v>1.7179115266692762</v>
      </c>
      <c r="N241" s="4">
        <f t="shared" si="21"/>
        <v>3.9556374723913179</v>
      </c>
    </row>
    <row r="242" spans="1:14" x14ac:dyDescent="0.2">
      <c r="A242" s="30">
        <v>37431</v>
      </c>
      <c r="B242" s="3" t="s">
        <v>28</v>
      </c>
      <c r="C242" s="3" t="s">
        <v>4</v>
      </c>
      <c r="D242" s="2">
        <v>5</v>
      </c>
      <c r="E242" s="3" t="s">
        <v>8</v>
      </c>
      <c r="F242" s="3" t="str">
        <f t="shared" si="17"/>
        <v>Por</v>
      </c>
      <c r="G242" s="3" t="str">
        <f t="shared" si="18"/>
        <v>Branch</v>
      </c>
      <c r="H242" s="17">
        <v>7</v>
      </c>
      <c r="I242" s="17">
        <v>6</v>
      </c>
      <c r="J242" s="17">
        <v>4</v>
      </c>
      <c r="K242" s="22">
        <v>0</v>
      </c>
      <c r="L242" s="12">
        <f t="shared" si="19"/>
        <v>83.252205320129519</v>
      </c>
      <c r="M242" s="4">
        <f t="shared" si="20"/>
        <v>1.9203957466309416</v>
      </c>
      <c r="N242" s="4">
        <f t="shared" si="21"/>
        <v>4.421874618841577</v>
      </c>
    </row>
    <row r="243" spans="1:14" x14ac:dyDescent="0.2">
      <c r="A243" s="30">
        <v>37431</v>
      </c>
      <c r="B243" s="3" t="s">
        <v>20</v>
      </c>
      <c r="C243" s="3" t="s">
        <v>4</v>
      </c>
      <c r="D243" s="2">
        <v>5</v>
      </c>
      <c r="E243" s="3" t="s">
        <v>8</v>
      </c>
      <c r="F243" s="3" t="str">
        <f t="shared" si="17"/>
        <v>Por</v>
      </c>
      <c r="G243" s="3" t="str">
        <f t="shared" si="18"/>
        <v>Branch</v>
      </c>
      <c r="H243" s="17">
        <v>50</v>
      </c>
      <c r="I243" s="17">
        <v>37</v>
      </c>
      <c r="J243" s="17">
        <v>33</v>
      </c>
      <c r="K243" s="22">
        <v>80</v>
      </c>
      <c r="L243" s="12">
        <f t="shared" si="19"/>
        <v>4874.1810020445637</v>
      </c>
      <c r="M243" s="4">
        <f t="shared" si="20"/>
        <v>3.6879016526143182</v>
      </c>
      <c r="N243" s="4">
        <f t="shared" si="21"/>
        <v>8.4917073697378349</v>
      </c>
    </row>
    <row r="244" spans="1:14" x14ac:dyDescent="0.2">
      <c r="A244" s="30">
        <v>37387</v>
      </c>
      <c r="B244" s="29" t="s">
        <v>20</v>
      </c>
      <c r="C244" s="3" t="s">
        <v>4</v>
      </c>
      <c r="D244" s="2">
        <v>6</v>
      </c>
      <c r="E244" s="3" t="s">
        <v>8</v>
      </c>
      <c r="F244" s="3" t="str">
        <f t="shared" si="17"/>
        <v>Por</v>
      </c>
      <c r="G244" s="3" t="str">
        <f t="shared" si="18"/>
        <v>Branch</v>
      </c>
      <c r="H244" s="17">
        <v>2</v>
      </c>
      <c r="I244" s="17">
        <v>1</v>
      </c>
      <c r="J244" s="17">
        <v>0.5</v>
      </c>
      <c r="K244" s="22">
        <v>0</v>
      </c>
      <c r="L244" s="12">
        <f t="shared" si="19"/>
        <v>2.3561944901923448</v>
      </c>
      <c r="M244" s="4">
        <f t="shared" si="20"/>
        <v>0.37221113608583389</v>
      </c>
      <c r="N244" s="4">
        <f t="shared" si="21"/>
        <v>0.85704781339761926</v>
      </c>
    </row>
    <row r="245" spans="1:14" x14ac:dyDescent="0.2">
      <c r="A245" s="30">
        <v>37387</v>
      </c>
      <c r="B245" s="29" t="s">
        <v>20</v>
      </c>
      <c r="C245" s="3" t="s">
        <v>4</v>
      </c>
      <c r="D245" s="2">
        <v>6</v>
      </c>
      <c r="E245" s="3" t="s">
        <v>8</v>
      </c>
      <c r="F245" s="3" t="str">
        <f t="shared" si="17"/>
        <v>Por</v>
      </c>
      <c r="G245" s="3" t="str">
        <f t="shared" si="18"/>
        <v>Branch</v>
      </c>
      <c r="H245" s="17">
        <v>5</v>
      </c>
      <c r="I245" s="17">
        <v>2</v>
      </c>
      <c r="J245" s="17">
        <v>5</v>
      </c>
      <c r="K245" s="22">
        <v>40</v>
      </c>
      <c r="L245" s="12">
        <f t="shared" si="19"/>
        <v>86.393797973719316</v>
      </c>
      <c r="M245" s="4">
        <f t="shared" si="20"/>
        <v>1.9364825665243965</v>
      </c>
      <c r="N245" s="4">
        <f t="shared" si="21"/>
        <v>4.4589158905219257</v>
      </c>
    </row>
    <row r="246" spans="1:14" x14ac:dyDescent="0.2">
      <c r="A246" s="30">
        <v>37431</v>
      </c>
      <c r="B246" s="3" t="s">
        <v>28</v>
      </c>
      <c r="C246" s="3" t="s">
        <v>4</v>
      </c>
      <c r="D246" s="2">
        <v>6</v>
      </c>
      <c r="E246" s="3" t="s">
        <v>8</v>
      </c>
      <c r="F246" s="3" t="str">
        <f t="shared" si="17"/>
        <v>Por</v>
      </c>
      <c r="G246" s="3" t="str">
        <f t="shared" si="18"/>
        <v>Branch</v>
      </c>
      <c r="H246" s="17">
        <v>21</v>
      </c>
      <c r="I246" s="17">
        <v>12</v>
      </c>
      <c r="J246" s="17">
        <v>12</v>
      </c>
      <c r="K246" s="22">
        <v>20</v>
      </c>
      <c r="L246" s="12">
        <f t="shared" si="19"/>
        <v>650.30967929308713</v>
      </c>
      <c r="M246" s="4">
        <f t="shared" si="20"/>
        <v>2.8131202181510515</v>
      </c>
      <c r="N246" s="4">
        <f t="shared" si="21"/>
        <v>6.4774486791147687</v>
      </c>
    </row>
    <row r="247" spans="1:14" x14ac:dyDescent="0.2">
      <c r="A247" s="30">
        <v>37387</v>
      </c>
      <c r="B247" s="29" t="s">
        <v>20</v>
      </c>
      <c r="C247" s="3" t="s">
        <v>4</v>
      </c>
      <c r="D247" s="2">
        <v>7</v>
      </c>
      <c r="E247" s="3" t="s">
        <v>8</v>
      </c>
      <c r="F247" s="3" t="str">
        <f t="shared" si="17"/>
        <v>Por</v>
      </c>
      <c r="G247" s="3" t="str">
        <f t="shared" si="18"/>
        <v>Branch</v>
      </c>
      <c r="H247" s="17">
        <v>13</v>
      </c>
      <c r="I247" s="17">
        <v>9</v>
      </c>
      <c r="J247" s="17">
        <v>9.5</v>
      </c>
      <c r="K247" s="22">
        <v>20</v>
      </c>
      <c r="L247" s="12">
        <f t="shared" si="19"/>
        <v>375.42032210398025</v>
      </c>
      <c r="M247" s="4">
        <f t="shared" si="20"/>
        <v>2.5745177779782904</v>
      </c>
      <c r="N247" s="4">
        <f t="shared" si="21"/>
        <v>5.9280462572209656</v>
      </c>
    </row>
    <row r="248" spans="1:14" x14ac:dyDescent="0.2">
      <c r="A248" s="30">
        <v>37387</v>
      </c>
      <c r="B248" s="29" t="s">
        <v>21</v>
      </c>
      <c r="C248" s="3" t="s">
        <v>4</v>
      </c>
      <c r="D248" s="2">
        <v>7</v>
      </c>
      <c r="E248" s="3" t="s">
        <v>8</v>
      </c>
      <c r="F248" s="3" t="str">
        <f t="shared" si="17"/>
        <v>Por</v>
      </c>
      <c r="G248" s="3" t="str">
        <f t="shared" si="18"/>
        <v>Branch</v>
      </c>
      <c r="H248" s="17">
        <v>13</v>
      </c>
      <c r="I248" s="17">
        <v>7</v>
      </c>
      <c r="J248" s="17">
        <v>12.4</v>
      </c>
      <c r="K248" s="22">
        <v>15</v>
      </c>
      <c r="L248" s="12">
        <f t="shared" si="19"/>
        <v>554.52251928513442</v>
      </c>
      <c r="M248" s="4">
        <f t="shared" si="20"/>
        <v>2.7439191876406044</v>
      </c>
      <c r="N248" s="4">
        <f t="shared" si="21"/>
        <v>6.3181074178415875</v>
      </c>
    </row>
    <row r="249" spans="1:14" x14ac:dyDescent="0.2">
      <c r="A249" s="30">
        <v>37387</v>
      </c>
      <c r="B249" s="29" t="s">
        <v>21</v>
      </c>
      <c r="C249" s="3" t="s">
        <v>4</v>
      </c>
      <c r="D249" s="2">
        <v>7</v>
      </c>
      <c r="E249" s="3" t="s">
        <v>8</v>
      </c>
      <c r="F249" s="3" t="str">
        <f t="shared" si="17"/>
        <v>Por</v>
      </c>
      <c r="G249" s="3" t="str">
        <f t="shared" si="18"/>
        <v>Branch</v>
      </c>
      <c r="H249" s="17">
        <v>21.8</v>
      </c>
      <c r="I249" s="17">
        <v>16.2</v>
      </c>
      <c r="J249" s="17">
        <v>11.2</v>
      </c>
      <c r="K249" s="22">
        <v>80</v>
      </c>
      <c r="L249" s="12">
        <f t="shared" si="19"/>
        <v>671.4525978517463</v>
      </c>
      <c r="M249" s="4">
        <f t="shared" si="20"/>
        <v>2.8270153584521411</v>
      </c>
      <c r="N249" s="4">
        <f t="shared" si="21"/>
        <v>6.5094434220371191</v>
      </c>
    </row>
    <row r="250" spans="1:14" x14ac:dyDescent="0.2">
      <c r="A250" s="30">
        <v>37387</v>
      </c>
      <c r="B250" s="29" t="s">
        <v>21</v>
      </c>
      <c r="C250" s="3" t="s">
        <v>4</v>
      </c>
      <c r="D250" s="2">
        <v>8</v>
      </c>
      <c r="E250" s="3" t="s">
        <v>8</v>
      </c>
      <c r="F250" s="3" t="str">
        <f t="shared" si="17"/>
        <v>Por</v>
      </c>
      <c r="G250" s="3" t="str">
        <f t="shared" si="18"/>
        <v>Branch</v>
      </c>
      <c r="H250" s="17">
        <v>18</v>
      </c>
      <c r="I250" s="17">
        <v>8</v>
      </c>
      <c r="J250" s="17">
        <v>12</v>
      </c>
      <c r="K250" s="22">
        <v>15</v>
      </c>
      <c r="L250" s="12">
        <f t="shared" si="19"/>
        <v>565.48667764616278</v>
      </c>
      <c r="M250" s="4">
        <f t="shared" si="20"/>
        <v>2.7524223777974397</v>
      </c>
      <c r="N250" s="4">
        <f t="shared" si="21"/>
        <v>6.3376867367396104</v>
      </c>
    </row>
    <row r="251" spans="1:14" x14ac:dyDescent="0.2">
      <c r="A251" s="30">
        <v>37387</v>
      </c>
      <c r="B251" s="29" t="s">
        <v>21</v>
      </c>
      <c r="C251" s="3" t="s">
        <v>4</v>
      </c>
      <c r="D251" s="2">
        <v>2</v>
      </c>
      <c r="E251" s="3" t="s">
        <v>17</v>
      </c>
      <c r="F251" s="3" t="str">
        <f t="shared" si="17"/>
        <v>Other</v>
      </c>
      <c r="G251" s="3" t="str">
        <f t="shared" si="18"/>
        <v>OtherHem</v>
      </c>
      <c r="H251" s="17">
        <v>23</v>
      </c>
      <c r="I251" s="17">
        <v>11</v>
      </c>
      <c r="J251" s="17">
        <v>7</v>
      </c>
      <c r="K251" s="22">
        <v>75</v>
      </c>
      <c r="L251" s="12">
        <f t="shared" si="19"/>
        <v>352.6437753654543</v>
      </c>
      <c r="M251" s="4">
        <f t="shared" si="20"/>
        <v>2.5473362223694949</v>
      </c>
      <c r="N251" s="4">
        <f t="shared" si="21"/>
        <v>5.8654584124717637</v>
      </c>
    </row>
    <row r="252" spans="1:14" x14ac:dyDescent="0.2">
      <c r="A252" s="30">
        <v>37387</v>
      </c>
      <c r="B252" s="29" t="s">
        <v>20</v>
      </c>
      <c r="C252" s="3" t="s">
        <v>4</v>
      </c>
      <c r="D252" s="2">
        <v>3</v>
      </c>
      <c r="E252" s="3" t="s">
        <v>17</v>
      </c>
      <c r="F252" s="3" t="str">
        <f t="shared" si="17"/>
        <v>Other</v>
      </c>
      <c r="G252" s="3" t="str">
        <f t="shared" si="18"/>
        <v>OtherHem</v>
      </c>
      <c r="H252" s="17">
        <v>9</v>
      </c>
      <c r="I252" s="17">
        <v>6</v>
      </c>
      <c r="J252" s="17">
        <v>10</v>
      </c>
      <c r="K252" s="22">
        <v>15</v>
      </c>
      <c r="L252" s="12">
        <f t="shared" si="19"/>
        <v>356.5707661824415</v>
      </c>
      <c r="M252" s="4">
        <f t="shared" si="20"/>
        <v>2.5521457342232754</v>
      </c>
      <c r="N252" s="4">
        <f t="shared" si="21"/>
        <v>5.8765327227708575</v>
      </c>
    </row>
    <row r="253" spans="1:14" x14ac:dyDescent="0.2">
      <c r="A253" s="30">
        <v>37431</v>
      </c>
      <c r="B253" s="3" t="s">
        <v>28</v>
      </c>
      <c r="C253" s="3" t="s">
        <v>4</v>
      </c>
      <c r="D253" s="2">
        <v>3</v>
      </c>
      <c r="E253" s="3" t="s">
        <v>17</v>
      </c>
      <c r="F253" s="3" t="str">
        <f t="shared" si="17"/>
        <v>Other</v>
      </c>
      <c r="G253" s="3" t="str">
        <f t="shared" si="18"/>
        <v>OtherHem</v>
      </c>
      <c r="H253" s="17">
        <v>20</v>
      </c>
      <c r="I253" s="17">
        <v>12</v>
      </c>
      <c r="J253" s="17">
        <v>6</v>
      </c>
      <c r="K253" s="22">
        <v>30</v>
      </c>
      <c r="L253" s="12">
        <f t="shared" si="19"/>
        <v>301.59289474462014</v>
      </c>
      <c r="M253" s="4">
        <f t="shared" si="20"/>
        <v>2.4794211057337021</v>
      </c>
      <c r="N253" s="4">
        <f t="shared" si="21"/>
        <v>5.709078077317236</v>
      </c>
    </row>
    <row r="254" spans="1:14" x14ac:dyDescent="0.2">
      <c r="A254" s="30">
        <v>37431</v>
      </c>
      <c r="B254" s="3" t="s">
        <v>28</v>
      </c>
      <c r="C254" s="3" t="s">
        <v>4</v>
      </c>
      <c r="D254" s="2">
        <v>6</v>
      </c>
      <c r="E254" s="3" t="s">
        <v>17</v>
      </c>
      <c r="F254" s="3" t="str">
        <f t="shared" si="17"/>
        <v>Other</v>
      </c>
      <c r="G254" s="3" t="str">
        <f t="shared" si="18"/>
        <v>OtherHem</v>
      </c>
      <c r="H254" s="17">
        <v>40</v>
      </c>
      <c r="I254" s="17">
        <v>25</v>
      </c>
      <c r="J254" s="17">
        <v>25</v>
      </c>
      <c r="K254" s="22">
        <v>60</v>
      </c>
      <c r="L254" s="12">
        <f t="shared" si="19"/>
        <v>2748.8935718910689</v>
      </c>
      <c r="M254" s="4">
        <f t="shared" si="20"/>
        <v>3.4391579257164469</v>
      </c>
      <c r="N254" s="4">
        <f t="shared" si="21"/>
        <v>7.9189537722070149</v>
      </c>
    </row>
    <row r="255" spans="1:14" x14ac:dyDescent="0.2">
      <c r="A255" s="30">
        <v>37392</v>
      </c>
      <c r="B255" s="29" t="s">
        <v>20</v>
      </c>
      <c r="C255" s="11" t="s">
        <v>4</v>
      </c>
      <c r="D255" s="7">
        <v>9</v>
      </c>
      <c r="E255" s="11" t="s">
        <v>17</v>
      </c>
      <c r="F255" s="3" t="str">
        <f t="shared" si="17"/>
        <v>Other</v>
      </c>
      <c r="G255" s="3" t="str">
        <f t="shared" si="18"/>
        <v>OtherHem</v>
      </c>
      <c r="H255" s="19">
        <v>8.5</v>
      </c>
      <c r="I255" s="19">
        <v>5</v>
      </c>
      <c r="J255" s="19">
        <v>6.5</v>
      </c>
      <c r="K255" s="24">
        <v>50</v>
      </c>
      <c r="L255" s="12">
        <f t="shared" si="19"/>
        <v>166.1117115585603</v>
      </c>
      <c r="M255" s="4">
        <f t="shared" si="20"/>
        <v>2.2204002530772327</v>
      </c>
      <c r="N255" s="4">
        <f t="shared" si="21"/>
        <v>5.1126605232158422</v>
      </c>
    </row>
    <row r="256" spans="1:14" x14ac:dyDescent="0.2">
      <c r="A256" s="30">
        <v>37392</v>
      </c>
      <c r="B256" s="29" t="s">
        <v>20</v>
      </c>
      <c r="C256" s="11" t="s">
        <v>4</v>
      </c>
      <c r="D256" s="7">
        <v>10</v>
      </c>
      <c r="E256" s="11" t="s">
        <v>17</v>
      </c>
      <c r="F256" s="3" t="str">
        <f t="shared" si="17"/>
        <v>Other</v>
      </c>
      <c r="G256" s="3" t="str">
        <f t="shared" si="18"/>
        <v>OtherHem</v>
      </c>
      <c r="H256" s="19">
        <v>61</v>
      </c>
      <c r="I256" s="19">
        <v>58</v>
      </c>
      <c r="J256" s="19">
        <v>19.5</v>
      </c>
      <c r="K256" s="24">
        <v>85</v>
      </c>
      <c r="L256" s="12">
        <f t="shared" si="19"/>
        <v>3973.3293086276908</v>
      </c>
      <c r="M256" s="4">
        <f t="shared" si="20"/>
        <v>3.5991545607747386</v>
      </c>
      <c r="N256" s="4">
        <f t="shared" si="21"/>
        <v>8.2873596390214459</v>
      </c>
    </row>
    <row r="257" spans="1:14" x14ac:dyDescent="0.2">
      <c r="A257" s="30">
        <v>37392</v>
      </c>
      <c r="B257" s="29" t="s">
        <v>20</v>
      </c>
      <c r="C257" s="11" t="s">
        <v>4</v>
      </c>
      <c r="D257" s="7">
        <v>10</v>
      </c>
      <c r="E257" s="11" t="s">
        <v>17</v>
      </c>
      <c r="F257" s="3" t="str">
        <f t="shared" si="17"/>
        <v>Other</v>
      </c>
      <c r="G257" s="3" t="str">
        <f t="shared" si="18"/>
        <v>OtherHem</v>
      </c>
      <c r="H257" s="19">
        <v>12</v>
      </c>
      <c r="I257" s="19">
        <v>5.5</v>
      </c>
      <c r="J257" s="19">
        <v>6.5</v>
      </c>
      <c r="K257" s="24">
        <v>80</v>
      </c>
      <c r="L257" s="12">
        <f t="shared" si="19"/>
        <v>184.56856839840034</v>
      </c>
      <c r="M257" s="4">
        <f t="shared" si="20"/>
        <v>2.2661577436379079</v>
      </c>
      <c r="N257" s="4">
        <f t="shared" si="21"/>
        <v>5.2180210388736681</v>
      </c>
    </row>
    <row r="258" spans="1:14" x14ac:dyDescent="0.2">
      <c r="A258" s="30">
        <v>37431</v>
      </c>
      <c r="B258" s="3" t="s">
        <v>20</v>
      </c>
      <c r="C258" s="3" t="s">
        <v>4</v>
      </c>
      <c r="D258" s="2">
        <v>10</v>
      </c>
      <c r="E258" s="3" t="s">
        <v>17</v>
      </c>
      <c r="F258" s="3" t="str">
        <f t="shared" si="17"/>
        <v>Other</v>
      </c>
      <c r="G258" s="3" t="str">
        <f t="shared" si="18"/>
        <v>OtherHem</v>
      </c>
      <c r="H258" s="17">
        <v>76</v>
      </c>
      <c r="I258" s="17">
        <v>40.5</v>
      </c>
      <c r="J258" s="17">
        <v>23.5</v>
      </c>
      <c r="K258" s="22">
        <v>85</v>
      </c>
      <c r="L258" s="12">
        <f t="shared" si="19"/>
        <v>4152.4000898823087</v>
      </c>
      <c r="M258" s="4">
        <f t="shared" si="20"/>
        <v>3.6182991917712828</v>
      </c>
      <c r="N258" s="4">
        <f t="shared" si="21"/>
        <v>8.3314417809649601</v>
      </c>
    </row>
    <row r="259" spans="1:14" x14ac:dyDescent="0.2">
      <c r="A259" s="30">
        <v>37431</v>
      </c>
      <c r="B259" s="3" t="s">
        <v>20</v>
      </c>
      <c r="C259" s="3" t="s">
        <v>4</v>
      </c>
      <c r="D259" s="2">
        <v>10</v>
      </c>
      <c r="E259" s="3" t="s">
        <v>17</v>
      </c>
      <c r="F259" s="3" t="str">
        <f t="shared" ref="F259:F322" si="22">VLOOKUP(E259,P$3:Q$22,2)</f>
        <v>Other</v>
      </c>
      <c r="G259" s="3" t="str">
        <f t="shared" ref="G259:G322" si="23">VLOOKUP(E259,P$24:Q$44,2)</f>
        <v>OtherHem</v>
      </c>
      <c r="H259" s="17">
        <v>30.5</v>
      </c>
      <c r="I259" s="17">
        <v>29</v>
      </c>
      <c r="J259" s="17">
        <v>14.5</v>
      </c>
      <c r="K259" s="22">
        <v>90</v>
      </c>
      <c r="L259" s="12">
        <f t="shared" ref="L259:L322" si="24">IF(J259&gt;0,PI()*((H259/2)*(I259/2)+J259^2),((H259/2)*(I259/2))*PI())</f>
        <v>1355.204530942297</v>
      </c>
      <c r="M259" s="4">
        <f t="shared" ref="M259:M322" si="25">LOG(L259)</f>
        <v>3.132004844993677</v>
      </c>
      <c r="N259" s="4">
        <f t="shared" ref="N259:N322" si="26">LN(L259)</f>
        <v>7.211707667267568</v>
      </c>
    </row>
    <row r="260" spans="1:14" x14ac:dyDescent="0.2">
      <c r="A260" s="30">
        <v>37387</v>
      </c>
      <c r="B260" s="29" t="s">
        <v>20</v>
      </c>
      <c r="C260" s="3" t="s">
        <v>4</v>
      </c>
      <c r="D260" s="2">
        <v>1</v>
      </c>
      <c r="E260" s="3" t="s">
        <v>11</v>
      </c>
      <c r="F260" s="3" t="str">
        <f t="shared" si="22"/>
        <v>Por</v>
      </c>
      <c r="G260" s="3" t="str">
        <f t="shared" si="23"/>
        <v>OtherEnc</v>
      </c>
      <c r="H260" s="17">
        <v>2</v>
      </c>
      <c r="I260" s="17">
        <v>1.5</v>
      </c>
      <c r="J260" s="17">
        <v>0</v>
      </c>
      <c r="K260" s="22">
        <v>0</v>
      </c>
      <c r="L260" s="12">
        <f t="shared" si="24"/>
        <v>2.3561944901923448</v>
      </c>
      <c r="M260" s="4">
        <f t="shared" si="25"/>
        <v>0.37221113608583389</v>
      </c>
      <c r="N260" s="4">
        <f t="shared" si="26"/>
        <v>0.85704781339761926</v>
      </c>
    </row>
    <row r="261" spans="1:14" x14ac:dyDescent="0.2">
      <c r="A261" s="30">
        <v>37387</v>
      </c>
      <c r="B261" s="29" t="s">
        <v>20</v>
      </c>
      <c r="C261" s="3" t="s">
        <v>4</v>
      </c>
      <c r="D261" s="2">
        <v>2</v>
      </c>
      <c r="E261" s="3" t="s">
        <v>11</v>
      </c>
      <c r="F261" s="3" t="str">
        <f t="shared" si="22"/>
        <v>Por</v>
      </c>
      <c r="G261" s="3" t="str">
        <f t="shared" si="23"/>
        <v>OtherEnc</v>
      </c>
      <c r="H261" s="17">
        <v>1.5</v>
      </c>
      <c r="I261" s="17">
        <v>2</v>
      </c>
      <c r="J261" s="17">
        <v>0</v>
      </c>
      <c r="K261" s="22">
        <v>0</v>
      </c>
      <c r="L261" s="12">
        <f t="shared" si="24"/>
        <v>2.3561944901923448</v>
      </c>
      <c r="M261" s="4">
        <f t="shared" si="25"/>
        <v>0.37221113608583389</v>
      </c>
      <c r="N261" s="4">
        <f t="shared" si="26"/>
        <v>0.85704781339761926</v>
      </c>
    </row>
    <row r="262" spans="1:14" x14ac:dyDescent="0.2">
      <c r="A262" s="30">
        <v>37387</v>
      </c>
      <c r="B262" s="29" t="s">
        <v>20</v>
      </c>
      <c r="C262" s="3" t="s">
        <v>4</v>
      </c>
      <c r="D262" s="2">
        <v>2</v>
      </c>
      <c r="E262" s="3" t="s">
        <v>11</v>
      </c>
      <c r="F262" s="3" t="str">
        <f t="shared" si="22"/>
        <v>Por</v>
      </c>
      <c r="G262" s="3" t="str">
        <f t="shared" si="23"/>
        <v>OtherEnc</v>
      </c>
      <c r="H262" s="17">
        <v>1</v>
      </c>
      <c r="I262" s="17">
        <v>0.8</v>
      </c>
      <c r="J262" s="17">
        <v>0</v>
      </c>
      <c r="K262" s="22">
        <v>0</v>
      </c>
      <c r="L262" s="12">
        <f t="shared" si="24"/>
        <v>0.62831853071795862</v>
      </c>
      <c r="M262" s="4">
        <f t="shared" si="25"/>
        <v>-0.20182013164188498</v>
      </c>
      <c r="N262" s="4">
        <f t="shared" si="26"/>
        <v>-0.46470802658470023</v>
      </c>
    </row>
    <row r="263" spans="1:14" x14ac:dyDescent="0.2">
      <c r="A263" s="30">
        <v>37431</v>
      </c>
      <c r="B263" s="3" t="s">
        <v>20</v>
      </c>
      <c r="C263" s="3" t="s">
        <v>4</v>
      </c>
      <c r="D263" s="2">
        <v>2</v>
      </c>
      <c r="E263" s="3" t="s">
        <v>11</v>
      </c>
      <c r="F263" s="3" t="str">
        <f t="shared" si="22"/>
        <v>Por</v>
      </c>
      <c r="G263" s="3" t="str">
        <f t="shared" si="23"/>
        <v>OtherEnc</v>
      </c>
      <c r="H263" s="17">
        <v>3</v>
      </c>
      <c r="I263" s="17">
        <v>2</v>
      </c>
      <c r="J263" s="17">
        <v>0</v>
      </c>
      <c r="K263" s="22">
        <v>0</v>
      </c>
      <c r="L263" s="12">
        <f t="shared" si="24"/>
        <v>4.7123889803846897</v>
      </c>
      <c r="M263" s="4">
        <f t="shared" si="25"/>
        <v>0.67324113174981504</v>
      </c>
      <c r="N263" s="4">
        <f t="shared" si="26"/>
        <v>1.5501949939575645</v>
      </c>
    </row>
    <row r="264" spans="1:14" x14ac:dyDescent="0.2">
      <c r="A264" s="30">
        <v>37431</v>
      </c>
      <c r="B264" s="3" t="s">
        <v>20</v>
      </c>
      <c r="C264" s="3" t="s">
        <v>4</v>
      </c>
      <c r="D264" s="2">
        <v>2</v>
      </c>
      <c r="E264" s="3" t="s">
        <v>11</v>
      </c>
      <c r="F264" s="3" t="str">
        <f t="shared" si="22"/>
        <v>Por</v>
      </c>
      <c r="G264" s="3" t="str">
        <f t="shared" si="23"/>
        <v>OtherEnc</v>
      </c>
      <c r="H264" s="17">
        <v>2.4</v>
      </c>
      <c r="I264" s="17">
        <v>1.8</v>
      </c>
      <c r="J264" s="17">
        <v>0</v>
      </c>
      <c r="K264" s="22">
        <v>5</v>
      </c>
      <c r="L264" s="12">
        <f t="shared" si="24"/>
        <v>3.3929200658769769</v>
      </c>
      <c r="M264" s="4">
        <f t="shared" si="25"/>
        <v>0.53057362818108356</v>
      </c>
      <c r="N264" s="4">
        <f t="shared" si="26"/>
        <v>1.2216909269855285</v>
      </c>
    </row>
    <row r="265" spans="1:14" x14ac:dyDescent="0.2">
      <c r="A265" s="30">
        <v>37431</v>
      </c>
      <c r="B265" s="3" t="s">
        <v>28</v>
      </c>
      <c r="C265" s="3" t="s">
        <v>4</v>
      </c>
      <c r="D265" s="2">
        <v>3</v>
      </c>
      <c r="E265" s="3" t="s">
        <v>11</v>
      </c>
      <c r="F265" s="3" t="str">
        <f t="shared" si="22"/>
        <v>Por</v>
      </c>
      <c r="G265" s="3" t="str">
        <f t="shared" si="23"/>
        <v>OtherEnc</v>
      </c>
      <c r="H265" s="17">
        <v>2</v>
      </c>
      <c r="I265" s="17">
        <v>1</v>
      </c>
      <c r="J265" s="17">
        <v>0</v>
      </c>
      <c r="K265" s="22">
        <v>0</v>
      </c>
      <c r="L265" s="12">
        <f t="shared" si="24"/>
        <v>1.5707963267948966</v>
      </c>
      <c r="M265" s="4">
        <f t="shared" si="25"/>
        <v>0.19611987703015263</v>
      </c>
      <c r="N265" s="4">
        <f t="shared" si="26"/>
        <v>0.45158270528945482</v>
      </c>
    </row>
    <row r="266" spans="1:14" x14ac:dyDescent="0.2">
      <c r="A266" s="30">
        <v>37387</v>
      </c>
      <c r="B266" s="29" t="s">
        <v>20</v>
      </c>
      <c r="C266" s="3" t="s">
        <v>4</v>
      </c>
      <c r="D266" s="2">
        <v>4</v>
      </c>
      <c r="E266" s="3" t="s">
        <v>11</v>
      </c>
      <c r="F266" s="3" t="str">
        <f t="shared" si="22"/>
        <v>Por</v>
      </c>
      <c r="G266" s="3" t="str">
        <f t="shared" si="23"/>
        <v>OtherEnc</v>
      </c>
      <c r="H266" s="17">
        <v>3</v>
      </c>
      <c r="I266" s="17">
        <v>1.5</v>
      </c>
      <c r="J266" s="17">
        <v>0</v>
      </c>
      <c r="K266" s="22">
        <v>0</v>
      </c>
      <c r="L266" s="12">
        <f t="shared" si="24"/>
        <v>3.5342917352885173</v>
      </c>
      <c r="M266" s="4">
        <f t="shared" si="25"/>
        <v>0.54830239514151513</v>
      </c>
      <c r="N266" s="4">
        <f t="shared" si="26"/>
        <v>1.2625129215057835</v>
      </c>
    </row>
    <row r="267" spans="1:14" x14ac:dyDescent="0.2">
      <c r="A267" s="30">
        <v>37387</v>
      </c>
      <c r="B267" s="29" t="s">
        <v>20</v>
      </c>
      <c r="C267" s="3" t="s">
        <v>4</v>
      </c>
      <c r="D267" s="2">
        <v>4</v>
      </c>
      <c r="E267" s="3" t="s">
        <v>11</v>
      </c>
      <c r="F267" s="3" t="str">
        <f t="shared" si="22"/>
        <v>Por</v>
      </c>
      <c r="G267" s="3" t="str">
        <f t="shared" si="23"/>
        <v>OtherEnc</v>
      </c>
      <c r="H267" s="17">
        <v>3</v>
      </c>
      <c r="I267" s="17">
        <v>1</v>
      </c>
      <c r="J267" s="17">
        <v>0</v>
      </c>
      <c r="K267" s="22">
        <v>0</v>
      </c>
      <c r="L267" s="12">
        <f t="shared" si="24"/>
        <v>2.3561944901923448</v>
      </c>
      <c r="M267" s="4">
        <f t="shared" si="25"/>
        <v>0.37221113608583389</v>
      </c>
      <c r="N267" s="4">
        <f t="shared" si="26"/>
        <v>0.85704781339761926</v>
      </c>
    </row>
    <row r="268" spans="1:14" x14ac:dyDescent="0.2">
      <c r="A268" s="30">
        <v>37387</v>
      </c>
      <c r="B268" s="29" t="s">
        <v>20</v>
      </c>
      <c r="C268" s="3" t="s">
        <v>4</v>
      </c>
      <c r="D268" s="2">
        <v>4</v>
      </c>
      <c r="E268" s="3" t="s">
        <v>11</v>
      </c>
      <c r="F268" s="3" t="str">
        <f t="shared" si="22"/>
        <v>Por</v>
      </c>
      <c r="G268" s="3" t="str">
        <f t="shared" si="23"/>
        <v>OtherEnc</v>
      </c>
      <c r="H268" s="17">
        <v>0.4</v>
      </c>
      <c r="I268" s="17">
        <v>0.6</v>
      </c>
      <c r="J268" s="17">
        <v>0</v>
      </c>
      <c r="K268" s="22">
        <v>0</v>
      </c>
      <c r="L268" s="12">
        <f t="shared" si="24"/>
        <v>0.18849555921538758</v>
      </c>
      <c r="M268" s="4">
        <f t="shared" si="25"/>
        <v>-0.72469887692222257</v>
      </c>
      <c r="N268" s="4">
        <f t="shared" si="26"/>
        <v>-1.6686808309106362</v>
      </c>
    </row>
    <row r="269" spans="1:14" x14ac:dyDescent="0.2">
      <c r="A269" s="30">
        <v>37387</v>
      </c>
      <c r="B269" s="29" t="s">
        <v>21</v>
      </c>
      <c r="C269" s="3" t="s">
        <v>4</v>
      </c>
      <c r="D269" s="2">
        <v>4</v>
      </c>
      <c r="E269" s="3" t="s">
        <v>11</v>
      </c>
      <c r="F269" s="3" t="str">
        <f t="shared" si="22"/>
        <v>Por</v>
      </c>
      <c r="G269" s="3" t="str">
        <f t="shared" si="23"/>
        <v>OtherEnc</v>
      </c>
      <c r="H269" s="17">
        <v>3</v>
      </c>
      <c r="I269" s="17">
        <v>1.5</v>
      </c>
      <c r="J269" s="17">
        <v>0</v>
      </c>
      <c r="K269" s="22">
        <v>5</v>
      </c>
      <c r="L269" s="12">
        <f t="shared" si="24"/>
        <v>3.5342917352885173</v>
      </c>
      <c r="M269" s="4">
        <f t="shared" si="25"/>
        <v>0.54830239514151513</v>
      </c>
      <c r="N269" s="4">
        <f t="shared" si="26"/>
        <v>1.2625129215057835</v>
      </c>
    </row>
    <row r="270" spans="1:14" x14ac:dyDescent="0.2">
      <c r="A270" s="30">
        <v>37387</v>
      </c>
      <c r="B270" s="29" t="s">
        <v>21</v>
      </c>
      <c r="C270" s="3" t="s">
        <v>4</v>
      </c>
      <c r="D270" s="2">
        <v>4</v>
      </c>
      <c r="E270" s="3" t="s">
        <v>11</v>
      </c>
      <c r="F270" s="3" t="str">
        <f t="shared" si="22"/>
        <v>Por</v>
      </c>
      <c r="G270" s="3" t="str">
        <f t="shared" si="23"/>
        <v>OtherEnc</v>
      </c>
      <c r="H270" s="17">
        <v>2</v>
      </c>
      <c r="I270" s="17">
        <v>1.5</v>
      </c>
      <c r="J270" s="17">
        <v>0</v>
      </c>
      <c r="K270" s="22">
        <v>5</v>
      </c>
      <c r="L270" s="12">
        <f t="shared" si="24"/>
        <v>2.3561944901923448</v>
      </c>
      <c r="M270" s="4">
        <f t="shared" si="25"/>
        <v>0.37221113608583389</v>
      </c>
      <c r="N270" s="4">
        <f t="shared" si="26"/>
        <v>0.85704781339761926</v>
      </c>
    </row>
    <row r="271" spans="1:14" x14ac:dyDescent="0.2">
      <c r="A271" s="30">
        <v>37387</v>
      </c>
      <c r="B271" s="29" t="s">
        <v>21</v>
      </c>
      <c r="C271" s="3" t="s">
        <v>4</v>
      </c>
      <c r="D271" s="2">
        <v>4</v>
      </c>
      <c r="E271" s="3" t="s">
        <v>11</v>
      </c>
      <c r="F271" s="3" t="str">
        <f t="shared" si="22"/>
        <v>Por</v>
      </c>
      <c r="G271" s="3" t="str">
        <f t="shared" si="23"/>
        <v>OtherEnc</v>
      </c>
      <c r="H271" s="17">
        <v>4</v>
      </c>
      <c r="I271" s="17">
        <v>1</v>
      </c>
      <c r="J271" s="17">
        <v>0</v>
      </c>
      <c r="K271" s="22">
        <v>5</v>
      </c>
      <c r="L271" s="12">
        <f t="shared" si="24"/>
        <v>3.1415926535897931</v>
      </c>
      <c r="M271" s="4">
        <f t="shared" si="25"/>
        <v>0.49714987269413385</v>
      </c>
      <c r="N271" s="4">
        <f t="shared" si="26"/>
        <v>1.1447298858494002</v>
      </c>
    </row>
    <row r="272" spans="1:14" x14ac:dyDescent="0.2">
      <c r="A272" s="30">
        <v>37387</v>
      </c>
      <c r="B272" s="29" t="s">
        <v>20</v>
      </c>
      <c r="C272" s="3" t="s">
        <v>4</v>
      </c>
      <c r="D272" s="2">
        <v>5</v>
      </c>
      <c r="E272" s="3" t="s">
        <v>11</v>
      </c>
      <c r="F272" s="3" t="str">
        <f t="shared" si="22"/>
        <v>Por</v>
      </c>
      <c r="G272" s="3" t="str">
        <f t="shared" si="23"/>
        <v>OtherEnc</v>
      </c>
      <c r="H272" s="17">
        <v>1.5</v>
      </c>
      <c r="I272" s="17">
        <v>0.5</v>
      </c>
      <c r="J272" s="17">
        <v>0</v>
      </c>
      <c r="K272" s="22">
        <v>0</v>
      </c>
      <c r="L272" s="12">
        <f t="shared" si="24"/>
        <v>0.58904862254808621</v>
      </c>
      <c r="M272" s="4">
        <f t="shared" si="25"/>
        <v>-0.2298488552421285</v>
      </c>
      <c r="N272" s="4">
        <f t="shared" si="26"/>
        <v>-0.52924654772227142</v>
      </c>
    </row>
    <row r="273" spans="1:14" x14ac:dyDescent="0.2">
      <c r="A273" s="30">
        <v>37387</v>
      </c>
      <c r="B273" s="29" t="s">
        <v>20</v>
      </c>
      <c r="C273" s="3" t="s">
        <v>4</v>
      </c>
      <c r="D273" s="2">
        <v>5</v>
      </c>
      <c r="E273" s="3" t="s">
        <v>11</v>
      </c>
      <c r="F273" s="3" t="str">
        <f t="shared" si="22"/>
        <v>Por</v>
      </c>
      <c r="G273" s="3" t="str">
        <f t="shared" si="23"/>
        <v>OtherEnc</v>
      </c>
      <c r="H273" s="17">
        <v>4.5</v>
      </c>
      <c r="I273" s="17">
        <v>4</v>
      </c>
      <c r="J273" s="17">
        <v>0</v>
      </c>
      <c r="K273" s="22">
        <v>0</v>
      </c>
      <c r="L273" s="12">
        <f t="shared" si="24"/>
        <v>14.137166941154069</v>
      </c>
      <c r="M273" s="4">
        <f t="shared" si="25"/>
        <v>1.1503623864694774</v>
      </c>
      <c r="N273" s="4">
        <f t="shared" si="26"/>
        <v>2.6488072826256741</v>
      </c>
    </row>
    <row r="274" spans="1:14" x14ac:dyDescent="0.2">
      <c r="A274" s="30">
        <v>37387</v>
      </c>
      <c r="B274" s="29" t="s">
        <v>20</v>
      </c>
      <c r="C274" s="3" t="s">
        <v>4</v>
      </c>
      <c r="D274" s="2">
        <v>6</v>
      </c>
      <c r="E274" s="3" t="s">
        <v>11</v>
      </c>
      <c r="F274" s="3" t="str">
        <f t="shared" si="22"/>
        <v>Por</v>
      </c>
      <c r="G274" s="3" t="str">
        <f t="shared" si="23"/>
        <v>OtherEnc</v>
      </c>
      <c r="H274" s="17">
        <v>2.5</v>
      </c>
      <c r="I274" s="17">
        <v>2</v>
      </c>
      <c r="J274" s="17">
        <v>0</v>
      </c>
      <c r="K274" s="22">
        <v>0</v>
      </c>
      <c r="L274" s="12">
        <f t="shared" si="24"/>
        <v>3.9269908169872414</v>
      </c>
      <c r="M274" s="4">
        <f t="shared" si="25"/>
        <v>0.59405988570219026</v>
      </c>
      <c r="N274" s="4">
        <f t="shared" si="26"/>
        <v>1.3678734371636099</v>
      </c>
    </row>
    <row r="275" spans="1:14" x14ac:dyDescent="0.2">
      <c r="A275" s="30">
        <v>37387</v>
      </c>
      <c r="B275" s="29" t="s">
        <v>21</v>
      </c>
      <c r="C275" s="3" t="s">
        <v>4</v>
      </c>
      <c r="D275" s="2">
        <v>6</v>
      </c>
      <c r="E275" s="3" t="s">
        <v>11</v>
      </c>
      <c r="F275" s="3" t="str">
        <f t="shared" si="22"/>
        <v>Por</v>
      </c>
      <c r="G275" s="3" t="str">
        <f t="shared" si="23"/>
        <v>OtherEnc</v>
      </c>
      <c r="H275" s="17">
        <v>2</v>
      </c>
      <c r="I275" s="17">
        <v>1.5</v>
      </c>
      <c r="J275" s="17">
        <v>0</v>
      </c>
      <c r="K275" s="22">
        <v>5</v>
      </c>
      <c r="L275" s="12">
        <f t="shared" si="24"/>
        <v>2.3561944901923448</v>
      </c>
      <c r="M275" s="4">
        <f t="shared" si="25"/>
        <v>0.37221113608583389</v>
      </c>
      <c r="N275" s="4">
        <f t="shared" si="26"/>
        <v>0.85704781339761926</v>
      </c>
    </row>
    <row r="276" spans="1:14" x14ac:dyDescent="0.2">
      <c r="A276" s="30">
        <v>37387</v>
      </c>
      <c r="B276" s="29" t="s">
        <v>21</v>
      </c>
      <c r="C276" s="3" t="s">
        <v>4</v>
      </c>
      <c r="D276" s="2">
        <v>6</v>
      </c>
      <c r="E276" s="3" t="s">
        <v>11</v>
      </c>
      <c r="F276" s="3" t="str">
        <f t="shared" si="22"/>
        <v>Por</v>
      </c>
      <c r="G276" s="3" t="str">
        <f t="shared" si="23"/>
        <v>OtherEnc</v>
      </c>
      <c r="H276" s="17">
        <v>3</v>
      </c>
      <c r="I276" s="17">
        <v>2.5</v>
      </c>
      <c r="J276" s="17">
        <v>0</v>
      </c>
      <c r="K276" s="22">
        <v>25</v>
      </c>
      <c r="L276" s="12">
        <f t="shared" si="24"/>
        <v>5.8904862254808616</v>
      </c>
      <c r="M276" s="4">
        <f t="shared" si="25"/>
        <v>0.7701511447578715</v>
      </c>
      <c r="N276" s="4">
        <f t="shared" si="26"/>
        <v>1.7733385452717743</v>
      </c>
    </row>
    <row r="277" spans="1:14" x14ac:dyDescent="0.2">
      <c r="A277" s="30">
        <v>37387</v>
      </c>
      <c r="B277" s="29" t="s">
        <v>21</v>
      </c>
      <c r="C277" s="3" t="s">
        <v>4</v>
      </c>
      <c r="D277" s="2">
        <v>6</v>
      </c>
      <c r="E277" s="3" t="s">
        <v>11</v>
      </c>
      <c r="F277" s="3" t="str">
        <f t="shared" si="22"/>
        <v>Por</v>
      </c>
      <c r="G277" s="3" t="str">
        <f t="shared" si="23"/>
        <v>OtherEnc</v>
      </c>
      <c r="H277" s="17">
        <v>1.5</v>
      </c>
      <c r="I277" s="17">
        <v>0.5</v>
      </c>
      <c r="J277" s="17">
        <v>0</v>
      </c>
      <c r="K277" s="22">
        <v>5</v>
      </c>
      <c r="L277" s="12">
        <f t="shared" si="24"/>
        <v>0.58904862254808621</v>
      </c>
      <c r="M277" s="4">
        <f t="shared" si="25"/>
        <v>-0.2298488552421285</v>
      </c>
      <c r="N277" s="4">
        <f t="shared" si="26"/>
        <v>-0.52924654772227142</v>
      </c>
    </row>
    <row r="278" spans="1:14" x14ac:dyDescent="0.2">
      <c r="A278" s="30">
        <v>37431</v>
      </c>
      <c r="B278" s="3" t="s">
        <v>20</v>
      </c>
      <c r="C278" s="3" t="s">
        <v>4</v>
      </c>
      <c r="D278" s="2">
        <v>6</v>
      </c>
      <c r="E278" s="3" t="s">
        <v>11</v>
      </c>
      <c r="F278" s="3" t="str">
        <f t="shared" si="22"/>
        <v>Por</v>
      </c>
      <c r="G278" s="3" t="str">
        <f t="shared" si="23"/>
        <v>OtherEnc</v>
      </c>
      <c r="H278" s="17">
        <v>2.2000000000000002</v>
      </c>
      <c r="I278" s="17">
        <v>1.2</v>
      </c>
      <c r="J278" s="17">
        <v>0</v>
      </c>
      <c r="K278" s="22">
        <v>0</v>
      </c>
      <c r="L278" s="12">
        <f t="shared" si="24"/>
        <v>2.0734511513692637</v>
      </c>
      <c r="M278" s="4">
        <f t="shared" si="25"/>
        <v>0.31669380823600257</v>
      </c>
      <c r="N278" s="4">
        <f t="shared" si="26"/>
        <v>0.72921444188773443</v>
      </c>
    </row>
    <row r="279" spans="1:14" x14ac:dyDescent="0.2">
      <c r="A279" s="30">
        <v>37431</v>
      </c>
      <c r="B279" s="3" t="s">
        <v>20</v>
      </c>
      <c r="C279" s="3" t="s">
        <v>4</v>
      </c>
      <c r="D279" s="2">
        <v>7</v>
      </c>
      <c r="E279" s="3" t="s">
        <v>11</v>
      </c>
      <c r="F279" s="3" t="str">
        <f t="shared" si="22"/>
        <v>Por</v>
      </c>
      <c r="G279" s="3" t="str">
        <f t="shared" si="23"/>
        <v>OtherEnc</v>
      </c>
      <c r="H279" s="17">
        <v>4.5</v>
      </c>
      <c r="I279" s="17">
        <v>3</v>
      </c>
      <c r="J279" s="17">
        <v>0</v>
      </c>
      <c r="K279" s="22">
        <v>0</v>
      </c>
      <c r="L279" s="12">
        <f t="shared" si="24"/>
        <v>10.602875205865551</v>
      </c>
      <c r="M279" s="4">
        <f t="shared" si="25"/>
        <v>1.0254236498611775</v>
      </c>
      <c r="N279" s="4">
        <f t="shared" si="26"/>
        <v>2.3611252101738933</v>
      </c>
    </row>
    <row r="280" spans="1:14" x14ac:dyDescent="0.2">
      <c r="A280" s="30">
        <v>37431</v>
      </c>
      <c r="B280" s="3" t="s">
        <v>20</v>
      </c>
      <c r="C280" s="3" t="s">
        <v>4</v>
      </c>
      <c r="D280" s="2">
        <v>7</v>
      </c>
      <c r="E280" s="3" t="s">
        <v>11</v>
      </c>
      <c r="F280" s="3" t="str">
        <f t="shared" si="22"/>
        <v>Por</v>
      </c>
      <c r="G280" s="3" t="str">
        <f t="shared" si="23"/>
        <v>OtherEnc</v>
      </c>
      <c r="H280" s="17">
        <v>1.2</v>
      </c>
      <c r="I280" s="17">
        <v>1</v>
      </c>
      <c r="J280" s="17">
        <v>0</v>
      </c>
      <c r="K280" s="22">
        <v>0</v>
      </c>
      <c r="L280" s="12">
        <f t="shared" si="24"/>
        <v>0.94247779607693793</v>
      </c>
      <c r="M280" s="4">
        <f t="shared" si="25"/>
        <v>-2.5728872586203724E-2</v>
      </c>
      <c r="N280" s="4">
        <f t="shared" si="26"/>
        <v>-5.9242918476535858E-2</v>
      </c>
    </row>
    <row r="281" spans="1:14" x14ac:dyDescent="0.2">
      <c r="A281" s="30">
        <v>37387</v>
      </c>
      <c r="B281" s="29" t="s">
        <v>21</v>
      </c>
      <c r="C281" s="3" t="s">
        <v>4</v>
      </c>
      <c r="D281" s="2">
        <v>8</v>
      </c>
      <c r="E281" s="3" t="s">
        <v>11</v>
      </c>
      <c r="F281" s="3" t="str">
        <f t="shared" si="22"/>
        <v>Por</v>
      </c>
      <c r="G281" s="3" t="str">
        <f t="shared" si="23"/>
        <v>OtherEnc</v>
      </c>
      <c r="H281" s="17">
        <v>1.5</v>
      </c>
      <c r="I281" s="17">
        <v>1</v>
      </c>
      <c r="J281" s="17">
        <v>0</v>
      </c>
      <c r="K281" s="22">
        <v>0</v>
      </c>
      <c r="L281" s="12">
        <f t="shared" si="24"/>
        <v>1.1780972450961724</v>
      </c>
      <c r="M281" s="4">
        <f t="shared" si="25"/>
        <v>7.1181140421852696E-2</v>
      </c>
      <c r="N281" s="4">
        <f t="shared" si="26"/>
        <v>0.16390063283767389</v>
      </c>
    </row>
    <row r="282" spans="1:14" x14ac:dyDescent="0.2">
      <c r="A282" s="30">
        <v>37387</v>
      </c>
      <c r="B282" s="29" t="s">
        <v>21</v>
      </c>
      <c r="C282" s="3" t="s">
        <v>4</v>
      </c>
      <c r="D282" s="2">
        <v>8</v>
      </c>
      <c r="E282" s="3" t="s">
        <v>11</v>
      </c>
      <c r="F282" s="3" t="str">
        <f t="shared" si="22"/>
        <v>Por</v>
      </c>
      <c r="G282" s="3" t="str">
        <f t="shared" si="23"/>
        <v>OtherEnc</v>
      </c>
      <c r="H282" s="17">
        <v>0.5</v>
      </c>
      <c r="I282" s="17">
        <v>1.5</v>
      </c>
      <c r="J282" s="17">
        <v>0</v>
      </c>
      <c r="K282" s="22">
        <v>30</v>
      </c>
      <c r="L282" s="12">
        <f t="shared" si="24"/>
        <v>0.58904862254808621</v>
      </c>
      <c r="M282" s="4">
        <f t="shared" si="25"/>
        <v>-0.2298488552421285</v>
      </c>
      <c r="N282" s="4">
        <f t="shared" si="26"/>
        <v>-0.52924654772227142</v>
      </c>
    </row>
    <row r="283" spans="1:14" x14ac:dyDescent="0.2">
      <c r="A283" s="30">
        <v>37387</v>
      </c>
      <c r="B283" s="29" t="s">
        <v>21</v>
      </c>
      <c r="C283" s="3" t="s">
        <v>4</v>
      </c>
      <c r="D283" s="2">
        <v>8</v>
      </c>
      <c r="E283" s="3" t="s">
        <v>11</v>
      </c>
      <c r="F283" s="3" t="str">
        <f t="shared" si="22"/>
        <v>Por</v>
      </c>
      <c r="G283" s="3" t="str">
        <f t="shared" si="23"/>
        <v>OtherEnc</v>
      </c>
      <c r="H283" s="17">
        <v>2.5</v>
      </c>
      <c r="I283" s="17">
        <v>1.5</v>
      </c>
      <c r="J283" s="17">
        <v>0</v>
      </c>
      <c r="K283" s="22">
        <v>0</v>
      </c>
      <c r="L283" s="12">
        <f t="shared" si="24"/>
        <v>2.9452431127404308</v>
      </c>
      <c r="M283" s="4">
        <f t="shared" si="25"/>
        <v>0.46912114909389024</v>
      </c>
      <c r="N283" s="4">
        <f t="shared" si="26"/>
        <v>1.0801913647118289</v>
      </c>
    </row>
    <row r="284" spans="1:14" x14ac:dyDescent="0.2">
      <c r="A284" s="30">
        <v>37431</v>
      </c>
      <c r="B284" s="3" t="s">
        <v>20</v>
      </c>
      <c r="C284" s="3" t="s">
        <v>4</v>
      </c>
      <c r="D284" s="2">
        <v>8</v>
      </c>
      <c r="E284" s="3" t="s">
        <v>11</v>
      </c>
      <c r="F284" s="3" t="str">
        <f t="shared" si="22"/>
        <v>Por</v>
      </c>
      <c r="G284" s="3" t="str">
        <f t="shared" si="23"/>
        <v>OtherEnc</v>
      </c>
      <c r="H284" s="17">
        <v>2.5</v>
      </c>
      <c r="I284" s="17">
        <v>1.2</v>
      </c>
      <c r="J284" s="17">
        <v>0</v>
      </c>
      <c r="K284" s="22">
        <v>0</v>
      </c>
      <c r="L284" s="12">
        <f t="shared" si="24"/>
        <v>2.3561944901923448</v>
      </c>
      <c r="M284" s="4">
        <f t="shared" si="25"/>
        <v>0.37221113608583389</v>
      </c>
      <c r="N284" s="4">
        <f t="shared" si="26"/>
        <v>0.85704781339761926</v>
      </c>
    </row>
    <row r="285" spans="1:14" x14ac:dyDescent="0.2">
      <c r="A285" s="30">
        <v>37392</v>
      </c>
      <c r="B285" s="29" t="s">
        <v>20</v>
      </c>
      <c r="C285" s="11" t="s">
        <v>4</v>
      </c>
      <c r="D285" s="7">
        <v>9</v>
      </c>
      <c r="E285" s="11" t="s">
        <v>11</v>
      </c>
      <c r="F285" s="3" t="str">
        <f t="shared" si="22"/>
        <v>Por</v>
      </c>
      <c r="G285" s="3" t="str">
        <f t="shared" si="23"/>
        <v>OtherEnc</v>
      </c>
      <c r="H285" s="19">
        <v>5</v>
      </c>
      <c r="I285" s="19">
        <v>2.5</v>
      </c>
      <c r="J285" s="19">
        <v>0</v>
      </c>
      <c r="K285" s="24">
        <v>0</v>
      </c>
      <c r="L285" s="12">
        <f t="shared" si="24"/>
        <v>9.8174770424681039</v>
      </c>
      <c r="M285" s="4">
        <f t="shared" si="25"/>
        <v>0.99199989437422786</v>
      </c>
      <c r="N285" s="4">
        <f t="shared" si="26"/>
        <v>2.2841641690377652</v>
      </c>
    </row>
    <row r="286" spans="1:14" x14ac:dyDescent="0.2">
      <c r="A286" s="30">
        <v>37392</v>
      </c>
      <c r="B286" s="29" t="s">
        <v>20</v>
      </c>
      <c r="C286" s="11" t="s">
        <v>4</v>
      </c>
      <c r="D286" s="7">
        <v>9</v>
      </c>
      <c r="E286" s="11" t="s">
        <v>11</v>
      </c>
      <c r="F286" s="3" t="str">
        <f t="shared" si="22"/>
        <v>Por</v>
      </c>
      <c r="G286" s="3" t="str">
        <f t="shared" si="23"/>
        <v>OtherEnc</v>
      </c>
      <c r="H286" s="19">
        <v>1.5</v>
      </c>
      <c r="I286" s="19">
        <v>1</v>
      </c>
      <c r="J286" s="19">
        <v>0</v>
      </c>
      <c r="K286" s="24">
        <v>0</v>
      </c>
      <c r="L286" s="12">
        <f t="shared" si="24"/>
        <v>1.1780972450961724</v>
      </c>
      <c r="M286" s="4">
        <f t="shared" si="25"/>
        <v>7.1181140421852696E-2</v>
      </c>
      <c r="N286" s="4">
        <f t="shared" si="26"/>
        <v>0.16390063283767389</v>
      </c>
    </row>
    <row r="287" spans="1:14" x14ac:dyDescent="0.2">
      <c r="A287" s="30">
        <v>37431</v>
      </c>
      <c r="B287" s="3" t="s">
        <v>28</v>
      </c>
      <c r="C287" s="3" t="s">
        <v>4</v>
      </c>
      <c r="D287" s="2">
        <v>9</v>
      </c>
      <c r="E287" s="3" t="s">
        <v>11</v>
      </c>
      <c r="F287" s="3" t="str">
        <f t="shared" si="22"/>
        <v>Por</v>
      </c>
      <c r="G287" s="3" t="str">
        <f t="shared" si="23"/>
        <v>OtherEnc</v>
      </c>
      <c r="H287" s="17">
        <v>3</v>
      </c>
      <c r="I287" s="17">
        <v>0.5</v>
      </c>
      <c r="J287" s="17">
        <v>0</v>
      </c>
      <c r="K287" s="22">
        <v>0</v>
      </c>
      <c r="L287" s="12">
        <f t="shared" si="24"/>
        <v>1.1780972450961724</v>
      </c>
      <c r="M287" s="4">
        <f t="shared" si="25"/>
        <v>7.1181140421852696E-2</v>
      </c>
      <c r="N287" s="4">
        <f t="shared" si="26"/>
        <v>0.16390063283767389</v>
      </c>
    </row>
    <row r="288" spans="1:14" x14ac:dyDescent="0.2">
      <c r="A288" s="30">
        <v>37392</v>
      </c>
      <c r="B288" s="29" t="s">
        <v>20</v>
      </c>
      <c r="C288" s="11" t="s">
        <v>4</v>
      </c>
      <c r="D288" s="7">
        <v>10</v>
      </c>
      <c r="E288" s="11" t="s">
        <v>11</v>
      </c>
      <c r="F288" s="3" t="str">
        <f t="shared" si="22"/>
        <v>Por</v>
      </c>
      <c r="G288" s="3" t="str">
        <f t="shared" si="23"/>
        <v>OtherEnc</v>
      </c>
      <c r="H288" s="19">
        <v>0.8</v>
      </c>
      <c r="I288" s="19">
        <v>1.4</v>
      </c>
      <c r="J288" s="19">
        <v>0</v>
      </c>
      <c r="K288" s="24">
        <v>0</v>
      </c>
      <c r="L288" s="12">
        <f t="shared" si="24"/>
        <v>0.87964594300514198</v>
      </c>
      <c r="M288" s="4">
        <f t="shared" si="25"/>
        <v>-5.5692095963646986E-2</v>
      </c>
      <c r="N288" s="4">
        <f t="shared" si="26"/>
        <v>-0.12823578996348742</v>
      </c>
    </row>
    <row r="289" spans="1:14" x14ac:dyDescent="0.2">
      <c r="A289" s="30">
        <v>37392</v>
      </c>
      <c r="B289" s="29" t="s">
        <v>20</v>
      </c>
      <c r="C289" s="11" t="s">
        <v>4</v>
      </c>
      <c r="D289" s="7">
        <v>10</v>
      </c>
      <c r="E289" s="11" t="s">
        <v>11</v>
      </c>
      <c r="F289" s="3" t="str">
        <f t="shared" si="22"/>
        <v>Por</v>
      </c>
      <c r="G289" s="3" t="str">
        <f t="shared" si="23"/>
        <v>OtherEnc</v>
      </c>
      <c r="H289" s="19">
        <v>1</v>
      </c>
      <c r="I289" s="19">
        <v>0.6</v>
      </c>
      <c r="J289" s="19">
        <v>0</v>
      </c>
      <c r="K289" s="24">
        <v>0</v>
      </c>
      <c r="L289" s="12">
        <f t="shared" si="24"/>
        <v>0.47123889803846897</v>
      </c>
      <c r="M289" s="4">
        <f t="shared" si="25"/>
        <v>-0.32675886825018491</v>
      </c>
      <c r="N289" s="4">
        <f t="shared" si="26"/>
        <v>-0.75239009903648113</v>
      </c>
    </row>
    <row r="290" spans="1:14" x14ac:dyDescent="0.2">
      <c r="A290" s="30">
        <v>37392</v>
      </c>
      <c r="B290" s="29" t="s">
        <v>20</v>
      </c>
      <c r="C290" s="11" t="s">
        <v>4</v>
      </c>
      <c r="D290" s="7">
        <v>10</v>
      </c>
      <c r="E290" s="11" t="s">
        <v>11</v>
      </c>
      <c r="F290" s="3" t="str">
        <f t="shared" si="22"/>
        <v>Por</v>
      </c>
      <c r="G290" s="3" t="str">
        <f t="shared" si="23"/>
        <v>OtherEnc</v>
      </c>
      <c r="H290" s="19">
        <v>1.4</v>
      </c>
      <c r="I290" s="19">
        <v>0.6</v>
      </c>
      <c r="J290" s="19">
        <v>0</v>
      </c>
      <c r="K290" s="24">
        <v>0</v>
      </c>
      <c r="L290" s="12">
        <f t="shared" si="24"/>
        <v>0.65973445725385649</v>
      </c>
      <c r="M290" s="4">
        <f t="shared" si="25"/>
        <v>-0.18063083257194693</v>
      </c>
      <c r="N290" s="4">
        <f t="shared" si="26"/>
        <v>-0.41591786241526835</v>
      </c>
    </row>
    <row r="291" spans="1:14" x14ac:dyDescent="0.2">
      <c r="A291" s="30">
        <v>37431</v>
      </c>
      <c r="B291" s="3" t="s">
        <v>20</v>
      </c>
      <c r="C291" s="3" t="s">
        <v>4</v>
      </c>
      <c r="D291" s="2">
        <v>10</v>
      </c>
      <c r="E291" s="3" t="s">
        <v>11</v>
      </c>
      <c r="F291" s="3" t="str">
        <f t="shared" si="22"/>
        <v>Por</v>
      </c>
      <c r="G291" s="3" t="str">
        <f t="shared" si="23"/>
        <v>OtherEnc</v>
      </c>
      <c r="H291" s="17">
        <v>2</v>
      </c>
      <c r="I291" s="17">
        <v>1.2</v>
      </c>
      <c r="J291" s="17">
        <v>0</v>
      </c>
      <c r="K291" s="22">
        <v>20</v>
      </c>
      <c r="L291" s="12">
        <f t="shared" si="24"/>
        <v>1.8849555921538759</v>
      </c>
      <c r="M291" s="4">
        <f t="shared" si="25"/>
        <v>0.27530112307777749</v>
      </c>
      <c r="N291" s="4">
        <f t="shared" si="26"/>
        <v>0.63390426208340944</v>
      </c>
    </row>
    <row r="292" spans="1:14" x14ac:dyDescent="0.2">
      <c r="A292" s="30">
        <v>37387</v>
      </c>
      <c r="B292" s="29" t="s">
        <v>20</v>
      </c>
      <c r="C292" s="3" t="s">
        <v>4</v>
      </c>
      <c r="D292" s="2">
        <v>1</v>
      </c>
      <c r="E292" s="3" t="s">
        <v>6</v>
      </c>
      <c r="F292" s="3" t="str">
        <f t="shared" si="22"/>
        <v>Por</v>
      </c>
      <c r="G292" s="3" t="str">
        <f t="shared" si="23"/>
        <v>Hemisph</v>
      </c>
      <c r="H292" s="17">
        <v>155</v>
      </c>
      <c r="I292" s="17">
        <v>104</v>
      </c>
      <c r="J292" s="17">
        <v>94</v>
      </c>
      <c r="K292" s="22">
        <v>60</v>
      </c>
      <c r="L292" s="12">
        <f t="shared" si="24"/>
        <v>40419.731081086276</v>
      </c>
      <c r="M292" s="4">
        <f t="shared" si="25"/>
        <v>4.6065934197584832</v>
      </c>
      <c r="N292" s="4">
        <f t="shared" si="26"/>
        <v>10.607073337820346</v>
      </c>
    </row>
    <row r="293" spans="1:14" x14ac:dyDescent="0.2">
      <c r="A293" s="30">
        <v>37387</v>
      </c>
      <c r="B293" s="29" t="s">
        <v>21</v>
      </c>
      <c r="C293" s="3" t="s">
        <v>4</v>
      </c>
      <c r="D293" s="2">
        <v>1</v>
      </c>
      <c r="E293" s="3" t="s">
        <v>6</v>
      </c>
      <c r="F293" s="3" t="str">
        <f t="shared" si="22"/>
        <v>Por</v>
      </c>
      <c r="G293" s="3" t="str">
        <f t="shared" si="23"/>
        <v>Hemisph</v>
      </c>
      <c r="H293" s="17">
        <v>10</v>
      </c>
      <c r="I293" s="17">
        <v>6.5</v>
      </c>
      <c r="J293" s="17">
        <v>6</v>
      </c>
      <c r="K293" s="22">
        <v>40</v>
      </c>
      <c r="L293" s="12">
        <f t="shared" si="24"/>
        <v>164.1482161500667</v>
      </c>
      <c r="M293" s="4">
        <f t="shared" si="25"/>
        <v>2.2152361674772254</v>
      </c>
      <c r="N293" s="4">
        <f t="shared" si="26"/>
        <v>5.100769776694321</v>
      </c>
    </row>
    <row r="294" spans="1:14" x14ac:dyDescent="0.2">
      <c r="A294" s="30">
        <v>37387</v>
      </c>
      <c r="B294" s="29" t="s">
        <v>21</v>
      </c>
      <c r="C294" s="3" t="s">
        <v>4</v>
      </c>
      <c r="D294" s="2">
        <v>1</v>
      </c>
      <c r="E294" s="3" t="s">
        <v>6</v>
      </c>
      <c r="F294" s="3" t="str">
        <f t="shared" si="22"/>
        <v>Por</v>
      </c>
      <c r="G294" s="3" t="str">
        <f t="shared" si="23"/>
        <v>Hemisph</v>
      </c>
      <c r="H294" s="17">
        <v>6</v>
      </c>
      <c r="I294" s="17">
        <v>7</v>
      </c>
      <c r="J294" s="17">
        <v>6</v>
      </c>
      <c r="K294" s="22">
        <v>20</v>
      </c>
      <c r="L294" s="12">
        <f t="shared" si="24"/>
        <v>146.08405839192537</v>
      </c>
      <c r="M294" s="4">
        <f t="shared" si="25"/>
        <v>2.1646028255840877</v>
      </c>
      <c r="N294" s="4">
        <f t="shared" si="26"/>
        <v>4.9841821984427108</v>
      </c>
    </row>
    <row r="295" spans="1:14" x14ac:dyDescent="0.2">
      <c r="A295" s="30">
        <v>37387</v>
      </c>
      <c r="B295" s="29" t="s">
        <v>21</v>
      </c>
      <c r="C295" s="3" t="s">
        <v>4</v>
      </c>
      <c r="D295" s="2">
        <v>1</v>
      </c>
      <c r="E295" s="3" t="s">
        <v>6</v>
      </c>
      <c r="F295" s="3" t="str">
        <f t="shared" si="22"/>
        <v>Por</v>
      </c>
      <c r="G295" s="3" t="str">
        <f t="shared" si="23"/>
        <v>Hemisph</v>
      </c>
      <c r="H295" s="17">
        <v>4</v>
      </c>
      <c r="I295" s="17">
        <v>2.5</v>
      </c>
      <c r="J295" s="17">
        <v>0</v>
      </c>
      <c r="K295" s="22">
        <v>0</v>
      </c>
      <c r="L295" s="12">
        <f t="shared" si="24"/>
        <v>7.8539816339744828</v>
      </c>
      <c r="M295" s="4">
        <f t="shared" si="25"/>
        <v>0.8950898813661714</v>
      </c>
      <c r="N295" s="4">
        <f t="shared" si="26"/>
        <v>2.061020617723555</v>
      </c>
    </row>
    <row r="296" spans="1:14" x14ac:dyDescent="0.2">
      <c r="A296" s="30">
        <v>37387</v>
      </c>
      <c r="B296" s="29" t="s">
        <v>21</v>
      </c>
      <c r="C296" s="3" t="s">
        <v>4</v>
      </c>
      <c r="D296" s="2">
        <v>1</v>
      </c>
      <c r="E296" s="3" t="s">
        <v>6</v>
      </c>
      <c r="F296" s="3" t="str">
        <f t="shared" si="22"/>
        <v>Por</v>
      </c>
      <c r="G296" s="3" t="str">
        <f t="shared" si="23"/>
        <v>Hemisph</v>
      </c>
      <c r="H296" s="17">
        <v>3.5</v>
      </c>
      <c r="I296" s="17">
        <v>2</v>
      </c>
      <c r="J296" s="17">
        <v>0</v>
      </c>
      <c r="K296" s="22">
        <v>5</v>
      </c>
      <c r="L296" s="12">
        <f t="shared" si="24"/>
        <v>5.497787143782138</v>
      </c>
      <c r="M296" s="4">
        <f t="shared" si="25"/>
        <v>0.74018792138042833</v>
      </c>
      <c r="N296" s="4">
        <f t="shared" si="26"/>
        <v>1.7043456737848228</v>
      </c>
    </row>
    <row r="297" spans="1:14" x14ac:dyDescent="0.2">
      <c r="A297" s="30">
        <v>37387</v>
      </c>
      <c r="B297" s="29" t="s">
        <v>21</v>
      </c>
      <c r="C297" s="3" t="s">
        <v>4</v>
      </c>
      <c r="D297" s="2">
        <v>1</v>
      </c>
      <c r="E297" s="3" t="s">
        <v>6</v>
      </c>
      <c r="F297" s="3" t="str">
        <f t="shared" si="22"/>
        <v>Por</v>
      </c>
      <c r="G297" s="3" t="str">
        <f t="shared" si="23"/>
        <v>Hemisph</v>
      </c>
      <c r="H297" s="17">
        <v>5</v>
      </c>
      <c r="I297" s="17">
        <v>4</v>
      </c>
      <c r="J297" s="17">
        <v>0</v>
      </c>
      <c r="K297" s="22">
        <v>0</v>
      </c>
      <c r="L297" s="12">
        <f t="shared" si="24"/>
        <v>15.707963267948966</v>
      </c>
      <c r="M297" s="4">
        <f t="shared" si="25"/>
        <v>1.1961198770301527</v>
      </c>
      <c r="N297" s="4">
        <f t="shared" si="26"/>
        <v>2.7541677982835004</v>
      </c>
    </row>
    <row r="298" spans="1:14" x14ac:dyDescent="0.2">
      <c r="A298" s="30">
        <v>37431</v>
      </c>
      <c r="B298" s="3" t="s">
        <v>20</v>
      </c>
      <c r="C298" s="3" t="s">
        <v>4</v>
      </c>
      <c r="D298" s="2">
        <v>1</v>
      </c>
      <c r="E298" s="3" t="s">
        <v>6</v>
      </c>
      <c r="F298" s="3" t="str">
        <f t="shared" si="22"/>
        <v>Por</v>
      </c>
      <c r="G298" s="3" t="str">
        <f t="shared" si="23"/>
        <v>Hemisph</v>
      </c>
      <c r="H298" s="17">
        <v>5</v>
      </c>
      <c r="I298" s="17">
        <v>3.5</v>
      </c>
      <c r="J298" s="17">
        <v>3</v>
      </c>
      <c r="K298" s="22">
        <v>0</v>
      </c>
      <c r="L298" s="12">
        <f t="shared" si="24"/>
        <v>42.018801741763482</v>
      </c>
      <c r="M298" s="4">
        <f t="shared" si="25"/>
        <v>1.6234436633873999</v>
      </c>
      <c r="N298" s="4">
        <f t="shared" si="26"/>
        <v>3.7381171786314704</v>
      </c>
    </row>
    <row r="299" spans="1:14" x14ac:dyDescent="0.2">
      <c r="A299" s="30">
        <v>37387</v>
      </c>
      <c r="B299" s="29" t="s">
        <v>20</v>
      </c>
      <c r="C299" s="3" t="s">
        <v>4</v>
      </c>
      <c r="D299" s="2">
        <v>2</v>
      </c>
      <c r="E299" s="3" t="s">
        <v>6</v>
      </c>
      <c r="F299" s="3" t="str">
        <f t="shared" si="22"/>
        <v>Por</v>
      </c>
      <c r="G299" s="3" t="str">
        <f t="shared" si="23"/>
        <v>Hemisph</v>
      </c>
      <c r="H299" s="17">
        <v>54</v>
      </c>
      <c r="I299" s="17">
        <v>50.5</v>
      </c>
      <c r="J299" s="17">
        <v>20.5</v>
      </c>
      <c r="K299" s="22">
        <v>85</v>
      </c>
      <c r="L299" s="12">
        <f t="shared" si="24"/>
        <v>3462.0351042559519</v>
      </c>
      <c r="M299" s="4">
        <f t="shared" si="25"/>
        <v>3.5393314672098999</v>
      </c>
      <c r="N299" s="4">
        <f t="shared" si="26"/>
        <v>8.1496118755622593</v>
      </c>
    </row>
    <row r="300" spans="1:14" x14ac:dyDescent="0.2">
      <c r="A300" s="30">
        <v>37387</v>
      </c>
      <c r="B300" s="29" t="s">
        <v>21</v>
      </c>
      <c r="C300" s="3" t="s">
        <v>4</v>
      </c>
      <c r="D300" s="2">
        <v>2</v>
      </c>
      <c r="E300" s="3" t="s">
        <v>6</v>
      </c>
      <c r="F300" s="3" t="str">
        <f t="shared" si="22"/>
        <v>Por</v>
      </c>
      <c r="G300" s="3" t="str">
        <f t="shared" si="23"/>
        <v>Hemisph</v>
      </c>
      <c r="H300" s="17">
        <v>28</v>
      </c>
      <c r="I300" s="17">
        <v>24</v>
      </c>
      <c r="J300" s="17">
        <v>22</v>
      </c>
      <c r="K300" s="22">
        <v>60</v>
      </c>
      <c r="L300" s="12">
        <f t="shared" si="24"/>
        <v>2048.318410140545</v>
      </c>
      <c r="M300" s="4">
        <f t="shared" si="25"/>
        <v>3.3113974684260539</v>
      </c>
      <c r="N300" s="4">
        <f t="shared" si="26"/>
        <v>7.6247744477760531</v>
      </c>
    </row>
    <row r="301" spans="1:14" x14ac:dyDescent="0.2">
      <c r="A301" s="30">
        <v>37431</v>
      </c>
      <c r="B301" s="3" t="s">
        <v>28</v>
      </c>
      <c r="C301" s="3" t="s">
        <v>4</v>
      </c>
      <c r="D301" s="2">
        <v>2</v>
      </c>
      <c r="E301" s="3" t="s">
        <v>6</v>
      </c>
      <c r="F301" s="3" t="str">
        <f t="shared" si="22"/>
        <v>Por</v>
      </c>
      <c r="G301" s="3" t="str">
        <f t="shared" si="23"/>
        <v>Hemisph</v>
      </c>
      <c r="H301" s="17">
        <v>170</v>
      </c>
      <c r="I301" s="17">
        <v>150</v>
      </c>
      <c r="J301" s="17">
        <v>65</v>
      </c>
      <c r="K301" s="22">
        <v>70</v>
      </c>
      <c r="L301" s="12">
        <f t="shared" si="24"/>
        <v>33300.88212805181</v>
      </c>
      <c r="M301" s="4">
        <f t="shared" si="25"/>
        <v>4.5224557379589045</v>
      </c>
      <c r="N301" s="4">
        <f t="shared" si="26"/>
        <v>10.413339165949559</v>
      </c>
    </row>
    <row r="302" spans="1:14" x14ac:dyDescent="0.2">
      <c r="A302" s="30">
        <v>37431</v>
      </c>
      <c r="B302" s="3" t="s">
        <v>20</v>
      </c>
      <c r="C302" s="3" t="s">
        <v>4</v>
      </c>
      <c r="D302" s="2">
        <v>2</v>
      </c>
      <c r="E302" s="3" t="s">
        <v>6</v>
      </c>
      <c r="F302" s="3" t="str">
        <f t="shared" si="22"/>
        <v>Por</v>
      </c>
      <c r="G302" s="3" t="str">
        <f t="shared" si="23"/>
        <v>Hemisph</v>
      </c>
      <c r="H302" s="17">
        <v>171</v>
      </c>
      <c r="I302" s="17">
        <v>140.5</v>
      </c>
      <c r="J302" s="17">
        <v>55</v>
      </c>
      <c r="K302" s="22">
        <v>75</v>
      </c>
      <c r="L302" s="12">
        <f t="shared" si="24"/>
        <v>28372.901351814518</v>
      </c>
      <c r="M302" s="4">
        <f t="shared" si="25"/>
        <v>4.4529037480854665</v>
      </c>
      <c r="N302" s="4">
        <f t="shared" si="26"/>
        <v>10.25318979087891</v>
      </c>
    </row>
    <row r="303" spans="1:14" x14ac:dyDescent="0.2">
      <c r="A303" s="30">
        <v>37387</v>
      </c>
      <c r="B303" s="29" t="s">
        <v>20</v>
      </c>
      <c r="C303" s="3" t="s">
        <v>4</v>
      </c>
      <c r="D303" s="2">
        <v>3</v>
      </c>
      <c r="E303" s="3" t="s">
        <v>6</v>
      </c>
      <c r="F303" s="3" t="str">
        <f t="shared" si="22"/>
        <v>Por</v>
      </c>
      <c r="G303" s="3" t="str">
        <f t="shared" si="23"/>
        <v>Hemisph</v>
      </c>
      <c r="H303" s="17">
        <v>24.5</v>
      </c>
      <c r="I303" s="17">
        <v>21</v>
      </c>
      <c r="J303" s="17">
        <v>10</v>
      </c>
      <c r="K303" s="22">
        <v>25</v>
      </c>
      <c r="L303" s="12">
        <f t="shared" si="24"/>
        <v>718.2466204269665</v>
      </c>
      <c r="M303" s="4">
        <f t="shared" si="25"/>
        <v>2.8562735911786072</v>
      </c>
      <c r="N303" s="4">
        <f t="shared" si="26"/>
        <v>6.5768129925604297</v>
      </c>
    </row>
    <row r="304" spans="1:14" x14ac:dyDescent="0.2">
      <c r="A304" s="30">
        <v>37387</v>
      </c>
      <c r="B304" s="29" t="s">
        <v>20</v>
      </c>
      <c r="C304" s="3" t="s">
        <v>4</v>
      </c>
      <c r="D304" s="2">
        <v>3</v>
      </c>
      <c r="E304" s="3" t="s">
        <v>6</v>
      </c>
      <c r="F304" s="3" t="str">
        <f t="shared" si="22"/>
        <v>Por</v>
      </c>
      <c r="G304" s="3" t="str">
        <f t="shared" si="23"/>
        <v>Hemisph</v>
      </c>
      <c r="H304" s="17">
        <v>12.5</v>
      </c>
      <c r="I304" s="17">
        <v>9</v>
      </c>
      <c r="J304" s="17">
        <v>4.5</v>
      </c>
      <c r="K304" s="22">
        <v>0</v>
      </c>
      <c r="L304" s="12">
        <f t="shared" si="24"/>
        <v>151.97454461740625</v>
      </c>
      <c r="M304" s="4">
        <f t="shared" si="25"/>
        <v>2.1817708507211018</v>
      </c>
      <c r="N304" s="4">
        <f t="shared" si="26"/>
        <v>5.0237130371993457</v>
      </c>
    </row>
    <row r="305" spans="1:14" x14ac:dyDescent="0.2">
      <c r="A305" s="30">
        <v>37387</v>
      </c>
      <c r="B305" s="29" t="s">
        <v>20</v>
      </c>
      <c r="C305" s="3" t="s">
        <v>4</v>
      </c>
      <c r="D305" s="2">
        <v>3</v>
      </c>
      <c r="E305" s="3" t="s">
        <v>6</v>
      </c>
      <c r="F305" s="3" t="str">
        <f t="shared" si="22"/>
        <v>Por</v>
      </c>
      <c r="G305" s="3" t="str">
        <f t="shared" si="23"/>
        <v>Hemisph</v>
      </c>
      <c r="H305" s="17">
        <v>4.5</v>
      </c>
      <c r="I305" s="17">
        <v>6</v>
      </c>
      <c r="J305" s="17">
        <v>2.5</v>
      </c>
      <c r="K305" s="22">
        <v>0</v>
      </c>
      <c r="L305" s="12">
        <f t="shared" si="24"/>
        <v>40.840704496667314</v>
      </c>
      <c r="M305" s="4">
        <f t="shared" si="25"/>
        <v>1.6110932250009706</v>
      </c>
      <c r="N305" s="4">
        <f t="shared" si="26"/>
        <v>3.7096792433109371</v>
      </c>
    </row>
    <row r="306" spans="1:14" x14ac:dyDescent="0.2">
      <c r="A306" s="30">
        <v>37387</v>
      </c>
      <c r="B306" s="29" t="s">
        <v>20</v>
      </c>
      <c r="C306" s="3" t="s">
        <v>4</v>
      </c>
      <c r="D306" s="2">
        <v>3</v>
      </c>
      <c r="E306" s="3" t="s">
        <v>6</v>
      </c>
      <c r="F306" s="3" t="str">
        <f t="shared" si="22"/>
        <v>Por</v>
      </c>
      <c r="G306" s="3" t="str">
        <f t="shared" si="23"/>
        <v>Hemisph</v>
      </c>
      <c r="H306" s="17">
        <v>51.5</v>
      </c>
      <c r="I306" s="17">
        <v>36.5</v>
      </c>
      <c r="J306" s="17">
        <v>26.5</v>
      </c>
      <c r="K306" s="22">
        <v>70</v>
      </c>
      <c r="L306" s="12">
        <f t="shared" si="24"/>
        <v>3682.5356386297858</v>
      </c>
      <c r="M306" s="4">
        <f t="shared" si="25"/>
        <v>3.5661469585249508</v>
      </c>
      <c r="N306" s="4">
        <f t="shared" si="26"/>
        <v>8.2113568261256074</v>
      </c>
    </row>
    <row r="307" spans="1:14" x14ac:dyDescent="0.2">
      <c r="A307" s="30">
        <v>37387</v>
      </c>
      <c r="B307" s="29" t="s">
        <v>20</v>
      </c>
      <c r="C307" s="3" t="s">
        <v>4</v>
      </c>
      <c r="D307" s="2">
        <v>4</v>
      </c>
      <c r="E307" s="3" t="s">
        <v>6</v>
      </c>
      <c r="F307" s="3" t="str">
        <f t="shared" si="22"/>
        <v>Por</v>
      </c>
      <c r="G307" s="3" t="str">
        <f t="shared" si="23"/>
        <v>Hemisph</v>
      </c>
      <c r="H307" s="17">
        <v>12.5</v>
      </c>
      <c r="I307" s="17">
        <v>10.5</v>
      </c>
      <c r="J307" s="17">
        <v>11</v>
      </c>
      <c r="K307" s="22">
        <v>75</v>
      </c>
      <c r="L307" s="12">
        <f t="shared" si="24"/>
        <v>483.21622003028006</v>
      </c>
      <c r="M307" s="4">
        <f t="shared" si="25"/>
        <v>2.6841415037410115</v>
      </c>
      <c r="N307" s="4">
        <f t="shared" si="26"/>
        <v>6.1804642140006747</v>
      </c>
    </row>
    <row r="308" spans="1:14" x14ac:dyDescent="0.2">
      <c r="A308" s="30">
        <v>37387</v>
      </c>
      <c r="B308" s="29" t="s">
        <v>20</v>
      </c>
      <c r="C308" s="3" t="s">
        <v>4</v>
      </c>
      <c r="D308" s="2">
        <v>4</v>
      </c>
      <c r="E308" s="3" t="s">
        <v>6</v>
      </c>
      <c r="F308" s="3" t="str">
        <f t="shared" si="22"/>
        <v>Por</v>
      </c>
      <c r="G308" s="3" t="str">
        <f t="shared" si="23"/>
        <v>Hemisph</v>
      </c>
      <c r="H308" s="17">
        <v>35</v>
      </c>
      <c r="I308" s="17">
        <v>25.5</v>
      </c>
      <c r="J308" s="17">
        <v>9.5</v>
      </c>
      <c r="K308" s="22">
        <v>75</v>
      </c>
      <c r="L308" s="12">
        <f t="shared" si="24"/>
        <v>984.49659781870139</v>
      </c>
      <c r="M308" s="4">
        <f t="shared" si="25"/>
        <v>2.9932142196604068</v>
      </c>
      <c r="N308" s="4">
        <f t="shared" si="26"/>
        <v>6.8921304423278578</v>
      </c>
    </row>
    <row r="309" spans="1:14" x14ac:dyDescent="0.2">
      <c r="A309" s="30">
        <v>37387</v>
      </c>
      <c r="B309" s="29" t="s">
        <v>20</v>
      </c>
      <c r="C309" s="3" t="s">
        <v>4</v>
      </c>
      <c r="D309" s="2">
        <v>4</v>
      </c>
      <c r="E309" s="3" t="s">
        <v>6</v>
      </c>
      <c r="F309" s="3" t="str">
        <f t="shared" si="22"/>
        <v>Por</v>
      </c>
      <c r="G309" s="3" t="str">
        <f t="shared" si="23"/>
        <v>Hemisph</v>
      </c>
      <c r="H309" s="17">
        <v>30.5</v>
      </c>
      <c r="I309" s="17">
        <v>22</v>
      </c>
      <c r="J309" s="17">
        <v>10.5</v>
      </c>
      <c r="K309" s="22">
        <v>80</v>
      </c>
      <c r="L309" s="12">
        <f t="shared" si="24"/>
        <v>873.36275769796248</v>
      </c>
      <c r="M309" s="4">
        <f t="shared" si="25"/>
        <v>2.9411946686122099</v>
      </c>
      <c r="N309" s="4">
        <f t="shared" si="26"/>
        <v>6.7723509995400368</v>
      </c>
    </row>
    <row r="310" spans="1:14" x14ac:dyDescent="0.2">
      <c r="A310" s="30">
        <v>37387</v>
      </c>
      <c r="B310" s="29" t="s">
        <v>21</v>
      </c>
      <c r="C310" s="3" t="s">
        <v>4</v>
      </c>
      <c r="D310" s="2">
        <v>4</v>
      </c>
      <c r="E310" s="3" t="s">
        <v>6</v>
      </c>
      <c r="F310" s="3" t="str">
        <f t="shared" si="22"/>
        <v>Por</v>
      </c>
      <c r="G310" s="3" t="str">
        <f t="shared" si="23"/>
        <v>Hemisph</v>
      </c>
      <c r="H310" s="17">
        <v>5</v>
      </c>
      <c r="I310" s="17">
        <v>3</v>
      </c>
      <c r="J310" s="17">
        <v>0</v>
      </c>
      <c r="K310" s="22">
        <v>5</v>
      </c>
      <c r="L310" s="12">
        <f t="shared" si="24"/>
        <v>11.780972450961723</v>
      </c>
      <c r="M310" s="4">
        <f t="shared" si="25"/>
        <v>1.0711811404218528</v>
      </c>
      <c r="N310" s="4">
        <f t="shared" si="26"/>
        <v>2.4664857258317197</v>
      </c>
    </row>
    <row r="311" spans="1:14" x14ac:dyDescent="0.2">
      <c r="A311" s="30">
        <v>37387</v>
      </c>
      <c r="B311" s="29" t="s">
        <v>21</v>
      </c>
      <c r="C311" s="3" t="s">
        <v>4</v>
      </c>
      <c r="D311" s="2">
        <v>4</v>
      </c>
      <c r="E311" s="3" t="s">
        <v>6</v>
      </c>
      <c r="F311" s="3" t="str">
        <f t="shared" si="22"/>
        <v>Por</v>
      </c>
      <c r="G311" s="3" t="str">
        <f t="shared" si="23"/>
        <v>Hemisph</v>
      </c>
      <c r="H311" s="17">
        <v>16</v>
      </c>
      <c r="I311" s="17">
        <v>9.5</v>
      </c>
      <c r="J311" s="17">
        <v>0</v>
      </c>
      <c r="K311" s="22">
        <v>5</v>
      </c>
      <c r="L311" s="12">
        <f t="shared" si="24"/>
        <v>119.38052083641213</v>
      </c>
      <c r="M311" s="4">
        <f t="shared" si="25"/>
        <v>2.0769334693109438</v>
      </c>
      <c r="N311" s="4">
        <f t="shared" si="26"/>
        <v>4.7823160455757856</v>
      </c>
    </row>
    <row r="312" spans="1:14" x14ac:dyDescent="0.2">
      <c r="A312" s="30">
        <v>37387</v>
      </c>
      <c r="B312" s="29" t="s">
        <v>21</v>
      </c>
      <c r="C312" s="3" t="s">
        <v>4</v>
      </c>
      <c r="D312" s="2">
        <v>4</v>
      </c>
      <c r="E312" s="3" t="s">
        <v>6</v>
      </c>
      <c r="F312" s="3" t="str">
        <f t="shared" si="22"/>
        <v>Por</v>
      </c>
      <c r="G312" s="3" t="str">
        <f t="shared" si="23"/>
        <v>Hemisph</v>
      </c>
      <c r="H312" s="17">
        <v>16</v>
      </c>
      <c r="I312" s="17">
        <v>11</v>
      </c>
      <c r="J312" s="17">
        <v>0</v>
      </c>
      <c r="K312" s="22">
        <v>25</v>
      </c>
      <c r="L312" s="12">
        <f t="shared" si="24"/>
        <v>138.23007675795088</v>
      </c>
      <c r="M312" s="4">
        <f t="shared" si="25"/>
        <v>2.1406025491803211</v>
      </c>
      <c r="N312" s="4">
        <f t="shared" si="26"/>
        <v>4.9289195197676614</v>
      </c>
    </row>
    <row r="313" spans="1:14" x14ac:dyDescent="0.2">
      <c r="A313" s="30">
        <v>37431</v>
      </c>
      <c r="B313" s="3" t="s">
        <v>28</v>
      </c>
      <c r="C313" s="3" t="s">
        <v>4</v>
      </c>
      <c r="D313" s="2">
        <v>4</v>
      </c>
      <c r="E313" s="3" t="s">
        <v>6</v>
      </c>
      <c r="F313" s="3" t="str">
        <f t="shared" si="22"/>
        <v>Por</v>
      </c>
      <c r="G313" s="3" t="str">
        <f t="shared" si="23"/>
        <v>Hemisph</v>
      </c>
      <c r="H313" s="17">
        <v>1.5</v>
      </c>
      <c r="I313" s="17">
        <v>1</v>
      </c>
      <c r="J313" s="17">
        <v>0</v>
      </c>
      <c r="K313" s="22">
        <v>0</v>
      </c>
      <c r="L313" s="12">
        <f t="shared" si="24"/>
        <v>1.1780972450961724</v>
      </c>
      <c r="M313" s="4">
        <f t="shared" si="25"/>
        <v>7.1181140421852696E-2</v>
      </c>
      <c r="N313" s="4">
        <f t="shared" si="26"/>
        <v>0.16390063283767389</v>
      </c>
    </row>
    <row r="314" spans="1:14" x14ac:dyDescent="0.2">
      <c r="A314" s="30">
        <v>37431</v>
      </c>
      <c r="B314" s="3" t="s">
        <v>28</v>
      </c>
      <c r="C314" s="3" t="s">
        <v>4</v>
      </c>
      <c r="D314" s="2">
        <v>4</v>
      </c>
      <c r="E314" s="3" t="s">
        <v>6</v>
      </c>
      <c r="F314" s="3" t="str">
        <f t="shared" si="22"/>
        <v>Por</v>
      </c>
      <c r="G314" s="3" t="str">
        <f t="shared" si="23"/>
        <v>Hemisph</v>
      </c>
      <c r="H314" s="17">
        <v>8</v>
      </c>
      <c r="I314" s="17">
        <v>6</v>
      </c>
      <c r="J314" s="17">
        <v>5</v>
      </c>
      <c r="K314" s="22">
        <v>30</v>
      </c>
      <c r="L314" s="12">
        <f t="shared" si="24"/>
        <v>116.23892818282235</v>
      </c>
      <c r="M314" s="4">
        <f t="shared" si="25"/>
        <v>2.0653515967611287</v>
      </c>
      <c r="N314" s="4">
        <f t="shared" si="26"/>
        <v>4.7556477984936247</v>
      </c>
    </row>
    <row r="315" spans="1:14" x14ac:dyDescent="0.2">
      <c r="A315" s="30">
        <v>37431</v>
      </c>
      <c r="B315" s="3" t="s">
        <v>28</v>
      </c>
      <c r="C315" s="3" t="s">
        <v>4</v>
      </c>
      <c r="D315" s="2">
        <v>4</v>
      </c>
      <c r="E315" s="3" t="s">
        <v>6</v>
      </c>
      <c r="F315" s="3" t="str">
        <f t="shared" si="22"/>
        <v>Por</v>
      </c>
      <c r="G315" s="3" t="str">
        <f t="shared" si="23"/>
        <v>Hemisph</v>
      </c>
      <c r="H315" s="17">
        <v>15</v>
      </c>
      <c r="I315" s="17">
        <v>6</v>
      </c>
      <c r="J315" s="17">
        <v>3</v>
      </c>
      <c r="K315" s="22">
        <v>0</v>
      </c>
      <c r="L315" s="12">
        <f t="shared" si="24"/>
        <v>98.960168588078488</v>
      </c>
      <c r="M315" s="4">
        <f t="shared" si="25"/>
        <v>1.9954604264837343</v>
      </c>
      <c r="N315" s="4">
        <f t="shared" si="26"/>
        <v>4.594717431680988</v>
      </c>
    </row>
    <row r="316" spans="1:14" x14ac:dyDescent="0.2">
      <c r="A316" s="30">
        <v>37431</v>
      </c>
      <c r="B316" s="3" t="s">
        <v>20</v>
      </c>
      <c r="C316" s="3" t="s">
        <v>4</v>
      </c>
      <c r="D316" s="2">
        <v>4</v>
      </c>
      <c r="E316" s="3" t="s">
        <v>6</v>
      </c>
      <c r="F316" s="3" t="str">
        <f t="shared" si="22"/>
        <v>Por</v>
      </c>
      <c r="G316" s="3" t="str">
        <f t="shared" si="23"/>
        <v>Hemisph</v>
      </c>
      <c r="H316" s="17">
        <v>6</v>
      </c>
      <c r="I316" s="17">
        <v>4.5</v>
      </c>
      <c r="J316" s="17">
        <v>4</v>
      </c>
      <c r="K316" s="22">
        <v>0</v>
      </c>
      <c r="L316" s="12">
        <f t="shared" si="24"/>
        <v>71.471232869167793</v>
      </c>
      <c r="M316" s="4">
        <f t="shared" si="25"/>
        <v>1.854131273687265</v>
      </c>
      <c r="N316" s="4">
        <f t="shared" si="26"/>
        <v>4.2692950312463598</v>
      </c>
    </row>
    <row r="317" spans="1:14" x14ac:dyDescent="0.2">
      <c r="A317" s="30">
        <v>37431</v>
      </c>
      <c r="B317" s="3" t="s">
        <v>20</v>
      </c>
      <c r="C317" s="3" t="s">
        <v>4</v>
      </c>
      <c r="D317" s="2">
        <v>4</v>
      </c>
      <c r="E317" s="3" t="s">
        <v>6</v>
      </c>
      <c r="F317" s="3" t="str">
        <f t="shared" si="22"/>
        <v>Por</v>
      </c>
      <c r="G317" s="3" t="str">
        <f t="shared" si="23"/>
        <v>Hemisph</v>
      </c>
      <c r="H317" s="17">
        <v>74</v>
      </c>
      <c r="I317" s="17">
        <v>68</v>
      </c>
      <c r="J317" s="17">
        <v>47</v>
      </c>
      <c r="K317" s="22">
        <v>85</v>
      </c>
      <c r="L317" s="12">
        <f t="shared" si="24"/>
        <v>10891.901729995812</v>
      </c>
      <c r="M317" s="4">
        <f t="shared" si="25"/>
        <v>4.0371037143505308</v>
      </c>
      <c r="N317" s="4">
        <f t="shared" si="26"/>
        <v>9.2957748315344233</v>
      </c>
    </row>
    <row r="318" spans="1:14" x14ac:dyDescent="0.2">
      <c r="A318" s="30">
        <v>37387</v>
      </c>
      <c r="B318" s="29" t="s">
        <v>20</v>
      </c>
      <c r="C318" s="3" t="s">
        <v>4</v>
      </c>
      <c r="D318" s="2">
        <v>5</v>
      </c>
      <c r="E318" s="3" t="s">
        <v>6</v>
      </c>
      <c r="F318" s="3" t="str">
        <f t="shared" si="22"/>
        <v>Por</v>
      </c>
      <c r="G318" s="3" t="str">
        <f t="shared" si="23"/>
        <v>Hemisph</v>
      </c>
      <c r="H318" s="17">
        <v>267</v>
      </c>
      <c r="I318" s="17">
        <v>236</v>
      </c>
      <c r="J318" s="17">
        <v>86</v>
      </c>
      <c r="K318" s="22">
        <v>60</v>
      </c>
      <c r="L318" s="12">
        <f t="shared" si="24"/>
        <v>72724.728337950117</v>
      </c>
      <c r="M318" s="4">
        <f t="shared" si="25"/>
        <v>4.8616821076220935</v>
      </c>
      <c r="N318" s="4">
        <f t="shared" si="26"/>
        <v>11.194436747886506</v>
      </c>
    </row>
    <row r="319" spans="1:14" x14ac:dyDescent="0.2">
      <c r="A319" s="30">
        <v>37387</v>
      </c>
      <c r="B319" s="29" t="s">
        <v>21</v>
      </c>
      <c r="C319" s="3" t="s">
        <v>4</v>
      </c>
      <c r="D319" s="2">
        <v>5</v>
      </c>
      <c r="E319" s="3" t="s">
        <v>6</v>
      </c>
      <c r="F319" s="3" t="str">
        <f t="shared" si="22"/>
        <v>Por</v>
      </c>
      <c r="G319" s="3" t="str">
        <f t="shared" si="23"/>
        <v>Hemisph</v>
      </c>
      <c r="H319" s="17">
        <v>4.5</v>
      </c>
      <c r="I319" s="17">
        <v>1.5</v>
      </c>
      <c r="J319" s="17">
        <v>0</v>
      </c>
      <c r="K319" s="22">
        <v>0</v>
      </c>
      <c r="L319" s="12">
        <f t="shared" si="24"/>
        <v>5.3014376029327757</v>
      </c>
      <c r="M319" s="4">
        <f t="shared" si="25"/>
        <v>0.72439365419719637</v>
      </c>
      <c r="N319" s="4">
        <f t="shared" si="26"/>
        <v>1.6679780296139479</v>
      </c>
    </row>
    <row r="320" spans="1:14" x14ac:dyDescent="0.2">
      <c r="A320" s="30">
        <v>37387</v>
      </c>
      <c r="B320" s="29" t="s">
        <v>21</v>
      </c>
      <c r="C320" s="3" t="s">
        <v>4</v>
      </c>
      <c r="D320" s="2">
        <v>5</v>
      </c>
      <c r="E320" s="3" t="s">
        <v>6</v>
      </c>
      <c r="F320" s="3" t="str">
        <f t="shared" si="22"/>
        <v>Por</v>
      </c>
      <c r="G320" s="3" t="str">
        <f t="shared" si="23"/>
        <v>Hemisph</v>
      </c>
      <c r="H320" s="17">
        <v>8</v>
      </c>
      <c r="I320" s="17">
        <v>4.5</v>
      </c>
      <c r="J320" s="17">
        <v>0</v>
      </c>
      <c r="K320" s="22">
        <v>10</v>
      </c>
      <c r="L320" s="12">
        <f t="shared" si="24"/>
        <v>28.274333882308138</v>
      </c>
      <c r="M320" s="4">
        <f t="shared" si="25"/>
        <v>1.4513923821334587</v>
      </c>
      <c r="N320" s="4">
        <f t="shared" si="26"/>
        <v>3.3419544631856195</v>
      </c>
    </row>
    <row r="321" spans="1:14" x14ac:dyDescent="0.2">
      <c r="A321" s="30">
        <v>37431</v>
      </c>
      <c r="B321" s="3" t="s">
        <v>20</v>
      </c>
      <c r="C321" s="3" t="s">
        <v>4</v>
      </c>
      <c r="D321" s="2">
        <v>5</v>
      </c>
      <c r="E321" s="3" t="s">
        <v>6</v>
      </c>
      <c r="F321" s="3" t="str">
        <f t="shared" si="22"/>
        <v>Por</v>
      </c>
      <c r="G321" s="3" t="str">
        <f t="shared" si="23"/>
        <v>Hemisph</v>
      </c>
      <c r="H321" s="17">
        <v>31.5</v>
      </c>
      <c r="I321" s="17">
        <v>26</v>
      </c>
      <c r="J321" s="17">
        <v>28</v>
      </c>
      <c r="K321" s="22">
        <v>75</v>
      </c>
      <c r="L321" s="12">
        <f t="shared" si="24"/>
        <v>3106.2497362369081</v>
      </c>
      <c r="M321" s="4">
        <f t="shared" si="25"/>
        <v>3.4922363691998668</v>
      </c>
      <c r="N321" s="4">
        <f t="shared" si="26"/>
        <v>8.0411714049312639</v>
      </c>
    </row>
    <row r="322" spans="1:14" x14ac:dyDescent="0.2">
      <c r="A322" s="30">
        <v>37431</v>
      </c>
      <c r="B322" s="3" t="s">
        <v>20</v>
      </c>
      <c r="C322" s="3" t="s">
        <v>4</v>
      </c>
      <c r="D322" s="2">
        <v>5</v>
      </c>
      <c r="E322" s="3" t="s">
        <v>6</v>
      </c>
      <c r="F322" s="3" t="str">
        <f t="shared" si="22"/>
        <v>Por</v>
      </c>
      <c r="G322" s="3" t="str">
        <f t="shared" si="23"/>
        <v>Hemisph</v>
      </c>
      <c r="H322" s="17">
        <v>178</v>
      </c>
      <c r="I322" s="17">
        <v>140</v>
      </c>
      <c r="J322" s="17">
        <v>103</v>
      </c>
      <c r="K322" s="22">
        <v>60</v>
      </c>
      <c r="L322" s="12">
        <f t="shared" si="24"/>
        <v>52901.278693798529</v>
      </c>
      <c r="M322" s="4">
        <f t="shared" si="25"/>
        <v>4.7234661696334683</v>
      </c>
      <c r="N322" s="4">
        <f t="shared" si="26"/>
        <v>10.87618278945971</v>
      </c>
    </row>
    <row r="323" spans="1:14" x14ac:dyDescent="0.2">
      <c r="A323" s="30">
        <v>37387</v>
      </c>
      <c r="B323" s="29" t="s">
        <v>20</v>
      </c>
      <c r="C323" s="3" t="s">
        <v>4</v>
      </c>
      <c r="D323" s="2">
        <v>6</v>
      </c>
      <c r="E323" s="3" t="s">
        <v>6</v>
      </c>
      <c r="F323" s="3" t="str">
        <f t="shared" ref="F323:F386" si="27">VLOOKUP(E323,P$3:Q$22,2)</f>
        <v>Por</v>
      </c>
      <c r="G323" s="3" t="str">
        <f t="shared" ref="G323:G386" si="28">VLOOKUP(E323,P$24:Q$44,2)</f>
        <v>Hemisph</v>
      </c>
      <c r="H323" s="17">
        <v>2</v>
      </c>
      <c r="I323" s="17">
        <v>1.5</v>
      </c>
      <c r="J323" s="17">
        <v>0</v>
      </c>
      <c r="K323" s="22">
        <v>0</v>
      </c>
      <c r="L323" s="12">
        <f t="shared" ref="L323:L386" si="29">IF(J323&gt;0,PI()*((H323/2)*(I323/2)+J323^2),((H323/2)*(I323/2))*PI())</f>
        <v>2.3561944901923448</v>
      </c>
      <c r="M323" s="4">
        <f t="shared" ref="M323:M386" si="30">LOG(L323)</f>
        <v>0.37221113608583389</v>
      </c>
      <c r="N323" s="4">
        <f t="shared" ref="N323:N386" si="31">LN(L323)</f>
        <v>0.85704781339761926</v>
      </c>
    </row>
    <row r="324" spans="1:14" x14ac:dyDescent="0.2">
      <c r="A324" s="30">
        <v>37387</v>
      </c>
      <c r="B324" s="29" t="s">
        <v>20</v>
      </c>
      <c r="C324" s="3" t="s">
        <v>4</v>
      </c>
      <c r="D324" s="2">
        <v>6</v>
      </c>
      <c r="E324" s="3" t="s">
        <v>6</v>
      </c>
      <c r="F324" s="3" t="str">
        <f t="shared" si="27"/>
        <v>Por</v>
      </c>
      <c r="G324" s="3" t="str">
        <f t="shared" si="28"/>
        <v>Hemisph</v>
      </c>
      <c r="H324" s="17">
        <v>78.5</v>
      </c>
      <c r="I324" s="17">
        <v>76</v>
      </c>
      <c r="J324" s="17">
        <v>41</v>
      </c>
      <c r="K324" s="22">
        <v>90</v>
      </c>
      <c r="L324" s="12">
        <f t="shared" si="29"/>
        <v>9966.7026935136182</v>
      </c>
      <c r="M324" s="4">
        <f t="shared" si="30"/>
        <v>3.9985515034608761</v>
      </c>
      <c r="N324" s="4">
        <f t="shared" si="31"/>
        <v>9.2070050854379435</v>
      </c>
    </row>
    <row r="325" spans="1:14" x14ac:dyDescent="0.2">
      <c r="A325" s="30">
        <v>37387</v>
      </c>
      <c r="B325" s="29" t="s">
        <v>20</v>
      </c>
      <c r="C325" s="3" t="s">
        <v>4</v>
      </c>
      <c r="D325" s="2">
        <v>6</v>
      </c>
      <c r="E325" s="3" t="s">
        <v>6</v>
      </c>
      <c r="F325" s="3" t="str">
        <f t="shared" si="27"/>
        <v>Por</v>
      </c>
      <c r="G325" s="3" t="str">
        <f t="shared" si="28"/>
        <v>Hemisph</v>
      </c>
      <c r="H325" s="17">
        <v>156</v>
      </c>
      <c r="I325" s="17">
        <v>146</v>
      </c>
      <c r="J325" s="17">
        <v>76</v>
      </c>
      <c r="K325" s="22">
        <v>35</v>
      </c>
      <c r="L325" s="12">
        <f t="shared" si="29"/>
        <v>36034.06773667493</v>
      </c>
      <c r="M325" s="4">
        <f t="shared" si="30"/>
        <v>4.5567132905954013</v>
      </c>
      <c r="N325" s="4">
        <f t="shared" si="31"/>
        <v>10.492220095972817</v>
      </c>
    </row>
    <row r="326" spans="1:14" x14ac:dyDescent="0.2">
      <c r="A326" s="30">
        <v>37387</v>
      </c>
      <c r="B326" s="29" t="s">
        <v>20</v>
      </c>
      <c r="C326" s="3" t="s">
        <v>4</v>
      </c>
      <c r="D326" s="2">
        <v>7</v>
      </c>
      <c r="E326" s="3" t="s">
        <v>6</v>
      </c>
      <c r="F326" s="3" t="str">
        <f t="shared" si="27"/>
        <v>Por</v>
      </c>
      <c r="G326" s="3" t="str">
        <f t="shared" si="28"/>
        <v>Hemisph</v>
      </c>
      <c r="H326" s="17">
        <v>85</v>
      </c>
      <c r="I326" s="17">
        <v>83</v>
      </c>
      <c r="J326" s="17">
        <v>67</v>
      </c>
      <c r="K326" s="22">
        <v>60</v>
      </c>
      <c r="L326" s="12">
        <f t="shared" si="29"/>
        <v>19643.593464733578</v>
      </c>
      <c r="M326" s="4">
        <f t="shared" si="30"/>
        <v>4.293220937582868</v>
      </c>
      <c r="N326" s="4">
        <f t="shared" si="31"/>
        <v>9.8855065318082325</v>
      </c>
    </row>
    <row r="327" spans="1:14" x14ac:dyDescent="0.2">
      <c r="A327" s="30">
        <v>37387</v>
      </c>
      <c r="B327" s="29" t="s">
        <v>20</v>
      </c>
      <c r="C327" s="3" t="s">
        <v>4</v>
      </c>
      <c r="D327" s="2">
        <v>7</v>
      </c>
      <c r="E327" s="3" t="s">
        <v>6</v>
      </c>
      <c r="F327" s="3" t="str">
        <f t="shared" si="27"/>
        <v>Por</v>
      </c>
      <c r="G327" s="3" t="str">
        <f t="shared" si="28"/>
        <v>Hemisph</v>
      </c>
      <c r="H327" s="17">
        <v>20</v>
      </c>
      <c r="I327" s="17">
        <v>16</v>
      </c>
      <c r="J327" s="17">
        <v>21.5</v>
      </c>
      <c r="K327" s="22">
        <v>40</v>
      </c>
      <c r="L327" s="12">
        <f t="shared" si="29"/>
        <v>1703.5286164090653</v>
      </c>
      <c r="M327" s="4">
        <f t="shared" si="30"/>
        <v>3.2313494333803647</v>
      </c>
      <c r="N327" s="4">
        <f t="shared" si="31"/>
        <v>7.4404570355563839</v>
      </c>
    </row>
    <row r="328" spans="1:14" x14ac:dyDescent="0.2">
      <c r="A328" s="30">
        <v>37387</v>
      </c>
      <c r="B328" s="29" t="s">
        <v>20</v>
      </c>
      <c r="C328" s="3" t="s">
        <v>4</v>
      </c>
      <c r="D328" s="2">
        <v>7</v>
      </c>
      <c r="E328" s="3" t="s">
        <v>6</v>
      </c>
      <c r="F328" s="3" t="str">
        <f t="shared" si="27"/>
        <v>Por</v>
      </c>
      <c r="G328" s="3" t="str">
        <f t="shared" si="28"/>
        <v>Hemisph</v>
      </c>
      <c r="H328" s="17">
        <v>179</v>
      </c>
      <c r="I328" s="17">
        <v>72</v>
      </c>
      <c r="J328" s="17">
        <v>67</v>
      </c>
      <c r="K328" s="22">
        <v>80</v>
      </c>
      <c r="L328" s="12">
        <f t="shared" si="29"/>
        <v>24224.820951830894</v>
      </c>
      <c r="M328" s="4">
        <f t="shared" si="30"/>
        <v>4.3842605758190176</v>
      </c>
      <c r="N328" s="4">
        <f t="shared" si="31"/>
        <v>10.095133045682362</v>
      </c>
    </row>
    <row r="329" spans="1:14" x14ac:dyDescent="0.2">
      <c r="A329" s="30">
        <v>37387</v>
      </c>
      <c r="B329" s="29" t="s">
        <v>21</v>
      </c>
      <c r="C329" s="3" t="s">
        <v>4</v>
      </c>
      <c r="D329" s="2">
        <v>7</v>
      </c>
      <c r="E329" s="3" t="s">
        <v>6</v>
      </c>
      <c r="F329" s="3" t="str">
        <f t="shared" si="27"/>
        <v>Por</v>
      </c>
      <c r="G329" s="3" t="str">
        <f t="shared" si="28"/>
        <v>Hemisph</v>
      </c>
      <c r="H329" s="17">
        <v>4.8</v>
      </c>
      <c r="I329" s="17">
        <v>4</v>
      </c>
      <c r="J329" s="17">
        <v>0</v>
      </c>
      <c r="K329" s="22">
        <v>10</v>
      </c>
      <c r="L329" s="12">
        <f t="shared" si="29"/>
        <v>15.079644737231007</v>
      </c>
      <c r="M329" s="4">
        <f t="shared" si="30"/>
        <v>1.1783911100697211</v>
      </c>
      <c r="N329" s="4">
        <f t="shared" si="31"/>
        <v>2.7133458037632452</v>
      </c>
    </row>
    <row r="330" spans="1:14" x14ac:dyDescent="0.2">
      <c r="A330" s="30">
        <v>37387</v>
      </c>
      <c r="B330" s="29" t="s">
        <v>21</v>
      </c>
      <c r="C330" s="3" t="s">
        <v>4</v>
      </c>
      <c r="D330" s="2">
        <v>7</v>
      </c>
      <c r="E330" s="3" t="s">
        <v>6</v>
      </c>
      <c r="F330" s="3" t="str">
        <f t="shared" si="27"/>
        <v>Por</v>
      </c>
      <c r="G330" s="3" t="str">
        <f t="shared" si="28"/>
        <v>Hemisph</v>
      </c>
      <c r="H330" s="17">
        <v>10.8</v>
      </c>
      <c r="I330" s="17">
        <v>7.8</v>
      </c>
      <c r="J330" s="17">
        <v>7.2</v>
      </c>
      <c r="K330" s="22">
        <v>5</v>
      </c>
      <c r="L330" s="12">
        <f t="shared" si="29"/>
        <v>229.02210444669595</v>
      </c>
      <c r="M330" s="4">
        <f t="shared" si="30"/>
        <v>2.3598774010121084</v>
      </c>
      <c r="N330" s="4">
        <f t="shared" si="31"/>
        <v>5.4338185248640123</v>
      </c>
    </row>
    <row r="331" spans="1:14" x14ac:dyDescent="0.2">
      <c r="A331" s="30">
        <v>37387</v>
      </c>
      <c r="B331" s="29" t="s">
        <v>21</v>
      </c>
      <c r="C331" s="3" t="s">
        <v>4</v>
      </c>
      <c r="D331" s="2">
        <v>7</v>
      </c>
      <c r="E331" s="3" t="s">
        <v>6</v>
      </c>
      <c r="F331" s="3" t="str">
        <f t="shared" si="27"/>
        <v>Por</v>
      </c>
      <c r="G331" s="3" t="str">
        <f t="shared" si="28"/>
        <v>Hemisph</v>
      </c>
      <c r="H331" s="17">
        <v>11</v>
      </c>
      <c r="I331" s="17">
        <v>7</v>
      </c>
      <c r="J331" s="17">
        <v>6</v>
      </c>
      <c r="K331" s="22">
        <v>5</v>
      </c>
      <c r="L331" s="12">
        <f t="shared" si="29"/>
        <v>173.57299411083608</v>
      </c>
      <c r="M331" s="4">
        <f t="shared" si="30"/>
        <v>2.2394821550512822</v>
      </c>
      <c r="N331" s="4">
        <f t="shared" si="31"/>
        <v>5.1565982262472625</v>
      </c>
    </row>
    <row r="332" spans="1:14" x14ac:dyDescent="0.2">
      <c r="A332" s="30">
        <v>37387</v>
      </c>
      <c r="B332" s="29" t="s">
        <v>21</v>
      </c>
      <c r="C332" s="3" t="s">
        <v>4</v>
      </c>
      <c r="D332" s="2">
        <v>7</v>
      </c>
      <c r="E332" s="3" t="s">
        <v>6</v>
      </c>
      <c r="F332" s="3" t="str">
        <f t="shared" si="27"/>
        <v>Por</v>
      </c>
      <c r="G332" s="3" t="str">
        <f t="shared" si="28"/>
        <v>Hemisph</v>
      </c>
      <c r="H332" s="17">
        <v>9.1999999999999993</v>
      </c>
      <c r="I332" s="17">
        <v>5.8</v>
      </c>
      <c r="J332" s="17">
        <v>5.2</v>
      </c>
      <c r="K332" s="22">
        <v>0</v>
      </c>
      <c r="L332" s="12">
        <f t="shared" si="29"/>
        <v>126.85751135195585</v>
      </c>
      <c r="M332" s="4">
        <f t="shared" si="30"/>
        <v>2.1033161873017545</v>
      </c>
      <c r="N332" s="4">
        <f t="shared" si="31"/>
        <v>4.8430644987340914</v>
      </c>
    </row>
    <row r="333" spans="1:14" x14ac:dyDescent="0.2">
      <c r="A333" s="30">
        <v>37431</v>
      </c>
      <c r="B333" s="3" t="s">
        <v>28</v>
      </c>
      <c r="C333" s="3" t="s">
        <v>4</v>
      </c>
      <c r="D333" s="2">
        <v>7</v>
      </c>
      <c r="E333" s="3" t="s">
        <v>6</v>
      </c>
      <c r="F333" s="3" t="str">
        <f t="shared" si="27"/>
        <v>Por</v>
      </c>
      <c r="G333" s="3" t="str">
        <f t="shared" si="28"/>
        <v>Hemisph</v>
      </c>
      <c r="H333" s="17">
        <v>13</v>
      </c>
      <c r="I333" s="17">
        <v>10</v>
      </c>
      <c r="J333" s="17">
        <v>8</v>
      </c>
      <c r="K333" s="22">
        <v>30</v>
      </c>
      <c r="L333" s="12">
        <f t="shared" si="29"/>
        <v>303.16369107141503</v>
      </c>
      <c r="M333" s="4">
        <f t="shared" si="30"/>
        <v>2.4816771860379263</v>
      </c>
      <c r="N333" s="4">
        <f t="shared" si="31"/>
        <v>5.7142728941943401</v>
      </c>
    </row>
    <row r="334" spans="1:14" x14ac:dyDescent="0.2">
      <c r="A334" s="30">
        <v>37431</v>
      </c>
      <c r="B334" s="3" t="s">
        <v>20</v>
      </c>
      <c r="C334" s="3" t="s">
        <v>4</v>
      </c>
      <c r="D334" s="2">
        <v>7</v>
      </c>
      <c r="E334" s="3" t="s">
        <v>6</v>
      </c>
      <c r="F334" s="3" t="str">
        <f t="shared" si="27"/>
        <v>Por</v>
      </c>
      <c r="G334" s="3" t="str">
        <f t="shared" si="28"/>
        <v>Hemisph</v>
      </c>
      <c r="H334" s="17">
        <v>172.5</v>
      </c>
      <c r="I334" s="17">
        <v>102</v>
      </c>
      <c r="J334" s="17">
        <v>142</v>
      </c>
      <c r="K334" s="22">
        <v>80</v>
      </c>
      <c r="L334" s="12">
        <f t="shared" si="29"/>
        <v>77166.154951962686</v>
      </c>
      <c r="M334" s="4">
        <f t="shared" si="30"/>
        <v>4.8874268606912112</v>
      </c>
      <c r="N334" s="4">
        <f t="shared" si="31"/>
        <v>11.253716232526269</v>
      </c>
    </row>
    <row r="335" spans="1:14" x14ac:dyDescent="0.2">
      <c r="A335" s="30">
        <v>37387</v>
      </c>
      <c r="B335" s="29" t="s">
        <v>21</v>
      </c>
      <c r="C335" s="3" t="s">
        <v>4</v>
      </c>
      <c r="D335" s="2">
        <v>8</v>
      </c>
      <c r="E335" s="3" t="s">
        <v>6</v>
      </c>
      <c r="F335" s="3" t="str">
        <f t="shared" si="27"/>
        <v>Por</v>
      </c>
      <c r="G335" s="3" t="str">
        <f t="shared" si="28"/>
        <v>Hemisph</v>
      </c>
      <c r="H335" s="17">
        <v>10.5</v>
      </c>
      <c r="I335" s="17">
        <v>18</v>
      </c>
      <c r="J335" s="17">
        <v>14.5</v>
      </c>
      <c r="K335" s="22">
        <v>20</v>
      </c>
      <c r="L335" s="12">
        <f t="shared" si="29"/>
        <v>808.96010829937177</v>
      </c>
      <c r="M335" s="4">
        <f t="shared" si="30"/>
        <v>2.9079271060713436</v>
      </c>
      <c r="N335" s="4">
        <f t="shared" si="31"/>
        <v>6.6957496059531909</v>
      </c>
    </row>
    <row r="336" spans="1:14" x14ac:dyDescent="0.2">
      <c r="A336" s="30">
        <v>37431</v>
      </c>
      <c r="B336" s="3" t="s">
        <v>28</v>
      </c>
      <c r="C336" s="3" t="s">
        <v>4</v>
      </c>
      <c r="D336" s="2">
        <v>8</v>
      </c>
      <c r="E336" s="3" t="s">
        <v>6</v>
      </c>
      <c r="F336" s="3" t="str">
        <f t="shared" si="27"/>
        <v>Por</v>
      </c>
      <c r="G336" s="3" t="str">
        <f t="shared" si="28"/>
        <v>Hemisph</v>
      </c>
      <c r="H336" s="17">
        <v>15</v>
      </c>
      <c r="I336" s="17">
        <v>10</v>
      </c>
      <c r="J336" s="17">
        <v>4</v>
      </c>
      <c r="K336" s="22">
        <v>30</v>
      </c>
      <c r="L336" s="12">
        <f t="shared" si="29"/>
        <v>168.07520696705393</v>
      </c>
      <c r="M336" s="4">
        <f t="shared" si="30"/>
        <v>2.2255036547153622</v>
      </c>
      <c r="N336" s="4">
        <f t="shared" si="31"/>
        <v>5.1244115397513612</v>
      </c>
    </row>
    <row r="337" spans="1:17" x14ac:dyDescent="0.2">
      <c r="A337" s="30">
        <v>37392</v>
      </c>
      <c r="B337" s="29" t="s">
        <v>21</v>
      </c>
      <c r="C337" s="3" t="s">
        <v>4</v>
      </c>
      <c r="D337" s="2">
        <v>9</v>
      </c>
      <c r="E337" s="26" t="s">
        <v>6</v>
      </c>
      <c r="F337" s="3" t="str">
        <f t="shared" si="27"/>
        <v>Por</v>
      </c>
      <c r="G337" s="3" t="str">
        <f t="shared" si="28"/>
        <v>Hemisph</v>
      </c>
      <c r="H337" s="18">
        <v>23.5</v>
      </c>
      <c r="I337" s="18">
        <v>10</v>
      </c>
      <c r="J337" s="18">
        <v>7.5</v>
      </c>
      <c r="K337" s="23">
        <v>20</v>
      </c>
      <c r="L337" s="12">
        <f t="shared" si="29"/>
        <v>361.28315516282623</v>
      </c>
      <c r="M337" s="4">
        <f t="shared" si="30"/>
        <v>2.5578477130477455</v>
      </c>
      <c r="N337" s="4">
        <f t="shared" si="31"/>
        <v>5.8896620142126501</v>
      </c>
    </row>
    <row r="338" spans="1:17" x14ac:dyDescent="0.2">
      <c r="A338" s="30">
        <v>37392</v>
      </c>
      <c r="B338" s="29" t="s">
        <v>21</v>
      </c>
      <c r="C338" s="3" t="s">
        <v>4</v>
      </c>
      <c r="D338" s="2">
        <v>9</v>
      </c>
      <c r="E338" s="26" t="s">
        <v>6</v>
      </c>
      <c r="F338" s="3" t="str">
        <f t="shared" si="27"/>
        <v>Por</v>
      </c>
      <c r="G338" s="3" t="str">
        <f t="shared" si="28"/>
        <v>Hemisph</v>
      </c>
      <c r="H338" s="18">
        <v>9.5</v>
      </c>
      <c r="I338" s="18">
        <v>6</v>
      </c>
      <c r="J338" s="18">
        <v>0</v>
      </c>
      <c r="K338" s="23">
        <v>10</v>
      </c>
      <c r="L338" s="12">
        <f t="shared" si="29"/>
        <v>44.767695313654549</v>
      </c>
      <c r="M338" s="4">
        <f t="shared" si="30"/>
        <v>1.6509647370386629</v>
      </c>
      <c r="N338" s="4">
        <f t="shared" si="31"/>
        <v>3.8014867925640594</v>
      </c>
    </row>
    <row r="339" spans="1:17" x14ac:dyDescent="0.2">
      <c r="A339" s="30">
        <v>37392</v>
      </c>
      <c r="B339" s="29" t="s">
        <v>21</v>
      </c>
      <c r="C339" s="3" t="s">
        <v>4</v>
      </c>
      <c r="D339" s="2">
        <v>9</v>
      </c>
      <c r="E339" s="26" t="s">
        <v>6</v>
      </c>
      <c r="F339" s="3" t="str">
        <f t="shared" si="27"/>
        <v>Por</v>
      </c>
      <c r="G339" s="3" t="str">
        <f t="shared" si="28"/>
        <v>Hemisph</v>
      </c>
      <c r="H339" s="18">
        <v>8</v>
      </c>
      <c r="I339" s="18">
        <v>6</v>
      </c>
      <c r="J339" s="18">
        <v>8</v>
      </c>
      <c r="K339" s="23">
        <v>25</v>
      </c>
      <c r="L339" s="12">
        <f t="shared" si="29"/>
        <v>238.76104167282426</v>
      </c>
      <c r="M339" s="4">
        <f t="shared" si="30"/>
        <v>2.3779634649749251</v>
      </c>
      <c r="N339" s="4">
        <f t="shared" si="31"/>
        <v>5.475463226135731</v>
      </c>
    </row>
    <row r="340" spans="1:17" x14ac:dyDescent="0.2">
      <c r="A340" s="30">
        <v>37392</v>
      </c>
      <c r="B340" s="29" t="s">
        <v>21</v>
      </c>
      <c r="C340" s="3" t="s">
        <v>4</v>
      </c>
      <c r="D340" s="2">
        <v>9</v>
      </c>
      <c r="E340" s="26" t="s">
        <v>6</v>
      </c>
      <c r="F340" s="3" t="str">
        <f t="shared" si="27"/>
        <v>Por</v>
      </c>
      <c r="G340" s="3" t="str">
        <f t="shared" si="28"/>
        <v>Hemisph</v>
      </c>
      <c r="H340" s="18">
        <v>35</v>
      </c>
      <c r="I340" s="18">
        <v>21</v>
      </c>
      <c r="J340" s="18">
        <v>14</v>
      </c>
      <c r="K340" s="23">
        <v>40</v>
      </c>
      <c r="L340" s="12">
        <f t="shared" si="29"/>
        <v>1193.0198102007239</v>
      </c>
      <c r="M340" s="4">
        <f t="shared" si="30"/>
        <v>3.0766476552289577</v>
      </c>
      <c r="N340" s="4">
        <f t="shared" si="31"/>
        <v>7.0842430273252823</v>
      </c>
    </row>
    <row r="341" spans="1:17" x14ac:dyDescent="0.2">
      <c r="A341" s="30">
        <v>37392</v>
      </c>
      <c r="B341" s="29" t="s">
        <v>21</v>
      </c>
      <c r="C341" s="3" t="s">
        <v>4</v>
      </c>
      <c r="D341" s="2">
        <v>9</v>
      </c>
      <c r="E341" s="26" t="s">
        <v>6</v>
      </c>
      <c r="F341" s="3" t="str">
        <f t="shared" si="27"/>
        <v>Por</v>
      </c>
      <c r="G341" s="3" t="str">
        <f t="shared" si="28"/>
        <v>Hemisph</v>
      </c>
      <c r="H341" s="18">
        <v>13</v>
      </c>
      <c r="I341" s="18">
        <v>13.5</v>
      </c>
      <c r="J341" s="18">
        <v>8</v>
      </c>
      <c r="K341" s="23">
        <v>50</v>
      </c>
      <c r="L341" s="12">
        <f t="shared" si="29"/>
        <v>338.89930750599893</v>
      </c>
      <c r="M341" s="4">
        <f t="shared" si="30"/>
        <v>2.5300706814173997</v>
      </c>
      <c r="N341" s="4">
        <f t="shared" si="31"/>
        <v>5.8257030352529924</v>
      </c>
    </row>
    <row r="342" spans="1:17" x14ac:dyDescent="0.2">
      <c r="A342" s="30">
        <v>37392</v>
      </c>
      <c r="B342" s="29" t="s">
        <v>21</v>
      </c>
      <c r="C342" s="3" t="s">
        <v>4</v>
      </c>
      <c r="D342" s="2">
        <v>9</v>
      </c>
      <c r="E342" s="26" t="s">
        <v>6</v>
      </c>
      <c r="F342" s="3" t="str">
        <f t="shared" si="27"/>
        <v>Por</v>
      </c>
      <c r="G342" s="3" t="str">
        <f t="shared" si="28"/>
        <v>Hemisph</v>
      </c>
      <c r="H342" s="18">
        <v>8.5</v>
      </c>
      <c r="I342" s="18">
        <v>6</v>
      </c>
      <c r="J342" s="18">
        <v>7.5</v>
      </c>
      <c r="K342" s="23">
        <v>70</v>
      </c>
      <c r="L342" s="12">
        <f t="shared" si="29"/>
        <v>216.76989309769573</v>
      </c>
      <c r="M342" s="4">
        <f t="shared" si="30"/>
        <v>2.3359989634313894</v>
      </c>
      <c r="N342" s="4">
        <f t="shared" si="31"/>
        <v>5.3788363904466596</v>
      </c>
    </row>
    <row r="343" spans="1:17" x14ac:dyDescent="0.2">
      <c r="A343" s="30">
        <v>37392</v>
      </c>
      <c r="B343" s="29" t="s">
        <v>21</v>
      </c>
      <c r="C343" s="3" t="s">
        <v>4</v>
      </c>
      <c r="D343" s="2">
        <v>9</v>
      </c>
      <c r="E343" s="26" t="s">
        <v>6</v>
      </c>
      <c r="F343" s="3" t="str">
        <f t="shared" si="27"/>
        <v>Por</v>
      </c>
      <c r="G343" s="3" t="str">
        <f t="shared" si="28"/>
        <v>Hemisph</v>
      </c>
      <c r="H343" s="18">
        <v>23.5</v>
      </c>
      <c r="I343" s="18">
        <v>15</v>
      </c>
      <c r="J343" s="18">
        <v>8</v>
      </c>
      <c r="K343" s="23">
        <v>85</v>
      </c>
      <c r="L343" s="12">
        <f t="shared" si="29"/>
        <v>477.91478242734729</v>
      </c>
      <c r="M343" s="4">
        <f t="shared" si="30"/>
        <v>2.6793504639322552</v>
      </c>
      <c r="N343" s="4">
        <f t="shared" si="31"/>
        <v>6.1694324371570914</v>
      </c>
    </row>
    <row r="344" spans="1:17" x14ac:dyDescent="0.2">
      <c r="A344" s="30">
        <v>37392</v>
      </c>
      <c r="B344" s="29" t="s">
        <v>21</v>
      </c>
      <c r="C344" s="3" t="s">
        <v>4</v>
      </c>
      <c r="D344" s="2">
        <v>9</v>
      </c>
      <c r="E344" s="26" t="s">
        <v>6</v>
      </c>
      <c r="F344" s="3" t="str">
        <f t="shared" si="27"/>
        <v>Por</v>
      </c>
      <c r="G344" s="3" t="str">
        <f t="shared" si="28"/>
        <v>Hemisph</v>
      </c>
      <c r="H344" s="18">
        <v>20</v>
      </c>
      <c r="I344" s="18">
        <v>14</v>
      </c>
      <c r="J344" s="18">
        <v>7</v>
      </c>
      <c r="K344" s="23">
        <v>60</v>
      </c>
      <c r="L344" s="12">
        <f t="shared" si="29"/>
        <v>373.84952577718536</v>
      </c>
      <c r="M344" s="4">
        <f t="shared" si="30"/>
        <v>2.5726968340866647</v>
      </c>
      <c r="N344" s="4">
        <f t="shared" si="31"/>
        <v>5.9238533789609296</v>
      </c>
    </row>
    <row r="345" spans="1:17" x14ac:dyDescent="0.2">
      <c r="A345" s="30">
        <v>37392</v>
      </c>
      <c r="B345" s="29" t="s">
        <v>21</v>
      </c>
      <c r="C345" s="3" t="s">
        <v>4</v>
      </c>
      <c r="D345" s="2">
        <v>9</v>
      </c>
      <c r="E345" s="26" t="s">
        <v>6</v>
      </c>
      <c r="F345" s="3" t="str">
        <f t="shared" si="27"/>
        <v>Por</v>
      </c>
      <c r="G345" s="3" t="str">
        <f t="shared" si="28"/>
        <v>Hemisph</v>
      </c>
      <c r="H345" s="18">
        <v>20.5</v>
      </c>
      <c r="I345" s="18">
        <v>18</v>
      </c>
      <c r="J345" s="18">
        <v>9.5</v>
      </c>
      <c r="K345" s="23">
        <v>60</v>
      </c>
      <c r="L345" s="12">
        <f t="shared" si="29"/>
        <v>573.34065928013729</v>
      </c>
      <c r="M345" s="4">
        <f t="shared" si="30"/>
        <v>2.7584127414866275</v>
      </c>
      <c r="N345" s="4">
        <f t="shared" si="31"/>
        <v>6.351480058871946</v>
      </c>
    </row>
    <row r="346" spans="1:17" x14ac:dyDescent="0.2">
      <c r="A346" s="30">
        <v>37392</v>
      </c>
      <c r="B346" s="29" t="s">
        <v>21</v>
      </c>
      <c r="C346" s="3" t="s">
        <v>4</v>
      </c>
      <c r="D346" s="2">
        <v>9</v>
      </c>
      <c r="E346" s="26" t="s">
        <v>6</v>
      </c>
      <c r="F346" s="3" t="str">
        <f t="shared" si="27"/>
        <v>Por</v>
      </c>
      <c r="G346" s="3" t="str">
        <f t="shared" si="28"/>
        <v>Hemisph</v>
      </c>
      <c r="H346" s="18">
        <v>22</v>
      </c>
      <c r="I346" s="18">
        <v>31</v>
      </c>
      <c r="J346" s="18">
        <v>17</v>
      </c>
      <c r="K346" s="23">
        <v>85</v>
      </c>
      <c r="L346" s="12">
        <f t="shared" si="29"/>
        <v>1443.5618243245099</v>
      </c>
      <c r="M346" s="4">
        <f t="shared" si="30"/>
        <v>3.1594353884162638</v>
      </c>
      <c r="N346" s="4">
        <f t="shared" si="31"/>
        <v>7.2748688276451414</v>
      </c>
      <c r="Q346"/>
    </row>
    <row r="347" spans="1:17" x14ac:dyDescent="0.2">
      <c r="A347" s="30">
        <v>37392</v>
      </c>
      <c r="B347" s="29" t="s">
        <v>20</v>
      </c>
      <c r="C347" s="11" t="s">
        <v>4</v>
      </c>
      <c r="D347" s="7">
        <v>9</v>
      </c>
      <c r="E347" s="11" t="s">
        <v>6</v>
      </c>
      <c r="F347" s="3" t="str">
        <f t="shared" si="27"/>
        <v>Por</v>
      </c>
      <c r="G347" s="3" t="str">
        <f t="shared" si="28"/>
        <v>Hemisph</v>
      </c>
      <c r="H347" s="19">
        <v>19.5</v>
      </c>
      <c r="I347" s="19">
        <v>15.5</v>
      </c>
      <c r="J347" s="19">
        <v>13</v>
      </c>
      <c r="K347" s="24">
        <v>40</v>
      </c>
      <c r="L347" s="12">
        <f t="shared" si="29"/>
        <v>768.31575334355375</v>
      </c>
      <c r="M347" s="4">
        <f t="shared" si="30"/>
        <v>2.8855397379388892</v>
      </c>
      <c r="N347" s="4">
        <f t="shared" si="31"/>
        <v>6.6442007858200309</v>
      </c>
      <c r="Q347"/>
    </row>
    <row r="348" spans="1:17" x14ac:dyDescent="0.2">
      <c r="A348" s="30">
        <v>37392</v>
      </c>
      <c r="B348" s="29" t="s">
        <v>20</v>
      </c>
      <c r="C348" s="11" t="s">
        <v>4</v>
      </c>
      <c r="D348" s="7">
        <v>9</v>
      </c>
      <c r="E348" s="11" t="s">
        <v>6</v>
      </c>
      <c r="F348" s="3" t="str">
        <f t="shared" si="27"/>
        <v>Por</v>
      </c>
      <c r="G348" s="3" t="str">
        <f t="shared" si="28"/>
        <v>Hemisph</v>
      </c>
      <c r="H348" s="19">
        <v>21.5</v>
      </c>
      <c r="I348" s="19">
        <v>13.5</v>
      </c>
      <c r="J348" s="19">
        <v>18</v>
      </c>
      <c r="K348" s="24">
        <v>15</v>
      </c>
      <c r="L348" s="12">
        <f t="shared" si="29"/>
        <v>1245.8378366892023</v>
      </c>
      <c r="M348" s="4">
        <f t="shared" si="30"/>
        <v>3.0954615164689328</v>
      </c>
      <c r="N348" s="4">
        <f t="shared" si="31"/>
        <v>7.1275635437581073</v>
      </c>
      <c r="Q348"/>
    </row>
    <row r="349" spans="1:17" x14ac:dyDescent="0.2">
      <c r="A349" s="30">
        <v>37392</v>
      </c>
      <c r="B349" s="29" t="s">
        <v>20</v>
      </c>
      <c r="C349" s="11" t="s">
        <v>4</v>
      </c>
      <c r="D349" s="7">
        <v>9</v>
      </c>
      <c r="E349" s="11" t="s">
        <v>6</v>
      </c>
      <c r="F349" s="3" t="str">
        <f t="shared" si="27"/>
        <v>Por</v>
      </c>
      <c r="G349" s="3" t="str">
        <f t="shared" si="28"/>
        <v>Hemisph</v>
      </c>
      <c r="H349" s="19">
        <v>1.5</v>
      </c>
      <c r="I349" s="19">
        <v>0.5</v>
      </c>
      <c r="J349" s="19">
        <v>0.5</v>
      </c>
      <c r="K349" s="24">
        <v>0</v>
      </c>
      <c r="L349" s="12">
        <f t="shared" si="29"/>
        <v>1.3744467859455345</v>
      </c>
      <c r="M349" s="4">
        <f t="shared" si="30"/>
        <v>0.13812793005246587</v>
      </c>
      <c r="N349" s="4">
        <f t="shared" si="31"/>
        <v>0.3180513126649322</v>
      </c>
      <c r="Q349"/>
    </row>
    <row r="350" spans="1:17" x14ac:dyDescent="0.2">
      <c r="A350" s="30">
        <v>37431</v>
      </c>
      <c r="B350" s="3" t="s">
        <v>28</v>
      </c>
      <c r="C350" s="3" t="s">
        <v>4</v>
      </c>
      <c r="D350" s="2">
        <v>9</v>
      </c>
      <c r="E350" s="3" t="s">
        <v>6</v>
      </c>
      <c r="F350" s="3" t="str">
        <f t="shared" si="27"/>
        <v>Por</v>
      </c>
      <c r="G350" s="3" t="str">
        <f t="shared" si="28"/>
        <v>Hemisph</v>
      </c>
      <c r="H350" s="17">
        <v>5.5</v>
      </c>
      <c r="I350" s="17">
        <v>4</v>
      </c>
      <c r="J350" s="17">
        <v>2</v>
      </c>
      <c r="K350" s="22">
        <v>0</v>
      </c>
      <c r="L350" s="12">
        <f t="shared" si="29"/>
        <v>29.845130209103033</v>
      </c>
      <c r="M350" s="4">
        <f t="shared" si="30"/>
        <v>1.4748734779829815</v>
      </c>
      <c r="N350" s="4">
        <f t="shared" si="31"/>
        <v>3.3960216844558953</v>
      </c>
      <c r="Q350"/>
    </row>
    <row r="351" spans="1:17" x14ac:dyDescent="0.2">
      <c r="A351" s="30">
        <v>37392</v>
      </c>
      <c r="B351" s="29" t="s">
        <v>21</v>
      </c>
      <c r="C351" s="3" t="s">
        <v>4</v>
      </c>
      <c r="D351" s="2">
        <v>10</v>
      </c>
      <c r="E351" s="26" t="s">
        <v>6</v>
      </c>
      <c r="F351" s="3" t="str">
        <f t="shared" si="27"/>
        <v>Por</v>
      </c>
      <c r="G351" s="3" t="str">
        <f t="shared" si="28"/>
        <v>Hemisph</v>
      </c>
      <c r="H351" s="18">
        <v>7</v>
      </c>
      <c r="I351" s="18">
        <v>5</v>
      </c>
      <c r="J351" s="18">
        <v>0</v>
      </c>
      <c r="K351" s="23">
        <v>30</v>
      </c>
      <c r="L351" s="12">
        <f t="shared" si="29"/>
        <v>27.488935718910689</v>
      </c>
      <c r="M351" s="4">
        <f t="shared" si="30"/>
        <v>1.4391579257164471</v>
      </c>
      <c r="N351" s="4">
        <f t="shared" si="31"/>
        <v>3.3137835862189231</v>
      </c>
      <c r="Q351"/>
    </row>
    <row r="352" spans="1:17" x14ac:dyDescent="0.2">
      <c r="A352" s="30">
        <v>37392</v>
      </c>
      <c r="B352" s="29" t="s">
        <v>21</v>
      </c>
      <c r="C352" s="3" t="s">
        <v>4</v>
      </c>
      <c r="D352" s="2">
        <v>10</v>
      </c>
      <c r="E352" s="26" t="s">
        <v>6</v>
      </c>
      <c r="F352" s="3" t="str">
        <f t="shared" si="27"/>
        <v>Por</v>
      </c>
      <c r="G352" s="3" t="str">
        <f t="shared" si="28"/>
        <v>Hemisph</v>
      </c>
      <c r="H352" s="18">
        <v>5</v>
      </c>
      <c r="I352" s="18">
        <v>7.5</v>
      </c>
      <c r="J352" s="18">
        <v>0</v>
      </c>
      <c r="K352" s="23">
        <v>10</v>
      </c>
      <c r="L352" s="12">
        <f t="shared" si="29"/>
        <v>29.45243112740431</v>
      </c>
      <c r="M352" s="4">
        <f t="shared" si="30"/>
        <v>1.4691211490938902</v>
      </c>
      <c r="N352" s="4">
        <f t="shared" si="31"/>
        <v>3.3827764577058748</v>
      </c>
      <c r="Q352"/>
    </row>
    <row r="353" spans="1:17" x14ac:dyDescent="0.2">
      <c r="A353" s="30">
        <v>37392</v>
      </c>
      <c r="B353" s="29" t="s">
        <v>21</v>
      </c>
      <c r="C353" s="3" t="s">
        <v>4</v>
      </c>
      <c r="D353" s="2">
        <v>10</v>
      </c>
      <c r="E353" s="26" t="s">
        <v>6</v>
      </c>
      <c r="F353" s="3" t="str">
        <f t="shared" si="27"/>
        <v>Por</v>
      </c>
      <c r="G353" s="3" t="str">
        <f t="shared" si="28"/>
        <v>Hemisph</v>
      </c>
      <c r="H353" s="18">
        <v>3</v>
      </c>
      <c r="I353" s="18">
        <v>2</v>
      </c>
      <c r="J353" s="18">
        <v>0</v>
      </c>
      <c r="K353" s="23">
        <v>0</v>
      </c>
      <c r="L353" s="12">
        <f t="shared" si="29"/>
        <v>4.7123889803846897</v>
      </c>
      <c r="M353" s="4">
        <f t="shared" si="30"/>
        <v>0.67324113174981504</v>
      </c>
      <c r="N353" s="4">
        <f t="shared" si="31"/>
        <v>1.5501949939575645</v>
      </c>
      <c r="Q353"/>
    </row>
    <row r="354" spans="1:17" x14ac:dyDescent="0.2">
      <c r="A354" s="30">
        <v>37392</v>
      </c>
      <c r="B354" s="29" t="s">
        <v>21</v>
      </c>
      <c r="C354" s="3" t="s">
        <v>4</v>
      </c>
      <c r="D354" s="2">
        <v>10</v>
      </c>
      <c r="E354" s="26" t="s">
        <v>6</v>
      </c>
      <c r="F354" s="3" t="str">
        <f t="shared" si="27"/>
        <v>Por</v>
      </c>
      <c r="G354" s="3" t="str">
        <f t="shared" si="28"/>
        <v>Hemisph</v>
      </c>
      <c r="H354" s="18">
        <v>75</v>
      </c>
      <c r="I354" s="18">
        <v>84</v>
      </c>
      <c r="J354" s="18">
        <v>45</v>
      </c>
      <c r="K354" s="23">
        <v>70</v>
      </c>
      <c r="L354" s="12">
        <f t="shared" si="29"/>
        <v>11309.733552923255</v>
      </c>
      <c r="M354" s="4">
        <f t="shared" si="30"/>
        <v>4.053452373461421</v>
      </c>
      <c r="N354" s="4">
        <f t="shared" si="31"/>
        <v>9.3334190102936017</v>
      </c>
      <c r="Q354"/>
    </row>
    <row r="355" spans="1:17" x14ac:dyDescent="0.2">
      <c r="A355" s="30">
        <v>37392</v>
      </c>
      <c r="B355" s="29" t="s">
        <v>20</v>
      </c>
      <c r="C355" s="11" t="s">
        <v>4</v>
      </c>
      <c r="D355" s="7">
        <v>10</v>
      </c>
      <c r="E355" s="11" t="s">
        <v>6</v>
      </c>
      <c r="F355" s="3" t="str">
        <f t="shared" si="27"/>
        <v>Por</v>
      </c>
      <c r="G355" s="3" t="str">
        <f t="shared" si="28"/>
        <v>Hemisph</v>
      </c>
      <c r="H355" s="19">
        <v>1.2</v>
      </c>
      <c r="I355" s="19">
        <v>0.4</v>
      </c>
      <c r="J355" s="19">
        <v>0.8</v>
      </c>
      <c r="K355" s="24">
        <v>0</v>
      </c>
      <c r="L355" s="12">
        <f t="shared" si="29"/>
        <v>2.387610416728243</v>
      </c>
      <c r="M355" s="4">
        <f t="shared" si="30"/>
        <v>0.37796346497492522</v>
      </c>
      <c r="N355" s="4">
        <f t="shared" si="31"/>
        <v>0.87029304014763997</v>
      </c>
      <c r="Q355"/>
    </row>
    <row r="356" spans="1:17" x14ac:dyDescent="0.2">
      <c r="A356" s="30">
        <v>37392</v>
      </c>
      <c r="B356" s="29" t="s">
        <v>20</v>
      </c>
      <c r="C356" s="11" t="s">
        <v>4</v>
      </c>
      <c r="D356" s="7">
        <v>10</v>
      </c>
      <c r="E356" s="11" t="s">
        <v>6</v>
      </c>
      <c r="F356" s="3" t="str">
        <f t="shared" si="27"/>
        <v>Por</v>
      </c>
      <c r="G356" s="3" t="str">
        <f t="shared" si="28"/>
        <v>Hemisph</v>
      </c>
      <c r="H356" s="19">
        <v>29.5</v>
      </c>
      <c r="I356" s="19">
        <v>22.5</v>
      </c>
      <c r="J356" s="19">
        <v>15.5</v>
      </c>
      <c r="K356" s="24">
        <v>30</v>
      </c>
      <c r="L356" s="12">
        <f t="shared" si="29"/>
        <v>1276.075665980004</v>
      </c>
      <c r="M356" s="4">
        <f t="shared" si="30"/>
        <v>3.1058764270052803</v>
      </c>
      <c r="N356" s="4">
        <f t="shared" si="31"/>
        <v>7.1515447615039678</v>
      </c>
      <c r="Q356"/>
    </row>
    <row r="357" spans="1:17" x14ac:dyDescent="0.2">
      <c r="A357" s="30">
        <v>37392</v>
      </c>
      <c r="B357" s="29" t="s">
        <v>20</v>
      </c>
      <c r="C357" s="11" t="s">
        <v>4</v>
      </c>
      <c r="D357" s="7">
        <v>10</v>
      </c>
      <c r="E357" s="11" t="s">
        <v>6</v>
      </c>
      <c r="F357" s="3" t="str">
        <f t="shared" si="27"/>
        <v>Por</v>
      </c>
      <c r="G357" s="3" t="str">
        <f t="shared" si="28"/>
        <v>Hemisph</v>
      </c>
      <c r="H357" s="19">
        <v>69</v>
      </c>
      <c r="I357" s="19">
        <v>68</v>
      </c>
      <c r="J357" s="19">
        <v>28</v>
      </c>
      <c r="K357" s="24">
        <v>80</v>
      </c>
      <c r="L357" s="12">
        <f t="shared" si="29"/>
        <v>6148.0968230752251</v>
      </c>
      <c r="M357" s="4">
        <f t="shared" si="30"/>
        <v>3.788740698352135</v>
      </c>
      <c r="N357" s="4">
        <f t="shared" si="31"/>
        <v>8.723897853245477</v>
      </c>
      <c r="Q357"/>
    </row>
    <row r="358" spans="1:17" x14ac:dyDescent="0.2">
      <c r="A358" s="30">
        <v>37431</v>
      </c>
      <c r="B358" s="3" t="s">
        <v>28</v>
      </c>
      <c r="C358" s="3" t="s">
        <v>4</v>
      </c>
      <c r="D358" s="2">
        <v>10</v>
      </c>
      <c r="E358" s="3" t="s">
        <v>6</v>
      </c>
      <c r="F358" s="3" t="str">
        <f t="shared" si="27"/>
        <v>Por</v>
      </c>
      <c r="G358" s="3" t="str">
        <f t="shared" si="28"/>
        <v>Hemisph</v>
      </c>
      <c r="H358" s="17">
        <v>120</v>
      </c>
      <c r="I358" s="17">
        <v>100</v>
      </c>
      <c r="J358" s="17">
        <v>48</v>
      </c>
      <c r="K358" s="22">
        <v>70</v>
      </c>
      <c r="L358" s="12">
        <f t="shared" si="29"/>
        <v>16663.007434640262</v>
      </c>
      <c r="M358" s="4">
        <f t="shared" si="30"/>
        <v>4.2217533880908507</v>
      </c>
      <c r="N358" s="4">
        <f t="shared" si="31"/>
        <v>9.7209464177150977</v>
      </c>
      <c r="Q358"/>
    </row>
    <row r="359" spans="1:17" x14ac:dyDescent="0.2">
      <c r="A359" s="30">
        <v>37431</v>
      </c>
      <c r="B359" s="3" t="s">
        <v>28</v>
      </c>
      <c r="C359" s="3" t="s">
        <v>4</v>
      </c>
      <c r="D359" s="2">
        <v>10</v>
      </c>
      <c r="E359" s="3" t="s">
        <v>6</v>
      </c>
      <c r="F359" s="3" t="str">
        <f t="shared" si="27"/>
        <v>Por</v>
      </c>
      <c r="G359" s="3" t="str">
        <f t="shared" si="28"/>
        <v>Hemisph</v>
      </c>
      <c r="H359" s="17">
        <v>4</v>
      </c>
      <c r="I359" s="17">
        <v>2</v>
      </c>
      <c r="J359" s="17">
        <v>0</v>
      </c>
      <c r="K359" s="22">
        <v>0</v>
      </c>
      <c r="L359" s="12">
        <f t="shared" si="29"/>
        <v>6.2831853071795862</v>
      </c>
      <c r="M359" s="4">
        <f t="shared" si="30"/>
        <v>0.79817986835811505</v>
      </c>
      <c r="N359" s="4">
        <f t="shared" si="31"/>
        <v>1.8378770664093453</v>
      </c>
      <c r="Q359"/>
    </row>
    <row r="360" spans="1:17" x14ac:dyDescent="0.2">
      <c r="A360" s="30">
        <v>37431</v>
      </c>
      <c r="B360" s="3" t="s">
        <v>20</v>
      </c>
      <c r="C360" s="3" t="s">
        <v>4</v>
      </c>
      <c r="D360" s="2">
        <v>10</v>
      </c>
      <c r="E360" s="3" t="s">
        <v>6</v>
      </c>
      <c r="F360" s="3" t="str">
        <f t="shared" si="27"/>
        <v>Por</v>
      </c>
      <c r="G360" s="3" t="str">
        <f t="shared" si="28"/>
        <v>Hemisph</v>
      </c>
      <c r="H360" s="17">
        <v>12.5</v>
      </c>
      <c r="I360" s="17">
        <v>10</v>
      </c>
      <c r="J360" s="17">
        <v>13</v>
      </c>
      <c r="K360" s="22">
        <v>70</v>
      </c>
      <c r="L360" s="12">
        <f t="shared" si="29"/>
        <v>629.10392888135607</v>
      </c>
      <c r="M360" s="4">
        <f t="shared" si="30"/>
        <v>2.7987223974504092</v>
      </c>
      <c r="N360" s="4">
        <f t="shared" si="31"/>
        <v>6.4442964717978688</v>
      </c>
      <c r="Q360"/>
    </row>
    <row r="361" spans="1:17" x14ac:dyDescent="0.2">
      <c r="A361" s="30">
        <v>37431</v>
      </c>
      <c r="B361" s="3" t="s">
        <v>20</v>
      </c>
      <c r="C361" s="3" t="s">
        <v>4</v>
      </c>
      <c r="D361" s="2">
        <v>10</v>
      </c>
      <c r="E361" s="3" t="s">
        <v>6</v>
      </c>
      <c r="F361" s="3" t="str">
        <f t="shared" si="27"/>
        <v>Por</v>
      </c>
      <c r="G361" s="3" t="str">
        <f t="shared" si="28"/>
        <v>Hemisph</v>
      </c>
      <c r="H361" s="17">
        <v>7</v>
      </c>
      <c r="I361" s="17">
        <v>7</v>
      </c>
      <c r="J361" s="17">
        <v>6.5</v>
      </c>
      <c r="K361" s="22">
        <v>15</v>
      </c>
      <c r="L361" s="12">
        <f t="shared" si="29"/>
        <v>171.21679962064371</v>
      </c>
      <c r="M361" s="4">
        <f t="shared" si="30"/>
        <v>2.2335463749707762</v>
      </c>
      <c r="N361" s="4">
        <f t="shared" si="31"/>
        <v>5.1429305875185989</v>
      </c>
      <c r="Q361"/>
    </row>
    <row r="362" spans="1:17" x14ac:dyDescent="0.2">
      <c r="A362" s="30">
        <v>37431</v>
      </c>
      <c r="B362" s="3" t="s">
        <v>20</v>
      </c>
      <c r="C362" s="3" t="s">
        <v>4</v>
      </c>
      <c r="D362" s="2">
        <v>10</v>
      </c>
      <c r="E362" s="3" t="s">
        <v>6</v>
      </c>
      <c r="F362" s="3" t="str">
        <f t="shared" si="27"/>
        <v>Por</v>
      </c>
      <c r="G362" s="3" t="str">
        <f t="shared" si="28"/>
        <v>Hemisph</v>
      </c>
      <c r="H362" s="17">
        <v>20</v>
      </c>
      <c r="I362" s="17">
        <v>17</v>
      </c>
      <c r="J362" s="17">
        <v>10</v>
      </c>
      <c r="K362" s="22">
        <v>98</v>
      </c>
      <c r="L362" s="12">
        <f t="shared" si="29"/>
        <v>581.19464091411169</v>
      </c>
      <c r="M362" s="4">
        <f t="shared" si="30"/>
        <v>2.7643216010971474</v>
      </c>
      <c r="N362" s="4">
        <f t="shared" si="31"/>
        <v>6.3650857109277252</v>
      </c>
      <c r="Q362"/>
    </row>
    <row r="363" spans="1:17" x14ac:dyDescent="0.2">
      <c r="A363" s="30">
        <v>37431</v>
      </c>
      <c r="B363" s="3" t="s">
        <v>28</v>
      </c>
      <c r="C363" s="3" t="s">
        <v>4</v>
      </c>
      <c r="D363" s="2">
        <v>1</v>
      </c>
      <c r="E363" s="3" t="s">
        <v>12</v>
      </c>
      <c r="F363" s="3" t="str">
        <f t="shared" si="27"/>
        <v>Poc</v>
      </c>
      <c r="G363" s="3" t="str">
        <f t="shared" si="28"/>
        <v>Branch</v>
      </c>
      <c r="H363" s="17">
        <v>27</v>
      </c>
      <c r="I363" s="17">
        <v>15</v>
      </c>
      <c r="J363" s="17">
        <v>30</v>
      </c>
      <c r="K363" s="22">
        <v>30</v>
      </c>
      <c r="L363" s="12">
        <f t="shared" si="29"/>
        <v>3145.5196444067806</v>
      </c>
      <c r="M363" s="4">
        <f t="shared" si="30"/>
        <v>3.4976924017864279</v>
      </c>
      <c r="N363" s="4">
        <f t="shared" si="31"/>
        <v>8.0537343842319693</v>
      </c>
      <c r="Q363"/>
    </row>
    <row r="364" spans="1:17" x14ac:dyDescent="0.2">
      <c r="A364" s="30">
        <v>37387</v>
      </c>
      <c r="B364" s="29" t="s">
        <v>21</v>
      </c>
      <c r="C364" s="3" t="s">
        <v>4</v>
      </c>
      <c r="D364" s="2">
        <v>2</v>
      </c>
      <c r="E364" s="3" t="s">
        <v>12</v>
      </c>
      <c r="F364" s="3" t="str">
        <f t="shared" si="27"/>
        <v>Poc</v>
      </c>
      <c r="G364" s="3" t="str">
        <f t="shared" si="28"/>
        <v>Branch</v>
      </c>
      <c r="H364" s="17">
        <v>28</v>
      </c>
      <c r="I364" s="17">
        <v>25.5</v>
      </c>
      <c r="J364" s="17">
        <v>13</v>
      </c>
      <c r="K364" s="22">
        <v>5</v>
      </c>
      <c r="L364" s="12">
        <f t="shared" si="29"/>
        <v>1091.7034471224531</v>
      </c>
      <c r="M364" s="4">
        <f t="shared" si="30"/>
        <v>3.0381046816202666</v>
      </c>
      <c r="N364" s="4">
        <f t="shared" si="31"/>
        <v>6.9954945508542465</v>
      </c>
      <c r="Q364"/>
    </row>
    <row r="365" spans="1:17" x14ac:dyDescent="0.2">
      <c r="A365" s="30">
        <v>37387</v>
      </c>
      <c r="B365" s="29" t="s">
        <v>21</v>
      </c>
      <c r="C365" s="3" t="s">
        <v>4</v>
      </c>
      <c r="D365" s="2">
        <v>2</v>
      </c>
      <c r="E365" s="3" t="s">
        <v>12</v>
      </c>
      <c r="F365" s="3" t="str">
        <f t="shared" si="27"/>
        <v>Poc</v>
      </c>
      <c r="G365" s="3" t="str">
        <f t="shared" si="28"/>
        <v>Branch</v>
      </c>
      <c r="H365" s="17">
        <v>8</v>
      </c>
      <c r="I365" s="17">
        <v>7.5</v>
      </c>
      <c r="J365" s="17">
        <v>6</v>
      </c>
      <c r="K365" s="22">
        <v>5</v>
      </c>
      <c r="L365" s="12">
        <f t="shared" si="29"/>
        <v>160.22122533307945</v>
      </c>
      <c r="M365" s="4">
        <f t="shared" si="30"/>
        <v>2.2047200487920704</v>
      </c>
      <c r="N365" s="4">
        <f t="shared" si="31"/>
        <v>5.0765555185737261</v>
      </c>
      <c r="Q365"/>
    </row>
    <row r="366" spans="1:17" x14ac:dyDescent="0.2">
      <c r="A366" s="30">
        <v>37431</v>
      </c>
      <c r="B366" s="3" t="s">
        <v>28</v>
      </c>
      <c r="C366" s="3" t="s">
        <v>4</v>
      </c>
      <c r="D366" s="2">
        <v>2</v>
      </c>
      <c r="E366" s="3" t="s">
        <v>12</v>
      </c>
      <c r="F366" s="3" t="str">
        <f t="shared" si="27"/>
        <v>Poc</v>
      </c>
      <c r="G366" s="3" t="str">
        <f t="shared" si="28"/>
        <v>Branch</v>
      </c>
      <c r="H366" s="17">
        <v>25</v>
      </c>
      <c r="I366" s="17">
        <v>20</v>
      </c>
      <c r="J366" s="17">
        <v>8</v>
      </c>
      <c r="K366" s="22">
        <v>0</v>
      </c>
      <c r="L366" s="12">
        <f t="shared" si="29"/>
        <v>593.76101152847093</v>
      </c>
      <c r="M366" s="4">
        <f t="shared" si="30"/>
        <v>2.773611676867378</v>
      </c>
      <c r="N366" s="4">
        <f t="shared" si="31"/>
        <v>6.3864769009090425</v>
      </c>
      <c r="Q366"/>
    </row>
    <row r="367" spans="1:17" x14ac:dyDescent="0.2">
      <c r="A367" s="30">
        <v>37431</v>
      </c>
      <c r="B367" s="3" t="s">
        <v>20</v>
      </c>
      <c r="C367" s="3" t="s">
        <v>4</v>
      </c>
      <c r="D367" s="2">
        <v>2</v>
      </c>
      <c r="E367" s="3" t="s">
        <v>12</v>
      </c>
      <c r="F367" s="3" t="str">
        <f t="shared" si="27"/>
        <v>Poc</v>
      </c>
      <c r="G367" s="3" t="str">
        <f t="shared" si="28"/>
        <v>Branch</v>
      </c>
      <c r="H367" s="17">
        <v>16.5</v>
      </c>
      <c r="I367" s="17">
        <v>14</v>
      </c>
      <c r="J367" s="17">
        <v>9</v>
      </c>
      <c r="K367" s="22">
        <v>2</v>
      </c>
      <c r="L367" s="12">
        <f t="shared" si="29"/>
        <v>435.89598068558382</v>
      </c>
      <c r="M367" s="4">
        <f t="shared" si="30"/>
        <v>2.6393828644888475</v>
      </c>
      <c r="N367" s="4">
        <f t="shared" si="31"/>
        <v>6.0774036384759444</v>
      </c>
      <c r="Q367"/>
    </row>
    <row r="368" spans="1:17" x14ac:dyDescent="0.2">
      <c r="A368" s="30">
        <v>37431</v>
      </c>
      <c r="B368" s="3" t="s">
        <v>20</v>
      </c>
      <c r="C368" s="3" t="s">
        <v>4</v>
      </c>
      <c r="D368" s="2">
        <v>2</v>
      </c>
      <c r="E368" s="3" t="s">
        <v>12</v>
      </c>
      <c r="F368" s="3" t="str">
        <f t="shared" si="27"/>
        <v>Poc</v>
      </c>
      <c r="G368" s="3" t="str">
        <f t="shared" si="28"/>
        <v>Branch</v>
      </c>
      <c r="H368" s="17">
        <v>3</v>
      </c>
      <c r="I368" s="17">
        <v>3</v>
      </c>
      <c r="J368" s="17">
        <v>2.5</v>
      </c>
      <c r="K368" s="22">
        <v>0</v>
      </c>
      <c r="L368" s="12">
        <f t="shared" si="29"/>
        <v>26.703537555513243</v>
      </c>
      <c r="M368" s="4">
        <f t="shared" si="30"/>
        <v>1.4265687984084265</v>
      </c>
      <c r="N368" s="4">
        <f t="shared" si="31"/>
        <v>3.2847960493456712</v>
      </c>
      <c r="Q368"/>
    </row>
    <row r="369" spans="1:17" x14ac:dyDescent="0.2">
      <c r="A369" s="30">
        <v>37387</v>
      </c>
      <c r="B369" s="29" t="s">
        <v>20</v>
      </c>
      <c r="C369" s="3" t="s">
        <v>4</v>
      </c>
      <c r="D369" s="2">
        <v>3</v>
      </c>
      <c r="E369" s="3" t="s">
        <v>12</v>
      </c>
      <c r="F369" s="3" t="str">
        <f t="shared" si="27"/>
        <v>Poc</v>
      </c>
      <c r="G369" s="3" t="str">
        <f t="shared" si="28"/>
        <v>Branch</v>
      </c>
      <c r="H369" s="17">
        <v>4.5</v>
      </c>
      <c r="I369" s="17">
        <v>3</v>
      </c>
      <c r="J369" s="17">
        <v>2.5</v>
      </c>
      <c r="K369" s="22">
        <v>0</v>
      </c>
      <c r="L369" s="12">
        <f t="shared" si="29"/>
        <v>30.237829290801759</v>
      </c>
      <c r="M369" s="4">
        <f t="shared" si="30"/>
        <v>1.4805506108746722</v>
      </c>
      <c r="N369" s="4">
        <f t="shared" si="31"/>
        <v>3.4090937660232479</v>
      </c>
      <c r="Q369"/>
    </row>
    <row r="370" spans="1:17" x14ac:dyDescent="0.2">
      <c r="A370" s="30">
        <v>37431</v>
      </c>
      <c r="B370" s="3" t="s">
        <v>28</v>
      </c>
      <c r="C370" s="3" t="s">
        <v>4</v>
      </c>
      <c r="D370" s="2">
        <v>3</v>
      </c>
      <c r="E370" s="3" t="s">
        <v>12</v>
      </c>
      <c r="F370" s="3" t="str">
        <f t="shared" si="27"/>
        <v>Poc</v>
      </c>
      <c r="G370" s="3" t="str">
        <f t="shared" si="28"/>
        <v>Branch</v>
      </c>
      <c r="H370" s="17">
        <v>7</v>
      </c>
      <c r="I370" s="17">
        <v>6</v>
      </c>
      <c r="J370" s="17">
        <v>3</v>
      </c>
      <c r="K370" s="22">
        <v>0</v>
      </c>
      <c r="L370" s="12">
        <f t="shared" si="29"/>
        <v>61.261056745000964</v>
      </c>
      <c r="M370" s="4">
        <f t="shared" si="30"/>
        <v>1.7871844840566518</v>
      </c>
      <c r="N370" s="4">
        <f t="shared" si="31"/>
        <v>4.1151443514191008</v>
      </c>
      <c r="Q370"/>
    </row>
    <row r="371" spans="1:17" x14ac:dyDescent="0.2">
      <c r="A371" s="30">
        <v>37387</v>
      </c>
      <c r="B371" s="29" t="s">
        <v>20</v>
      </c>
      <c r="C371" s="3" t="s">
        <v>4</v>
      </c>
      <c r="D371" s="2">
        <v>4</v>
      </c>
      <c r="E371" s="3" t="s">
        <v>12</v>
      </c>
      <c r="F371" s="3" t="str">
        <f t="shared" si="27"/>
        <v>Poc</v>
      </c>
      <c r="G371" s="3" t="str">
        <f t="shared" si="28"/>
        <v>Branch</v>
      </c>
      <c r="H371" s="17">
        <v>49.5</v>
      </c>
      <c r="I371" s="17">
        <v>43</v>
      </c>
      <c r="J371" s="17">
        <v>26</v>
      </c>
      <c r="K371" s="22">
        <v>70</v>
      </c>
      <c r="L371" s="12">
        <f t="shared" si="29"/>
        <v>3795.4366246181689</v>
      </c>
      <c r="M371" s="4">
        <f t="shared" si="30"/>
        <v>3.5792617440667622</v>
      </c>
      <c r="N371" s="4">
        <f t="shared" si="31"/>
        <v>8.2415547358119952</v>
      </c>
      <c r="Q371"/>
    </row>
    <row r="372" spans="1:17" x14ac:dyDescent="0.2">
      <c r="A372" s="30">
        <v>37387</v>
      </c>
      <c r="B372" s="29" t="s">
        <v>21</v>
      </c>
      <c r="C372" s="3" t="s">
        <v>4</v>
      </c>
      <c r="D372" s="2">
        <v>4</v>
      </c>
      <c r="E372" s="3" t="s">
        <v>12</v>
      </c>
      <c r="F372" s="3" t="str">
        <f t="shared" si="27"/>
        <v>Poc</v>
      </c>
      <c r="G372" s="3" t="str">
        <f t="shared" si="28"/>
        <v>Branch</v>
      </c>
      <c r="H372" s="17">
        <v>34</v>
      </c>
      <c r="I372" s="17">
        <v>27.5</v>
      </c>
      <c r="J372" s="17">
        <v>20</v>
      </c>
      <c r="K372" s="22">
        <v>20</v>
      </c>
      <c r="L372" s="12">
        <f t="shared" si="29"/>
        <v>1990.9843442125314</v>
      </c>
      <c r="M372" s="4">
        <f t="shared" si="30"/>
        <v>3.2990678450355264</v>
      </c>
      <c r="N372" s="4">
        <f t="shared" si="31"/>
        <v>7.5963844407547931</v>
      </c>
      <c r="Q372"/>
    </row>
    <row r="373" spans="1:17" x14ac:dyDescent="0.2">
      <c r="A373" s="30">
        <v>37431</v>
      </c>
      <c r="B373" s="3" t="s">
        <v>28</v>
      </c>
      <c r="C373" s="3" t="s">
        <v>4</v>
      </c>
      <c r="D373" s="2">
        <v>6</v>
      </c>
      <c r="E373" s="3" t="s">
        <v>12</v>
      </c>
      <c r="F373" s="3" t="str">
        <f t="shared" si="27"/>
        <v>Poc</v>
      </c>
      <c r="G373" s="3" t="str">
        <f t="shared" si="28"/>
        <v>Branch</v>
      </c>
      <c r="H373" s="17">
        <v>6.5</v>
      </c>
      <c r="I373" s="17">
        <v>5.5</v>
      </c>
      <c r="J373" s="17">
        <v>3</v>
      </c>
      <c r="K373" s="22">
        <v>0</v>
      </c>
      <c r="L373" s="12">
        <f t="shared" si="29"/>
        <v>56.352318223766915</v>
      </c>
      <c r="M373" s="4">
        <f t="shared" si="30"/>
        <v>1.7509117867722015</v>
      </c>
      <c r="N373" s="4">
        <f t="shared" si="31"/>
        <v>4.0316233793692398</v>
      </c>
      <c r="Q373"/>
    </row>
    <row r="374" spans="1:17" x14ac:dyDescent="0.2">
      <c r="A374" s="30">
        <v>37431</v>
      </c>
      <c r="B374" s="3" t="s">
        <v>20</v>
      </c>
      <c r="C374" s="3" t="s">
        <v>4</v>
      </c>
      <c r="D374" s="2">
        <v>6</v>
      </c>
      <c r="E374" s="3" t="s">
        <v>12</v>
      </c>
      <c r="F374" s="3" t="str">
        <f t="shared" si="27"/>
        <v>Poc</v>
      </c>
      <c r="G374" s="3" t="str">
        <f t="shared" si="28"/>
        <v>Branch</v>
      </c>
      <c r="H374" s="17">
        <v>8.5</v>
      </c>
      <c r="I374" s="17">
        <v>8.5</v>
      </c>
      <c r="J374" s="17">
        <v>4</v>
      </c>
      <c r="K374" s="22">
        <v>5</v>
      </c>
      <c r="L374" s="12">
        <f t="shared" si="29"/>
        <v>107.01049976290233</v>
      </c>
      <c r="M374" s="4">
        <f t="shared" si="30"/>
        <v>2.0294263923148517</v>
      </c>
      <c r="N374" s="4">
        <f t="shared" si="31"/>
        <v>4.6729269582728632</v>
      </c>
      <c r="Q374"/>
    </row>
    <row r="375" spans="1:17" x14ac:dyDescent="0.2">
      <c r="A375" s="30">
        <v>37431</v>
      </c>
      <c r="B375" s="3" t="s">
        <v>20</v>
      </c>
      <c r="C375" s="3" t="s">
        <v>4</v>
      </c>
      <c r="D375" s="2">
        <v>6</v>
      </c>
      <c r="E375" s="3" t="s">
        <v>12</v>
      </c>
      <c r="F375" s="3" t="str">
        <f t="shared" si="27"/>
        <v>Poc</v>
      </c>
      <c r="G375" s="3" t="str">
        <f t="shared" si="28"/>
        <v>Branch</v>
      </c>
      <c r="H375" s="17">
        <v>25.5</v>
      </c>
      <c r="I375" s="17">
        <v>25</v>
      </c>
      <c r="J375" s="17">
        <v>36</v>
      </c>
      <c r="K375" s="22">
        <v>40</v>
      </c>
      <c r="L375" s="12">
        <f t="shared" si="29"/>
        <v>4572.1954082182456</v>
      </c>
      <c r="M375" s="4">
        <f t="shared" si="30"/>
        <v>3.6601247831618675</v>
      </c>
      <c r="N375" s="4">
        <f t="shared" si="31"/>
        <v>8.42774876420658</v>
      </c>
      <c r="Q375"/>
    </row>
    <row r="376" spans="1:17" x14ac:dyDescent="0.2">
      <c r="A376" s="30">
        <v>37387</v>
      </c>
      <c r="B376" s="29" t="s">
        <v>20</v>
      </c>
      <c r="C376" s="3" t="s">
        <v>4</v>
      </c>
      <c r="D376" s="2">
        <v>7</v>
      </c>
      <c r="E376" s="3" t="s">
        <v>12</v>
      </c>
      <c r="F376" s="3" t="str">
        <f t="shared" si="27"/>
        <v>Poc</v>
      </c>
      <c r="G376" s="3" t="str">
        <f t="shared" si="28"/>
        <v>Branch</v>
      </c>
      <c r="H376" s="17">
        <v>8</v>
      </c>
      <c r="I376" s="17">
        <v>6</v>
      </c>
      <c r="J376" s="17">
        <v>6</v>
      </c>
      <c r="K376" s="22">
        <v>0</v>
      </c>
      <c r="L376" s="12">
        <f t="shared" si="29"/>
        <v>150.79644737231007</v>
      </c>
      <c r="M376" s="4">
        <f t="shared" si="30"/>
        <v>2.1783911100697209</v>
      </c>
      <c r="N376" s="4">
        <f t="shared" si="31"/>
        <v>5.0159308967572906</v>
      </c>
      <c r="Q376"/>
    </row>
    <row r="377" spans="1:17" x14ac:dyDescent="0.2">
      <c r="A377" s="30">
        <v>37387</v>
      </c>
      <c r="B377" s="29" t="s">
        <v>20</v>
      </c>
      <c r="C377" s="3" t="s">
        <v>4</v>
      </c>
      <c r="D377" s="2">
        <v>7</v>
      </c>
      <c r="E377" s="3" t="s">
        <v>12</v>
      </c>
      <c r="F377" s="3" t="str">
        <f t="shared" si="27"/>
        <v>Poc</v>
      </c>
      <c r="G377" s="3" t="str">
        <f t="shared" si="28"/>
        <v>Branch</v>
      </c>
      <c r="H377" s="17">
        <v>10</v>
      </c>
      <c r="I377" s="17">
        <v>11</v>
      </c>
      <c r="J377" s="17">
        <v>6.5</v>
      </c>
      <c r="K377" s="22">
        <v>10</v>
      </c>
      <c r="L377" s="12">
        <f t="shared" si="29"/>
        <v>219.12608758788807</v>
      </c>
      <c r="M377" s="4">
        <f t="shared" si="30"/>
        <v>2.340694084639769</v>
      </c>
      <c r="N377" s="4">
        <f t="shared" si="31"/>
        <v>5.3896473065508754</v>
      </c>
      <c r="Q377"/>
    </row>
    <row r="378" spans="1:17" x14ac:dyDescent="0.2">
      <c r="A378" s="30">
        <v>37431</v>
      </c>
      <c r="B378" s="3" t="s">
        <v>28</v>
      </c>
      <c r="C378" s="3" t="s">
        <v>4</v>
      </c>
      <c r="D378" s="2">
        <v>7</v>
      </c>
      <c r="E378" s="3" t="s">
        <v>12</v>
      </c>
      <c r="F378" s="3" t="str">
        <f t="shared" si="27"/>
        <v>Poc</v>
      </c>
      <c r="G378" s="3" t="str">
        <f t="shared" si="28"/>
        <v>Branch</v>
      </c>
      <c r="H378" s="17">
        <v>12</v>
      </c>
      <c r="I378" s="17">
        <v>10</v>
      </c>
      <c r="J378" s="17">
        <v>10</v>
      </c>
      <c r="K378" s="22">
        <v>0</v>
      </c>
      <c r="L378" s="12">
        <f t="shared" si="29"/>
        <v>408.40704496667308</v>
      </c>
      <c r="M378" s="4">
        <f t="shared" si="30"/>
        <v>2.6110932250009706</v>
      </c>
      <c r="N378" s="4">
        <f t="shared" si="31"/>
        <v>6.0122643363049821</v>
      </c>
      <c r="Q378"/>
    </row>
    <row r="379" spans="1:17" x14ac:dyDescent="0.2">
      <c r="A379" s="30">
        <v>37431</v>
      </c>
      <c r="B379" s="3" t="s">
        <v>20</v>
      </c>
      <c r="C379" s="3" t="s">
        <v>4</v>
      </c>
      <c r="D379" s="2">
        <v>8</v>
      </c>
      <c r="E379" s="3" t="s">
        <v>12</v>
      </c>
      <c r="F379" s="3" t="str">
        <f t="shared" si="27"/>
        <v>Poc</v>
      </c>
      <c r="G379" s="3" t="str">
        <f t="shared" si="28"/>
        <v>Branch</v>
      </c>
      <c r="H379" s="17">
        <v>4.5</v>
      </c>
      <c r="I379" s="17">
        <v>4</v>
      </c>
      <c r="J379" s="17">
        <v>2</v>
      </c>
      <c r="K379" s="22">
        <v>0</v>
      </c>
      <c r="L379" s="12">
        <f t="shared" si="29"/>
        <v>26.703537555513243</v>
      </c>
      <c r="M379" s="4">
        <f t="shared" si="30"/>
        <v>1.4265687984084265</v>
      </c>
      <c r="N379" s="4">
        <f t="shared" si="31"/>
        <v>3.2847960493456712</v>
      </c>
      <c r="Q379"/>
    </row>
    <row r="380" spans="1:17" x14ac:dyDescent="0.2">
      <c r="A380" s="30">
        <v>37431</v>
      </c>
      <c r="B380" s="3" t="s">
        <v>20</v>
      </c>
      <c r="C380" s="3" t="s">
        <v>4</v>
      </c>
      <c r="D380" s="2">
        <v>8</v>
      </c>
      <c r="E380" s="3" t="s">
        <v>12</v>
      </c>
      <c r="F380" s="3" t="str">
        <f t="shared" si="27"/>
        <v>Poc</v>
      </c>
      <c r="G380" s="3" t="str">
        <f t="shared" si="28"/>
        <v>Branch</v>
      </c>
      <c r="H380" s="17">
        <v>35</v>
      </c>
      <c r="I380" s="17">
        <v>28.5</v>
      </c>
      <c r="J380" s="17">
        <v>16</v>
      </c>
      <c r="K380" s="22">
        <v>65</v>
      </c>
      <c r="L380" s="12">
        <f t="shared" si="29"/>
        <v>1587.6823873079418</v>
      </c>
      <c r="M380" s="4">
        <f t="shared" si="30"/>
        <v>3.2007636270358644</v>
      </c>
      <c r="N380" s="4">
        <f t="shared" si="31"/>
        <v>7.3700306138103349</v>
      </c>
      <c r="Q380"/>
    </row>
    <row r="381" spans="1:17" x14ac:dyDescent="0.2">
      <c r="A381" s="30">
        <v>37431</v>
      </c>
      <c r="B381" s="3" t="s">
        <v>20</v>
      </c>
      <c r="C381" s="3" t="s">
        <v>4</v>
      </c>
      <c r="D381" s="2">
        <v>9</v>
      </c>
      <c r="E381" s="3" t="s">
        <v>12</v>
      </c>
      <c r="F381" s="3" t="str">
        <f t="shared" si="27"/>
        <v>Poc</v>
      </c>
      <c r="G381" s="3" t="str">
        <f t="shared" si="28"/>
        <v>Branch</v>
      </c>
      <c r="H381" s="17">
        <v>25.5</v>
      </c>
      <c r="I381" s="17">
        <v>23</v>
      </c>
      <c r="J381" s="17">
        <v>17</v>
      </c>
      <c r="K381" s="22">
        <v>5</v>
      </c>
      <c r="L381" s="12">
        <f t="shared" si="29"/>
        <v>1368.5562997200536</v>
      </c>
      <c r="M381" s="4">
        <f t="shared" si="30"/>
        <v>3.1362626681362187</v>
      </c>
      <c r="N381" s="4">
        <f t="shared" si="31"/>
        <v>7.2215116673641884</v>
      </c>
      <c r="Q381"/>
    </row>
    <row r="382" spans="1:17" x14ac:dyDescent="0.2">
      <c r="A382" s="30">
        <v>37392</v>
      </c>
      <c r="B382" s="29" t="s">
        <v>20</v>
      </c>
      <c r="C382" s="11" t="s">
        <v>4</v>
      </c>
      <c r="D382" s="7">
        <v>10</v>
      </c>
      <c r="E382" s="11" t="s">
        <v>12</v>
      </c>
      <c r="F382" s="3" t="str">
        <f t="shared" si="27"/>
        <v>Poc</v>
      </c>
      <c r="G382" s="3" t="str">
        <f t="shared" si="28"/>
        <v>Branch</v>
      </c>
      <c r="H382" s="19">
        <v>6</v>
      </c>
      <c r="I382" s="19">
        <v>5</v>
      </c>
      <c r="J382" s="19">
        <v>5</v>
      </c>
      <c r="K382" s="24">
        <v>0</v>
      </c>
      <c r="L382" s="12">
        <f t="shared" si="29"/>
        <v>102.10176124166827</v>
      </c>
      <c r="M382" s="4">
        <f t="shared" si="30"/>
        <v>2.0090332336730081</v>
      </c>
      <c r="N382" s="4">
        <f t="shared" si="31"/>
        <v>4.6259699751850922</v>
      </c>
      <c r="Q382"/>
    </row>
    <row r="383" spans="1:17" x14ac:dyDescent="0.2">
      <c r="A383" s="30">
        <v>37387</v>
      </c>
      <c r="B383" s="29" t="s">
        <v>21</v>
      </c>
      <c r="C383" s="3" t="s">
        <v>4</v>
      </c>
      <c r="D383" s="2">
        <v>3</v>
      </c>
      <c r="E383" s="3" t="s">
        <v>10</v>
      </c>
      <c r="F383" s="3" t="str">
        <f t="shared" si="27"/>
        <v>Other</v>
      </c>
      <c r="G383" s="3" t="str">
        <f t="shared" si="28"/>
        <v>OtherEnc</v>
      </c>
      <c r="H383" s="17">
        <v>5</v>
      </c>
      <c r="I383" s="17">
        <v>3</v>
      </c>
      <c r="J383" s="17">
        <v>0</v>
      </c>
      <c r="K383" s="22">
        <v>10</v>
      </c>
      <c r="L383" s="12">
        <f t="shared" si="29"/>
        <v>11.780972450961723</v>
      </c>
      <c r="M383" s="4">
        <f t="shared" si="30"/>
        <v>1.0711811404218528</v>
      </c>
      <c r="N383" s="4">
        <f t="shared" si="31"/>
        <v>2.4664857258317197</v>
      </c>
      <c r="Q383"/>
    </row>
    <row r="384" spans="1:17" x14ac:dyDescent="0.2">
      <c r="A384" s="30">
        <v>37387</v>
      </c>
      <c r="B384" s="29" t="s">
        <v>21</v>
      </c>
      <c r="C384" s="3" t="s">
        <v>4</v>
      </c>
      <c r="D384" s="2">
        <v>3</v>
      </c>
      <c r="E384" s="3" t="s">
        <v>10</v>
      </c>
      <c r="F384" s="3" t="str">
        <f t="shared" si="27"/>
        <v>Other</v>
      </c>
      <c r="G384" s="3" t="str">
        <f t="shared" si="28"/>
        <v>OtherEnc</v>
      </c>
      <c r="H384" s="17">
        <v>20</v>
      </c>
      <c r="I384" s="17">
        <v>56</v>
      </c>
      <c r="J384" s="17">
        <v>0</v>
      </c>
      <c r="K384" s="22">
        <v>40</v>
      </c>
      <c r="L384" s="12">
        <f t="shared" si="29"/>
        <v>879.64594300514204</v>
      </c>
      <c r="M384" s="4">
        <f t="shared" si="30"/>
        <v>2.9443079040363531</v>
      </c>
      <c r="N384" s="4">
        <f t="shared" si="31"/>
        <v>6.7795194890186501</v>
      </c>
      <c r="Q384"/>
    </row>
    <row r="385" spans="1:17" x14ac:dyDescent="0.2">
      <c r="A385" s="30">
        <v>37387</v>
      </c>
      <c r="B385" s="29" t="s">
        <v>20</v>
      </c>
      <c r="C385" s="3" t="s">
        <v>4</v>
      </c>
      <c r="D385" s="2">
        <v>1</v>
      </c>
      <c r="E385" s="3" t="s">
        <v>7</v>
      </c>
      <c r="F385" s="3" t="str">
        <f t="shared" si="27"/>
        <v>Other</v>
      </c>
      <c r="G385" s="3" t="str">
        <f t="shared" si="28"/>
        <v>OtherEnc</v>
      </c>
      <c r="H385" s="17">
        <v>7.5</v>
      </c>
      <c r="I385" s="17">
        <v>3.5</v>
      </c>
      <c r="J385" s="17">
        <v>0</v>
      </c>
      <c r="K385" s="22">
        <v>0</v>
      </c>
      <c r="L385" s="12">
        <f t="shared" si="29"/>
        <v>20.616701789183018</v>
      </c>
      <c r="M385" s="4">
        <f t="shared" si="30"/>
        <v>1.3142191891081472</v>
      </c>
      <c r="N385" s="4">
        <f t="shared" si="31"/>
        <v>3.0261015137671423</v>
      </c>
      <c r="Q385"/>
    </row>
    <row r="386" spans="1:17" x14ac:dyDescent="0.2">
      <c r="A386" s="30">
        <v>37387</v>
      </c>
      <c r="B386" s="29" t="s">
        <v>20</v>
      </c>
      <c r="C386" s="3" t="s">
        <v>4</v>
      </c>
      <c r="D386" s="2">
        <v>1</v>
      </c>
      <c r="E386" s="3" t="s">
        <v>7</v>
      </c>
      <c r="F386" s="3" t="str">
        <f t="shared" si="27"/>
        <v>Other</v>
      </c>
      <c r="G386" s="3" t="str">
        <f t="shared" si="28"/>
        <v>OtherEnc</v>
      </c>
      <c r="H386" s="17">
        <v>9</v>
      </c>
      <c r="I386" s="17">
        <v>4</v>
      </c>
      <c r="J386" s="17">
        <v>0</v>
      </c>
      <c r="K386" s="22">
        <v>0</v>
      </c>
      <c r="L386" s="12">
        <f t="shared" si="29"/>
        <v>28.274333882308138</v>
      </c>
      <c r="M386" s="4">
        <f t="shared" si="30"/>
        <v>1.4513923821334587</v>
      </c>
      <c r="N386" s="4">
        <f t="shared" si="31"/>
        <v>3.3419544631856195</v>
      </c>
      <c r="Q386"/>
    </row>
    <row r="387" spans="1:17" x14ac:dyDescent="0.2">
      <c r="A387" s="30">
        <v>37387</v>
      </c>
      <c r="B387" s="29" t="s">
        <v>21</v>
      </c>
      <c r="C387" s="3" t="s">
        <v>4</v>
      </c>
      <c r="D387" s="2">
        <v>1</v>
      </c>
      <c r="E387" s="3" t="s">
        <v>7</v>
      </c>
      <c r="F387" s="3" t="str">
        <f t="shared" ref="F387:F450" si="32">VLOOKUP(E387,P$3:Q$22,2)</f>
        <v>Other</v>
      </c>
      <c r="G387" s="3" t="str">
        <f t="shared" ref="G387:G450" si="33">VLOOKUP(E387,P$24:Q$44,2)</f>
        <v>OtherEnc</v>
      </c>
      <c r="H387" s="17">
        <v>6</v>
      </c>
      <c r="I387" s="17">
        <v>9</v>
      </c>
      <c r="J387" s="17">
        <v>0</v>
      </c>
      <c r="K387" s="22">
        <v>5</v>
      </c>
      <c r="L387" s="12">
        <f t="shared" ref="L387:L450" si="34">IF(J387&gt;0,PI()*((H387/2)*(I387/2)+J387^2),((H387/2)*(I387/2))*PI())</f>
        <v>42.411500823462205</v>
      </c>
      <c r="M387" s="4">
        <f t="shared" ref="M387:M450" si="35">LOG(L387)</f>
        <v>1.62748364118914</v>
      </c>
      <c r="N387" s="4">
        <f t="shared" ref="N387:N450" si="36">LN(L387)</f>
        <v>3.7474195712937837</v>
      </c>
      <c r="Q387"/>
    </row>
    <row r="388" spans="1:17" x14ac:dyDescent="0.2">
      <c r="A388" s="30">
        <v>37387</v>
      </c>
      <c r="B388" s="29" t="s">
        <v>21</v>
      </c>
      <c r="C388" s="3" t="s">
        <v>4</v>
      </c>
      <c r="D388" s="2">
        <v>1</v>
      </c>
      <c r="E388" s="3" t="s">
        <v>7</v>
      </c>
      <c r="F388" s="3" t="str">
        <f t="shared" si="32"/>
        <v>Other</v>
      </c>
      <c r="G388" s="3" t="str">
        <f t="shared" si="33"/>
        <v>OtherEnc</v>
      </c>
      <c r="H388" s="17">
        <v>9.5</v>
      </c>
      <c r="I388" s="17">
        <v>9</v>
      </c>
      <c r="J388" s="17">
        <v>0</v>
      </c>
      <c r="K388" s="22">
        <v>5</v>
      </c>
      <c r="L388" s="12">
        <f t="shared" si="34"/>
        <v>67.151542970481827</v>
      </c>
      <c r="M388" s="4">
        <f t="shared" si="35"/>
        <v>1.827055996094344</v>
      </c>
      <c r="N388" s="4">
        <f t="shared" si="36"/>
        <v>4.206951900672224</v>
      </c>
      <c r="Q388"/>
    </row>
    <row r="389" spans="1:17" x14ac:dyDescent="0.2">
      <c r="A389" s="30">
        <v>37431</v>
      </c>
      <c r="B389" s="3" t="s">
        <v>28</v>
      </c>
      <c r="C389" s="3" t="s">
        <v>4</v>
      </c>
      <c r="D389" s="2">
        <v>1</v>
      </c>
      <c r="E389" s="3" t="s">
        <v>7</v>
      </c>
      <c r="F389" s="3" t="str">
        <f t="shared" si="32"/>
        <v>Other</v>
      </c>
      <c r="G389" s="3" t="str">
        <f t="shared" si="33"/>
        <v>OtherEnc</v>
      </c>
      <c r="H389" s="17">
        <v>6</v>
      </c>
      <c r="I389" s="17">
        <v>2</v>
      </c>
      <c r="J389" s="17">
        <v>0</v>
      </c>
      <c r="K389" s="22">
        <v>0</v>
      </c>
      <c r="L389" s="12">
        <f t="shared" si="34"/>
        <v>9.4247779607693793</v>
      </c>
      <c r="M389" s="4">
        <f t="shared" si="35"/>
        <v>0.97427112741379629</v>
      </c>
      <c r="N389" s="4">
        <f t="shared" si="36"/>
        <v>2.2433421745175099</v>
      </c>
      <c r="Q389"/>
    </row>
    <row r="390" spans="1:17" x14ac:dyDescent="0.2">
      <c r="A390" s="30">
        <v>37431</v>
      </c>
      <c r="B390" s="3" t="s">
        <v>28</v>
      </c>
      <c r="C390" s="3" t="s">
        <v>4</v>
      </c>
      <c r="D390" s="2">
        <v>1</v>
      </c>
      <c r="E390" s="3" t="s">
        <v>7</v>
      </c>
      <c r="F390" s="3" t="str">
        <f t="shared" si="32"/>
        <v>Other</v>
      </c>
      <c r="G390" s="3" t="str">
        <f t="shared" si="33"/>
        <v>OtherEnc</v>
      </c>
      <c r="H390" s="17">
        <v>2</v>
      </c>
      <c r="I390" s="17">
        <v>2</v>
      </c>
      <c r="J390" s="17">
        <v>0</v>
      </c>
      <c r="K390" s="22">
        <v>0</v>
      </c>
      <c r="L390" s="12">
        <f t="shared" si="34"/>
        <v>3.1415926535897931</v>
      </c>
      <c r="M390" s="4">
        <f t="shared" si="35"/>
        <v>0.49714987269413385</v>
      </c>
      <c r="N390" s="4">
        <f t="shared" si="36"/>
        <v>1.1447298858494002</v>
      </c>
      <c r="Q390"/>
    </row>
    <row r="391" spans="1:17" x14ac:dyDescent="0.2">
      <c r="A391" s="30">
        <v>37431</v>
      </c>
      <c r="B391" s="3" t="s">
        <v>28</v>
      </c>
      <c r="C391" s="3" t="s">
        <v>4</v>
      </c>
      <c r="D391" s="2">
        <v>1</v>
      </c>
      <c r="E391" s="3" t="s">
        <v>7</v>
      </c>
      <c r="F391" s="3" t="str">
        <f t="shared" si="32"/>
        <v>Other</v>
      </c>
      <c r="G391" s="3" t="str">
        <f t="shared" si="33"/>
        <v>OtherEnc</v>
      </c>
      <c r="H391" s="17">
        <v>7</v>
      </c>
      <c r="I391" s="17">
        <v>4</v>
      </c>
      <c r="J391" s="17">
        <v>0</v>
      </c>
      <c r="K391" s="22">
        <v>0</v>
      </c>
      <c r="L391" s="12">
        <f t="shared" si="34"/>
        <v>21.991148575128552</v>
      </c>
      <c r="M391" s="4">
        <f t="shared" si="35"/>
        <v>1.3422479127083906</v>
      </c>
      <c r="N391" s="4">
        <f t="shared" si="36"/>
        <v>3.0906400349047134</v>
      </c>
      <c r="Q391"/>
    </row>
    <row r="392" spans="1:17" x14ac:dyDescent="0.2">
      <c r="A392" s="30">
        <v>37431</v>
      </c>
      <c r="B392" s="3" t="s">
        <v>20</v>
      </c>
      <c r="C392" s="3" t="s">
        <v>4</v>
      </c>
      <c r="D392" s="2">
        <v>1</v>
      </c>
      <c r="E392" s="3" t="s">
        <v>7</v>
      </c>
      <c r="F392" s="3" t="str">
        <f t="shared" si="32"/>
        <v>Other</v>
      </c>
      <c r="G392" s="3" t="str">
        <f t="shared" si="33"/>
        <v>OtherEnc</v>
      </c>
      <c r="H392" s="17">
        <v>7</v>
      </c>
      <c r="I392" s="17">
        <v>6</v>
      </c>
      <c r="J392" s="17">
        <v>0</v>
      </c>
      <c r="K392" s="22">
        <v>5</v>
      </c>
      <c r="L392" s="12">
        <f t="shared" si="34"/>
        <v>32.986722862692829</v>
      </c>
      <c r="M392" s="4">
        <f t="shared" si="35"/>
        <v>1.518339171764072</v>
      </c>
      <c r="N392" s="4">
        <f t="shared" si="36"/>
        <v>3.496105143012878</v>
      </c>
      <c r="Q392"/>
    </row>
    <row r="393" spans="1:17" x14ac:dyDescent="0.2">
      <c r="A393" s="30">
        <v>37431</v>
      </c>
      <c r="B393" s="3" t="s">
        <v>20</v>
      </c>
      <c r="C393" s="3" t="s">
        <v>4</v>
      </c>
      <c r="D393" s="2">
        <v>1</v>
      </c>
      <c r="E393" s="3" t="s">
        <v>7</v>
      </c>
      <c r="F393" s="3" t="str">
        <f t="shared" si="32"/>
        <v>Other</v>
      </c>
      <c r="G393" s="3" t="str">
        <f t="shared" si="33"/>
        <v>OtherEnc</v>
      </c>
      <c r="H393" s="17">
        <v>9</v>
      </c>
      <c r="I393" s="17">
        <v>7</v>
      </c>
      <c r="J393" s="17">
        <v>0</v>
      </c>
      <c r="K393" s="22">
        <v>10</v>
      </c>
      <c r="L393" s="12">
        <f t="shared" si="34"/>
        <v>49.480084294039244</v>
      </c>
      <c r="M393" s="4">
        <f t="shared" si="35"/>
        <v>1.6944304308197531</v>
      </c>
      <c r="N393" s="4">
        <f t="shared" si="36"/>
        <v>3.9015702511210422</v>
      </c>
      <c r="Q393"/>
    </row>
    <row r="394" spans="1:17" x14ac:dyDescent="0.2">
      <c r="A394" s="30">
        <v>37431</v>
      </c>
      <c r="B394" s="3" t="s">
        <v>20</v>
      </c>
      <c r="C394" s="3" t="s">
        <v>4</v>
      </c>
      <c r="D394" s="2">
        <v>1</v>
      </c>
      <c r="E394" s="3" t="s">
        <v>7</v>
      </c>
      <c r="F394" s="3" t="str">
        <f t="shared" si="32"/>
        <v>Other</v>
      </c>
      <c r="G394" s="3" t="str">
        <f t="shared" si="33"/>
        <v>OtherEnc</v>
      </c>
      <c r="H394" s="17">
        <v>14</v>
      </c>
      <c r="I394" s="17">
        <v>8</v>
      </c>
      <c r="J394" s="17">
        <v>0</v>
      </c>
      <c r="K394" s="22">
        <v>15</v>
      </c>
      <c r="L394" s="12">
        <f t="shared" si="34"/>
        <v>87.964594300514207</v>
      </c>
      <c r="M394" s="4">
        <f t="shared" si="35"/>
        <v>1.9443079040363531</v>
      </c>
      <c r="N394" s="4">
        <f t="shared" si="36"/>
        <v>4.4769343960246042</v>
      </c>
      <c r="Q394"/>
    </row>
    <row r="395" spans="1:17" x14ac:dyDescent="0.2">
      <c r="A395" s="30">
        <v>37387</v>
      </c>
      <c r="B395" s="29" t="s">
        <v>20</v>
      </c>
      <c r="C395" s="3" t="s">
        <v>4</v>
      </c>
      <c r="D395" s="2">
        <v>2</v>
      </c>
      <c r="E395" s="3" t="s">
        <v>7</v>
      </c>
      <c r="F395" s="3" t="str">
        <f t="shared" si="32"/>
        <v>Other</v>
      </c>
      <c r="G395" s="3" t="str">
        <f t="shared" si="33"/>
        <v>OtherEnc</v>
      </c>
      <c r="H395" s="17">
        <v>5</v>
      </c>
      <c r="I395" s="17">
        <v>3</v>
      </c>
      <c r="J395" s="17">
        <v>0</v>
      </c>
      <c r="K395" s="22">
        <v>10</v>
      </c>
      <c r="L395" s="12">
        <f t="shared" si="34"/>
        <v>11.780972450961723</v>
      </c>
      <c r="M395" s="4">
        <f t="shared" si="35"/>
        <v>1.0711811404218528</v>
      </c>
      <c r="N395" s="4">
        <f t="shared" si="36"/>
        <v>2.4664857258317197</v>
      </c>
      <c r="Q395"/>
    </row>
    <row r="396" spans="1:17" x14ac:dyDescent="0.2">
      <c r="A396" s="30">
        <v>37387</v>
      </c>
      <c r="B396" s="29" t="s">
        <v>20</v>
      </c>
      <c r="C396" s="3" t="s">
        <v>4</v>
      </c>
      <c r="D396" s="2">
        <v>2</v>
      </c>
      <c r="E396" s="3" t="s">
        <v>7</v>
      </c>
      <c r="F396" s="3" t="str">
        <f t="shared" si="32"/>
        <v>Other</v>
      </c>
      <c r="G396" s="3" t="str">
        <f t="shared" si="33"/>
        <v>OtherEnc</v>
      </c>
      <c r="H396" s="17">
        <v>3</v>
      </c>
      <c r="I396" s="17">
        <v>2</v>
      </c>
      <c r="J396" s="17">
        <v>0</v>
      </c>
      <c r="K396" s="22">
        <v>0</v>
      </c>
      <c r="L396" s="12">
        <f t="shared" si="34"/>
        <v>4.7123889803846897</v>
      </c>
      <c r="M396" s="4">
        <f t="shared" si="35"/>
        <v>0.67324113174981504</v>
      </c>
      <c r="N396" s="4">
        <f t="shared" si="36"/>
        <v>1.5501949939575645</v>
      </c>
      <c r="Q396"/>
    </row>
    <row r="397" spans="1:17" x14ac:dyDescent="0.2">
      <c r="A397" s="30">
        <v>37387</v>
      </c>
      <c r="B397" s="29" t="s">
        <v>20</v>
      </c>
      <c r="C397" s="3" t="s">
        <v>4</v>
      </c>
      <c r="D397" s="2">
        <v>2</v>
      </c>
      <c r="E397" s="3" t="s">
        <v>7</v>
      </c>
      <c r="F397" s="3" t="str">
        <f t="shared" si="32"/>
        <v>Other</v>
      </c>
      <c r="G397" s="3" t="str">
        <f t="shared" si="33"/>
        <v>OtherEnc</v>
      </c>
      <c r="H397" s="17">
        <v>3</v>
      </c>
      <c r="I397" s="17">
        <v>2.5</v>
      </c>
      <c r="J397" s="17">
        <v>0</v>
      </c>
      <c r="K397" s="22">
        <v>10</v>
      </c>
      <c r="L397" s="12">
        <f t="shared" si="34"/>
        <v>5.8904862254808616</v>
      </c>
      <c r="M397" s="4">
        <f t="shared" si="35"/>
        <v>0.7701511447578715</v>
      </c>
      <c r="N397" s="4">
        <f t="shared" si="36"/>
        <v>1.7733385452717743</v>
      </c>
      <c r="Q397"/>
    </row>
    <row r="398" spans="1:17" x14ac:dyDescent="0.2">
      <c r="A398" s="30">
        <v>37387</v>
      </c>
      <c r="B398" s="29" t="s">
        <v>21</v>
      </c>
      <c r="C398" s="3" t="s">
        <v>4</v>
      </c>
      <c r="D398" s="2">
        <v>2</v>
      </c>
      <c r="E398" s="3" t="s">
        <v>7</v>
      </c>
      <c r="F398" s="3" t="str">
        <f t="shared" si="32"/>
        <v>Other</v>
      </c>
      <c r="G398" s="3" t="str">
        <f t="shared" si="33"/>
        <v>OtherEnc</v>
      </c>
      <c r="H398" s="17">
        <v>8.5</v>
      </c>
      <c r="I398" s="17">
        <v>5</v>
      </c>
      <c r="J398" s="17">
        <v>0</v>
      </c>
      <c r="K398" s="22">
        <v>10</v>
      </c>
      <c r="L398" s="12">
        <f t="shared" si="34"/>
        <v>33.379421944391552</v>
      </c>
      <c r="M398" s="4">
        <f t="shared" si="35"/>
        <v>1.523478811416483</v>
      </c>
      <c r="N398" s="4">
        <f t="shared" si="36"/>
        <v>3.5079396006598809</v>
      </c>
      <c r="Q398"/>
    </row>
    <row r="399" spans="1:17" x14ac:dyDescent="0.2">
      <c r="A399" s="30">
        <v>37387</v>
      </c>
      <c r="B399" s="29" t="s">
        <v>20</v>
      </c>
      <c r="C399" s="3" t="s">
        <v>4</v>
      </c>
      <c r="D399" s="2">
        <v>3</v>
      </c>
      <c r="E399" s="3" t="s">
        <v>7</v>
      </c>
      <c r="F399" s="3" t="str">
        <f t="shared" si="32"/>
        <v>Other</v>
      </c>
      <c r="G399" s="3" t="str">
        <f t="shared" si="33"/>
        <v>OtherEnc</v>
      </c>
      <c r="H399" s="17">
        <v>5.5</v>
      </c>
      <c r="I399" s="17">
        <v>4</v>
      </c>
      <c r="J399" s="17">
        <v>0</v>
      </c>
      <c r="K399" s="22">
        <v>0</v>
      </c>
      <c r="L399" s="12">
        <f t="shared" si="34"/>
        <v>17.27875959474386</v>
      </c>
      <c r="M399" s="4">
        <f t="shared" si="35"/>
        <v>1.2375125621883776</v>
      </c>
      <c r="N399" s="4">
        <f t="shared" si="36"/>
        <v>2.8494779780878252</v>
      </c>
      <c r="Q399"/>
    </row>
    <row r="400" spans="1:17" x14ac:dyDescent="0.2">
      <c r="A400" s="30">
        <v>37387</v>
      </c>
      <c r="B400" s="29" t="s">
        <v>20</v>
      </c>
      <c r="C400" s="3" t="s">
        <v>4</v>
      </c>
      <c r="D400" s="2">
        <v>3</v>
      </c>
      <c r="E400" s="3" t="s">
        <v>7</v>
      </c>
      <c r="F400" s="3" t="str">
        <f t="shared" si="32"/>
        <v>Other</v>
      </c>
      <c r="G400" s="3" t="str">
        <f t="shared" si="33"/>
        <v>OtherEnc</v>
      </c>
      <c r="H400" s="17">
        <v>6</v>
      </c>
      <c r="I400" s="17">
        <v>4</v>
      </c>
      <c r="J400" s="17">
        <v>0</v>
      </c>
      <c r="K400" s="22">
        <v>2</v>
      </c>
      <c r="L400" s="12">
        <f t="shared" si="34"/>
        <v>18.849555921538759</v>
      </c>
      <c r="M400" s="4">
        <f t="shared" si="35"/>
        <v>1.2753011230777775</v>
      </c>
      <c r="N400" s="4">
        <f t="shared" si="36"/>
        <v>2.9364893550774553</v>
      </c>
      <c r="Q400"/>
    </row>
    <row r="401" spans="1:17" x14ac:dyDescent="0.2">
      <c r="A401" s="30">
        <v>37387</v>
      </c>
      <c r="B401" s="29" t="s">
        <v>20</v>
      </c>
      <c r="C401" s="3" t="s">
        <v>4</v>
      </c>
      <c r="D401" s="2">
        <v>3</v>
      </c>
      <c r="E401" s="3" t="s">
        <v>7</v>
      </c>
      <c r="F401" s="3" t="str">
        <f t="shared" si="32"/>
        <v>Other</v>
      </c>
      <c r="G401" s="3" t="str">
        <f t="shared" si="33"/>
        <v>OtherEnc</v>
      </c>
      <c r="H401" s="17">
        <v>7</v>
      </c>
      <c r="I401" s="17">
        <v>5</v>
      </c>
      <c r="J401" s="17">
        <v>0</v>
      </c>
      <c r="K401" s="22">
        <v>0</v>
      </c>
      <c r="L401" s="12">
        <f t="shared" si="34"/>
        <v>27.488935718910689</v>
      </c>
      <c r="M401" s="4">
        <f t="shared" si="35"/>
        <v>1.4391579257164471</v>
      </c>
      <c r="N401" s="4">
        <f t="shared" si="36"/>
        <v>3.3137835862189231</v>
      </c>
      <c r="Q401"/>
    </row>
    <row r="402" spans="1:17" x14ac:dyDescent="0.2">
      <c r="A402" s="30">
        <v>37387</v>
      </c>
      <c r="B402" s="29" t="s">
        <v>21</v>
      </c>
      <c r="C402" s="3" t="s">
        <v>4</v>
      </c>
      <c r="D402" s="2">
        <v>3</v>
      </c>
      <c r="E402" s="3" t="s">
        <v>7</v>
      </c>
      <c r="F402" s="3" t="str">
        <f t="shared" si="32"/>
        <v>Other</v>
      </c>
      <c r="G402" s="3" t="str">
        <f t="shared" si="33"/>
        <v>OtherEnc</v>
      </c>
      <c r="H402" s="17">
        <v>10.5</v>
      </c>
      <c r="I402" s="17">
        <v>6</v>
      </c>
      <c r="J402" s="17">
        <v>0</v>
      </c>
      <c r="K402" s="22">
        <v>60</v>
      </c>
      <c r="L402" s="12">
        <f t="shared" si="34"/>
        <v>49.480084294039244</v>
      </c>
      <c r="M402" s="4">
        <f t="shared" si="35"/>
        <v>1.6944304308197531</v>
      </c>
      <c r="N402" s="4">
        <f t="shared" si="36"/>
        <v>3.9015702511210422</v>
      </c>
      <c r="Q402"/>
    </row>
    <row r="403" spans="1:17" x14ac:dyDescent="0.2">
      <c r="A403" s="30">
        <v>37431</v>
      </c>
      <c r="B403" s="3" t="s">
        <v>28</v>
      </c>
      <c r="C403" s="3" t="s">
        <v>4</v>
      </c>
      <c r="D403" s="2">
        <v>3</v>
      </c>
      <c r="E403" s="3" t="s">
        <v>7</v>
      </c>
      <c r="F403" s="3" t="str">
        <f t="shared" si="32"/>
        <v>Other</v>
      </c>
      <c r="G403" s="3" t="str">
        <f t="shared" si="33"/>
        <v>OtherEnc</v>
      </c>
      <c r="H403" s="17">
        <v>1</v>
      </c>
      <c r="I403" s="17">
        <v>0.5</v>
      </c>
      <c r="J403" s="17">
        <v>0</v>
      </c>
      <c r="K403" s="22">
        <v>0</v>
      </c>
      <c r="L403" s="12">
        <f t="shared" si="34"/>
        <v>0.39269908169872414</v>
      </c>
      <c r="M403" s="4">
        <f t="shared" si="35"/>
        <v>-0.40594011429780974</v>
      </c>
      <c r="N403" s="4">
        <f t="shared" si="36"/>
        <v>-0.93471165583043581</v>
      </c>
      <c r="Q403"/>
    </row>
    <row r="404" spans="1:17" x14ac:dyDescent="0.2">
      <c r="A404" s="30">
        <v>37431</v>
      </c>
      <c r="B404" s="3" t="s">
        <v>28</v>
      </c>
      <c r="C404" s="3" t="s">
        <v>4</v>
      </c>
      <c r="D404" s="2">
        <v>3</v>
      </c>
      <c r="E404" s="3" t="s">
        <v>7</v>
      </c>
      <c r="F404" s="3" t="str">
        <f t="shared" si="32"/>
        <v>Other</v>
      </c>
      <c r="G404" s="3" t="str">
        <f t="shared" si="33"/>
        <v>OtherEnc</v>
      </c>
      <c r="H404" s="17">
        <v>5</v>
      </c>
      <c r="I404" s="17">
        <v>3</v>
      </c>
      <c r="J404" s="17">
        <v>0</v>
      </c>
      <c r="K404" s="22">
        <v>0</v>
      </c>
      <c r="L404" s="12">
        <f t="shared" si="34"/>
        <v>11.780972450961723</v>
      </c>
      <c r="M404" s="4">
        <f t="shared" si="35"/>
        <v>1.0711811404218528</v>
      </c>
      <c r="N404" s="4">
        <f t="shared" si="36"/>
        <v>2.4664857258317197</v>
      </c>
      <c r="Q404"/>
    </row>
    <row r="405" spans="1:17" x14ac:dyDescent="0.2">
      <c r="A405" s="30">
        <v>37431</v>
      </c>
      <c r="B405" s="3" t="s">
        <v>20</v>
      </c>
      <c r="C405" s="3" t="s">
        <v>4</v>
      </c>
      <c r="D405" s="2">
        <v>3</v>
      </c>
      <c r="E405" s="3" t="s">
        <v>7</v>
      </c>
      <c r="F405" s="3" t="str">
        <f t="shared" si="32"/>
        <v>Other</v>
      </c>
      <c r="G405" s="3" t="str">
        <f t="shared" si="33"/>
        <v>OtherEnc</v>
      </c>
      <c r="H405" s="17">
        <v>7.5</v>
      </c>
      <c r="I405" s="17">
        <v>3</v>
      </c>
      <c r="J405" s="17">
        <v>0</v>
      </c>
      <c r="K405" s="22">
        <v>15</v>
      </c>
      <c r="L405" s="12">
        <f t="shared" si="34"/>
        <v>17.671458676442587</v>
      </c>
      <c r="M405" s="4">
        <f t="shared" si="35"/>
        <v>1.2472723994775339</v>
      </c>
      <c r="N405" s="4">
        <f t="shared" si="36"/>
        <v>2.8719508339398838</v>
      </c>
      <c r="Q405"/>
    </row>
    <row r="406" spans="1:17" x14ac:dyDescent="0.2">
      <c r="A406" s="30">
        <v>37431</v>
      </c>
      <c r="B406" s="3" t="s">
        <v>20</v>
      </c>
      <c r="C406" s="3" t="s">
        <v>4</v>
      </c>
      <c r="D406" s="2">
        <v>3</v>
      </c>
      <c r="E406" s="3" t="s">
        <v>7</v>
      </c>
      <c r="F406" s="3" t="str">
        <f t="shared" si="32"/>
        <v>Other</v>
      </c>
      <c r="G406" s="3" t="str">
        <f t="shared" si="33"/>
        <v>OtherEnc</v>
      </c>
      <c r="H406" s="17">
        <v>13.5</v>
      </c>
      <c r="I406" s="17">
        <v>2.5</v>
      </c>
      <c r="J406" s="17">
        <v>0</v>
      </c>
      <c r="K406" s="22">
        <v>30</v>
      </c>
      <c r="L406" s="12">
        <f t="shared" si="34"/>
        <v>26.507188014663878</v>
      </c>
      <c r="M406" s="4">
        <f t="shared" si="35"/>
        <v>1.4233636585332152</v>
      </c>
      <c r="N406" s="4">
        <f t="shared" si="36"/>
        <v>3.2774159420480484</v>
      </c>
      <c r="Q406"/>
    </row>
    <row r="407" spans="1:17" x14ac:dyDescent="0.2">
      <c r="A407" s="30">
        <v>37431</v>
      </c>
      <c r="B407" s="3" t="s">
        <v>20</v>
      </c>
      <c r="C407" s="3" t="s">
        <v>4</v>
      </c>
      <c r="D407" s="2">
        <v>3</v>
      </c>
      <c r="E407" s="3" t="s">
        <v>7</v>
      </c>
      <c r="F407" s="3" t="str">
        <f t="shared" si="32"/>
        <v>Other</v>
      </c>
      <c r="G407" s="3" t="str">
        <f t="shared" si="33"/>
        <v>OtherEnc</v>
      </c>
      <c r="H407" s="17">
        <v>13</v>
      </c>
      <c r="I407" s="17">
        <v>10.5</v>
      </c>
      <c r="J407" s="17">
        <v>0</v>
      </c>
      <c r="K407" s="22">
        <v>25</v>
      </c>
      <c r="L407" s="12">
        <f t="shared" si="34"/>
        <v>107.2068493037517</v>
      </c>
      <c r="M407" s="4">
        <f t="shared" si="35"/>
        <v>2.0302225327429464</v>
      </c>
      <c r="N407" s="4">
        <f t="shared" si="36"/>
        <v>4.6747601393545244</v>
      </c>
      <c r="Q407"/>
    </row>
    <row r="408" spans="1:17" x14ac:dyDescent="0.2">
      <c r="A408" s="30">
        <v>37387</v>
      </c>
      <c r="B408" s="29" t="s">
        <v>20</v>
      </c>
      <c r="C408" s="3" t="s">
        <v>4</v>
      </c>
      <c r="D408" s="2">
        <v>4</v>
      </c>
      <c r="E408" s="3" t="s">
        <v>7</v>
      </c>
      <c r="F408" s="3" t="str">
        <f t="shared" si="32"/>
        <v>Other</v>
      </c>
      <c r="G408" s="3" t="str">
        <f t="shared" si="33"/>
        <v>OtherEnc</v>
      </c>
      <c r="H408" s="17">
        <v>4</v>
      </c>
      <c r="I408" s="17">
        <v>3</v>
      </c>
      <c r="J408" s="17">
        <v>0</v>
      </c>
      <c r="K408" s="22">
        <v>0</v>
      </c>
      <c r="L408" s="12">
        <f t="shared" si="34"/>
        <v>9.4247779607693793</v>
      </c>
      <c r="M408" s="4">
        <f t="shared" si="35"/>
        <v>0.97427112741379629</v>
      </c>
      <c r="N408" s="4">
        <f t="shared" si="36"/>
        <v>2.2433421745175099</v>
      </c>
      <c r="Q408"/>
    </row>
    <row r="409" spans="1:17" x14ac:dyDescent="0.2">
      <c r="A409" s="30">
        <v>37387</v>
      </c>
      <c r="B409" s="29" t="s">
        <v>20</v>
      </c>
      <c r="C409" s="3" t="s">
        <v>4</v>
      </c>
      <c r="D409" s="2">
        <v>4</v>
      </c>
      <c r="E409" s="3" t="s">
        <v>7</v>
      </c>
      <c r="F409" s="3" t="str">
        <f t="shared" si="32"/>
        <v>Other</v>
      </c>
      <c r="G409" s="3" t="str">
        <f t="shared" si="33"/>
        <v>OtherEnc</v>
      </c>
      <c r="H409" s="17">
        <v>14</v>
      </c>
      <c r="I409" s="17">
        <v>7</v>
      </c>
      <c r="J409" s="17">
        <v>0</v>
      </c>
      <c r="K409" s="22">
        <v>0</v>
      </c>
      <c r="L409" s="12">
        <f t="shared" si="34"/>
        <v>76.969020012949926</v>
      </c>
      <c r="M409" s="4">
        <f t="shared" si="35"/>
        <v>1.8863159570586663</v>
      </c>
      <c r="N409" s="4">
        <f t="shared" si="36"/>
        <v>4.3434030034000815</v>
      </c>
      <c r="Q409"/>
    </row>
    <row r="410" spans="1:17" x14ac:dyDescent="0.2">
      <c r="A410" s="30">
        <v>37387</v>
      </c>
      <c r="B410" s="29" t="s">
        <v>20</v>
      </c>
      <c r="C410" s="3" t="s">
        <v>4</v>
      </c>
      <c r="D410" s="2">
        <v>4</v>
      </c>
      <c r="E410" s="3" t="s">
        <v>7</v>
      </c>
      <c r="F410" s="3" t="str">
        <f t="shared" si="32"/>
        <v>Other</v>
      </c>
      <c r="G410" s="3" t="str">
        <f t="shared" si="33"/>
        <v>OtherEnc</v>
      </c>
      <c r="H410" s="17">
        <v>9</v>
      </c>
      <c r="I410" s="17">
        <v>5.5</v>
      </c>
      <c r="J410" s="17">
        <v>0</v>
      </c>
      <c r="K410" s="22">
        <v>5</v>
      </c>
      <c r="L410" s="12">
        <f t="shared" si="34"/>
        <v>38.877209088173693</v>
      </c>
      <c r="M410" s="4">
        <f t="shared" si="35"/>
        <v>1.5896950802997403</v>
      </c>
      <c r="N410" s="4">
        <f t="shared" si="36"/>
        <v>3.6604081943041544</v>
      </c>
      <c r="Q410"/>
    </row>
    <row r="411" spans="1:17" x14ac:dyDescent="0.2">
      <c r="A411" s="30">
        <v>37387</v>
      </c>
      <c r="B411" s="29" t="s">
        <v>21</v>
      </c>
      <c r="C411" s="3" t="s">
        <v>4</v>
      </c>
      <c r="D411" s="2">
        <v>4</v>
      </c>
      <c r="E411" s="3" t="s">
        <v>7</v>
      </c>
      <c r="F411" s="3" t="str">
        <f t="shared" si="32"/>
        <v>Other</v>
      </c>
      <c r="G411" s="3" t="str">
        <f t="shared" si="33"/>
        <v>OtherEnc</v>
      </c>
      <c r="H411" s="17">
        <v>11</v>
      </c>
      <c r="I411" s="17">
        <v>5</v>
      </c>
      <c r="J411" s="17">
        <v>0</v>
      </c>
      <c r="K411" s="22">
        <v>10</v>
      </c>
      <c r="L411" s="12">
        <f t="shared" si="34"/>
        <v>43.196898986859658</v>
      </c>
      <c r="M411" s="4">
        <f t="shared" si="35"/>
        <v>1.6354525708604153</v>
      </c>
      <c r="N411" s="4">
        <f t="shared" si="36"/>
        <v>3.7657687099619803</v>
      </c>
      <c r="Q411"/>
    </row>
    <row r="412" spans="1:17" x14ac:dyDescent="0.2">
      <c r="A412" s="30">
        <v>37387</v>
      </c>
      <c r="B412" s="29" t="s">
        <v>21</v>
      </c>
      <c r="C412" s="3" t="s">
        <v>4</v>
      </c>
      <c r="D412" s="2">
        <v>4</v>
      </c>
      <c r="E412" s="3" t="s">
        <v>7</v>
      </c>
      <c r="F412" s="3" t="str">
        <f t="shared" si="32"/>
        <v>Other</v>
      </c>
      <c r="G412" s="3" t="str">
        <f t="shared" si="33"/>
        <v>OtherEnc</v>
      </c>
      <c r="H412" s="17">
        <v>4</v>
      </c>
      <c r="I412" s="17">
        <v>4</v>
      </c>
      <c r="J412" s="17">
        <v>0</v>
      </c>
      <c r="K412" s="22">
        <v>5</v>
      </c>
      <c r="L412" s="12">
        <f t="shared" si="34"/>
        <v>12.566370614359172</v>
      </c>
      <c r="M412" s="4">
        <f t="shared" si="35"/>
        <v>1.0992098640220962</v>
      </c>
      <c r="N412" s="4">
        <f t="shared" si="36"/>
        <v>2.5310242469692907</v>
      </c>
      <c r="Q412"/>
    </row>
    <row r="413" spans="1:17" x14ac:dyDescent="0.2">
      <c r="A413" s="30">
        <v>37387</v>
      </c>
      <c r="B413" s="29" t="s">
        <v>21</v>
      </c>
      <c r="C413" s="3" t="s">
        <v>4</v>
      </c>
      <c r="D413" s="2">
        <v>4</v>
      </c>
      <c r="E413" s="3" t="s">
        <v>7</v>
      </c>
      <c r="F413" s="3" t="str">
        <f t="shared" si="32"/>
        <v>Other</v>
      </c>
      <c r="G413" s="3" t="str">
        <f t="shared" si="33"/>
        <v>OtherEnc</v>
      </c>
      <c r="H413" s="17">
        <v>4</v>
      </c>
      <c r="I413" s="17">
        <v>4.5</v>
      </c>
      <c r="J413" s="17">
        <v>0</v>
      </c>
      <c r="K413" s="22">
        <v>5</v>
      </c>
      <c r="L413" s="12">
        <f t="shared" si="34"/>
        <v>14.137166941154069</v>
      </c>
      <c r="M413" s="4">
        <f t="shared" si="35"/>
        <v>1.1503623864694774</v>
      </c>
      <c r="N413" s="4">
        <f t="shared" si="36"/>
        <v>2.6488072826256741</v>
      </c>
      <c r="Q413"/>
    </row>
    <row r="414" spans="1:17" x14ac:dyDescent="0.2">
      <c r="A414" s="30">
        <v>37387</v>
      </c>
      <c r="B414" s="29" t="s">
        <v>20</v>
      </c>
      <c r="C414" s="3" t="s">
        <v>4</v>
      </c>
      <c r="D414" s="2">
        <v>5</v>
      </c>
      <c r="E414" s="3" t="s">
        <v>7</v>
      </c>
      <c r="F414" s="3" t="str">
        <f t="shared" si="32"/>
        <v>Other</v>
      </c>
      <c r="G414" s="3" t="str">
        <f t="shared" si="33"/>
        <v>OtherEnc</v>
      </c>
      <c r="H414" s="17">
        <v>2.5</v>
      </c>
      <c r="I414" s="17">
        <v>2</v>
      </c>
      <c r="J414" s="17">
        <v>0</v>
      </c>
      <c r="K414" s="22">
        <v>0</v>
      </c>
      <c r="L414" s="12">
        <f t="shared" si="34"/>
        <v>3.9269908169872414</v>
      </c>
      <c r="M414" s="4">
        <f t="shared" si="35"/>
        <v>0.59405988570219026</v>
      </c>
      <c r="N414" s="4">
        <f t="shared" si="36"/>
        <v>1.3678734371636099</v>
      </c>
      <c r="Q414"/>
    </row>
    <row r="415" spans="1:17" x14ac:dyDescent="0.2">
      <c r="A415" s="30">
        <v>37387</v>
      </c>
      <c r="B415" s="29" t="s">
        <v>20</v>
      </c>
      <c r="C415" s="3" t="s">
        <v>4</v>
      </c>
      <c r="D415" s="2">
        <v>5</v>
      </c>
      <c r="E415" s="3" t="s">
        <v>7</v>
      </c>
      <c r="F415" s="3" t="str">
        <f t="shared" si="32"/>
        <v>Other</v>
      </c>
      <c r="G415" s="3" t="str">
        <f t="shared" si="33"/>
        <v>OtherEnc</v>
      </c>
      <c r="H415" s="17">
        <v>5</v>
      </c>
      <c r="I415" s="17">
        <v>2</v>
      </c>
      <c r="J415" s="17">
        <v>0</v>
      </c>
      <c r="K415" s="22">
        <v>0</v>
      </c>
      <c r="L415" s="12">
        <f t="shared" si="34"/>
        <v>7.8539816339744828</v>
      </c>
      <c r="M415" s="4">
        <f t="shared" si="35"/>
        <v>0.8950898813661714</v>
      </c>
      <c r="N415" s="4">
        <f t="shared" si="36"/>
        <v>2.061020617723555</v>
      </c>
      <c r="Q415"/>
    </row>
    <row r="416" spans="1:17" x14ac:dyDescent="0.2">
      <c r="A416" s="30">
        <v>37387</v>
      </c>
      <c r="B416" s="29" t="s">
        <v>20</v>
      </c>
      <c r="C416" s="3" t="s">
        <v>4</v>
      </c>
      <c r="D416" s="2">
        <v>5</v>
      </c>
      <c r="E416" s="3" t="s">
        <v>7</v>
      </c>
      <c r="F416" s="3" t="str">
        <f t="shared" si="32"/>
        <v>Other</v>
      </c>
      <c r="G416" s="3" t="str">
        <f t="shared" si="33"/>
        <v>OtherEnc</v>
      </c>
      <c r="H416" s="17">
        <v>2.5</v>
      </c>
      <c r="I416" s="17">
        <v>1.5</v>
      </c>
      <c r="J416" s="17">
        <v>0</v>
      </c>
      <c r="K416" s="22">
        <v>0</v>
      </c>
      <c r="L416" s="12">
        <f t="shared" si="34"/>
        <v>2.9452431127404308</v>
      </c>
      <c r="M416" s="4">
        <f t="shared" si="35"/>
        <v>0.46912114909389024</v>
      </c>
      <c r="N416" s="4">
        <f t="shared" si="36"/>
        <v>1.0801913647118289</v>
      </c>
      <c r="Q416"/>
    </row>
    <row r="417" spans="1:17" x14ac:dyDescent="0.2">
      <c r="A417" s="30">
        <v>37387</v>
      </c>
      <c r="B417" s="29" t="s">
        <v>20</v>
      </c>
      <c r="C417" s="3" t="s">
        <v>4</v>
      </c>
      <c r="D417" s="2">
        <v>5</v>
      </c>
      <c r="E417" s="3" t="s">
        <v>7</v>
      </c>
      <c r="F417" s="3" t="str">
        <f t="shared" si="32"/>
        <v>Other</v>
      </c>
      <c r="G417" s="3" t="str">
        <f t="shared" si="33"/>
        <v>OtherEnc</v>
      </c>
      <c r="H417" s="17">
        <v>2.5</v>
      </c>
      <c r="I417" s="17">
        <v>1.5</v>
      </c>
      <c r="J417" s="17">
        <v>0</v>
      </c>
      <c r="K417" s="22">
        <v>0</v>
      </c>
      <c r="L417" s="12">
        <f t="shared" si="34"/>
        <v>2.9452431127404308</v>
      </c>
      <c r="M417" s="4">
        <f t="shared" si="35"/>
        <v>0.46912114909389024</v>
      </c>
      <c r="N417" s="4">
        <f t="shared" si="36"/>
        <v>1.0801913647118289</v>
      </c>
      <c r="Q417"/>
    </row>
    <row r="418" spans="1:17" x14ac:dyDescent="0.2">
      <c r="A418" s="30">
        <v>37387</v>
      </c>
      <c r="B418" s="29" t="s">
        <v>20</v>
      </c>
      <c r="C418" s="3" t="s">
        <v>4</v>
      </c>
      <c r="D418" s="2">
        <v>5</v>
      </c>
      <c r="E418" s="3" t="s">
        <v>7</v>
      </c>
      <c r="F418" s="3" t="str">
        <f t="shared" si="32"/>
        <v>Other</v>
      </c>
      <c r="G418" s="3" t="str">
        <f t="shared" si="33"/>
        <v>OtherEnc</v>
      </c>
      <c r="H418" s="17">
        <v>11</v>
      </c>
      <c r="I418" s="17">
        <v>6.5</v>
      </c>
      <c r="J418" s="17">
        <v>0</v>
      </c>
      <c r="K418" s="22">
        <v>15</v>
      </c>
      <c r="L418" s="12">
        <f t="shared" si="34"/>
        <v>56.155968682917553</v>
      </c>
      <c r="M418" s="4">
        <f t="shared" si="35"/>
        <v>1.749395923167252</v>
      </c>
      <c r="N418" s="4">
        <f t="shared" si="36"/>
        <v>4.0281329744294716</v>
      </c>
      <c r="Q418"/>
    </row>
    <row r="419" spans="1:17" x14ac:dyDescent="0.2">
      <c r="A419" s="30">
        <v>37387</v>
      </c>
      <c r="B419" s="29" t="s">
        <v>20</v>
      </c>
      <c r="C419" s="3" t="s">
        <v>4</v>
      </c>
      <c r="D419" s="2">
        <v>5</v>
      </c>
      <c r="E419" s="3" t="s">
        <v>7</v>
      </c>
      <c r="F419" s="3" t="str">
        <f t="shared" si="32"/>
        <v>Other</v>
      </c>
      <c r="G419" s="3" t="str">
        <f t="shared" si="33"/>
        <v>OtherEnc</v>
      </c>
      <c r="H419" s="17">
        <v>6.5</v>
      </c>
      <c r="I419" s="17">
        <v>4</v>
      </c>
      <c r="J419" s="17">
        <v>0</v>
      </c>
      <c r="K419" s="22">
        <v>0</v>
      </c>
      <c r="L419" s="12">
        <f t="shared" si="34"/>
        <v>20.420352248333657</v>
      </c>
      <c r="M419" s="4">
        <f t="shared" si="35"/>
        <v>1.3100632293369894</v>
      </c>
      <c r="N419" s="4">
        <f t="shared" si="36"/>
        <v>3.0165320627509917</v>
      </c>
      <c r="Q419"/>
    </row>
    <row r="420" spans="1:17" x14ac:dyDescent="0.2">
      <c r="A420" s="30">
        <v>37387</v>
      </c>
      <c r="B420" s="29" t="s">
        <v>20</v>
      </c>
      <c r="C420" s="3" t="s">
        <v>4</v>
      </c>
      <c r="D420" s="2">
        <v>5</v>
      </c>
      <c r="E420" s="3" t="s">
        <v>7</v>
      </c>
      <c r="F420" s="3" t="str">
        <f t="shared" si="32"/>
        <v>Other</v>
      </c>
      <c r="G420" s="3" t="str">
        <f t="shared" si="33"/>
        <v>OtherEnc</v>
      </c>
      <c r="H420" s="17">
        <v>8.5</v>
      </c>
      <c r="I420" s="17">
        <v>6</v>
      </c>
      <c r="J420" s="17">
        <v>0</v>
      </c>
      <c r="K420" s="22">
        <v>20</v>
      </c>
      <c r="L420" s="12">
        <f t="shared" si="34"/>
        <v>40.055306333269861</v>
      </c>
      <c r="M420" s="4">
        <f t="shared" si="35"/>
        <v>1.6026600574641079</v>
      </c>
      <c r="N420" s="4">
        <f t="shared" si="36"/>
        <v>3.6902611574538353</v>
      </c>
      <c r="Q420"/>
    </row>
    <row r="421" spans="1:17" x14ac:dyDescent="0.2">
      <c r="A421" s="30">
        <v>37387</v>
      </c>
      <c r="B421" s="29" t="s">
        <v>20</v>
      </c>
      <c r="C421" s="3" t="s">
        <v>4</v>
      </c>
      <c r="D421" s="2">
        <v>5</v>
      </c>
      <c r="E421" s="3" t="s">
        <v>7</v>
      </c>
      <c r="F421" s="3" t="str">
        <f t="shared" si="32"/>
        <v>Other</v>
      </c>
      <c r="G421" s="3" t="str">
        <f t="shared" si="33"/>
        <v>OtherEnc</v>
      </c>
      <c r="H421" s="17">
        <v>2.5</v>
      </c>
      <c r="I421" s="17">
        <v>1.5</v>
      </c>
      <c r="J421" s="17">
        <v>0</v>
      </c>
      <c r="K421" s="22">
        <v>0</v>
      </c>
      <c r="L421" s="12">
        <f t="shared" si="34"/>
        <v>2.9452431127404308</v>
      </c>
      <c r="M421" s="4">
        <f t="shared" si="35"/>
        <v>0.46912114909389024</v>
      </c>
      <c r="N421" s="4">
        <f t="shared" si="36"/>
        <v>1.0801913647118289</v>
      </c>
      <c r="Q421"/>
    </row>
    <row r="422" spans="1:17" x14ac:dyDescent="0.2">
      <c r="A422" s="30">
        <v>37387</v>
      </c>
      <c r="B422" s="29" t="s">
        <v>20</v>
      </c>
      <c r="C422" s="3" t="s">
        <v>4</v>
      </c>
      <c r="D422" s="2">
        <v>5</v>
      </c>
      <c r="E422" s="3" t="s">
        <v>7</v>
      </c>
      <c r="F422" s="3" t="str">
        <f t="shared" si="32"/>
        <v>Other</v>
      </c>
      <c r="G422" s="3" t="str">
        <f t="shared" si="33"/>
        <v>OtherEnc</v>
      </c>
      <c r="H422" s="17">
        <v>13</v>
      </c>
      <c r="I422" s="17">
        <v>8</v>
      </c>
      <c r="J422" s="17">
        <v>0</v>
      </c>
      <c r="K422" s="22">
        <v>15</v>
      </c>
      <c r="L422" s="12">
        <f t="shared" si="34"/>
        <v>81.681408993334628</v>
      </c>
      <c r="M422" s="4">
        <f t="shared" si="35"/>
        <v>1.9121232206649519</v>
      </c>
      <c r="N422" s="4">
        <f t="shared" si="36"/>
        <v>4.4028264238708825</v>
      </c>
      <c r="Q422"/>
    </row>
    <row r="423" spans="1:17" x14ac:dyDescent="0.2">
      <c r="A423" s="30">
        <v>37387</v>
      </c>
      <c r="B423" s="29" t="s">
        <v>20</v>
      </c>
      <c r="C423" s="3" t="s">
        <v>4</v>
      </c>
      <c r="D423" s="2">
        <v>5</v>
      </c>
      <c r="E423" s="3" t="s">
        <v>7</v>
      </c>
      <c r="F423" s="3" t="str">
        <f t="shared" si="32"/>
        <v>Other</v>
      </c>
      <c r="G423" s="3" t="str">
        <f t="shared" si="33"/>
        <v>OtherEnc</v>
      </c>
      <c r="H423" s="17">
        <v>7</v>
      </c>
      <c r="I423" s="17">
        <v>3</v>
      </c>
      <c r="J423" s="17">
        <v>0</v>
      </c>
      <c r="K423" s="22">
        <v>0</v>
      </c>
      <c r="L423" s="12">
        <f t="shared" si="34"/>
        <v>16.493361431346415</v>
      </c>
      <c r="M423" s="4">
        <f t="shared" si="35"/>
        <v>1.2173091761000907</v>
      </c>
      <c r="N423" s="4">
        <f t="shared" si="36"/>
        <v>2.8029579624529326</v>
      </c>
      <c r="Q423"/>
    </row>
    <row r="424" spans="1:17" x14ac:dyDescent="0.2">
      <c r="A424" s="30">
        <v>37387</v>
      </c>
      <c r="B424" s="29" t="s">
        <v>20</v>
      </c>
      <c r="C424" s="3" t="s">
        <v>4</v>
      </c>
      <c r="D424" s="2">
        <v>5</v>
      </c>
      <c r="E424" s="3" t="s">
        <v>7</v>
      </c>
      <c r="F424" s="3" t="str">
        <f t="shared" si="32"/>
        <v>Other</v>
      </c>
      <c r="G424" s="3" t="str">
        <f t="shared" si="33"/>
        <v>OtherEnc</v>
      </c>
      <c r="H424" s="17">
        <v>3</v>
      </c>
      <c r="I424" s="17">
        <v>3</v>
      </c>
      <c r="J424" s="17">
        <v>0</v>
      </c>
      <c r="K424" s="22">
        <v>0</v>
      </c>
      <c r="L424" s="12">
        <f t="shared" si="34"/>
        <v>7.0685834705770345</v>
      </c>
      <c r="M424" s="4">
        <f t="shared" si="35"/>
        <v>0.84933239080549627</v>
      </c>
      <c r="N424" s="4">
        <f t="shared" si="36"/>
        <v>1.9556601020657289</v>
      </c>
      <c r="Q424"/>
    </row>
    <row r="425" spans="1:17" x14ac:dyDescent="0.2">
      <c r="A425" s="30">
        <v>37387</v>
      </c>
      <c r="B425" s="29" t="s">
        <v>20</v>
      </c>
      <c r="C425" s="3" t="s">
        <v>4</v>
      </c>
      <c r="D425" s="2">
        <v>5</v>
      </c>
      <c r="E425" s="3" t="s">
        <v>7</v>
      </c>
      <c r="F425" s="3" t="str">
        <f t="shared" si="32"/>
        <v>Other</v>
      </c>
      <c r="G425" s="3" t="str">
        <f t="shared" si="33"/>
        <v>OtherEnc</v>
      </c>
      <c r="H425" s="17">
        <v>3</v>
      </c>
      <c r="I425" s="17">
        <v>2</v>
      </c>
      <c r="J425" s="17">
        <v>0</v>
      </c>
      <c r="K425" s="22">
        <v>0</v>
      </c>
      <c r="L425" s="12">
        <f t="shared" si="34"/>
        <v>4.7123889803846897</v>
      </c>
      <c r="M425" s="4">
        <f t="shared" si="35"/>
        <v>0.67324113174981504</v>
      </c>
      <c r="N425" s="4">
        <f t="shared" si="36"/>
        <v>1.5501949939575645</v>
      </c>
      <c r="Q425"/>
    </row>
    <row r="426" spans="1:17" x14ac:dyDescent="0.2">
      <c r="A426" s="30">
        <v>37387</v>
      </c>
      <c r="B426" s="29" t="s">
        <v>21</v>
      </c>
      <c r="C426" s="3" t="s">
        <v>4</v>
      </c>
      <c r="D426" s="2">
        <v>5</v>
      </c>
      <c r="E426" s="3" t="s">
        <v>7</v>
      </c>
      <c r="F426" s="3" t="str">
        <f t="shared" si="32"/>
        <v>Other</v>
      </c>
      <c r="G426" s="3" t="str">
        <f t="shared" si="33"/>
        <v>OtherEnc</v>
      </c>
      <c r="H426" s="17">
        <v>9.5</v>
      </c>
      <c r="I426" s="17">
        <v>4.5</v>
      </c>
      <c r="J426" s="17">
        <v>0</v>
      </c>
      <c r="K426" s="22">
        <v>10</v>
      </c>
      <c r="L426" s="12">
        <f t="shared" si="34"/>
        <v>33.575771485240914</v>
      </c>
      <c r="M426" s="4">
        <f t="shared" si="35"/>
        <v>1.526026000430363</v>
      </c>
      <c r="N426" s="4">
        <f t="shared" si="36"/>
        <v>3.5138047201122786</v>
      </c>
      <c r="Q426"/>
    </row>
    <row r="427" spans="1:17" x14ac:dyDescent="0.2">
      <c r="A427" s="30">
        <v>37387</v>
      </c>
      <c r="B427" s="29" t="s">
        <v>21</v>
      </c>
      <c r="C427" s="3" t="s">
        <v>4</v>
      </c>
      <c r="D427" s="2">
        <v>5</v>
      </c>
      <c r="E427" s="3" t="s">
        <v>7</v>
      </c>
      <c r="F427" s="3" t="str">
        <f t="shared" si="32"/>
        <v>Other</v>
      </c>
      <c r="G427" s="3" t="str">
        <f t="shared" si="33"/>
        <v>OtherEnc</v>
      </c>
      <c r="H427" s="17">
        <v>3</v>
      </c>
      <c r="I427" s="17">
        <v>3.5</v>
      </c>
      <c r="J427" s="17">
        <v>0</v>
      </c>
      <c r="K427" s="22">
        <v>20</v>
      </c>
      <c r="L427" s="12">
        <f t="shared" si="34"/>
        <v>8.2466807156732074</v>
      </c>
      <c r="M427" s="4">
        <f t="shared" si="35"/>
        <v>0.91627918043610956</v>
      </c>
      <c r="N427" s="4">
        <f t="shared" si="36"/>
        <v>2.1098107818929872</v>
      </c>
      <c r="Q427"/>
    </row>
    <row r="428" spans="1:17" x14ac:dyDescent="0.2">
      <c r="A428" s="30">
        <v>37387</v>
      </c>
      <c r="B428" s="29" t="s">
        <v>21</v>
      </c>
      <c r="C428" s="3" t="s">
        <v>4</v>
      </c>
      <c r="D428" s="2">
        <v>5</v>
      </c>
      <c r="E428" s="3" t="s">
        <v>7</v>
      </c>
      <c r="F428" s="3" t="str">
        <f t="shared" si="32"/>
        <v>Other</v>
      </c>
      <c r="G428" s="3" t="str">
        <f t="shared" si="33"/>
        <v>OtherEnc</v>
      </c>
      <c r="H428" s="17">
        <v>10.5</v>
      </c>
      <c r="I428" s="17">
        <v>11</v>
      </c>
      <c r="J428" s="17">
        <v>0</v>
      </c>
      <c r="K428" s="22">
        <v>10</v>
      </c>
      <c r="L428" s="12">
        <f t="shared" si="34"/>
        <v>90.713487872405281</v>
      </c>
      <c r="M428" s="4">
        <f t="shared" si="35"/>
        <v>1.9576718655943346</v>
      </c>
      <c r="N428" s="4">
        <f t="shared" si="36"/>
        <v>4.5077060546913579</v>
      </c>
      <c r="Q428"/>
    </row>
    <row r="429" spans="1:17" x14ac:dyDescent="0.2">
      <c r="A429" s="30">
        <v>37387</v>
      </c>
      <c r="B429" s="29" t="s">
        <v>21</v>
      </c>
      <c r="C429" s="3" t="s">
        <v>4</v>
      </c>
      <c r="D429" s="2">
        <v>5</v>
      </c>
      <c r="E429" s="3" t="s">
        <v>7</v>
      </c>
      <c r="F429" s="3" t="str">
        <f t="shared" si="32"/>
        <v>Other</v>
      </c>
      <c r="G429" s="3" t="str">
        <f t="shared" si="33"/>
        <v>OtherEnc</v>
      </c>
      <c r="H429" s="17">
        <v>5</v>
      </c>
      <c r="I429" s="17">
        <v>3</v>
      </c>
      <c r="J429" s="17">
        <v>0</v>
      </c>
      <c r="K429" s="22">
        <v>20</v>
      </c>
      <c r="L429" s="12">
        <f t="shared" si="34"/>
        <v>11.780972450961723</v>
      </c>
      <c r="M429" s="4">
        <f t="shared" si="35"/>
        <v>1.0711811404218528</v>
      </c>
      <c r="N429" s="4">
        <f t="shared" si="36"/>
        <v>2.4664857258317197</v>
      </c>
      <c r="Q429"/>
    </row>
    <row r="430" spans="1:17" x14ac:dyDescent="0.2">
      <c r="A430" s="30">
        <v>37431</v>
      </c>
      <c r="B430" s="3" t="s">
        <v>28</v>
      </c>
      <c r="C430" s="3" t="s">
        <v>4</v>
      </c>
      <c r="D430" s="2">
        <v>5</v>
      </c>
      <c r="E430" s="3" t="s">
        <v>7</v>
      </c>
      <c r="F430" s="3" t="str">
        <f t="shared" si="32"/>
        <v>Other</v>
      </c>
      <c r="G430" s="3" t="str">
        <f t="shared" si="33"/>
        <v>OtherEnc</v>
      </c>
      <c r="H430" s="17">
        <v>5</v>
      </c>
      <c r="I430" s="17">
        <v>4</v>
      </c>
      <c r="J430" s="17">
        <v>0</v>
      </c>
      <c r="K430" s="22">
        <v>0</v>
      </c>
      <c r="L430" s="12">
        <f t="shared" si="34"/>
        <v>15.707963267948966</v>
      </c>
      <c r="M430" s="4">
        <f t="shared" si="35"/>
        <v>1.1961198770301527</v>
      </c>
      <c r="N430" s="4">
        <f t="shared" si="36"/>
        <v>2.7541677982835004</v>
      </c>
      <c r="Q430"/>
    </row>
    <row r="431" spans="1:17" x14ac:dyDescent="0.2">
      <c r="A431" s="30">
        <v>37431</v>
      </c>
      <c r="B431" s="3" t="s">
        <v>20</v>
      </c>
      <c r="C431" s="3" t="s">
        <v>4</v>
      </c>
      <c r="D431" s="2">
        <v>5</v>
      </c>
      <c r="E431" s="3" t="s">
        <v>7</v>
      </c>
      <c r="F431" s="3" t="str">
        <f t="shared" si="32"/>
        <v>Other</v>
      </c>
      <c r="G431" s="3" t="str">
        <f t="shared" si="33"/>
        <v>OtherEnc</v>
      </c>
      <c r="H431" s="17">
        <v>7</v>
      </c>
      <c r="I431" s="17">
        <v>6</v>
      </c>
      <c r="J431" s="17">
        <v>0</v>
      </c>
      <c r="K431" s="22">
        <v>0</v>
      </c>
      <c r="L431" s="12">
        <f t="shared" si="34"/>
        <v>32.986722862692829</v>
      </c>
      <c r="M431" s="4">
        <f t="shared" si="35"/>
        <v>1.518339171764072</v>
      </c>
      <c r="N431" s="4">
        <f t="shared" si="36"/>
        <v>3.496105143012878</v>
      </c>
      <c r="Q431"/>
    </row>
    <row r="432" spans="1:17" x14ac:dyDescent="0.2">
      <c r="A432" s="30">
        <v>37387</v>
      </c>
      <c r="B432" s="29" t="s">
        <v>20</v>
      </c>
      <c r="C432" s="3" t="s">
        <v>4</v>
      </c>
      <c r="D432" s="2">
        <v>6</v>
      </c>
      <c r="E432" s="3" t="s">
        <v>7</v>
      </c>
      <c r="F432" s="3" t="str">
        <f t="shared" si="32"/>
        <v>Other</v>
      </c>
      <c r="G432" s="3" t="str">
        <f t="shared" si="33"/>
        <v>OtherEnc</v>
      </c>
      <c r="H432" s="17">
        <v>9.5</v>
      </c>
      <c r="I432" s="17">
        <v>4.5</v>
      </c>
      <c r="J432" s="17">
        <v>0</v>
      </c>
      <c r="K432" s="22">
        <v>0</v>
      </c>
      <c r="L432" s="12">
        <f t="shared" si="34"/>
        <v>33.575771485240914</v>
      </c>
      <c r="M432" s="4">
        <f t="shared" si="35"/>
        <v>1.526026000430363</v>
      </c>
      <c r="N432" s="4">
        <f t="shared" si="36"/>
        <v>3.5138047201122786</v>
      </c>
      <c r="Q432"/>
    </row>
    <row r="433" spans="1:17" x14ac:dyDescent="0.2">
      <c r="A433" s="30">
        <v>37387</v>
      </c>
      <c r="B433" s="29" t="s">
        <v>20</v>
      </c>
      <c r="C433" s="3" t="s">
        <v>4</v>
      </c>
      <c r="D433" s="2">
        <v>6</v>
      </c>
      <c r="E433" s="3" t="s">
        <v>7</v>
      </c>
      <c r="F433" s="3" t="str">
        <f t="shared" si="32"/>
        <v>Other</v>
      </c>
      <c r="G433" s="3" t="str">
        <f t="shared" si="33"/>
        <v>OtherEnc</v>
      </c>
      <c r="H433" s="17">
        <v>2</v>
      </c>
      <c r="I433" s="17">
        <v>2</v>
      </c>
      <c r="J433" s="17">
        <v>0</v>
      </c>
      <c r="K433" s="22">
        <v>0</v>
      </c>
      <c r="L433" s="12">
        <f t="shared" si="34"/>
        <v>3.1415926535897931</v>
      </c>
      <c r="M433" s="4">
        <f t="shared" si="35"/>
        <v>0.49714987269413385</v>
      </c>
      <c r="N433" s="4">
        <f t="shared" si="36"/>
        <v>1.1447298858494002</v>
      </c>
      <c r="Q433"/>
    </row>
    <row r="434" spans="1:17" x14ac:dyDescent="0.2">
      <c r="A434" s="30">
        <v>37387</v>
      </c>
      <c r="B434" s="29" t="s">
        <v>21</v>
      </c>
      <c r="C434" s="3" t="s">
        <v>4</v>
      </c>
      <c r="D434" s="2">
        <v>6</v>
      </c>
      <c r="E434" s="3" t="s">
        <v>7</v>
      </c>
      <c r="F434" s="3" t="str">
        <f t="shared" si="32"/>
        <v>Other</v>
      </c>
      <c r="G434" s="3" t="str">
        <f t="shared" si="33"/>
        <v>OtherEnc</v>
      </c>
      <c r="H434" s="17">
        <v>3</v>
      </c>
      <c r="I434" s="17">
        <v>1.5</v>
      </c>
      <c r="J434" s="17">
        <v>0</v>
      </c>
      <c r="K434" s="22">
        <v>30</v>
      </c>
      <c r="L434" s="12">
        <f t="shared" si="34"/>
        <v>3.5342917352885173</v>
      </c>
      <c r="M434" s="4">
        <f t="shared" si="35"/>
        <v>0.54830239514151513</v>
      </c>
      <c r="N434" s="4">
        <f t="shared" si="36"/>
        <v>1.2625129215057835</v>
      </c>
      <c r="Q434"/>
    </row>
    <row r="435" spans="1:17" x14ac:dyDescent="0.2">
      <c r="A435" s="30">
        <v>37387</v>
      </c>
      <c r="B435" s="29" t="s">
        <v>21</v>
      </c>
      <c r="C435" s="3" t="s">
        <v>4</v>
      </c>
      <c r="D435" s="2">
        <v>6</v>
      </c>
      <c r="E435" s="3" t="s">
        <v>7</v>
      </c>
      <c r="F435" s="3" t="str">
        <f t="shared" si="32"/>
        <v>Other</v>
      </c>
      <c r="G435" s="3" t="str">
        <f t="shared" si="33"/>
        <v>OtherEnc</v>
      </c>
      <c r="H435" s="17">
        <v>5.5</v>
      </c>
      <c r="I435" s="17">
        <v>4</v>
      </c>
      <c r="J435" s="17">
        <v>0</v>
      </c>
      <c r="K435" s="22">
        <v>15</v>
      </c>
      <c r="L435" s="12">
        <f t="shared" si="34"/>
        <v>17.27875959474386</v>
      </c>
      <c r="M435" s="4">
        <f t="shared" si="35"/>
        <v>1.2375125621883776</v>
      </c>
      <c r="N435" s="4">
        <f t="shared" si="36"/>
        <v>2.8494779780878252</v>
      </c>
      <c r="Q435"/>
    </row>
    <row r="436" spans="1:17" x14ac:dyDescent="0.2">
      <c r="A436" s="30">
        <v>37387</v>
      </c>
      <c r="B436" s="29" t="s">
        <v>21</v>
      </c>
      <c r="C436" s="3" t="s">
        <v>4</v>
      </c>
      <c r="D436" s="2">
        <v>6</v>
      </c>
      <c r="E436" s="3" t="s">
        <v>7</v>
      </c>
      <c r="F436" s="3" t="str">
        <f t="shared" si="32"/>
        <v>Other</v>
      </c>
      <c r="G436" s="3" t="str">
        <f t="shared" si="33"/>
        <v>OtherEnc</v>
      </c>
      <c r="H436" s="17">
        <v>8</v>
      </c>
      <c r="I436" s="17">
        <v>5</v>
      </c>
      <c r="J436" s="17">
        <v>0</v>
      </c>
      <c r="K436" s="22">
        <v>10</v>
      </c>
      <c r="L436" s="12">
        <f t="shared" si="34"/>
        <v>31.415926535897931</v>
      </c>
      <c r="M436" s="4">
        <f t="shared" si="35"/>
        <v>1.4971498726941339</v>
      </c>
      <c r="N436" s="4">
        <f t="shared" si="36"/>
        <v>3.4473149788434458</v>
      </c>
      <c r="Q436"/>
    </row>
    <row r="437" spans="1:17" x14ac:dyDescent="0.2">
      <c r="A437" s="30">
        <v>37387</v>
      </c>
      <c r="B437" s="29" t="s">
        <v>21</v>
      </c>
      <c r="C437" s="3" t="s">
        <v>4</v>
      </c>
      <c r="D437" s="2">
        <v>6</v>
      </c>
      <c r="E437" s="3" t="s">
        <v>7</v>
      </c>
      <c r="F437" s="3" t="str">
        <f t="shared" si="32"/>
        <v>Other</v>
      </c>
      <c r="G437" s="3" t="str">
        <f t="shared" si="33"/>
        <v>OtherEnc</v>
      </c>
      <c r="H437" s="17">
        <v>11</v>
      </c>
      <c r="I437" s="17">
        <v>5</v>
      </c>
      <c r="J437" s="17">
        <v>0</v>
      </c>
      <c r="K437" s="22">
        <v>70</v>
      </c>
      <c r="L437" s="12">
        <f t="shared" si="34"/>
        <v>43.196898986859658</v>
      </c>
      <c r="M437" s="4">
        <f t="shared" si="35"/>
        <v>1.6354525708604153</v>
      </c>
      <c r="N437" s="4">
        <f t="shared" si="36"/>
        <v>3.7657687099619803</v>
      </c>
      <c r="Q437"/>
    </row>
    <row r="438" spans="1:17" x14ac:dyDescent="0.2">
      <c r="A438" s="30">
        <v>37387</v>
      </c>
      <c r="B438" s="29" t="s">
        <v>21</v>
      </c>
      <c r="C438" s="3" t="s">
        <v>4</v>
      </c>
      <c r="D438" s="2">
        <v>6</v>
      </c>
      <c r="E438" s="3" t="s">
        <v>7</v>
      </c>
      <c r="F438" s="3" t="str">
        <f t="shared" si="32"/>
        <v>Other</v>
      </c>
      <c r="G438" s="3" t="str">
        <f t="shared" si="33"/>
        <v>OtherEnc</v>
      </c>
      <c r="H438" s="17">
        <v>10</v>
      </c>
      <c r="I438" s="17">
        <v>8</v>
      </c>
      <c r="J438" s="17">
        <v>0</v>
      </c>
      <c r="K438" s="22">
        <v>20</v>
      </c>
      <c r="L438" s="12">
        <f t="shared" si="34"/>
        <v>62.831853071795862</v>
      </c>
      <c r="M438" s="4">
        <f t="shared" si="35"/>
        <v>1.7981798683581149</v>
      </c>
      <c r="N438" s="4">
        <f t="shared" si="36"/>
        <v>4.1404621594033912</v>
      </c>
      <c r="Q438"/>
    </row>
    <row r="439" spans="1:17" x14ac:dyDescent="0.2">
      <c r="A439" s="30">
        <v>37431</v>
      </c>
      <c r="B439" s="3" t="s">
        <v>28</v>
      </c>
      <c r="C439" s="3" t="s">
        <v>4</v>
      </c>
      <c r="D439" s="2">
        <v>6</v>
      </c>
      <c r="E439" s="3" t="s">
        <v>7</v>
      </c>
      <c r="F439" s="3" t="str">
        <f t="shared" si="32"/>
        <v>Other</v>
      </c>
      <c r="G439" s="3" t="str">
        <f t="shared" si="33"/>
        <v>OtherEnc</v>
      </c>
      <c r="H439" s="17">
        <v>8</v>
      </c>
      <c r="I439" s="17">
        <v>3</v>
      </c>
      <c r="J439" s="17">
        <v>0</v>
      </c>
      <c r="K439" s="22">
        <v>0</v>
      </c>
      <c r="L439" s="12">
        <f t="shared" si="34"/>
        <v>18.849555921538759</v>
      </c>
      <c r="M439" s="4">
        <f t="shared" si="35"/>
        <v>1.2753011230777775</v>
      </c>
      <c r="N439" s="4">
        <f t="shared" si="36"/>
        <v>2.9364893550774553</v>
      </c>
      <c r="Q439"/>
    </row>
    <row r="440" spans="1:17" x14ac:dyDescent="0.2">
      <c r="A440" s="30">
        <v>37431</v>
      </c>
      <c r="B440" s="3" t="s">
        <v>28</v>
      </c>
      <c r="C440" s="3" t="s">
        <v>4</v>
      </c>
      <c r="D440" s="2">
        <v>6</v>
      </c>
      <c r="E440" s="3" t="s">
        <v>7</v>
      </c>
      <c r="F440" s="3" t="str">
        <f t="shared" si="32"/>
        <v>Other</v>
      </c>
      <c r="G440" s="3" t="str">
        <f t="shared" si="33"/>
        <v>OtherEnc</v>
      </c>
      <c r="H440" s="17">
        <v>4</v>
      </c>
      <c r="I440" s="17">
        <v>2</v>
      </c>
      <c r="J440" s="17">
        <v>0</v>
      </c>
      <c r="K440" s="22">
        <v>0</v>
      </c>
      <c r="L440" s="12">
        <f t="shared" si="34"/>
        <v>6.2831853071795862</v>
      </c>
      <c r="M440" s="4">
        <f t="shared" si="35"/>
        <v>0.79817986835811505</v>
      </c>
      <c r="N440" s="4">
        <f t="shared" si="36"/>
        <v>1.8378770664093453</v>
      </c>
      <c r="Q440"/>
    </row>
    <row r="441" spans="1:17" x14ac:dyDescent="0.2">
      <c r="A441" s="30">
        <v>37387</v>
      </c>
      <c r="B441" s="29" t="s">
        <v>20</v>
      </c>
      <c r="C441" s="3" t="s">
        <v>4</v>
      </c>
      <c r="D441" s="2">
        <v>7</v>
      </c>
      <c r="E441" s="3" t="s">
        <v>7</v>
      </c>
      <c r="F441" s="3" t="str">
        <f t="shared" si="32"/>
        <v>Other</v>
      </c>
      <c r="G441" s="3" t="str">
        <f t="shared" si="33"/>
        <v>OtherEnc</v>
      </c>
      <c r="H441" s="17">
        <v>3.5</v>
      </c>
      <c r="I441" s="17">
        <v>3</v>
      </c>
      <c r="J441" s="17">
        <v>0</v>
      </c>
      <c r="K441" s="22">
        <v>0</v>
      </c>
      <c r="L441" s="12">
        <f t="shared" si="34"/>
        <v>8.2466807156732074</v>
      </c>
      <c r="M441" s="4">
        <f t="shared" si="35"/>
        <v>0.91627918043610956</v>
      </c>
      <c r="N441" s="4">
        <f t="shared" si="36"/>
        <v>2.1098107818929872</v>
      </c>
      <c r="Q441"/>
    </row>
    <row r="442" spans="1:17" x14ac:dyDescent="0.2">
      <c r="A442" s="30">
        <v>37387</v>
      </c>
      <c r="B442" s="29" t="s">
        <v>20</v>
      </c>
      <c r="C442" s="3" t="s">
        <v>4</v>
      </c>
      <c r="D442" s="2">
        <v>7</v>
      </c>
      <c r="E442" s="3" t="s">
        <v>7</v>
      </c>
      <c r="F442" s="3" t="str">
        <f t="shared" si="32"/>
        <v>Other</v>
      </c>
      <c r="G442" s="3" t="str">
        <f t="shared" si="33"/>
        <v>OtherEnc</v>
      </c>
      <c r="H442" s="17">
        <v>5</v>
      </c>
      <c r="I442" s="17">
        <v>5.5</v>
      </c>
      <c r="J442" s="17">
        <v>0</v>
      </c>
      <c r="K442" s="22">
        <v>5</v>
      </c>
      <c r="L442" s="12">
        <f t="shared" si="34"/>
        <v>21.598449493429829</v>
      </c>
      <c r="M442" s="4">
        <f t="shared" si="35"/>
        <v>1.334422575196434</v>
      </c>
      <c r="N442" s="4">
        <f t="shared" si="36"/>
        <v>3.0726215294020354</v>
      </c>
      <c r="Q442"/>
    </row>
    <row r="443" spans="1:17" x14ac:dyDescent="0.2">
      <c r="A443" s="30">
        <v>37387</v>
      </c>
      <c r="B443" s="29" t="s">
        <v>20</v>
      </c>
      <c r="C443" s="3" t="s">
        <v>4</v>
      </c>
      <c r="D443" s="2">
        <v>7</v>
      </c>
      <c r="E443" s="3" t="s">
        <v>7</v>
      </c>
      <c r="F443" s="3" t="str">
        <f t="shared" si="32"/>
        <v>Other</v>
      </c>
      <c r="G443" s="3" t="str">
        <f t="shared" si="33"/>
        <v>OtherEnc</v>
      </c>
      <c r="H443" s="17">
        <v>4.5</v>
      </c>
      <c r="I443" s="17">
        <v>4</v>
      </c>
      <c r="J443" s="17">
        <v>0</v>
      </c>
      <c r="K443" s="22">
        <v>0</v>
      </c>
      <c r="L443" s="12">
        <f t="shared" si="34"/>
        <v>14.137166941154069</v>
      </c>
      <c r="M443" s="4">
        <f t="shared" si="35"/>
        <v>1.1503623864694774</v>
      </c>
      <c r="N443" s="4">
        <f t="shared" si="36"/>
        <v>2.6488072826256741</v>
      </c>
      <c r="Q443"/>
    </row>
    <row r="444" spans="1:17" x14ac:dyDescent="0.2">
      <c r="A444" s="30">
        <v>37387</v>
      </c>
      <c r="B444" s="29" t="s">
        <v>20</v>
      </c>
      <c r="C444" s="3" t="s">
        <v>4</v>
      </c>
      <c r="D444" s="2">
        <v>7</v>
      </c>
      <c r="E444" s="3" t="s">
        <v>7</v>
      </c>
      <c r="F444" s="3" t="str">
        <f t="shared" si="32"/>
        <v>Other</v>
      </c>
      <c r="G444" s="3" t="str">
        <f t="shared" si="33"/>
        <v>OtherEnc</v>
      </c>
      <c r="H444" s="17">
        <v>2.5</v>
      </c>
      <c r="I444" s="17">
        <v>2.5</v>
      </c>
      <c r="J444" s="17">
        <v>0</v>
      </c>
      <c r="K444" s="22">
        <v>0</v>
      </c>
      <c r="L444" s="12">
        <f t="shared" si="34"/>
        <v>4.908738521234052</v>
      </c>
      <c r="M444" s="4">
        <f t="shared" si="35"/>
        <v>0.69096989871024672</v>
      </c>
      <c r="N444" s="4">
        <f t="shared" si="36"/>
        <v>1.5910169884778196</v>
      </c>
      <c r="Q444"/>
    </row>
    <row r="445" spans="1:17" x14ac:dyDescent="0.2">
      <c r="A445" s="30">
        <v>37387</v>
      </c>
      <c r="B445" s="29" t="s">
        <v>20</v>
      </c>
      <c r="C445" s="3" t="s">
        <v>4</v>
      </c>
      <c r="D445" s="2">
        <v>7</v>
      </c>
      <c r="E445" s="3" t="s">
        <v>7</v>
      </c>
      <c r="F445" s="3" t="str">
        <f t="shared" si="32"/>
        <v>Other</v>
      </c>
      <c r="G445" s="3" t="str">
        <f t="shared" si="33"/>
        <v>OtherEnc</v>
      </c>
      <c r="H445" s="17">
        <v>6</v>
      </c>
      <c r="I445" s="17">
        <v>5</v>
      </c>
      <c r="J445" s="17">
        <v>0</v>
      </c>
      <c r="K445" s="22">
        <v>0</v>
      </c>
      <c r="L445" s="12">
        <f t="shared" si="34"/>
        <v>23.561944901923447</v>
      </c>
      <c r="M445" s="4">
        <f t="shared" si="35"/>
        <v>1.3722111360858338</v>
      </c>
      <c r="N445" s="4">
        <f t="shared" si="36"/>
        <v>3.1596329063916646</v>
      </c>
      <c r="Q445"/>
    </row>
    <row r="446" spans="1:17" x14ac:dyDescent="0.2">
      <c r="A446" s="30">
        <v>37387</v>
      </c>
      <c r="B446" s="29" t="s">
        <v>20</v>
      </c>
      <c r="C446" s="3" t="s">
        <v>4</v>
      </c>
      <c r="D446" s="2">
        <v>7</v>
      </c>
      <c r="E446" s="3" t="s">
        <v>7</v>
      </c>
      <c r="F446" s="3" t="str">
        <f t="shared" si="32"/>
        <v>Other</v>
      </c>
      <c r="G446" s="3" t="str">
        <f t="shared" si="33"/>
        <v>OtherEnc</v>
      </c>
      <c r="H446" s="17">
        <v>2.5</v>
      </c>
      <c r="I446" s="17">
        <v>1.5</v>
      </c>
      <c r="J446" s="17">
        <v>0</v>
      </c>
      <c r="K446" s="22">
        <v>0</v>
      </c>
      <c r="L446" s="12">
        <f t="shared" si="34"/>
        <v>2.9452431127404308</v>
      </c>
      <c r="M446" s="4">
        <f t="shared" si="35"/>
        <v>0.46912114909389024</v>
      </c>
      <c r="N446" s="4">
        <f t="shared" si="36"/>
        <v>1.0801913647118289</v>
      </c>
      <c r="Q446"/>
    </row>
    <row r="447" spans="1:17" x14ac:dyDescent="0.2">
      <c r="A447" s="30">
        <v>37387</v>
      </c>
      <c r="B447" s="29" t="s">
        <v>20</v>
      </c>
      <c r="C447" s="3" t="s">
        <v>4</v>
      </c>
      <c r="D447" s="2">
        <v>7</v>
      </c>
      <c r="E447" s="3" t="s">
        <v>7</v>
      </c>
      <c r="F447" s="3" t="str">
        <f t="shared" si="32"/>
        <v>Other</v>
      </c>
      <c r="G447" s="3" t="str">
        <f t="shared" si="33"/>
        <v>OtherEnc</v>
      </c>
      <c r="H447" s="17">
        <v>5.5</v>
      </c>
      <c r="I447" s="17">
        <v>4.5</v>
      </c>
      <c r="J447" s="17">
        <v>0</v>
      </c>
      <c r="K447" s="22">
        <v>0</v>
      </c>
      <c r="L447" s="12">
        <f t="shared" si="34"/>
        <v>19.438604544086846</v>
      </c>
      <c r="M447" s="4">
        <f t="shared" si="35"/>
        <v>1.288665084635759</v>
      </c>
      <c r="N447" s="4">
        <f t="shared" si="36"/>
        <v>2.967261013744209</v>
      </c>
      <c r="Q447"/>
    </row>
    <row r="448" spans="1:17" x14ac:dyDescent="0.2">
      <c r="A448" s="30">
        <v>37387</v>
      </c>
      <c r="B448" s="29" t="s">
        <v>20</v>
      </c>
      <c r="C448" s="3" t="s">
        <v>4</v>
      </c>
      <c r="D448" s="2">
        <v>7</v>
      </c>
      <c r="E448" s="3" t="s">
        <v>7</v>
      </c>
      <c r="F448" s="3" t="str">
        <f t="shared" si="32"/>
        <v>Other</v>
      </c>
      <c r="G448" s="3" t="str">
        <f t="shared" si="33"/>
        <v>OtherEnc</v>
      </c>
      <c r="H448" s="17">
        <v>8</v>
      </c>
      <c r="I448" s="17">
        <v>6.5</v>
      </c>
      <c r="J448" s="17">
        <v>0</v>
      </c>
      <c r="K448" s="22">
        <v>10</v>
      </c>
      <c r="L448" s="12">
        <f t="shared" si="34"/>
        <v>40.840704496667314</v>
      </c>
      <c r="M448" s="4">
        <f t="shared" si="35"/>
        <v>1.6110932250009706</v>
      </c>
      <c r="N448" s="4">
        <f t="shared" si="36"/>
        <v>3.7096792433109371</v>
      </c>
      <c r="Q448"/>
    </row>
    <row r="449" spans="1:17" x14ac:dyDescent="0.2">
      <c r="A449" s="30">
        <v>37387</v>
      </c>
      <c r="B449" s="29" t="s">
        <v>21</v>
      </c>
      <c r="C449" s="3" t="s">
        <v>4</v>
      </c>
      <c r="D449" s="2">
        <v>7</v>
      </c>
      <c r="E449" s="3" t="s">
        <v>7</v>
      </c>
      <c r="F449" s="3" t="str">
        <f t="shared" si="32"/>
        <v>Other</v>
      </c>
      <c r="G449" s="3" t="str">
        <f t="shared" si="33"/>
        <v>OtherEnc</v>
      </c>
      <c r="H449" s="17">
        <v>20.2</v>
      </c>
      <c r="I449" s="17">
        <v>25.9</v>
      </c>
      <c r="J449" s="17">
        <v>0</v>
      </c>
      <c r="K449" s="22">
        <v>70</v>
      </c>
      <c r="L449" s="12">
        <f t="shared" si="34"/>
        <v>410.90461112627696</v>
      </c>
      <c r="M449" s="4">
        <f t="shared" si="35"/>
        <v>2.613741014894047</v>
      </c>
      <c r="N449" s="4">
        <f t="shared" si="36"/>
        <v>6.0183610978421607</v>
      </c>
      <c r="Q449"/>
    </row>
    <row r="450" spans="1:17" x14ac:dyDescent="0.2">
      <c r="A450" s="30">
        <v>37387</v>
      </c>
      <c r="B450" s="29" t="s">
        <v>21</v>
      </c>
      <c r="C450" s="3" t="s">
        <v>4</v>
      </c>
      <c r="D450" s="2">
        <v>7</v>
      </c>
      <c r="E450" s="3" t="s">
        <v>7</v>
      </c>
      <c r="F450" s="3" t="str">
        <f t="shared" si="32"/>
        <v>Other</v>
      </c>
      <c r="G450" s="3" t="str">
        <f t="shared" si="33"/>
        <v>OtherEnc</v>
      </c>
      <c r="H450" s="17">
        <v>7.2</v>
      </c>
      <c r="I450" s="17">
        <v>5.4</v>
      </c>
      <c r="J450" s="17">
        <v>0</v>
      </c>
      <c r="K450" s="22">
        <v>10</v>
      </c>
      <c r="L450" s="12">
        <f t="shared" si="34"/>
        <v>30.536280592892791</v>
      </c>
      <c r="M450" s="4">
        <f t="shared" si="35"/>
        <v>1.4848161376204085</v>
      </c>
      <c r="N450" s="4">
        <f t="shared" si="36"/>
        <v>3.4189155043217481</v>
      </c>
      <c r="Q450"/>
    </row>
    <row r="451" spans="1:17" x14ac:dyDescent="0.2">
      <c r="A451" s="30">
        <v>37387</v>
      </c>
      <c r="B451" s="29" t="s">
        <v>21</v>
      </c>
      <c r="C451" s="3" t="s">
        <v>4</v>
      </c>
      <c r="D451" s="2">
        <v>8</v>
      </c>
      <c r="E451" s="3" t="s">
        <v>7</v>
      </c>
      <c r="F451" s="3" t="str">
        <f t="shared" ref="F451:F514" si="37">VLOOKUP(E451,P$3:Q$22,2)</f>
        <v>Other</v>
      </c>
      <c r="G451" s="3" t="str">
        <f t="shared" ref="G451:G514" si="38">VLOOKUP(E451,P$24:Q$44,2)</f>
        <v>OtherEnc</v>
      </c>
      <c r="H451" s="17">
        <v>4.5</v>
      </c>
      <c r="I451" s="17">
        <v>3</v>
      </c>
      <c r="J451" s="17">
        <v>0</v>
      </c>
      <c r="K451" s="22">
        <v>50</v>
      </c>
      <c r="L451" s="12">
        <f t="shared" ref="L451:L514" si="39">IF(J451&gt;0,PI()*((H451/2)*(I451/2)+J451^2),((H451/2)*(I451/2))*PI())</f>
        <v>10.602875205865551</v>
      </c>
      <c r="M451" s="4">
        <f t="shared" ref="M451:M514" si="40">LOG(L451)</f>
        <v>1.0254236498611775</v>
      </c>
      <c r="N451" s="4">
        <f t="shared" ref="N451:N514" si="41">LN(L451)</f>
        <v>2.3611252101738933</v>
      </c>
      <c r="Q451"/>
    </row>
    <row r="452" spans="1:17" x14ac:dyDescent="0.2">
      <c r="A452" s="30">
        <v>37387</v>
      </c>
      <c r="B452" s="29" t="s">
        <v>21</v>
      </c>
      <c r="C452" s="3" t="s">
        <v>4</v>
      </c>
      <c r="D452" s="2">
        <v>8</v>
      </c>
      <c r="E452" s="3" t="s">
        <v>7</v>
      </c>
      <c r="F452" s="3" t="str">
        <f t="shared" si="37"/>
        <v>Other</v>
      </c>
      <c r="G452" s="3" t="str">
        <f t="shared" si="38"/>
        <v>OtherEnc</v>
      </c>
      <c r="H452" s="17">
        <v>2.5</v>
      </c>
      <c r="I452" s="17">
        <v>2</v>
      </c>
      <c r="J452" s="17">
        <v>0</v>
      </c>
      <c r="K452" s="22">
        <v>10</v>
      </c>
      <c r="L452" s="12">
        <f t="shared" si="39"/>
        <v>3.9269908169872414</v>
      </c>
      <c r="M452" s="4">
        <f t="shared" si="40"/>
        <v>0.59405988570219026</v>
      </c>
      <c r="N452" s="4">
        <f t="shared" si="41"/>
        <v>1.3678734371636099</v>
      </c>
      <c r="Q452"/>
    </row>
    <row r="453" spans="1:17" x14ac:dyDescent="0.2">
      <c r="A453" s="30">
        <v>37387</v>
      </c>
      <c r="B453" s="29" t="s">
        <v>21</v>
      </c>
      <c r="C453" s="3" t="s">
        <v>4</v>
      </c>
      <c r="D453" s="2">
        <v>8</v>
      </c>
      <c r="E453" s="3" t="s">
        <v>7</v>
      </c>
      <c r="F453" s="3" t="str">
        <f t="shared" si="37"/>
        <v>Other</v>
      </c>
      <c r="G453" s="3" t="str">
        <f t="shared" si="38"/>
        <v>OtherEnc</v>
      </c>
      <c r="H453" s="17">
        <v>10</v>
      </c>
      <c r="I453" s="17">
        <v>3.5</v>
      </c>
      <c r="J453" s="17">
        <v>0</v>
      </c>
      <c r="K453" s="22">
        <v>50</v>
      </c>
      <c r="L453" s="12">
        <f t="shared" si="39"/>
        <v>27.488935718910689</v>
      </c>
      <c r="M453" s="4">
        <f t="shared" si="40"/>
        <v>1.4391579257164471</v>
      </c>
      <c r="N453" s="4">
        <f t="shared" si="41"/>
        <v>3.3137835862189231</v>
      </c>
      <c r="Q453"/>
    </row>
    <row r="454" spans="1:17" x14ac:dyDescent="0.2">
      <c r="A454" s="30">
        <v>37431</v>
      </c>
      <c r="B454" s="3" t="s">
        <v>28</v>
      </c>
      <c r="C454" s="3" t="s">
        <v>4</v>
      </c>
      <c r="D454" s="2">
        <v>8</v>
      </c>
      <c r="E454" s="3" t="s">
        <v>7</v>
      </c>
      <c r="F454" s="3" t="str">
        <f t="shared" si="37"/>
        <v>Other</v>
      </c>
      <c r="G454" s="3" t="str">
        <f t="shared" si="38"/>
        <v>OtherEnc</v>
      </c>
      <c r="H454" s="17">
        <v>3</v>
      </c>
      <c r="I454" s="17">
        <v>1</v>
      </c>
      <c r="J454" s="17">
        <v>0</v>
      </c>
      <c r="K454" s="22">
        <v>0</v>
      </c>
      <c r="L454" s="12">
        <f t="shared" si="39"/>
        <v>2.3561944901923448</v>
      </c>
      <c r="M454" s="4">
        <f t="shared" si="40"/>
        <v>0.37221113608583389</v>
      </c>
      <c r="N454" s="4">
        <f t="shared" si="41"/>
        <v>0.85704781339761926</v>
      </c>
      <c r="Q454"/>
    </row>
    <row r="455" spans="1:17" x14ac:dyDescent="0.2">
      <c r="A455" s="30">
        <v>37431</v>
      </c>
      <c r="B455" s="3" t="s">
        <v>28</v>
      </c>
      <c r="C455" s="3" t="s">
        <v>4</v>
      </c>
      <c r="D455" s="2">
        <v>8</v>
      </c>
      <c r="E455" s="3" t="s">
        <v>7</v>
      </c>
      <c r="F455" s="3" t="str">
        <f t="shared" si="37"/>
        <v>Other</v>
      </c>
      <c r="G455" s="3" t="str">
        <f t="shared" si="38"/>
        <v>OtherEnc</v>
      </c>
      <c r="H455" s="17">
        <v>1</v>
      </c>
      <c r="I455" s="17">
        <v>0.5</v>
      </c>
      <c r="J455" s="17">
        <v>5</v>
      </c>
      <c r="K455" s="22">
        <v>5</v>
      </c>
      <c r="L455" s="12">
        <f t="shared" si="39"/>
        <v>78.932515421443554</v>
      </c>
      <c r="M455" s="4">
        <f t="shared" si="40"/>
        <v>1.8972559431226792</v>
      </c>
      <c r="N455" s="4">
        <f t="shared" si="41"/>
        <v>4.3685932522286404</v>
      </c>
      <c r="Q455"/>
    </row>
    <row r="456" spans="1:17" x14ac:dyDescent="0.2">
      <c r="A456" s="30">
        <v>37431</v>
      </c>
      <c r="B456" s="3" t="s">
        <v>20</v>
      </c>
      <c r="C456" s="3" t="s">
        <v>4</v>
      </c>
      <c r="D456" s="2">
        <v>8</v>
      </c>
      <c r="E456" s="3" t="s">
        <v>7</v>
      </c>
      <c r="F456" s="3" t="str">
        <f t="shared" si="37"/>
        <v>Other</v>
      </c>
      <c r="G456" s="3" t="str">
        <f t="shared" si="38"/>
        <v>OtherEnc</v>
      </c>
      <c r="H456" s="17">
        <v>12</v>
      </c>
      <c r="I456" s="17">
        <v>13.5</v>
      </c>
      <c r="J456" s="17">
        <v>0</v>
      </c>
      <c r="K456" s="22">
        <v>40</v>
      </c>
      <c r="L456" s="12">
        <f t="shared" si="39"/>
        <v>127.23450247038662</v>
      </c>
      <c r="M456" s="4">
        <f t="shared" si="40"/>
        <v>2.1046048959088024</v>
      </c>
      <c r="N456" s="4">
        <f t="shared" si="41"/>
        <v>4.8460318599618937</v>
      </c>
      <c r="Q456"/>
    </row>
    <row r="457" spans="1:17" x14ac:dyDescent="0.2">
      <c r="A457" s="30">
        <v>37431</v>
      </c>
      <c r="B457" s="3" t="s">
        <v>20</v>
      </c>
      <c r="C457" s="3" t="s">
        <v>4</v>
      </c>
      <c r="D457" s="2">
        <v>8</v>
      </c>
      <c r="E457" s="3" t="s">
        <v>7</v>
      </c>
      <c r="F457" s="3" t="str">
        <f t="shared" si="37"/>
        <v>Other</v>
      </c>
      <c r="G457" s="3" t="str">
        <f t="shared" si="38"/>
        <v>OtherEnc</v>
      </c>
      <c r="H457" s="17">
        <v>11.5</v>
      </c>
      <c r="I457" s="17">
        <v>10</v>
      </c>
      <c r="J457" s="17">
        <v>0</v>
      </c>
      <c r="K457" s="22">
        <v>70</v>
      </c>
      <c r="L457" s="12">
        <f t="shared" si="39"/>
        <v>90.320788790706558</v>
      </c>
      <c r="M457" s="4">
        <f t="shared" si="40"/>
        <v>1.9557877217197832</v>
      </c>
      <c r="N457" s="4">
        <f t="shared" si="41"/>
        <v>4.5033676530927593</v>
      </c>
      <c r="Q457"/>
    </row>
    <row r="458" spans="1:17" x14ac:dyDescent="0.2">
      <c r="A458" s="30">
        <v>37431</v>
      </c>
      <c r="B458" s="3" t="s">
        <v>20</v>
      </c>
      <c r="C458" s="3" t="s">
        <v>4</v>
      </c>
      <c r="D458" s="2">
        <v>8</v>
      </c>
      <c r="E458" s="3" t="s">
        <v>7</v>
      </c>
      <c r="F458" s="3" t="str">
        <f t="shared" si="37"/>
        <v>Other</v>
      </c>
      <c r="G458" s="3" t="str">
        <f t="shared" si="38"/>
        <v>OtherEnc</v>
      </c>
      <c r="H458" s="17">
        <v>5</v>
      </c>
      <c r="I458" s="17">
        <v>4</v>
      </c>
      <c r="J458" s="17">
        <v>0</v>
      </c>
      <c r="K458" s="22">
        <v>20</v>
      </c>
      <c r="L458" s="12">
        <f t="shared" si="39"/>
        <v>15.707963267948966</v>
      </c>
      <c r="M458" s="4">
        <f t="shared" si="40"/>
        <v>1.1961198770301527</v>
      </c>
      <c r="N458" s="4">
        <f t="shared" si="41"/>
        <v>2.7541677982835004</v>
      </c>
      <c r="Q458"/>
    </row>
    <row r="459" spans="1:17" x14ac:dyDescent="0.2">
      <c r="A459" s="30">
        <v>37431</v>
      </c>
      <c r="B459" s="3" t="s">
        <v>20</v>
      </c>
      <c r="C459" s="3" t="s">
        <v>4</v>
      </c>
      <c r="D459" s="2">
        <v>8</v>
      </c>
      <c r="E459" s="3" t="s">
        <v>7</v>
      </c>
      <c r="F459" s="3" t="str">
        <f t="shared" si="37"/>
        <v>Other</v>
      </c>
      <c r="G459" s="3" t="str">
        <f t="shared" si="38"/>
        <v>OtherEnc</v>
      </c>
      <c r="H459" s="17">
        <v>26</v>
      </c>
      <c r="I459" s="17">
        <v>8</v>
      </c>
      <c r="J459" s="17">
        <v>0</v>
      </c>
      <c r="K459" s="22">
        <v>60</v>
      </c>
      <c r="L459" s="12">
        <f t="shared" si="39"/>
        <v>163.36281798666926</v>
      </c>
      <c r="M459" s="4">
        <f t="shared" si="40"/>
        <v>2.2131532163289331</v>
      </c>
      <c r="N459" s="4">
        <f t="shared" si="41"/>
        <v>5.0959736044308279</v>
      </c>
      <c r="Q459"/>
    </row>
    <row r="460" spans="1:17" x14ac:dyDescent="0.2">
      <c r="A460" s="30">
        <v>37431</v>
      </c>
      <c r="B460" s="3" t="s">
        <v>20</v>
      </c>
      <c r="C460" s="3" t="s">
        <v>4</v>
      </c>
      <c r="D460" s="2">
        <v>8</v>
      </c>
      <c r="E460" s="3" t="s">
        <v>7</v>
      </c>
      <c r="F460" s="3" t="str">
        <f t="shared" si="37"/>
        <v>Other</v>
      </c>
      <c r="G460" s="3" t="str">
        <f t="shared" si="38"/>
        <v>OtherEnc</v>
      </c>
      <c r="H460" s="17">
        <v>7</v>
      </c>
      <c r="I460" s="17">
        <v>4.5</v>
      </c>
      <c r="J460" s="17">
        <v>0</v>
      </c>
      <c r="K460" s="22">
        <v>0</v>
      </c>
      <c r="L460" s="12">
        <f t="shared" si="39"/>
        <v>24.740042147019622</v>
      </c>
      <c r="M460" s="4">
        <f t="shared" si="40"/>
        <v>1.3934004351557721</v>
      </c>
      <c r="N460" s="4">
        <f t="shared" si="41"/>
        <v>3.2084230705610968</v>
      </c>
      <c r="Q460"/>
    </row>
    <row r="461" spans="1:17" x14ac:dyDescent="0.2">
      <c r="A461" s="30">
        <v>37431</v>
      </c>
      <c r="B461" s="3" t="s">
        <v>20</v>
      </c>
      <c r="C461" s="3" t="s">
        <v>4</v>
      </c>
      <c r="D461" s="2">
        <v>8</v>
      </c>
      <c r="E461" s="3" t="s">
        <v>7</v>
      </c>
      <c r="F461" s="3" t="str">
        <f t="shared" si="37"/>
        <v>Other</v>
      </c>
      <c r="G461" s="3" t="str">
        <f t="shared" si="38"/>
        <v>OtherEnc</v>
      </c>
      <c r="H461" s="17">
        <v>2</v>
      </c>
      <c r="I461" s="17">
        <v>2</v>
      </c>
      <c r="J461" s="17">
        <v>0</v>
      </c>
      <c r="K461" s="22">
        <v>5</v>
      </c>
      <c r="L461" s="12">
        <f t="shared" si="39"/>
        <v>3.1415926535897931</v>
      </c>
      <c r="M461" s="4">
        <f t="shared" si="40"/>
        <v>0.49714987269413385</v>
      </c>
      <c r="N461" s="4">
        <f t="shared" si="41"/>
        <v>1.1447298858494002</v>
      </c>
      <c r="Q461"/>
    </row>
    <row r="462" spans="1:17" x14ac:dyDescent="0.2">
      <c r="A462" s="30">
        <v>37431</v>
      </c>
      <c r="B462" s="3" t="s">
        <v>20</v>
      </c>
      <c r="C462" s="3" t="s">
        <v>4</v>
      </c>
      <c r="D462" s="2">
        <v>8</v>
      </c>
      <c r="E462" s="3" t="s">
        <v>7</v>
      </c>
      <c r="F462" s="3" t="str">
        <f t="shared" si="37"/>
        <v>Other</v>
      </c>
      <c r="G462" s="3" t="str">
        <f t="shared" si="38"/>
        <v>OtherEnc</v>
      </c>
      <c r="H462" s="17">
        <v>3</v>
      </c>
      <c r="I462" s="17">
        <v>2.5</v>
      </c>
      <c r="J462" s="17">
        <v>0</v>
      </c>
      <c r="K462" s="22">
        <v>10</v>
      </c>
      <c r="L462" s="12">
        <f t="shared" si="39"/>
        <v>5.8904862254808616</v>
      </c>
      <c r="M462" s="4">
        <f t="shared" si="40"/>
        <v>0.7701511447578715</v>
      </c>
      <c r="N462" s="4">
        <f t="shared" si="41"/>
        <v>1.7733385452717743</v>
      </c>
      <c r="Q462"/>
    </row>
    <row r="463" spans="1:17" x14ac:dyDescent="0.2">
      <c r="A463" s="30">
        <v>37392</v>
      </c>
      <c r="B463" s="29" t="s">
        <v>21</v>
      </c>
      <c r="C463" s="3" t="s">
        <v>4</v>
      </c>
      <c r="D463" s="2">
        <v>9</v>
      </c>
      <c r="E463" s="26" t="s">
        <v>7</v>
      </c>
      <c r="F463" s="3" t="str">
        <f t="shared" si="37"/>
        <v>Other</v>
      </c>
      <c r="G463" s="3" t="str">
        <f t="shared" si="38"/>
        <v>OtherEnc</v>
      </c>
      <c r="H463" s="18">
        <v>11</v>
      </c>
      <c r="I463" s="18">
        <v>3</v>
      </c>
      <c r="J463" s="18">
        <v>0</v>
      </c>
      <c r="K463" s="23">
        <v>60</v>
      </c>
      <c r="L463" s="12">
        <f t="shared" si="39"/>
        <v>25.918139392115794</v>
      </c>
      <c r="M463" s="4">
        <f t="shared" si="40"/>
        <v>1.4136038212440589</v>
      </c>
      <c r="N463" s="4">
        <f t="shared" si="41"/>
        <v>3.2549430861959898</v>
      </c>
      <c r="Q463"/>
    </row>
    <row r="464" spans="1:17" x14ac:dyDescent="0.2">
      <c r="A464" s="30">
        <v>37392</v>
      </c>
      <c r="B464" s="29" t="s">
        <v>21</v>
      </c>
      <c r="C464" s="3" t="s">
        <v>4</v>
      </c>
      <c r="D464" s="2">
        <v>9</v>
      </c>
      <c r="E464" s="26" t="s">
        <v>7</v>
      </c>
      <c r="F464" s="3" t="str">
        <f t="shared" si="37"/>
        <v>Other</v>
      </c>
      <c r="G464" s="3" t="str">
        <f t="shared" si="38"/>
        <v>OtherEnc</v>
      </c>
      <c r="H464" s="18">
        <v>6</v>
      </c>
      <c r="I464" s="18">
        <v>2.5</v>
      </c>
      <c r="J464" s="18">
        <v>0</v>
      </c>
      <c r="K464" s="23">
        <v>20</v>
      </c>
      <c r="L464" s="12">
        <f t="shared" si="39"/>
        <v>11.780972450961723</v>
      </c>
      <c r="M464" s="4">
        <f t="shared" si="40"/>
        <v>1.0711811404218528</v>
      </c>
      <c r="N464" s="4">
        <f t="shared" si="41"/>
        <v>2.4664857258317197</v>
      </c>
      <c r="Q464"/>
    </row>
    <row r="465" spans="1:17" x14ac:dyDescent="0.2">
      <c r="A465" s="30">
        <v>37392</v>
      </c>
      <c r="B465" s="29" t="s">
        <v>20</v>
      </c>
      <c r="C465" s="11" t="s">
        <v>4</v>
      </c>
      <c r="D465" s="7">
        <v>9</v>
      </c>
      <c r="E465" s="11" t="s">
        <v>7</v>
      </c>
      <c r="F465" s="3" t="str">
        <f t="shared" si="37"/>
        <v>Other</v>
      </c>
      <c r="G465" s="3" t="str">
        <f t="shared" si="38"/>
        <v>OtherEnc</v>
      </c>
      <c r="H465" s="19">
        <v>6.5</v>
      </c>
      <c r="I465" s="19">
        <v>3</v>
      </c>
      <c r="J465" s="19">
        <v>0</v>
      </c>
      <c r="K465" s="24">
        <v>20</v>
      </c>
      <c r="L465" s="12">
        <f t="shared" si="39"/>
        <v>15.315264186250241</v>
      </c>
      <c r="M465" s="4">
        <f t="shared" si="40"/>
        <v>1.1851244927286895</v>
      </c>
      <c r="N465" s="4">
        <f t="shared" si="41"/>
        <v>2.7288499902992105</v>
      </c>
      <c r="Q465"/>
    </row>
    <row r="466" spans="1:17" x14ac:dyDescent="0.2">
      <c r="A466" s="30">
        <v>37392</v>
      </c>
      <c r="B466" s="29" t="s">
        <v>20</v>
      </c>
      <c r="C466" s="11" t="s">
        <v>4</v>
      </c>
      <c r="D466" s="7">
        <v>9</v>
      </c>
      <c r="E466" s="11" t="s">
        <v>7</v>
      </c>
      <c r="F466" s="3" t="str">
        <f t="shared" si="37"/>
        <v>Other</v>
      </c>
      <c r="G466" s="3" t="str">
        <f t="shared" si="38"/>
        <v>OtherEnc</v>
      </c>
      <c r="H466" s="19">
        <v>2</v>
      </c>
      <c r="I466" s="19">
        <v>2</v>
      </c>
      <c r="J466" s="19">
        <v>0</v>
      </c>
      <c r="K466" s="24">
        <v>5</v>
      </c>
      <c r="L466" s="12">
        <f t="shared" si="39"/>
        <v>3.1415926535897931</v>
      </c>
      <c r="M466" s="4">
        <f t="shared" si="40"/>
        <v>0.49714987269413385</v>
      </c>
      <c r="N466" s="4">
        <f t="shared" si="41"/>
        <v>1.1447298858494002</v>
      </c>
      <c r="Q466"/>
    </row>
    <row r="467" spans="1:17" x14ac:dyDescent="0.2">
      <c r="A467" s="30">
        <v>37392</v>
      </c>
      <c r="B467" s="29" t="s">
        <v>20</v>
      </c>
      <c r="C467" s="11" t="s">
        <v>4</v>
      </c>
      <c r="D467" s="7">
        <v>10</v>
      </c>
      <c r="E467" s="11" t="s">
        <v>7</v>
      </c>
      <c r="F467" s="3" t="str">
        <f t="shared" si="37"/>
        <v>Other</v>
      </c>
      <c r="G467" s="3" t="str">
        <f t="shared" si="38"/>
        <v>OtherEnc</v>
      </c>
      <c r="H467" s="19">
        <v>5</v>
      </c>
      <c r="I467" s="19">
        <v>2.5</v>
      </c>
      <c r="J467" s="19">
        <v>0</v>
      </c>
      <c r="K467" s="24">
        <v>20</v>
      </c>
      <c r="L467" s="12">
        <f t="shared" si="39"/>
        <v>9.8174770424681039</v>
      </c>
      <c r="M467" s="4">
        <f t="shared" si="40"/>
        <v>0.99199989437422786</v>
      </c>
      <c r="N467" s="4">
        <f t="shared" si="41"/>
        <v>2.2841641690377652</v>
      </c>
    </row>
    <row r="468" spans="1:17" x14ac:dyDescent="0.2">
      <c r="A468" s="30">
        <v>37392</v>
      </c>
      <c r="B468" s="29" t="s">
        <v>20</v>
      </c>
      <c r="C468" s="11" t="s">
        <v>4</v>
      </c>
      <c r="D468" s="7">
        <v>10</v>
      </c>
      <c r="E468" s="11" t="s">
        <v>7</v>
      </c>
      <c r="F468" s="3" t="str">
        <f t="shared" si="37"/>
        <v>Other</v>
      </c>
      <c r="G468" s="3" t="str">
        <f t="shared" si="38"/>
        <v>OtherEnc</v>
      </c>
      <c r="H468" s="19">
        <v>11</v>
      </c>
      <c r="I468" s="19">
        <v>3</v>
      </c>
      <c r="J468" s="19">
        <v>0</v>
      </c>
      <c r="K468" s="24">
        <v>15</v>
      </c>
      <c r="L468" s="12">
        <f t="shared" si="39"/>
        <v>25.918139392115794</v>
      </c>
      <c r="M468" s="4">
        <f t="shared" si="40"/>
        <v>1.4136038212440589</v>
      </c>
      <c r="N468" s="4">
        <f t="shared" si="41"/>
        <v>3.2549430861959898</v>
      </c>
    </row>
    <row r="469" spans="1:17" x14ac:dyDescent="0.2">
      <c r="A469" s="30">
        <v>37431</v>
      </c>
      <c r="B469" s="3" t="s">
        <v>28</v>
      </c>
      <c r="C469" s="3" t="s">
        <v>4</v>
      </c>
      <c r="D469" s="2">
        <v>10</v>
      </c>
      <c r="E469" s="3" t="s">
        <v>7</v>
      </c>
      <c r="F469" s="3" t="str">
        <f t="shared" si="37"/>
        <v>Other</v>
      </c>
      <c r="G469" s="3" t="str">
        <f t="shared" si="38"/>
        <v>OtherEnc</v>
      </c>
      <c r="H469" s="17">
        <v>6</v>
      </c>
      <c r="I469" s="17">
        <v>3</v>
      </c>
      <c r="J469" s="17">
        <v>0</v>
      </c>
      <c r="K469" s="22">
        <v>40</v>
      </c>
      <c r="L469" s="12">
        <f t="shared" si="39"/>
        <v>14.137166941154069</v>
      </c>
      <c r="M469" s="4">
        <f t="shared" si="40"/>
        <v>1.1503623864694774</v>
      </c>
      <c r="N469" s="4">
        <f t="shared" si="41"/>
        <v>2.6488072826256741</v>
      </c>
    </row>
    <row r="470" spans="1:17" x14ac:dyDescent="0.2">
      <c r="A470" s="30">
        <v>37431</v>
      </c>
      <c r="B470" s="3" t="s">
        <v>28</v>
      </c>
      <c r="C470" s="3" t="s">
        <v>4</v>
      </c>
      <c r="D470" s="2">
        <v>10</v>
      </c>
      <c r="E470" s="3" t="s">
        <v>7</v>
      </c>
      <c r="F470" s="3" t="str">
        <f t="shared" si="37"/>
        <v>Other</v>
      </c>
      <c r="G470" s="3" t="str">
        <f t="shared" si="38"/>
        <v>OtherEnc</v>
      </c>
      <c r="H470" s="17">
        <v>2.5</v>
      </c>
      <c r="I470" s="17">
        <v>2</v>
      </c>
      <c r="J470" s="17">
        <v>0</v>
      </c>
      <c r="K470" s="22">
        <v>0</v>
      </c>
      <c r="L470" s="12">
        <f t="shared" si="39"/>
        <v>3.9269908169872414</v>
      </c>
      <c r="M470" s="4">
        <f t="shared" si="40"/>
        <v>0.59405988570219026</v>
      </c>
      <c r="N470" s="4">
        <f t="shared" si="41"/>
        <v>1.3678734371636099</v>
      </c>
    </row>
    <row r="471" spans="1:17" x14ac:dyDescent="0.2">
      <c r="A471" s="30">
        <v>37431</v>
      </c>
      <c r="B471" s="3" t="s">
        <v>20</v>
      </c>
      <c r="C471" s="3" t="s">
        <v>4</v>
      </c>
      <c r="D471" s="2">
        <v>10</v>
      </c>
      <c r="E471" s="3" t="s">
        <v>7</v>
      </c>
      <c r="F471" s="3" t="str">
        <f t="shared" si="37"/>
        <v>Other</v>
      </c>
      <c r="G471" s="3" t="str">
        <f t="shared" si="38"/>
        <v>OtherEnc</v>
      </c>
      <c r="H471" s="17">
        <v>2.5</v>
      </c>
      <c r="I471" s="17">
        <v>2</v>
      </c>
      <c r="J471" s="17">
        <v>0</v>
      </c>
      <c r="K471" s="22">
        <v>10</v>
      </c>
      <c r="L471" s="12">
        <f t="shared" si="39"/>
        <v>3.9269908169872414</v>
      </c>
      <c r="M471" s="4">
        <f t="shared" si="40"/>
        <v>0.59405988570219026</v>
      </c>
      <c r="N471" s="4">
        <f t="shared" si="41"/>
        <v>1.3678734371636099</v>
      </c>
    </row>
    <row r="472" spans="1:17" x14ac:dyDescent="0.2">
      <c r="A472" s="30">
        <v>37431</v>
      </c>
      <c r="B472" s="3" t="s">
        <v>20</v>
      </c>
      <c r="C472" s="3" t="s">
        <v>4</v>
      </c>
      <c r="D472" s="2">
        <v>10</v>
      </c>
      <c r="E472" s="3" t="s">
        <v>7</v>
      </c>
      <c r="F472" s="3" t="str">
        <f t="shared" si="37"/>
        <v>Other</v>
      </c>
      <c r="G472" s="3" t="str">
        <f t="shared" si="38"/>
        <v>OtherEnc</v>
      </c>
      <c r="H472" s="17">
        <v>8.5</v>
      </c>
      <c r="I472" s="17">
        <v>8</v>
      </c>
      <c r="J472" s="17">
        <v>0</v>
      </c>
      <c r="K472" s="22">
        <v>30</v>
      </c>
      <c r="L472" s="12">
        <f t="shared" si="39"/>
        <v>53.407075111026487</v>
      </c>
      <c r="M472" s="4">
        <f t="shared" si="40"/>
        <v>1.7275987940724078</v>
      </c>
      <c r="N472" s="4">
        <f t="shared" si="41"/>
        <v>3.9779432299056161</v>
      </c>
    </row>
    <row r="473" spans="1:17" x14ac:dyDescent="0.2">
      <c r="A473" s="30">
        <v>37431</v>
      </c>
      <c r="B473" s="3" t="s">
        <v>20</v>
      </c>
      <c r="C473" s="3" t="s">
        <v>4</v>
      </c>
      <c r="D473" s="2">
        <v>10</v>
      </c>
      <c r="E473" s="3" t="s">
        <v>7</v>
      </c>
      <c r="F473" s="3" t="str">
        <f t="shared" si="37"/>
        <v>Other</v>
      </c>
      <c r="G473" s="3" t="str">
        <f t="shared" si="38"/>
        <v>OtherEnc</v>
      </c>
      <c r="H473" s="17">
        <v>3.5</v>
      </c>
      <c r="I473" s="17">
        <v>2</v>
      </c>
      <c r="J473" s="17">
        <v>0</v>
      </c>
      <c r="K473" s="22">
        <v>20</v>
      </c>
      <c r="L473" s="12">
        <f t="shared" si="39"/>
        <v>5.497787143782138</v>
      </c>
      <c r="M473" s="4">
        <f t="shared" si="40"/>
        <v>0.74018792138042833</v>
      </c>
      <c r="N473" s="4">
        <f t="shared" si="41"/>
        <v>1.7043456737848228</v>
      </c>
    </row>
    <row r="474" spans="1:17" x14ac:dyDescent="0.2">
      <c r="A474" s="30">
        <v>37407</v>
      </c>
      <c r="B474" s="3" t="s">
        <v>21</v>
      </c>
      <c r="C474" s="3" t="s">
        <v>15</v>
      </c>
      <c r="D474" s="6">
        <v>3</v>
      </c>
      <c r="E474" s="11" t="s">
        <v>13</v>
      </c>
      <c r="F474" s="3" t="str">
        <f t="shared" si="37"/>
        <v>Other</v>
      </c>
      <c r="G474" s="3" t="str">
        <f t="shared" si="38"/>
        <v>OtherEnc</v>
      </c>
      <c r="H474" s="19">
        <v>0.5</v>
      </c>
      <c r="I474" s="19">
        <v>1</v>
      </c>
      <c r="J474" s="19">
        <v>0</v>
      </c>
      <c r="K474" s="24">
        <v>0</v>
      </c>
      <c r="L474" s="12">
        <f t="shared" si="39"/>
        <v>0.39269908169872414</v>
      </c>
      <c r="M474" s="4">
        <f t="shared" si="40"/>
        <v>-0.40594011429780974</v>
      </c>
      <c r="N474" s="4">
        <f t="shared" si="41"/>
        <v>-0.93471165583043581</v>
      </c>
    </row>
    <row r="475" spans="1:17" x14ac:dyDescent="0.2">
      <c r="A475" s="30">
        <v>37407</v>
      </c>
      <c r="B475" s="3" t="s">
        <v>21</v>
      </c>
      <c r="C475" s="3" t="s">
        <v>15</v>
      </c>
      <c r="D475" s="6">
        <v>7</v>
      </c>
      <c r="E475" s="11" t="s">
        <v>13</v>
      </c>
      <c r="F475" s="3" t="str">
        <f t="shared" si="37"/>
        <v>Other</v>
      </c>
      <c r="G475" s="3" t="str">
        <f t="shared" si="38"/>
        <v>OtherEnc</v>
      </c>
      <c r="H475" s="19">
        <v>3</v>
      </c>
      <c r="I475" s="19">
        <v>1</v>
      </c>
      <c r="J475" s="19">
        <v>0</v>
      </c>
      <c r="K475" s="24">
        <v>5</v>
      </c>
      <c r="L475" s="12">
        <f t="shared" si="39"/>
        <v>2.3561944901923448</v>
      </c>
      <c r="M475" s="4">
        <f t="shared" si="40"/>
        <v>0.37221113608583389</v>
      </c>
      <c r="N475" s="4">
        <f t="shared" si="41"/>
        <v>0.85704781339761926</v>
      </c>
    </row>
    <row r="476" spans="1:17" x14ac:dyDescent="0.2">
      <c r="A476" s="30">
        <v>37392</v>
      </c>
      <c r="B476" s="29" t="s">
        <v>21</v>
      </c>
      <c r="C476" s="3" t="s">
        <v>15</v>
      </c>
      <c r="D476" s="2">
        <v>9</v>
      </c>
      <c r="E476" s="26" t="s">
        <v>13</v>
      </c>
      <c r="F476" s="3" t="str">
        <f t="shared" si="37"/>
        <v>Other</v>
      </c>
      <c r="G476" s="3" t="str">
        <f t="shared" si="38"/>
        <v>OtherEnc</v>
      </c>
      <c r="H476" s="18">
        <v>5</v>
      </c>
      <c r="I476" s="18">
        <v>3</v>
      </c>
      <c r="J476" s="18">
        <v>0</v>
      </c>
      <c r="K476" s="23">
        <v>15</v>
      </c>
      <c r="L476" s="12">
        <f t="shared" si="39"/>
        <v>11.780972450961723</v>
      </c>
      <c r="M476" s="4">
        <f t="shared" si="40"/>
        <v>1.0711811404218528</v>
      </c>
      <c r="N476" s="4">
        <f t="shared" si="41"/>
        <v>2.4664857258317197</v>
      </c>
    </row>
    <row r="477" spans="1:17" x14ac:dyDescent="0.2">
      <c r="A477" s="30">
        <v>37392</v>
      </c>
      <c r="B477" s="29" t="s">
        <v>21</v>
      </c>
      <c r="C477" s="3" t="s">
        <v>15</v>
      </c>
      <c r="D477" s="2">
        <v>9</v>
      </c>
      <c r="E477" s="26" t="s">
        <v>13</v>
      </c>
      <c r="F477" s="3" t="str">
        <f t="shared" si="37"/>
        <v>Other</v>
      </c>
      <c r="G477" s="3" t="str">
        <f t="shared" si="38"/>
        <v>OtherEnc</v>
      </c>
      <c r="H477" s="18">
        <v>4.5</v>
      </c>
      <c r="I477" s="18">
        <v>2.5</v>
      </c>
      <c r="J477" s="18">
        <v>0</v>
      </c>
      <c r="K477" s="23">
        <v>10</v>
      </c>
      <c r="L477" s="12">
        <f t="shared" si="39"/>
        <v>8.8357293382212934</v>
      </c>
      <c r="M477" s="4">
        <f t="shared" si="40"/>
        <v>0.94624240381355273</v>
      </c>
      <c r="N477" s="4">
        <f t="shared" si="41"/>
        <v>2.1788036533799389</v>
      </c>
    </row>
    <row r="478" spans="1:17" x14ac:dyDescent="0.2">
      <c r="A478" s="30">
        <v>37392</v>
      </c>
      <c r="B478" s="29" t="s">
        <v>20</v>
      </c>
      <c r="C478" s="11" t="s">
        <v>15</v>
      </c>
      <c r="D478" s="7">
        <v>9</v>
      </c>
      <c r="E478" s="11" t="s">
        <v>13</v>
      </c>
      <c r="F478" s="3" t="str">
        <f t="shared" si="37"/>
        <v>Other</v>
      </c>
      <c r="G478" s="3" t="str">
        <f t="shared" si="38"/>
        <v>OtherEnc</v>
      </c>
      <c r="H478" s="19">
        <v>2</v>
      </c>
      <c r="I478" s="19">
        <v>1</v>
      </c>
      <c r="J478" s="19">
        <v>0</v>
      </c>
      <c r="K478" s="24">
        <v>10</v>
      </c>
      <c r="L478" s="12">
        <f t="shared" si="39"/>
        <v>1.5707963267948966</v>
      </c>
      <c r="M478" s="4">
        <f t="shared" si="40"/>
        <v>0.19611987703015263</v>
      </c>
      <c r="N478" s="4">
        <f t="shared" si="41"/>
        <v>0.45158270528945482</v>
      </c>
    </row>
    <row r="479" spans="1:17" x14ac:dyDescent="0.2">
      <c r="A479" s="30">
        <v>37392</v>
      </c>
      <c r="B479" s="29" t="s">
        <v>20</v>
      </c>
      <c r="C479" s="11" t="s">
        <v>15</v>
      </c>
      <c r="D479" s="7">
        <v>9</v>
      </c>
      <c r="E479" s="11" t="s">
        <v>13</v>
      </c>
      <c r="F479" s="3" t="str">
        <f t="shared" si="37"/>
        <v>Other</v>
      </c>
      <c r="G479" s="3" t="str">
        <f t="shared" si="38"/>
        <v>OtherEnc</v>
      </c>
      <c r="H479" s="19">
        <v>2</v>
      </c>
      <c r="I479" s="19">
        <v>1.5</v>
      </c>
      <c r="J479" s="19">
        <v>0</v>
      </c>
      <c r="K479" s="24">
        <v>0</v>
      </c>
      <c r="L479" s="12">
        <f t="shared" si="39"/>
        <v>2.3561944901923448</v>
      </c>
      <c r="M479" s="4">
        <f t="shared" si="40"/>
        <v>0.37221113608583389</v>
      </c>
      <c r="N479" s="4">
        <f t="shared" si="41"/>
        <v>0.85704781339761926</v>
      </c>
    </row>
    <row r="480" spans="1:17" x14ac:dyDescent="0.2">
      <c r="A480" s="30">
        <v>37392</v>
      </c>
      <c r="B480" s="29" t="s">
        <v>20</v>
      </c>
      <c r="C480" s="11" t="s">
        <v>15</v>
      </c>
      <c r="D480" s="7">
        <v>2</v>
      </c>
      <c r="E480" s="11" t="s">
        <v>23</v>
      </c>
      <c r="F480" s="3" t="str">
        <f t="shared" si="37"/>
        <v>Other</v>
      </c>
      <c r="G480" s="3" t="str">
        <f t="shared" si="38"/>
        <v>OtherEnc</v>
      </c>
      <c r="H480" s="19">
        <v>6.5</v>
      </c>
      <c r="I480" s="19">
        <v>3</v>
      </c>
      <c r="J480" s="19">
        <v>0</v>
      </c>
      <c r="K480" s="24">
        <v>0</v>
      </c>
      <c r="L480" s="12">
        <f t="shared" si="39"/>
        <v>15.315264186250241</v>
      </c>
      <c r="M480" s="4">
        <f t="shared" si="40"/>
        <v>1.1851244927286895</v>
      </c>
      <c r="N480" s="4">
        <f t="shared" si="41"/>
        <v>2.7288499902992105</v>
      </c>
    </row>
    <row r="481" spans="1:14" x14ac:dyDescent="0.2">
      <c r="A481" s="30">
        <v>37392</v>
      </c>
      <c r="B481" s="29" t="s">
        <v>20</v>
      </c>
      <c r="C481" s="11" t="s">
        <v>15</v>
      </c>
      <c r="D481" s="7">
        <v>2</v>
      </c>
      <c r="E481" s="11" t="s">
        <v>23</v>
      </c>
      <c r="F481" s="3" t="str">
        <f t="shared" si="37"/>
        <v>Other</v>
      </c>
      <c r="G481" s="3" t="str">
        <f t="shared" si="38"/>
        <v>OtherEnc</v>
      </c>
      <c r="H481" s="19">
        <v>6.5</v>
      </c>
      <c r="I481" s="19">
        <v>5.5</v>
      </c>
      <c r="J481" s="19">
        <v>0</v>
      </c>
      <c r="K481" s="24">
        <v>5</v>
      </c>
      <c r="L481" s="12">
        <f t="shared" si="39"/>
        <v>28.077984341458777</v>
      </c>
      <c r="M481" s="4">
        <f t="shared" si="40"/>
        <v>1.448365927503271</v>
      </c>
      <c r="N481" s="4">
        <f t="shared" si="41"/>
        <v>3.3349857938695262</v>
      </c>
    </row>
    <row r="482" spans="1:14" x14ac:dyDescent="0.2">
      <c r="A482" s="30">
        <v>37407</v>
      </c>
      <c r="B482" s="3" t="s">
        <v>21</v>
      </c>
      <c r="C482" s="3" t="s">
        <v>15</v>
      </c>
      <c r="D482" s="7">
        <v>1</v>
      </c>
      <c r="E482" s="11" t="s">
        <v>16</v>
      </c>
      <c r="F482" s="3" t="str">
        <f t="shared" si="37"/>
        <v>Mon</v>
      </c>
      <c r="G482" s="3" t="str">
        <f t="shared" si="38"/>
        <v>Encrust</v>
      </c>
      <c r="H482" s="19">
        <v>5.5</v>
      </c>
      <c r="I482" s="19">
        <v>4</v>
      </c>
      <c r="J482" s="19">
        <v>0</v>
      </c>
      <c r="K482" s="24">
        <v>10</v>
      </c>
      <c r="L482" s="12">
        <f t="shared" si="39"/>
        <v>17.27875959474386</v>
      </c>
      <c r="M482" s="4">
        <f t="shared" si="40"/>
        <v>1.2375125621883776</v>
      </c>
      <c r="N482" s="4">
        <f t="shared" si="41"/>
        <v>2.8494779780878252</v>
      </c>
    </row>
    <row r="483" spans="1:14" x14ac:dyDescent="0.2">
      <c r="A483" s="30">
        <v>37407</v>
      </c>
      <c r="B483" s="3" t="s">
        <v>21</v>
      </c>
      <c r="C483" s="3" t="s">
        <v>15</v>
      </c>
      <c r="D483" s="7">
        <v>1</v>
      </c>
      <c r="E483" s="11" t="s">
        <v>16</v>
      </c>
      <c r="F483" s="3" t="str">
        <f t="shared" si="37"/>
        <v>Mon</v>
      </c>
      <c r="G483" s="3" t="str">
        <f t="shared" si="38"/>
        <v>Encrust</v>
      </c>
      <c r="H483" s="19">
        <v>4</v>
      </c>
      <c r="I483" s="19">
        <v>4.5</v>
      </c>
      <c r="J483" s="19">
        <v>0</v>
      </c>
      <c r="K483" s="24">
        <v>20</v>
      </c>
      <c r="L483" s="12">
        <f t="shared" si="39"/>
        <v>14.137166941154069</v>
      </c>
      <c r="M483" s="4">
        <f t="shared" si="40"/>
        <v>1.1503623864694774</v>
      </c>
      <c r="N483" s="4">
        <f t="shared" si="41"/>
        <v>2.6488072826256741</v>
      </c>
    </row>
    <row r="484" spans="1:14" x14ac:dyDescent="0.2">
      <c r="A484" s="30">
        <v>37407</v>
      </c>
      <c r="B484" s="3" t="s">
        <v>21</v>
      </c>
      <c r="C484" s="3" t="s">
        <v>15</v>
      </c>
      <c r="D484" s="7">
        <v>1</v>
      </c>
      <c r="E484" s="11" t="s">
        <v>16</v>
      </c>
      <c r="F484" s="3" t="str">
        <f t="shared" si="37"/>
        <v>Mon</v>
      </c>
      <c r="G484" s="3" t="str">
        <f t="shared" si="38"/>
        <v>Encrust</v>
      </c>
      <c r="H484" s="19">
        <v>15.5</v>
      </c>
      <c r="I484" s="19">
        <v>12</v>
      </c>
      <c r="J484" s="19">
        <v>0</v>
      </c>
      <c r="K484" s="24">
        <v>50</v>
      </c>
      <c r="L484" s="12">
        <f t="shared" si="39"/>
        <v>146.08405839192537</v>
      </c>
      <c r="M484" s="4">
        <f t="shared" si="40"/>
        <v>2.1646028255840877</v>
      </c>
      <c r="N484" s="4">
        <f t="shared" si="41"/>
        <v>4.9841821984427108</v>
      </c>
    </row>
    <row r="485" spans="1:14" x14ac:dyDescent="0.2">
      <c r="A485" s="30">
        <v>37407</v>
      </c>
      <c r="B485" s="3" t="s">
        <v>21</v>
      </c>
      <c r="C485" s="3" t="s">
        <v>15</v>
      </c>
      <c r="D485" s="7">
        <v>1</v>
      </c>
      <c r="E485" s="11" t="s">
        <v>16</v>
      </c>
      <c r="F485" s="3" t="str">
        <f t="shared" si="37"/>
        <v>Mon</v>
      </c>
      <c r="G485" s="3" t="str">
        <f t="shared" si="38"/>
        <v>Encrust</v>
      </c>
      <c r="H485" s="19">
        <v>17</v>
      </c>
      <c r="I485" s="19">
        <v>13</v>
      </c>
      <c r="J485" s="19">
        <v>0</v>
      </c>
      <c r="K485" s="24">
        <v>5</v>
      </c>
      <c r="L485" s="12">
        <f t="shared" si="39"/>
        <v>173.57299411083608</v>
      </c>
      <c r="M485" s="4">
        <f t="shared" si="40"/>
        <v>2.2394821550512822</v>
      </c>
      <c r="N485" s="4">
        <f t="shared" si="41"/>
        <v>5.1565982262472625</v>
      </c>
    </row>
    <row r="486" spans="1:14" x14ac:dyDescent="0.2">
      <c r="A486" s="30">
        <v>37407</v>
      </c>
      <c r="B486" s="3" t="s">
        <v>21</v>
      </c>
      <c r="C486" s="3" t="s">
        <v>15</v>
      </c>
      <c r="D486" s="7">
        <v>1</v>
      </c>
      <c r="E486" s="11" t="s">
        <v>16</v>
      </c>
      <c r="F486" s="3" t="str">
        <f t="shared" si="37"/>
        <v>Mon</v>
      </c>
      <c r="G486" s="3" t="str">
        <f t="shared" si="38"/>
        <v>Encrust</v>
      </c>
      <c r="H486" s="19">
        <v>4</v>
      </c>
      <c r="I486" s="19">
        <v>2</v>
      </c>
      <c r="J486" s="19">
        <v>0</v>
      </c>
      <c r="K486" s="24">
        <v>0</v>
      </c>
      <c r="L486" s="12">
        <f t="shared" si="39"/>
        <v>6.2831853071795862</v>
      </c>
      <c r="M486" s="4">
        <f t="shared" si="40"/>
        <v>0.79817986835811505</v>
      </c>
      <c r="N486" s="4">
        <f t="shared" si="41"/>
        <v>1.8378770664093453</v>
      </c>
    </row>
    <row r="487" spans="1:14" x14ac:dyDescent="0.2">
      <c r="A487" s="30">
        <v>37407</v>
      </c>
      <c r="B487" s="3" t="s">
        <v>21</v>
      </c>
      <c r="C487" s="3" t="s">
        <v>15</v>
      </c>
      <c r="D487" s="7">
        <v>1</v>
      </c>
      <c r="E487" s="11" t="s">
        <v>16</v>
      </c>
      <c r="F487" s="3" t="str">
        <f t="shared" si="37"/>
        <v>Mon</v>
      </c>
      <c r="G487" s="3" t="str">
        <f t="shared" si="38"/>
        <v>Encrust</v>
      </c>
      <c r="H487" s="19">
        <v>19.5</v>
      </c>
      <c r="I487" s="19">
        <v>10</v>
      </c>
      <c r="J487" s="19">
        <v>0</v>
      </c>
      <c r="K487" s="24">
        <v>5</v>
      </c>
      <c r="L487" s="12">
        <f t="shared" si="39"/>
        <v>153.15264186250241</v>
      </c>
      <c r="M487" s="4">
        <f t="shared" si="40"/>
        <v>2.1851244927286895</v>
      </c>
      <c r="N487" s="4">
        <f t="shared" si="41"/>
        <v>5.0314350832932559</v>
      </c>
    </row>
    <row r="488" spans="1:14" x14ac:dyDescent="0.2">
      <c r="A488" s="30">
        <v>37407</v>
      </c>
      <c r="B488" s="3" t="s">
        <v>21</v>
      </c>
      <c r="C488" s="3" t="s">
        <v>15</v>
      </c>
      <c r="D488" s="7">
        <v>1</v>
      </c>
      <c r="E488" s="11" t="s">
        <v>16</v>
      </c>
      <c r="F488" s="3" t="str">
        <f t="shared" si="37"/>
        <v>Mon</v>
      </c>
      <c r="G488" s="3" t="str">
        <f t="shared" si="38"/>
        <v>Encrust</v>
      </c>
      <c r="H488" s="19">
        <v>3</v>
      </c>
      <c r="I488" s="19">
        <v>1.5</v>
      </c>
      <c r="J488" s="19">
        <v>0</v>
      </c>
      <c r="K488" s="24">
        <v>0</v>
      </c>
      <c r="L488" s="12">
        <f t="shared" si="39"/>
        <v>3.5342917352885173</v>
      </c>
      <c r="M488" s="4">
        <f t="shared" si="40"/>
        <v>0.54830239514151513</v>
      </c>
      <c r="N488" s="4">
        <f t="shared" si="41"/>
        <v>1.2625129215057835</v>
      </c>
    </row>
    <row r="489" spans="1:14" x14ac:dyDescent="0.2">
      <c r="A489" s="30">
        <v>37407</v>
      </c>
      <c r="B489" s="3" t="s">
        <v>21</v>
      </c>
      <c r="C489" s="3" t="s">
        <v>15</v>
      </c>
      <c r="D489" s="7">
        <v>1</v>
      </c>
      <c r="E489" s="11" t="s">
        <v>16</v>
      </c>
      <c r="F489" s="3" t="str">
        <f t="shared" si="37"/>
        <v>Mon</v>
      </c>
      <c r="G489" s="3" t="str">
        <f t="shared" si="38"/>
        <v>Encrust</v>
      </c>
      <c r="H489" s="19">
        <v>4</v>
      </c>
      <c r="I489" s="19">
        <v>2.5</v>
      </c>
      <c r="J489" s="19">
        <v>0</v>
      </c>
      <c r="K489" s="24">
        <v>5</v>
      </c>
      <c r="L489" s="12">
        <f t="shared" si="39"/>
        <v>7.8539816339744828</v>
      </c>
      <c r="M489" s="4">
        <f t="shared" si="40"/>
        <v>0.8950898813661714</v>
      </c>
      <c r="N489" s="4">
        <f t="shared" si="41"/>
        <v>2.061020617723555</v>
      </c>
    </row>
    <row r="490" spans="1:14" x14ac:dyDescent="0.2">
      <c r="A490" s="30">
        <v>37407</v>
      </c>
      <c r="B490" s="3" t="s">
        <v>21</v>
      </c>
      <c r="C490" s="3" t="s">
        <v>15</v>
      </c>
      <c r="D490" s="7">
        <v>1</v>
      </c>
      <c r="E490" s="11" t="s">
        <v>16</v>
      </c>
      <c r="F490" s="3" t="str">
        <f t="shared" si="37"/>
        <v>Mon</v>
      </c>
      <c r="G490" s="3" t="str">
        <f t="shared" si="38"/>
        <v>Encrust</v>
      </c>
      <c r="H490" s="19">
        <v>1.5</v>
      </c>
      <c r="I490" s="19">
        <v>1.5</v>
      </c>
      <c r="J490" s="19">
        <v>0</v>
      </c>
      <c r="K490" s="24">
        <v>60</v>
      </c>
      <c r="L490" s="12">
        <f t="shared" si="39"/>
        <v>1.7671458676442586</v>
      </c>
      <c r="M490" s="4">
        <f t="shared" si="40"/>
        <v>0.24727239947753393</v>
      </c>
      <c r="N490" s="4">
        <f t="shared" si="41"/>
        <v>0.56936574094583825</v>
      </c>
    </row>
    <row r="491" spans="1:14" x14ac:dyDescent="0.2">
      <c r="A491" s="30">
        <v>37407</v>
      </c>
      <c r="B491" s="3" t="s">
        <v>21</v>
      </c>
      <c r="C491" s="3" t="s">
        <v>15</v>
      </c>
      <c r="D491" s="7">
        <v>1</v>
      </c>
      <c r="E491" s="11" t="s">
        <v>16</v>
      </c>
      <c r="F491" s="3" t="str">
        <f t="shared" si="37"/>
        <v>Mon</v>
      </c>
      <c r="G491" s="3" t="str">
        <f t="shared" si="38"/>
        <v>Encrust</v>
      </c>
      <c r="H491" s="19">
        <v>2</v>
      </c>
      <c r="I491" s="19">
        <v>1.5</v>
      </c>
      <c r="J491" s="19">
        <v>0</v>
      </c>
      <c r="K491" s="24">
        <v>0</v>
      </c>
      <c r="L491" s="12">
        <f t="shared" si="39"/>
        <v>2.3561944901923448</v>
      </c>
      <c r="M491" s="4">
        <f t="shared" si="40"/>
        <v>0.37221113608583389</v>
      </c>
      <c r="N491" s="4">
        <f t="shared" si="41"/>
        <v>0.85704781339761926</v>
      </c>
    </row>
    <row r="492" spans="1:14" x14ac:dyDescent="0.2">
      <c r="A492" s="30">
        <v>37407</v>
      </c>
      <c r="B492" s="3" t="s">
        <v>21</v>
      </c>
      <c r="C492" s="3" t="s">
        <v>15</v>
      </c>
      <c r="D492" s="7">
        <v>1</v>
      </c>
      <c r="E492" s="11" t="s">
        <v>16</v>
      </c>
      <c r="F492" s="3" t="str">
        <f t="shared" si="37"/>
        <v>Mon</v>
      </c>
      <c r="G492" s="3" t="str">
        <f t="shared" si="38"/>
        <v>Encrust</v>
      </c>
      <c r="H492" s="19">
        <v>0.5</v>
      </c>
      <c r="I492" s="19">
        <v>3</v>
      </c>
      <c r="J492" s="19">
        <v>0</v>
      </c>
      <c r="K492" s="24">
        <v>0</v>
      </c>
      <c r="L492" s="12">
        <f t="shared" si="39"/>
        <v>1.1780972450961724</v>
      </c>
      <c r="M492" s="4">
        <f t="shared" si="40"/>
        <v>7.1181140421852696E-2</v>
      </c>
      <c r="N492" s="4">
        <f t="shared" si="41"/>
        <v>0.16390063283767389</v>
      </c>
    </row>
    <row r="493" spans="1:14" x14ac:dyDescent="0.2">
      <c r="A493" s="30">
        <v>37407</v>
      </c>
      <c r="B493" s="3" t="s">
        <v>21</v>
      </c>
      <c r="C493" s="3" t="s">
        <v>15</v>
      </c>
      <c r="D493" s="7">
        <v>1</v>
      </c>
      <c r="E493" s="11" t="s">
        <v>16</v>
      </c>
      <c r="F493" s="3" t="str">
        <f t="shared" si="37"/>
        <v>Mon</v>
      </c>
      <c r="G493" s="3" t="str">
        <f t="shared" si="38"/>
        <v>Encrust</v>
      </c>
      <c r="H493" s="19">
        <v>5.5</v>
      </c>
      <c r="I493" s="19">
        <v>4</v>
      </c>
      <c r="J493" s="19">
        <v>0</v>
      </c>
      <c r="K493" s="24">
        <v>5</v>
      </c>
      <c r="L493" s="12">
        <f t="shared" si="39"/>
        <v>17.27875959474386</v>
      </c>
      <c r="M493" s="4">
        <f t="shared" si="40"/>
        <v>1.2375125621883776</v>
      </c>
      <c r="N493" s="4">
        <f t="shared" si="41"/>
        <v>2.8494779780878252</v>
      </c>
    </row>
    <row r="494" spans="1:14" x14ac:dyDescent="0.2">
      <c r="A494" s="30">
        <v>37407</v>
      </c>
      <c r="B494" s="3" t="s">
        <v>21</v>
      </c>
      <c r="C494" s="3" t="s">
        <v>15</v>
      </c>
      <c r="D494" s="7">
        <v>1</v>
      </c>
      <c r="E494" s="11" t="s">
        <v>16</v>
      </c>
      <c r="F494" s="3" t="str">
        <f t="shared" si="37"/>
        <v>Mon</v>
      </c>
      <c r="G494" s="3" t="str">
        <f t="shared" si="38"/>
        <v>Encrust</v>
      </c>
      <c r="H494" s="19">
        <v>5</v>
      </c>
      <c r="I494" s="19">
        <v>3</v>
      </c>
      <c r="J494" s="19">
        <v>0</v>
      </c>
      <c r="K494" s="24">
        <v>10</v>
      </c>
      <c r="L494" s="12">
        <f t="shared" si="39"/>
        <v>11.780972450961723</v>
      </c>
      <c r="M494" s="4">
        <f t="shared" si="40"/>
        <v>1.0711811404218528</v>
      </c>
      <c r="N494" s="4">
        <f t="shared" si="41"/>
        <v>2.4664857258317197</v>
      </c>
    </row>
    <row r="495" spans="1:14" x14ac:dyDescent="0.2">
      <c r="A495" s="30">
        <v>37407</v>
      </c>
      <c r="B495" s="3" t="s">
        <v>21</v>
      </c>
      <c r="C495" s="3" t="s">
        <v>15</v>
      </c>
      <c r="D495" s="7">
        <v>1</v>
      </c>
      <c r="E495" s="11" t="s">
        <v>16</v>
      </c>
      <c r="F495" s="3" t="str">
        <f t="shared" si="37"/>
        <v>Mon</v>
      </c>
      <c r="G495" s="3" t="str">
        <f t="shared" si="38"/>
        <v>Encrust</v>
      </c>
      <c r="H495" s="19">
        <v>3</v>
      </c>
      <c r="I495" s="19">
        <v>1.5</v>
      </c>
      <c r="J495" s="19">
        <v>0</v>
      </c>
      <c r="K495" s="24">
        <v>0</v>
      </c>
      <c r="L495" s="12">
        <f t="shared" si="39"/>
        <v>3.5342917352885173</v>
      </c>
      <c r="M495" s="4">
        <f t="shared" si="40"/>
        <v>0.54830239514151513</v>
      </c>
      <c r="N495" s="4">
        <f t="shared" si="41"/>
        <v>1.2625129215057835</v>
      </c>
    </row>
    <row r="496" spans="1:14" x14ac:dyDescent="0.2">
      <c r="A496" s="30">
        <v>37407</v>
      </c>
      <c r="B496" s="3" t="s">
        <v>21</v>
      </c>
      <c r="C496" s="3" t="s">
        <v>15</v>
      </c>
      <c r="D496" s="7">
        <v>1</v>
      </c>
      <c r="E496" s="11" t="s">
        <v>16</v>
      </c>
      <c r="F496" s="3" t="str">
        <f t="shared" si="37"/>
        <v>Mon</v>
      </c>
      <c r="G496" s="3" t="str">
        <f t="shared" si="38"/>
        <v>Encrust</v>
      </c>
      <c r="H496" s="19">
        <v>2</v>
      </c>
      <c r="I496" s="19">
        <v>1.5</v>
      </c>
      <c r="J496" s="19">
        <v>0</v>
      </c>
      <c r="K496" s="24">
        <v>0</v>
      </c>
      <c r="L496" s="12">
        <f t="shared" si="39"/>
        <v>2.3561944901923448</v>
      </c>
      <c r="M496" s="4">
        <f t="shared" si="40"/>
        <v>0.37221113608583389</v>
      </c>
      <c r="N496" s="4">
        <f t="shared" si="41"/>
        <v>0.85704781339761926</v>
      </c>
    </row>
    <row r="497" spans="1:14" x14ac:dyDescent="0.2">
      <c r="A497" s="30">
        <v>37407</v>
      </c>
      <c r="B497" s="3" t="s">
        <v>21</v>
      </c>
      <c r="C497" s="3" t="s">
        <v>15</v>
      </c>
      <c r="D497" s="7">
        <v>1</v>
      </c>
      <c r="E497" s="11" t="s">
        <v>16</v>
      </c>
      <c r="F497" s="3" t="str">
        <f t="shared" si="37"/>
        <v>Mon</v>
      </c>
      <c r="G497" s="3" t="str">
        <f t="shared" si="38"/>
        <v>Encrust</v>
      </c>
      <c r="H497" s="19">
        <v>2</v>
      </c>
      <c r="I497" s="19">
        <v>1.5</v>
      </c>
      <c r="J497" s="19">
        <v>0</v>
      </c>
      <c r="K497" s="24">
        <v>0</v>
      </c>
      <c r="L497" s="12">
        <f t="shared" si="39"/>
        <v>2.3561944901923448</v>
      </c>
      <c r="M497" s="4">
        <f t="shared" si="40"/>
        <v>0.37221113608583389</v>
      </c>
      <c r="N497" s="4">
        <f t="shared" si="41"/>
        <v>0.85704781339761926</v>
      </c>
    </row>
    <row r="498" spans="1:14" x14ac:dyDescent="0.2">
      <c r="A498" s="30">
        <v>37407</v>
      </c>
      <c r="B498" s="3" t="s">
        <v>21</v>
      </c>
      <c r="C498" s="3" t="s">
        <v>15</v>
      </c>
      <c r="D498" s="7">
        <v>1</v>
      </c>
      <c r="E498" s="11" t="s">
        <v>16</v>
      </c>
      <c r="F498" s="3" t="str">
        <f t="shared" si="37"/>
        <v>Mon</v>
      </c>
      <c r="G498" s="3" t="str">
        <f t="shared" si="38"/>
        <v>Encrust</v>
      </c>
      <c r="H498" s="19">
        <v>37</v>
      </c>
      <c r="I498" s="19">
        <v>23.5</v>
      </c>
      <c r="J498" s="19">
        <v>0</v>
      </c>
      <c r="K498" s="24">
        <v>15</v>
      </c>
      <c r="L498" s="12">
        <f t="shared" si="39"/>
        <v>682.90370307408125</v>
      </c>
      <c r="M498" s="4">
        <f t="shared" si="40"/>
        <v>2.8343594677049029</v>
      </c>
      <c r="N498" s="4">
        <f t="shared" si="41"/>
        <v>6.526353858523847</v>
      </c>
    </row>
    <row r="499" spans="1:14" x14ac:dyDescent="0.2">
      <c r="A499" s="30">
        <v>37432</v>
      </c>
      <c r="B499" s="3" t="s">
        <v>28</v>
      </c>
      <c r="C499" s="3" t="s">
        <v>15</v>
      </c>
      <c r="D499" s="2">
        <v>1</v>
      </c>
      <c r="E499" s="3" t="s">
        <v>16</v>
      </c>
      <c r="F499" s="3" t="str">
        <f t="shared" si="37"/>
        <v>Mon</v>
      </c>
      <c r="G499" s="3" t="str">
        <f t="shared" si="38"/>
        <v>Encrust</v>
      </c>
      <c r="H499" s="17">
        <v>29</v>
      </c>
      <c r="I499" s="17">
        <v>25</v>
      </c>
      <c r="J499" s="17">
        <v>0</v>
      </c>
      <c r="K499" s="22">
        <v>10</v>
      </c>
      <c r="L499" s="12">
        <f t="shared" si="39"/>
        <v>569.41366846314997</v>
      </c>
      <c r="M499" s="4">
        <f t="shared" si="40"/>
        <v>2.7554278879371652</v>
      </c>
      <c r="N499" s="4">
        <f t="shared" si="41"/>
        <v>6.3446071795841839</v>
      </c>
    </row>
    <row r="500" spans="1:14" x14ac:dyDescent="0.2">
      <c r="A500" s="30">
        <v>37432</v>
      </c>
      <c r="B500" s="3" t="s">
        <v>28</v>
      </c>
      <c r="C500" s="3" t="s">
        <v>15</v>
      </c>
      <c r="D500" s="2">
        <v>1</v>
      </c>
      <c r="E500" s="3" t="s">
        <v>16</v>
      </c>
      <c r="F500" s="3" t="str">
        <f t="shared" si="37"/>
        <v>Mon</v>
      </c>
      <c r="G500" s="3" t="str">
        <f t="shared" si="38"/>
        <v>Encrust</v>
      </c>
      <c r="H500" s="17">
        <v>60</v>
      </c>
      <c r="I500" s="17">
        <v>37</v>
      </c>
      <c r="J500" s="17">
        <v>10</v>
      </c>
      <c r="K500" s="22">
        <v>40</v>
      </c>
      <c r="L500" s="12">
        <f t="shared" si="39"/>
        <v>2057.7431881013144</v>
      </c>
      <c r="M500" s="4">
        <f t="shared" si="40"/>
        <v>3.3133911726859169</v>
      </c>
      <c r="N500" s="4">
        <f t="shared" si="41"/>
        <v>7.6293651214846516</v>
      </c>
    </row>
    <row r="501" spans="1:14" x14ac:dyDescent="0.2">
      <c r="A501" s="30">
        <v>37432</v>
      </c>
      <c r="B501" s="3" t="s">
        <v>20</v>
      </c>
      <c r="C501" s="3" t="s">
        <v>15</v>
      </c>
      <c r="D501" s="2">
        <v>1</v>
      </c>
      <c r="E501" s="3" t="s">
        <v>16</v>
      </c>
      <c r="F501" s="3" t="str">
        <f t="shared" si="37"/>
        <v>Mon</v>
      </c>
      <c r="G501" s="3" t="str">
        <f t="shared" si="38"/>
        <v>Encrust</v>
      </c>
      <c r="H501" s="17">
        <v>7.5</v>
      </c>
      <c r="I501" s="17">
        <v>5.5</v>
      </c>
      <c r="J501" s="17">
        <v>0</v>
      </c>
      <c r="K501" s="22">
        <v>10</v>
      </c>
      <c r="L501" s="12">
        <f t="shared" si="39"/>
        <v>32.397674240144738</v>
      </c>
      <c r="M501" s="4">
        <f t="shared" si="40"/>
        <v>1.5105138342521154</v>
      </c>
      <c r="N501" s="4">
        <f t="shared" si="41"/>
        <v>3.4780866375101995</v>
      </c>
    </row>
    <row r="502" spans="1:14" x14ac:dyDescent="0.2">
      <c r="A502" s="30">
        <v>37392</v>
      </c>
      <c r="B502" s="29" t="s">
        <v>21</v>
      </c>
      <c r="C502" s="3" t="s">
        <v>15</v>
      </c>
      <c r="D502" s="2">
        <v>2</v>
      </c>
      <c r="E502" s="26" t="s">
        <v>16</v>
      </c>
      <c r="F502" s="3" t="str">
        <f t="shared" si="37"/>
        <v>Mon</v>
      </c>
      <c r="G502" s="3" t="str">
        <f t="shared" si="38"/>
        <v>Encrust</v>
      </c>
      <c r="H502" s="18">
        <v>16.5</v>
      </c>
      <c r="I502" s="18">
        <v>10</v>
      </c>
      <c r="J502" s="18">
        <v>0</v>
      </c>
      <c r="K502" s="23">
        <v>25</v>
      </c>
      <c r="L502" s="12">
        <f t="shared" si="39"/>
        <v>129.59069696057895</v>
      </c>
      <c r="M502" s="4">
        <f t="shared" si="40"/>
        <v>2.1125738255800779</v>
      </c>
      <c r="N502" s="4">
        <f t="shared" si="41"/>
        <v>4.8643809986300903</v>
      </c>
    </row>
    <row r="503" spans="1:14" x14ac:dyDescent="0.2">
      <c r="A503" s="30">
        <v>37392</v>
      </c>
      <c r="B503" s="29" t="s">
        <v>20</v>
      </c>
      <c r="C503" s="11" t="s">
        <v>15</v>
      </c>
      <c r="D503" s="7">
        <v>2</v>
      </c>
      <c r="E503" s="11" t="s">
        <v>16</v>
      </c>
      <c r="F503" s="3" t="str">
        <f t="shared" si="37"/>
        <v>Mon</v>
      </c>
      <c r="G503" s="3" t="str">
        <f t="shared" si="38"/>
        <v>Encrust</v>
      </c>
      <c r="H503" s="19">
        <v>5.5</v>
      </c>
      <c r="I503" s="19">
        <v>5</v>
      </c>
      <c r="J503" s="19">
        <v>0</v>
      </c>
      <c r="K503" s="24">
        <v>20</v>
      </c>
      <c r="L503" s="12">
        <f t="shared" si="39"/>
        <v>21.598449493429829</v>
      </c>
      <c r="M503" s="4">
        <f t="shared" si="40"/>
        <v>1.334422575196434</v>
      </c>
      <c r="N503" s="4">
        <f t="shared" si="41"/>
        <v>3.0726215294020354</v>
      </c>
    </row>
    <row r="504" spans="1:14" x14ac:dyDescent="0.2">
      <c r="A504" s="30">
        <v>37392</v>
      </c>
      <c r="B504" s="29" t="s">
        <v>20</v>
      </c>
      <c r="C504" s="11" t="s">
        <v>15</v>
      </c>
      <c r="D504" s="7">
        <v>2</v>
      </c>
      <c r="E504" s="11" t="s">
        <v>16</v>
      </c>
      <c r="F504" s="3" t="str">
        <f t="shared" si="37"/>
        <v>Mon</v>
      </c>
      <c r="G504" s="3" t="str">
        <f t="shared" si="38"/>
        <v>Encrust</v>
      </c>
      <c r="H504" s="19">
        <v>3.5</v>
      </c>
      <c r="I504" s="19">
        <v>3</v>
      </c>
      <c r="J504" s="19">
        <v>0</v>
      </c>
      <c r="K504" s="24">
        <v>0</v>
      </c>
      <c r="L504" s="12">
        <f t="shared" si="39"/>
        <v>8.2466807156732074</v>
      </c>
      <c r="M504" s="4">
        <f t="shared" si="40"/>
        <v>0.91627918043610956</v>
      </c>
      <c r="N504" s="4">
        <f t="shared" si="41"/>
        <v>2.1098107818929872</v>
      </c>
    </row>
    <row r="505" spans="1:14" x14ac:dyDescent="0.2">
      <c r="A505" s="30">
        <v>37392</v>
      </c>
      <c r="B505" s="29" t="s">
        <v>20</v>
      </c>
      <c r="C505" s="11" t="s">
        <v>15</v>
      </c>
      <c r="D505" s="7">
        <v>2</v>
      </c>
      <c r="E505" s="11" t="s">
        <v>16</v>
      </c>
      <c r="F505" s="3" t="str">
        <f t="shared" si="37"/>
        <v>Mon</v>
      </c>
      <c r="G505" s="3" t="str">
        <f t="shared" si="38"/>
        <v>Encrust</v>
      </c>
      <c r="H505" s="19">
        <v>2</v>
      </c>
      <c r="I505" s="19">
        <v>2</v>
      </c>
      <c r="J505" s="19">
        <v>0</v>
      </c>
      <c r="K505" s="24">
        <v>0</v>
      </c>
      <c r="L505" s="12">
        <f t="shared" si="39"/>
        <v>3.1415926535897931</v>
      </c>
      <c r="M505" s="4">
        <f t="shared" si="40"/>
        <v>0.49714987269413385</v>
      </c>
      <c r="N505" s="4">
        <f t="shared" si="41"/>
        <v>1.1447298858494002</v>
      </c>
    </row>
    <row r="506" spans="1:14" x14ac:dyDescent="0.2">
      <c r="A506" s="30">
        <v>37392</v>
      </c>
      <c r="B506" s="29" t="s">
        <v>20</v>
      </c>
      <c r="C506" s="11" t="s">
        <v>15</v>
      </c>
      <c r="D506" s="7">
        <v>2</v>
      </c>
      <c r="E506" s="11" t="s">
        <v>16</v>
      </c>
      <c r="F506" s="3" t="str">
        <f t="shared" si="37"/>
        <v>Mon</v>
      </c>
      <c r="G506" s="3" t="str">
        <f t="shared" si="38"/>
        <v>Encrust</v>
      </c>
      <c r="H506" s="19">
        <v>7.5</v>
      </c>
      <c r="I506" s="19">
        <v>5</v>
      </c>
      <c r="J506" s="19">
        <v>0</v>
      </c>
      <c r="K506" s="24">
        <v>20</v>
      </c>
      <c r="L506" s="12">
        <f t="shared" si="39"/>
        <v>29.45243112740431</v>
      </c>
      <c r="M506" s="4">
        <f t="shared" si="40"/>
        <v>1.4691211490938902</v>
      </c>
      <c r="N506" s="4">
        <f t="shared" si="41"/>
        <v>3.3827764577058748</v>
      </c>
    </row>
    <row r="507" spans="1:14" x14ac:dyDescent="0.2">
      <c r="A507" s="30">
        <v>37392</v>
      </c>
      <c r="B507" s="29" t="s">
        <v>20</v>
      </c>
      <c r="C507" s="11" t="s">
        <v>15</v>
      </c>
      <c r="D507" s="7">
        <v>2</v>
      </c>
      <c r="E507" s="11" t="s">
        <v>16</v>
      </c>
      <c r="F507" s="3" t="str">
        <f t="shared" si="37"/>
        <v>Mon</v>
      </c>
      <c r="G507" s="3" t="str">
        <f t="shared" si="38"/>
        <v>Encrust</v>
      </c>
      <c r="H507" s="19">
        <v>24.5</v>
      </c>
      <c r="I507" s="19">
        <v>22</v>
      </c>
      <c r="J507" s="19">
        <v>0</v>
      </c>
      <c r="K507" s="24">
        <v>40</v>
      </c>
      <c r="L507" s="12">
        <f t="shared" si="39"/>
        <v>423.32961007122464</v>
      </c>
      <c r="M507" s="4">
        <f t="shared" si="40"/>
        <v>2.6266786465529099</v>
      </c>
      <c r="N507" s="4">
        <f t="shared" si="41"/>
        <v>6.0481510956385067</v>
      </c>
    </row>
    <row r="508" spans="1:14" x14ac:dyDescent="0.2">
      <c r="A508" s="30">
        <v>37392</v>
      </c>
      <c r="B508" s="29" t="s">
        <v>20</v>
      </c>
      <c r="C508" s="11" t="s">
        <v>15</v>
      </c>
      <c r="D508" s="7">
        <v>2</v>
      </c>
      <c r="E508" s="11" t="s">
        <v>16</v>
      </c>
      <c r="F508" s="3" t="str">
        <f t="shared" si="37"/>
        <v>Mon</v>
      </c>
      <c r="G508" s="3" t="str">
        <f t="shared" si="38"/>
        <v>Encrust</v>
      </c>
      <c r="H508" s="19">
        <v>1</v>
      </c>
      <c r="I508" s="19">
        <v>1</v>
      </c>
      <c r="J508" s="19">
        <v>0</v>
      </c>
      <c r="K508" s="24">
        <v>0</v>
      </c>
      <c r="L508" s="12">
        <f t="shared" si="39"/>
        <v>0.78539816339744828</v>
      </c>
      <c r="M508" s="4">
        <f t="shared" si="40"/>
        <v>-0.10491011863382856</v>
      </c>
      <c r="N508" s="4">
        <f t="shared" si="41"/>
        <v>-0.24156447527049049</v>
      </c>
    </row>
    <row r="509" spans="1:14" x14ac:dyDescent="0.2">
      <c r="A509" s="30">
        <v>37392</v>
      </c>
      <c r="B509" s="29" t="s">
        <v>20</v>
      </c>
      <c r="C509" s="11" t="s">
        <v>15</v>
      </c>
      <c r="D509" s="7">
        <v>2</v>
      </c>
      <c r="E509" s="11" t="s">
        <v>16</v>
      </c>
      <c r="F509" s="3" t="str">
        <f t="shared" si="37"/>
        <v>Mon</v>
      </c>
      <c r="G509" s="3" t="str">
        <f t="shared" si="38"/>
        <v>Encrust</v>
      </c>
      <c r="H509" s="19">
        <v>3.5</v>
      </c>
      <c r="I509" s="19">
        <v>2.5</v>
      </c>
      <c r="J509" s="19">
        <v>0</v>
      </c>
      <c r="K509" s="24">
        <v>20</v>
      </c>
      <c r="L509" s="12">
        <f t="shared" si="39"/>
        <v>6.8722339297276722</v>
      </c>
      <c r="M509" s="4">
        <f t="shared" si="40"/>
        <v>0.83709793438848468</v>
      </c>
      <c r="N509" s="4">
        <f t="shared" si="41"/>
        <v>1.9274892250990325</v>
      </c>
    </row>
    <row r="510" spans="1:14" x14ac:dyDescent="0.2">
      <c r="A510" s="30">
        <v>37392</v>
      </c>
      <c r="B510" s="29" t="s">
        <v>20</v>
      </c>
      <c r="C510" s="11" t="s">
        <v>15</v>
      </c>
      <c r="D510" s="7">
        <v>2</v>
      </c>
      <c r="E510" s="11" t="s">
        <v>16</v>
      </c>
      <c r="F510" s="3" t="str">
        <f t="shared" si="37"/>
        <v>Mon</v>
      </c>
      <c r="G510" s="3" t="str">
        <f t="shared" si="38"/>
        <v>Encrust</v>
      </c>
      <c r="H510" s="19">
        <v>2.5</v>
      </c>
      <c r="I510" s="19">
        <v>2</v>
      </c>
      <c r="J510" s="19">
        <v>0</v>
      </c>
      <c r="K510" s="24">
        <v>0</v>
      </c>
      <c r="L510" s="12">
        <f t="shared" si="39"/>
        <v>3.9269908169872414</v>
      </c>
      <c r="M510" s="4">
        <f t="shared" si="40"/>
        <v>0.59405988570219026</v>
      </c>
      <c r="N510" s="4">
        <f t="shared" si="41"/>
        <v>1.3678734371636099</v>
      </c>
    </row>
    <row r="511" spans="1:14" x14ac:dyDescent="0.2">
      <c r="A511" s="30">
        <v>37392</v>
      </c>
      <c r="B511" s="29" t="s">
        <v>20</v>
      </c>
      <c r="C511" s="11" t="s">
        <v>15</v>
      </c>
      <c r="D511" s="7">
        <v>2</v>
      </c>
      <c r="E511" s="11" t="s">
        <v>16</v>
      </c>
      <c r="F511" s="3" t="str">
        <f t="shared" si="37"/>
        <v>Mon</v>
      </c>
      <c r="G511" s="3" t="str">
        <f t="shared" si="38"/>
        <v>Encrust</v>
      </c>
      <c r="H511" s="19">
        <v>20.5</v>
      </c>
      <c r="I511" s="19">
        <v>17.5</v>
      </c>
      <c r="J511" s="19">
        <v>0</v>
      </c>
      <c r="K511" s="24">
        <v>35</v>
      </c>
      <c r="L511" s="12">
        <f t="shared" si="39"/>
        <v>281.76159111883459</v>
      </c>
      <c r="M511" s="4">
        <f t="shared" si="40"/>
        <v>2.4498817911082202</v>
      </c>
      <c r="N511" s="4">
        <f t="shared" si="41"/>
        <v>5.6410612918033403</v>
      </c>
    </row>
    <row r="512" spans="1:14" x14ac:dyDescent="0.2">
      <c r="A512" s="30">
        <v>37407</v>
      </c>
      <c r="B512" s="3" t="s">
        <v>20</v>
      </c>
      <c r="C512" s="3" t="s">
        <v>15</v>
      </c>
      <c r="D512" s="2">
        <v>4</v>
      </c>
      <c r="E512" s="3" t="s">
        <v>16</v>
      </c>
      <c r="F512" s="3" t="str">
        <f t="shared" si="37"/>
        <v>Mon</v>
      </c>
      <c r="G512" s="3" t="str">
        <f t="shared" si="38"/>
        <v>Encrust</v>
      </c>
      <c r="H512" s="17">
        <v>26</v>
      </c>
      <c r="I512" s="17">
        <v>28</v>
      </c>
      <c r="J512" s="17">
        <v>0</v>
      </c>
      <c r="K512" s="22">
        <v>70</v>
      </c>
      <c r="L512" s="12">
        <f t="shared" si="39"/>
        <v>571.76986295334234</v>
      </c>
      <c r="M512" s="4">
        <f t="shared" si="40"/>
        <v>2.7572212606792088</v>
      </c>
      <c r="N512" s="4">
        <f t="shared" si="41"/>
        <v>6.3487365729261951</v>
      </c>
    </row>
    <row r="513" spans="1:14" x14ac:dyDescent="0.2">
      <c r="A513" s="30">
        <v>37407</v>
      </c>
      <c r="B513" s="3" t="s">
        <v>20</v>
      </c>
      <c r="C513" s="3" t="s">
        <v>15</v>
      </c>
      <c r="D513" s="2">
        <v>4</v>
      </c>
      <c r="E513" s="3" t="s">
        <v>16</v>
      </c>
      <c r="F513" s="3" t="str">
        <f t="shared" si="37"/>
        <v>Mon</v>
      </c>
      <c r="G513" s="3" t="str">
        <f t="shared" si="38"/>
        <v>Encrust</v>
      </c>
      <c r="H513" s="17">
        <v>3</v>
      </c>
      <c r="I513" s="17">
        <v>3</v>
      </c>
      <c r="J513" s="17">
        <v>0</v>
      </c>
      <c r="K513" s="22">
        <v>0</v>
      </c>
      <c r="L513" s="12">
        <f t="shared" si="39"/>
        <v>7.0685834705770345</v>
      </c>
      <c r="M513" s="4">
        <f t="shared" si="40"/>
        <v>0.84933239080549627</v>
      </c>
      <c r="N513" s="4">
        <f t="shared" si="41"/>
        <v>1.9556601020657289</v>
      </c>
    </row>
    <row r="514" spans="1:14" x14ac:dyDescent="0.2">
      <c r="A514" s="30">
        <v>37407</v>
      </c>
      <c r="B514" s="3" t="s">
        <v>20</v>
      </c>
      <c r="C514" s="3" t="s">
        <v>15</v>
      </c>
      <c r="D514" s="2">
        <v>4</v>
      </c>
      <c r="E514" s="3" t="s">
        <v>16</v>
      </c>
      <c r="F514" s="3" t="str">
        <f t="shared" si="37"/>
        <v>Mon</v>
      </c>
      <c r="G514" s="3" t="str">
        <f t="shared" si="38"/>
        <v>Encrust</v>
      </c>
      <c r="H514" s="17">
        <v>3</v>
      </c>
      <c r="I514" s="17">
        <v>3.5</v>
      </c>
      <c r="J514" s="17">
        <v>0</v>
      </c>
      <c r="K514" s="22">
        <v>0</v>
      </c>
      <c r="L514" s="12">
        <f t="shared" si="39"/>
        <v>8.2466807156732074</v>
      </c>
      <c r="M514" s="4">
        <f t="shared" si="40"/>
        <v>0.91627918043610956</v>
      </c>
      <c r="N514" s="4">
        <f t="shared" si="41"/>
        <v>2.1098107818929872</v>
      </c>
    </row>
    <row r="515" spans="1:14" x14ac:dyDescent="0.2">
      <c r="A515" s="30">
        <v>37407</v>
      </c>
      <c r="B515" s="3" t="s">
        <v>20</v>
      </c>
      <c r="C515" s="3" t="s">
        <v>15</v>
      </c>
      <c r="D515" s="2">
        <v>4</v>
      </c>
      <c r="E515" s="3" t="s">
        <v>16</v>
      </c>
      <c r="F515" s="3" t="str">
        <f t="shared" ref="F515:F578" si="42">VLOOKUP(E515,P$3:Q$22,2)</f>
        <v>Mon</v>
      </c>
      <c r="G515" s="3" t="str">
        <f t="shared" ref="G515:G578" si="43">VLOOKUP(E515,P$24:Q$44,2)</f>
        <v>Encrust</v>
      </c>
      <c r="H515" s="17">
        <v>25</v>
      </c>
      <c r="I515" s="17">
        <v>12.5</v>
      </c>
      <c r="J515" s="17">
        <v>0</v>
      </c>
      <c r="K515" s="22">
        <v>30</v>
      </c>
      <c r="L515" s="12">
        <f t="shared" ref="L515:L578" si="44">IF(J515&gt;0,PI()*((H515/2)*(I515/2)+J515^2),((H515/2)*(I515/2))*PI())</f>
        <v>245.43692606170259</v>
      </c>
      <c r="M515" s="4">
        <f t="shared" ref="M515:M578" si="45">LOG(L515)</f>
        <v>2.3899399030462654</v>
      </c>
      <c r="N515" s="4">
        <f t="shared" ref="N515:N578" si="46">LN(L515)</f>
        <v>5.5030399939059658</v>
      </c>
    </row>
    <row r="516" spans="1:14" x14ac:dyDescent="0.2">
      <c r="A516" s="30">
        <v>37407</v>
      </c>
      <c r="B516" s="3" t="s">
        <v>21</v>
      </c>
      <c r="C516" s="3" t="s">
        <v>15</v>
      </c>
      <c r="D516" s="6">
        <v>4</v>
      </c>
      <c r="E516" s="11" t="s">
        <v>16</v>
      </c>
      <c r="F516" s="3" t="str">
        <f t="shared" si="42"/>
        <v>Mon</v>
      </c>
      <c r="G516" s="3" t="str">
        <f t="shared" si="43"/>
        <v>Encrust</v>
      </c>
      <c r="H516" s="19">
        <v>15</v>
      </c>
      <c r="I516" s="19">
        <v>9</v>
      </c>
      <c r="J516" s="19">
        <v>0</v>
      </c>
      <c r="K516" s="24">
        <v>30</v>
      </c>
      <c r="L516" s="12">
        <f t="shared" si="44"/>
        <v>106.02875205865551</v>
      </c>
      <c r="M516" s="4">
        <f t="shared" si="45"/>
        <v>2.0254236498611777</v>
      </c>
      <c r="N516" s="4">
        <f t="shared" si="46"/>
        <v>4.6637103031679388</v>
      </c>
    </row>
    <row r="517" spans="1:14" x14ac:dyDescent="0.2">
      <c r="A517" s="30">
        <v>37407</v>
      </c>
      <c r="B517" s="3" t="s">
        <v>21</v>
      </c>
      <c r="C517" s="3" t="s">
        <v>15</v>
      </c>
      <c r="D517" s="6">
        <v>4</v>
      </c>
      <c r="E517" s="11" t="s">
        <v>16</v>
      </c>
      <c r="F517" s="3" t="str">
        <f t="shared" si="42"/>
        <v>Mon</v>
      </c>
      <c r="G517" s="3" t="str">
        <f t="shared" si="43"/>
        <v>Encrust</v>
      </c>
      <c r="H517" s="19">
        <v>18.5</v>
      </c>
      <c r="I517" s="19">
        <v>12</v>
      </c>
      <c r="J517" s="19">
        <v>0</v>
      </c>
      <c r="K517" s="24">
        <v>5</v>
      </c>
      <c r="L517" s="12">
        <f t="shared" si="44"/>
        <v>174.35839227423352</v>
      </c>
      <c r="M517" s="4">
        <f t="shared" si="45"/>
        <v>2.24144285581681</v>
      </c>
      <c r="N517" s="4">
        <f t="shared" si="46"/>
        <v>5.1611129066017893</v>
      </c>
    </row>
    <row r="518" spans="1:14" x14ac:dyDescent="0.2">
      <c r="A518" s="30">
        <v>37407</v>
      </c>
      <c r="B518" s="3" t="s">
        <v>21</v>
      </c>
      <c r="C518" s="3" t="s">
        <v>15</v>
      </c>
      <c r="D518" s="6">
        <v>4</v>
      </c>
      <c r="E518" s="11" t="s">
        <v>16</v>
      </c>
      <c r="F518" s="3" t="str">
        <f t="shared" si="42"/>
        <v>Mon</v>
      </c>
      <c r="G518" s="3" t="str">
        <f t="shared" si="43"/>
        <v>Encrust</v>
      </c>
      <c r="H518" s="19">
        <v>36</v>
      </c>
      <c r="I518" s="19">
        <v>28</v>
      </c>
      <c r="J518" s="19">
        <v>0</v>
      </c>
      <c r="K518" s="24">
        <v>10</v>
      </c>
      <c r="L518" s="12">
        <f t="shared" si="44"/>
        <v>791.68134870462791</v>
      </c>
      <c r="M518" s="4">
        <f t="shared" si="45"/>
        <v>2.8985504134756779</v>
      </c>
      <c r="N518" s="4">
        <f t="shared" si="46"/>
        <v>6.6741589733608233</v>
      </c>
    </row>
    <row r="519" spans="1:14" x14ac:dyDescent="0.2">
      <c r="A519" s="30">
        <v>37407</v>
      </c>
      <c r="B519" s="3" t="s">
        <v>21</v>
      </c>
      <c r="C519" s="3" t="s">
        <v>15</v>
      </c>
      <c r="D519" s="6">
        <v>4</v>
      </c>
      <c r="E519" s="11" t="s">
        <v>16</v>
      </c>
      <c r="F519" s="3" t="str">
        <f t="shared" si="42"/>
        <v>Mon</v>
      </c>
      <c r="G519" s="3" t="str">
        <f t="shared" si="43"/>
        <v>Encrust</v>
      </c>
      <c r="H519" s="19">
        <v>12</v>
      </c>
      <c r="I519" s="19">
        <v>9.5</v>
      </c>
      <c r="J519" s="19">
        <v>0</v>
      </c>
      <c r="K519" s="24">
        <v>5</v>
      </c>
      <c r="L519" s="12">
        <f t="shared" si="44"/>
        <v>89.535390627309098</v>
      </c>
      <c r="M519" s="4">
        <f t="shared" si="45"/>
        <v>1.9519947327026441</v>
      </c>
      <c r="N519" s="4">
        <f t="shared" si="46"/>
        <v>4.4946339731240048</v>
      </c>
    </row>
    <row r="520" spans="1:14" x14ac:dyDescent="0.2">
      <c r="A520" s="30">
        <v>37407</v>
      </c>
      <c r="B520" s="3" t="s">
        <v>21</v>
      </c>
      <c r="C520" s="3" t="s">
        <v>15</v>
      </c>
      <c r="D520" s="6">
        <v>4</v>
      </c>
      <c r="E520" s="11" t="s">
        <v>16</v>
      </c>
      <c r="F520" s="3" t="str">
        <f t="shared" si="42"/>
        <v>Mon</v>
      </c>
      <c r="G520" s="3" t="str">
        <f t="shared" si="43"/>
        <v>Encrust</v>
      </c>
      <c r="H520" s="19">
        <v>7</v>
      </c>
      <c r="I520" s="19">
        <v>5</v>
      </c>
      <c r="J520" s="19">
        <v>0</v>
      </c>
      <c r="K520" s="24">
        <v>0</v>
      </c>
      <c r="L520" s="12">
        <f t="shared" si="44"/>
        <v>27.488935718910689</v>
      </c>
      <c r="M520" s="4">
        <f t="shared" si="45"/>
        <v>1.4391579257164471</v>
      </c>
      <c r="N520" s="4">
        <f t="shared" si="46"/>
        <v>3.3137835862189231</v>
      </c>
    </row>
    <row r="521" spans="1:14" x14ac:dyDescent="0.2">
      <c r="A521" s="30">
        <v>37407</v>
      </c>
      <c r="B521" s="3" t="s">
        <v>20</v>
      </c>
      <c r="C521" s="3" t="s">
        <v>15</v>
      </c>
      <c r="D521" s="2">
        <v>5</v>
      </c>
      <c r="E521" s="3" t="s">
        <v>16</v>
      </c>
      <c r="F521" s="3" t="str">
        <f t="shared" si="42"/>
        <v>Mon</v>
      </c>
      <c r="G521" s="3" t="str">
        <f t="shared" si="43"/>
        <v>Encrust</v>
      </c>
      <c r="H521" s="17">
        <v>33</v>
      </c>
      <c r="I521" s="17">
        <v>21.5</v>
      </c>
      <c r="J521" s="17">
        <v>0</v>
      </c>
      <c r="K521" s="22">
        <v>35</v>
      </c>
      <c r="L521" s="12">
        <f t="shared" si="44"/>
        <v>557.23999693048961</v>
      </c>
      <c r="M521" s="4">
        <f t="shared" si="45"/>
        <v>2.7460422811596641</v>
      </c>
      <c r="N521" s="4">
        <f t="shared" si="46"/>
        <v>6.3229960213296073</v>
      </c>
    </row>
    <row r="522" spans="1:14" x14ac:dyDescent="0.2">
      <c r="A522" s="30">
        <v>37432</v>
      </c>
      <c r="B522" s="3" t="s">
        <v>28</v>
      </c>
      <c r="C522" s="3" t="s">
        <v>15</v>
      </c>
      <c r="D522" s="2">
        <v>5</v>
      </c>
      <c r="E522" s="3" t="s">
        <v>16</v>
      </c>
      <c r="F522" s="3" t="str">
        <f t="shared" si="42"/>
        <v>Mon</v>
      </c>
      <c r="G522" s="3" t="str">
        <f t="shared" si="43"/>
        <v>Encrust</v>
      </c>
      <c r="H522" s="17">
        <v>40</v>
      </c>
      <c r="I522" s="17">
        <v>25</v>
      </c>
      <c r="J522" s="17">
        <v>2</v>
      </c>
      <c r="K522" s="22">
        <v>0</v>
      </c>
      <c r="L522" s="12">
        <f t="shared" si="44"/>
        <v>797.96453401180747</v>
      </c>
      <c r="M522" s="4">
        <f t="shared" si="45"/>
        <v>2.9019835893140717</v>
      </c>
      <c r="N522" s="4">
        <f t="shared" si="46"/>
        <v>6.6820641528679365</v>
      </c>
    </row>
    <row r="523" spans="1:14" x14ac:dyDescent="0.2">
      <c r="A523" s="30">
        <v>37432</v>
      </c>
      <c r="B523" s="3" t="s">
        <v>28</v>
      </c>
      <c r="C523" s="3" t="s">
        <v>15</v>
      </c>
      <c r="D523" s="2">
        <v>5</v>
      </c>
      <c r="E523" s="3" t="s">
        <v>16</v>
      </c>
      <c r="F523" s="3" t="str">
        <f t="shared" si="42"/>
        <v>Mon</v>
      </c>
      <c r="G523" s="3" t="str">
        <f t="shared" si="43"/>
        <v>Encrust</v>
      </c>
      <c r="H523" s="17">
        <v>40</v>
      </c>
      <c r="I523" s="17">
        <v>27</v>
      </c>
      <c r="J523" s="17">
        <v>2</v>
      </c>
      <c r="K523" s="22">
        <v>10</v>
      </c>
      <c r="L523" s="12">
        <f t="shared" si="44"/>
        <v>860.79638708360335</v>
      </c>
      <c r="M523" s="4">
        <f t="shared" si="45"/>
        <v>2.9349004355145216</v>
      </c>
      <c r="N523" s="4">
        <f t="shared" si="46"/>
        <v>6.7578579922374704</v>
      </c>
    </row>
    <row r="524" spans="1:14" x14ac:dyDescent="0.2">
      <c r="A524" s="30">
        <v>37432</v>
      </c>
      <c r="B524" s="3" t="s">
        <v>20</v>
      </c>
      <c r="C524" s="3" t="s">
        <v>15</v>
      </c>
      <c r="D524" s="2">
        <v>5</v>
      </c>
      <c r="E524" s="3" t="s">
        <v>16</v>
      </c>
      <c r="F524" s="3" t="str">
        <f t="shared" si="42"/>
        <v>Mon</v>
      </c>
      <c r="G524" s="3" t="str">
        <f t="shared" si="43"/>
        <v>Encrust</v>
      </c>
      <c r="H524" s="17">
        <v>40</v>
      </c>
      <c r="I524" s="17">
        <v>25</v>
      </c>
      <c r="J524" s="17">
        <v>0</v>
      </c>
      <c r="K524" s="22">
        <v>15</v>
      </c>
      <c r="L524" s="12">
        <f t="shared" si="44"/>
        <v>785.39816339744823</v>
      </c>
      <c r="M524" s="4">
        <f t="shared" si="45"/>
        <v>2.8950898813661716</v>
      </c>
      <c r="N524" s="4">
        <f t="shared" si="46"/>
        <v>6.6661908037116469</v>
      </c>
    </row>
    <row r="525" spans="1:14" x14ac:dyDescent="0.2">
      <c r="A525" s="30">
        <v>37392</v>
      </c>
      <c r="B525" s="29" t="s">
        <v>21</v>
      </c>
      <c r="C525" s="3" t="s">
        <v>15</v>
      </c>
      <c r="D525" s="2">
        <v>6</v>
      </c>
      <c r="E525" s="26" t="s">
        <v>16</v>
      </c>
      <c r="F525" s="3" t="str">
        <f t="shared" si="42"/>
        <v>Mon</v>
      </c>
      <c r="G525" s="3" t="str">
        <f t="shared" si="43"/>
        <v>Encrust</v>
      </c>
      <c r="H525" s="18">
        <v>29</v>
      </c>
      <c r="I525" s="18">
        <v>11</v>
      </c>
      <c r="J525" s="18">
        <v>0</v>
      </c>
      <c r="K525" s="23">
        <v>0</v>
      </c>
      <c r="L525" s="12">
        <f t="shared" si="44"/>
        <v>250.542014123786</v>
      </c>
      <c r="M525" s="4">
        <f t="shared" si="45"/>
        <v>2.3988805644233526</v>
      </c>
      <c r="N525" s="4">
        <f t="shared" si="46"/>
        <v>5.5236266275143544</v>
      </c>
    </row>
    <row r="526" spans="1:14" x14ac:dyDescent="0.2">
      <c r="A526" s="30">
        <v>37392</v>
      </c>
      <c r="B526" s="29" t="s">
        <v>20</v>
      </c>
      <c r="C526" s="11" t="s">
        <v>15</v>
      </c>
      <c r="D526" s="7">
        <v>6</v>
      </c>
      <c r="E526" s="11" t="s">
        <v>16</v>
      </c>
      <c r="F526" s="3" t="str">
        <f t="shared" si="42"/>
        <v>Mon</v>
      </c>
      <c r="G526" s="3" t="str">
        <f t="shared" si="43"/>
        <v>Encrust</v>
      </c>
      <c r="H526" s="19">
        <v>39.5</v>
      </c>
      <c r="I526" s="19">
        <v>25.5</v>
      </c>
      <c r="J526" s="19">
        <v>0</v>
      </c>
      <c r="K526" s="24">
        <v>30</v>
      </c>
      <c r="L526" s="12">
        <f t="shared" si="44"/>
        <v>791.09230008207976</v>
      </c>
      <c r="M526" s="4">
        <f t="shared" si="45"/>
        <v>2.8982271574265868</v>
      </c>
      <c r="N526" s="4">
        <f t="shared" si="46"/>
        <v>6.673414648800966</v>
      </c>
    </row>
    <row r="527" spans="1:14" x14ac:dyDescent="0.2">
      <c r="A527" s="30">
        <v>37392</v>
      </c>
      <c r="B527" s="29" t="s">
        <v>20</v>
      </c>
      <c r="C527" s="11" t="s">
        <v>15</v>
      </c>
      <c r="D527" s="7">
        <v>6</v>
      </c>
      <c r="E527" s="11" t="s">
        <v>16</v>
      </c>
      <c r="F527" s="3" t="str">
        <f t="shared" si="42"/>
        <v>Mon</v>
      </c>
      <c r="G527" s="3" t="str">
        <f t="shared" si="43"/>
        <v>Encrust</v>
      </c>
      <c r="H527" s="19">
        <v>10.5</v>
      </c>
      <c r="I527" s="19">
        <v>6.5</v>
      </c>
      <c r="J527" s="19">
        <v>0</v>
      </c>
      <c r="K527" s="24">
        <v>40</v>
      </c>
      <c r="L527" s="12">
        <f t="shared" si="44"/>
        <v>53.603424651875848</v>
      </c>
      <c r="M527" s="4">
        <f t="shared" si="45"/>
        <v>1.7291925370789651</v>
      </c>
      <c r="N527" s="4">
        <f t="shared" si="46"/>
        <v>3.9816129587945785</v>
      </c>
    </row>
    <row r="528" spans="1:14" x14ac:dyDescent="0.2">
      <c r="A528" s="30">
        <v>37392</v>
      </c>
      <c r="B528" s="29" t="s">
        <v>20</v>
      </c>
      <c r="C528" s="11" t="s">
        <v>15</v>
      </c>
      <c r="D528" s="7">
        <v>6</v>
      </c>
      <c r="E528" s="11" t="s">
        <v>16</v>
      </c>
      <c r="F528" s="3" t="str">
        <f t="shared" si="42"/>
        <v>Mon</v>
      </c>
      <c r="G528" s="3" t="str">
        <f t="shared" si="43"/>
        <v>Encrust</v>
      </c>
      <c r="H528" s="19">
        <v>3</v>
      </c>
      <c r="I528" s="19">
        <v>2</v>
      </c>
      <c r="J528" s="19">
        <v>0</v>
      </c>
      <c r="K528" s="24">
        <v>5</v>
      </c>
      <c r="L528" s="12">
        <f t="shared" si="44"/>
        <v>4.7123889803846897</v>
      </c>
      <c r="M528" s="4">
        <f t="shared" si="45"/>
        <v>0.67324113174981504</v>
      </c>
      <c r="N528" s="4">
        <f t="shared" si="46"/>
        <v>1.5501949939575645</v>
      </c>
    </row>
    <row r="529" spans="1:14" x14ac:dyDescent="0.2">
      <c r="A529" s="30">
        <v>37392</v>
      </c>
      <c r="B529" s="29" t="s">
        <v>20</v>
      </c>
      <c r="C529" s="11" t="s">
        <v>15</v>
      </c>
      <c r="D529" s="7">
        <v>6</v>
      </c>
      <c r="E529" s="11" t="s">
        <v>16</v>
      </c>
      <c r="F529" s="3" t="str">
        <f t="shared" si="42"/>
        <v>Mon</v>
      </c>
      <c r="G529" s="3" t="str">
        <f t="shared" si="43"/>
        <v>Encrust</v>
      </c>
      <c r="H529" s="19">
        <v>2.5</v>
      </c>
      <c r="I529" s="19">
        <v>1.5</v>
      </c>
      <c r="J529" s="19">
        <v>0</v>
      </c>
      <c r="K529" s="24">
        <v>0</v>
      </c>
      <c r="L529" s="12">
        <f t="shared" si="44"/>
        <v>2.9452431127404308</v>
      </c>
      <c r="M529" s="4">
        <f t="shared" si="45"/>
        <v>0.46912114909389024</v>
      </c>
      <c r="N529" s="4">
        <f t="shared" si="46"/>
        <v>1.0801913647118289</v>
      </c>
    </row>
    <row r="530" spans="1:14" x14ac:dyDescent="0.2">
      <c r="A530" s="30">
        <v>37392</v>
      </c>
      <c r="B530" s="29" t="s">
        <v>20</v>
      </c>
      <c r="C530" s="11" t="s">
        <v>15</v>
      </c>
      <c r="D530" s="7">
        <v>6</v>
      </c>
      <c r="E530" s="11" t="s">
        <v>16</v>
      </c>
      <c r="F530" s="3" t="str">
        <f t="shared" si="42"/>
        <v>Mon</v>
      </c>
      <c r="G530" s="3" t="str">
        <f t="shared" si="43"/>
        <v>Encrust</v>
      </c>
      <c r="H530" s="19">
        <v>8</v>
      </c>
      <c r="I530" s="19">
        <v>7</v>
      </c>
      <c r="J530" s="19">
        <v>0</v>
      </c>
      <c r="K530" s="24">
        <v>15</v>
      </c>
      <c r="L530" s="12">
        <f t="shared" si="44"/>
        <v>43.982297150257104</v>
      </c>
      <c r="M530" s="4">
        <f t="shared" si="45"/>
        <v>1.6432779083723719</v>
      </c>
      <c r="N530" s="4">
        <f t="shared" si="46"/>
        <v>3.7837872154646588</v>
      </c>
    </row>
    <row r="531" spans="1:14" x14ac:dyDescent="0.2">
      <c r="A531" s="30">
        <v>37392</v>
      </c>
      <c r="B531" s="29" t="s">
        <v>20</v>
      </c>
      <c r="C531" s="11" t="s">
        <v>15</v>
      </c>
      <c r="D531" s="7">
        <v>6</v>
      </c>
      <c r="E531" s="11" t="s">
        <v>16</v>
      </c>
      <c r="F531" s="3" t="str">
        <f t="shared" si="42"/>
        <v>Mon</v>
      </c>
      <c r="G531" s="3" t="str">
        <f t="shared" si="43"/>
        <v>Encrust</v>
      </c>
      <c r="H531" s="19">
        <v>2.5</v>
      </c>
      <c r="I531" s="19">
        <v>3</v>
      </c>
      <c r="J531" s="19">
        <v>0</v>
      </c>
      <c r="K531" s="24">
        <v>20</v>
      </c>
      <c r="L531" s="12">
        <f t="shared" si="44"/>
        <v>5.8904862254808616</v>
      </c>
      <c r="M531" s="4">
        <f t="shared" si="45"/>
        <v>0.7701511447578715</v>
      </c>
      <c r="N531" s="4">
        <f t="shared" si="46"/>
        <v>1.7733385452717743</v>
      </c>
    </row>
    <row r="532" spans="1:14" x14ac:dyDescent="0.2">
      <c r="A532" s="30">
        <v>37392</v>
      </c>
      <c r="B532" s="29" t="s">
        <v>20</v>
      </c>
      <c r="C532" s="11" t="s">
        <v>15</v>
      </c>
      <c r="D532" s="7">
        <v>6</v>
      </c>
      <c r="E532" s="11" t="s">
        <v>16</v>
      </c>
      <c r="F532" s="3" t="str">
        <f t="shared" si="42"/>
        <v>Mon</v>
      </c>
      <c r="G532" s="3" t="str">
        <f t="shared" si="43"/>
        <v>Encrust</v>
      </c>
      <c r="H532" s="19">
        <v>52</v>
      </c>
      <c r="I532" s="19">
        <v>29</v>
      </c>
      <c r="J532" s="19">
        <v>0</v>
      </c>
      <c r="K532" s="24">
        <v>15</v>
      </c>
      <c r="L532" s="12">
        <f t="shared" si="44"/>
        <v>1184.380430403352</v>
      </c>
      <c r="M532" s="4">
        <f t="shared" si="45"/>
        <v>3.0734912228999267</v>
      </c>
      <c r="N532" s="4">
        <f t="shared" si="46"/>
        <v>7.0769750732974108</v>
      </c>
    </row>
    <row r="533" spans="1:14" x14ac:dyDescent="0.2">
      <c r="A533" s="30">
        <v>37432</v>
      </c>
      <c r="B533" s="3" t="s">
        <v>20</v>
      </c>
      <c r="C533" s="3" t="s">
        <v>15</v>
      </c>
      <c r="D533" s="2">
        <v>6</v>
      </c>
      <c r="E533" s="3" t="s">
        <v>16</v>
      </c>
      <c r="F533" s="3" t="str">
        <f t="shared" si="42"/>
        <v>Mon</v>
      </c>
      <c r="G533" s="3" t="str">
        <f t="shared" si="43"/>
        <v>Encrust</v>
      </c>
      <c r="H533" s="17">
        <v>4</v>
      </c>
      <c r="I533" s="17">
        <v>2</v>
      </c>
      <c r="J533" s="17">
        <v>0</v>
      </c>
      <c r="K533" s="22">
        <v>30</v>
      </c>
      <c r="L533" s="12">
        <f t="shared" si="44"/>
        <v>6.2831853071795862</v>
      </c>
      <c r="M533" s="4">
        <f t="shared" si="45"/>
        <v>0.79817986835811505</v>
      </c>
      <c r="N533" s="4">
        <f t="shared" si="46"/>
        <v>1.8378770664093453</v>
      </c>
    </row>
    <row r="534" spans="1:14" x14ac:dyDescent="0.2">
      <c r="A534" s="30">
        <v>37432</v>
      </c>
      <c r="B534" s="3" t="s">
        <v>20</v>
      </c>
      <c r="C534" s="3" t="s">
        <v>15</v>
      </c>
      <c r="D534" s="2">
        <v>6</v>
      </c>
      <c r="E534" s="3" t="s">
        <v>16</v>
      </c>
      <c r="F534" s="3" t="str">
        <f t="shared" si="42"/>
        <v>Mon</v>
      </c>
      <c r="G534" s="3" t="str">
        <f t="shared" si="43"/>
        <v>Encrust</v>
      </c>
      <c r="H534" s="17">
        <v>3</v>
      </c>
      <c r="I534" s="17">
        <v>1.5</v>
      </c>
      <c r="J534" s="17">
        <v>0</v>
      </c>
      <c r="K534" s="22">
        <v>0</v>
      </c>
      <c r="L534" s="12">
        <f t="shared" si="44"/>
        <v>3.5342917352885173</v>
      </c>
      <c r="M534" s="4">
        <f t="shared" si="45"/>
        <v>0.54830239514151513</v>
      </c>
      <c r="N534" s="4">
        <f t="shared" si="46"/>
        <v>1.2625129215057835</v>
      </c>
    </row>
    <row r="535" spans="1:14" x14ac:dyDescent="0.2">
      <c r="A535" s="30">
        <v>37432</v>
      </c>
      <c r="B535" s="3" t="s">
        <v>28</v>
      </c>
      <c r="C535" s="3" t="s">
        <v>15</v>
      </c>
      <c r="D535" s="2">
        <v>8</v>
      </c>
      <c r="E535" s="3" t="s">
        <v>16</v>
      </c>
      <c r="F535" s="3" t="str">
        <f t="shared" si="42"/>
        <v>Mon</v>
      </c>
      <c r="G535" s="3" t="str">
        <f t="shared" si="43"/>
        <v>Encrust</v>
      </c>
      <c r="H535" s="17">
        <v>10</v>
      </c>
      <c r="I535" s="17">
        <v>7</v>
      </c>
      <c r="J535" s="17">
        <v>0</v>
      </c>
      <c r="K535" s="22">
        <v>0</v>
      </c>
      <c r="L535" s="12">
        <f t="shared" si="44"/>
        <v>54.977871437821378</v>
      </c>
      <c r="M535" s="4">
        <f t="shared" si="45"/>
        <v>1.7401879213804283</v>
      </c>
      <c r="N535" s="4">
        <f t="shared" si="46"/>
        <v>4.0069307667788685</v>
      </c>
    </row>
    <row r="536" spans="1:14" x14ac:dyDescent="0.2">
      <c r="A536" s="30">
        <v>37432</v>
      </c>
      <c r="B536" s="3" t="s">
        <v>28</v>
      </c>
      <c r="C536" s="3" t="s">
        <v>15</v>
      </c>
      <c r="D536" s="2">
        <v>8</v>
      </c>
      <c r="E536" s="3" t="s">
        <v>16</v>
      </c>
      <c r="F536" s="3" t="str">
        <f t="shared" si="42"/>
        <v>Mon</v>
      </c>
      <c r="G536" s="3" t="str">
        <f t="shared" si="43"/>
        <v>Encrust</v>
      </c>
      <c r="H536" s="17">
        <v>15</v>
      </c>
      <c r="I536" s="17">
        <v>8</v>
      </c>
      <c r="J536" s="17">
        <v>0</v>
      </c>
      <c r="K536" s="22">
        <v>0</v>
      </c>
      <c r="L536" s="12">
        <f t="shared" si="44"/>
        <v>94.247779607693786</v>
      </c>
      <c r="M536" s="4">
        <f t="shared" si="45"/>
        <v>1.9742711274137963</v>
      </c>
      <c r="N536" s="4">
        <f t="shared" si="46"/>
        <v>4.5459272675115558</v>
      </c>
    </row>
    <row r="537" spans="1:14" x14ac:dyDescent="0.2">
      <c r="A537" s="30">
        <v>37407</v>
      </c>
      <c r="B537" s="3" t="s">
        <v>20</v>
      </c>
      <c r="C537" s="3" t="s">
        <v>15</v>
      </c>
      <c r="D537" s="2">
        <v>10</v>
      </c>
      <c r="E537" s="3" t="s">
        <v>16</v>
      </c>
      <c r="F537" s="3" t="str">
        <f t="shared" si="42"/>
        <v>Mon</v>
      </c>
      <c r="G537" s="3" t="str">
        <f t="shared" si="43"/>
        <v>Encrust</v>
      </c>
      <c r="H537" s="17">
        <v>6</v>
      </c>
      <c r="I537" s="17">
        <v>3.5</v>
      </c>
      <c r="J537" s="17">
        <v>0</v>
      </c>
      <c r="K537" s="22">
        <v>20</v>
      </c>
      <c r="L537" s="12">
        <f t="shared" si="44"/>
        <v>16.493361431346415</v>
      </c>
      <c r="M537" s="4">
        <f t="shared" si="45"/>
        <v>1.2173091761000907</v>
      </c>
      <c r="N537" s="4">
        <f t="shared" si="46"/>
        <v>2.8029579624529326</v>
      </c>
    </row>
    <row r="538" spans="1:14" x14ac:dyDescent="0.2">
      <c r="A538" s="30">
        <v>37432</v>
      </c>
      <c r="B538" s="3" t="s">
        <v>28</v>
      </c>
      <c r="C538" s="3" t="s">
        <v>15</v>
      </c>
      <c r="D538" s="2">
        <v>10</v>
      </c>
      <c r="E538" s="3" t="s">
        <v>16</v>
      </c>
      <c r="F538" s="3" t="str">
        <f t="shared" si="42"/>
        <v>Mon</v>
      </c>
      <c r="G538" s="3" t="str">
        <f t="shared" si="43"/>
        <v>Encrust</v>
      </c>
      <c r="H538" s="17">
        <v>5</v>
      </c>
      <c r="I538" s="17">
        <v>5</v>
      </c>
      <c r="J538" s="17">
        <v>1</v>
      </c>
      <c r="K538" s="22">
        <v>0</v>
      </c>
      <c r="L538" s="12">
        <f t="shared" si="44"/>
        <v>22.776546738526001</v>
      </c>
      <c r="M538" s="4">
        <f t="shared" si="45"/>
        <v>1.3574878792651275</v>
      </c>
      <c r="N538" s="4">
        <f t="shared" si="46"/>
        <v>3.1257313547159837</v>
      </c>
    </row>
    <row r="539" spans="1:14" x14ac:dyDescent="0.2">
      <c r="A539" s="30">
        <v>37432</v>
      </c>
      <c r="B539" s="3" t="s">
        <v>20</v>
      </c>
      <c r="C539" s="3" t="s">
        <v>15</v>
      </c>
      <c r="D539" s="2">
        <v>10</v>
      </c>
      <c r="E539" s="3" t="s">
        <v>16</v>
      </c>
      <c r="F539" s="3" t="str">
        <f t="shared" si="42"/>
        <v>Mon</v>
      </c>
      <c r="G539" s="3" t="str">
        <f t="shared" si="43"/>
        <v>Encrust</v>
      </c>
      <c r="H539" s="17">
        <v>8.5</v>
      </c>
      <c r="I539" s="17">
        <v>9.5</v>
      </c>
      <c r="J539" s="17">
        <v>0</v>
      </c>
      <c r="K539" s="22">
        <v>5</v>
      </c>
      <c r="L539" s="12">
        <f t="shared" si="44"/>
        <v>63.420901694343947</v>
      </c>
      <c r="M539" s="4">
        <f t="shared" si="45"/>
        <v>1.8022324123693119</v>
      </c>
      <c r="N539" s="4">
        <f t="shared" si="46"/>
        <v>4.1497934868322757</v>
      </c>
    </row>
    <row r="540" spans="1:14" x14ac:dyDescent="0.2">
      <c r="A540" s="30">
        <v>37407</v>
      </c>
      <c r="B540" s="3" t="s">
        <v>21</v>
      </c>
      <c r="C540" s="3" t="s">
        <v>15</v>
      </c>
      <c r="D540" s="7">
        <v>1</v>
      </c>
      <c r="E540" s="11" t="s">
        <v>9</v>
      </c>
      <c r="F540" s="3" t="str">
        <f t="shared" si="42"/>
        <v>Mon</v>
      </c>
      <c r="G540" s="3" t="str">
        <f t="shared" si="43"/>
        <v>OtherEnc</v>
      </c>
      <c r="H540" s="19">
        <v>7.5</v>
      </c>
      <c r="I540" s="19">
        <v>4</v>
      </c>
      <c r="J540" s="19">
        <v>0</v>
      </c>
      <c r="K540" s="24">
        <v>10</v>
      </c>
      <c r="L540" s="12">
        <f t="shared" si="44"/>
        <v>23.561944901923447</v>
      </c>
      <c r="M540" s="4">
        <f t="shared" si="45"/>
        <v>1.3722111360858338</v>
      </c>
      <c r="N540" s="4">
        <f t="shared" si="46"/>
        <v>3.1596329063916646</v>
      </c>
    </row>
    <row r="541" spans="1:14" x14ac:dyDescent="0.2">
      <c r="A541" s="30">
        <v>37407</v>
      </c>
      <c r="B541" s="3" t="s">
        <v>21</v>
      </c>
      <c r="C541" s="3" t="s">
        <v>15</v>
      </c>
      <c r="D541" s="7">
        <v>1</v>
      </c>
      <c r="E541" s="11" t="s">
        <v>9</v>
      </c>
      <c r="F541" s="3" t="str">
        <f t="shared" si="42"/>
        <v>Mon</v>
      </c>
      <c r="G541" s="3" t="str">
        <f t="shared" si="43"/>
        <v>OtherEnc</v>
      </c>
      <c r="H541" s="19">
        <v>16</v>
      </c>
      <c r="I541" s="19">
        <v>10.5</v>
      </c>
      <c r="J541" s="19">
        <v>0</v>
      </c>
      <c r="K541" s="24">
        <v>10</v>
      </c>
      <c r="L541" s="12">
        <f t="shared" si="44"/>
        <v>131.94689145077132</v>
      </c>
      <c r="M541" s="4">
        <f t="shared" si="45"/>
        <v>2.1203991630920345</v>
      </c>
      <c r="N541" s="4">
        <f t="shared" si="46"/>
        <v>4.8823995041327688</v>
      </c>
    </row>
    <row r="542" spans="1:14" x14ac:dyDescent="0.2">
      <c r="A542" s="30">
        <v>37432</v>
      </c>
      <c r="B542" s="3" t="s">
        <v>28</v>
      </c>
      <c r="C542" s="3" t="s">
        <v>15</v>
      </c>
      <c r="D542" s="2">
        <v>1</v>
      </c>
      <c r="E542" s="3" t="s">
        <v>9</v>
      </c>
      <c r="F542" s="3" t="str">
        <f t="shared" si="42"/>
        <v>Mon</v>
      </c>
      <c r="G542" s="3" t="str">
        <f t="shared" si="43"/>
        <v>OtherEnc</v>
      </c>
      <c r="H542" s="17">
        <v>10.5</v>
      </c>
      <c r="I542" s="17">
        <v>3</v>
      </c>
      <c r="J542" s="17">
        <v>0</v>
      </c>
      <c r="K542" s="22">
        <v>0</v>
      </c>
      <c r="L542" s="12">
        <f t="shared" si="44"/>
        <v>24.740042147019622</v>
      </c>
      <c r="M542" s="4">
        <f t="shared" si="45"/>
        <v>1.3934004351557721</v>
      </c>
      <c r="N542" s="4">
        <f t="shared" si="46"/>
        <v>3.2084230705610968</v>
      </c>
    </row>
    <row r="543" spans="1:14" x14ac:dyDescent="0.2">
      <c r="A543" s="30">
        <v>37432</v>
      </c>
      <c r="B543" s="3" t="s">
        <v>28</v>
      </c>
      <c r="C543" s="3" t="s">
        <v>15</v>
      </c>
      <c r="D543" s="2">
        <v>1</v>
      </c>
      <c r="E543" s="3" t="s">
        <v>9</v>
      </c>
      <c r="F543" s="3" t="str">
        <f t="shared" si="42"/>
        <v>Mon</v>
      </c>
      <c r="G543" s="3" t="str">
        <f t="shared" si="43"/>
        <v>OtherEnc</v>
      </c>
      <c r="H543" s="17">
        <v>20</v>
      </c>
      <c r="I543" s="17">
        <v>17</v>
      </c>
      <c r="J543" s="17">
        <v>0</v>
      </c>
      <c r="K543" s="22">
        <v>30</v>
      </c>
      <c r="L543" s="12">
        <f t="shared" si="44"/>
        <v>267.03537555513242</v>
      </c>
      <c r="M543" s="4">
        <f t="shared" si="45"/>
        <v>2.4265687984084265</v>
      </c>
      <c r="N543" s="4">
        <f t="shared" si="46"/>
        <v>5.5873811423397166</v>
      </c>
    </row>
    <row r="544" spans="1:14" x14ac:dyDescent="0.2">
      <c r="A544" s="30">
        <v>37432</v>
      </c>
      <c r="B544" s="3" t="s">
        <v>20</v>
      </c>
      <c r="C544" s="3" t="s">
        <v>15</v>
      </c>
      <c r="D544" s="2">
        <v>1</v>
      </c>
      <c r="E544" s="3" t="s">
        <v>9</v>
      </c>
      <c r="F544" s="3" t="str">
        <f t="shared" si="42"/>
        <v>Mon</v>
      </c>
      <c r="G544" s="3" t="str">
        <f t="shared" si="43"/>
        <v>OtherEnc</v>
      </c>
      <c r="H544" s="17">
        <v>7</v>
      </c>
      <c r="I544" s="17">
        <v>5.5</v>
      </c>
      <c r="J544" s="17">
        <v>0</v>
      </c>
      <c r="K544" s="22">
        <v>15</v>
      </c>
      <c r="L544" s="12">
        <f t="shared" si="44"/>
        <v>30.237829290801759</v>
      </c>
      <c r="M544" s="4">
        <f t="shared" si="45"/>
        <v>1.4805506108746722</v>
      </c>
      <c r="N544" s="4">
        <f t="shared" si="46"/>
        <v>3.4090937660232479</v>
      </c>
    </row>
    <row r="545" spans="1:14" x14ac:dyDescent="0.2">
      <c r="A545" s="30">
        <v>37392</v>
      </c>
      <c r="B545" s="29" t="s">
        <v>21</v>
      </c>
      <c r="C545" s="3" t="s">
        <v>15</v>
      </c>
      <c r="D545" s="2">
        <v>2</v>
      </c>
      <c r="E545" s="26" t="s">
        <v>9</v>
      </c>
      <c r="F545" s="3" t="str">
        <f t="shared" si="42"/>
        <v>Mon</v>
      </c>
      <c r="G545" s="3" t="str">
        <f t="shared" si="43"/>
        <v>OtherEnc</v>
      </c>
      <c r="H545" s="18">
        <v>7.5</v>
      </c>
      <c r="I545" s="18">
        <v>3</v>
      </c>
      <c r="J545" s="18">
        <v>0</v>
      </c>
      <c r="K545" s="23">
        <v>10</v>
      </c>
      <c r="L545" s="12">
        <f t="shared" si="44"/>
        <v>17.671458676442587</v>
      </c>
      <c r="M545" s="4">
        <f t="shared" si="45"/>
        <v>1.2472723994775339</v>
      </c>
      <c r="N545" s="4">
        <f t="shared" si="46"/>
        <v>2.8719508339398838</v>
      </c>
    </row>
    <row r="546" spans="1:14" x14ac:dyDescent="0.2">
      <c r="A546" s="30">
        <v>37392</v>
      </c>
      <c r="B546" s="29" t="s">
        <v>21</v>
      </c>
      <c r="C546" s="3" t="s">
        <v>15</v>
      </c>
      <c r="D546" s="2">
        <v>2</v>
      </c>
      <c r="E546" s="26" t="s">
        <v>9</v>
      </c>
      <c r="F546" s="3" t="str">
        <f t="shared" si="42"/>
        <v>Mon</v>
      </c>
      <c r="G546" s="3" t="str">
        <f t="shared" si="43"/>
        <v>OtherEnc</v>
      </c>
      <c r="H546" s="18">
        <v>19</v>
      </c>
      <c r="I546" s="18">
        <v>20</v>
      </c>
      <c r="J546" s="18">
        <v>0</v>
      </c>
      <c r="K546" s="23">
        <v>20</v>
      </c>
      <c r="L546" s="12">
        <f t="shared" si="44"/>
        <v>298.45130209103036</v>
      </c>
      <c r="M546" s="4">
        <f t="shared" si="45"/>
        <v>2.4748734779829817</v>
      </c>
      <c r="N546" s="4">
        <f t="shared" si="46"/>
        <v>5.6986067774499407</v>
      </c>
    </row>
    <row r="547" spans="1:14" x14ac:dyDescent="0.2">
      <c r="A547" s="30">
        <v>37392</v>
      </c>
      <c r="B547" s="29" t="s">
        <v>21</v>
      </c>
      <c r="C547" s="3" t="s">
        <v>15</v>
      </c>
      <c r="D547" s="2">
        <v>2</v>
      </c>
      <c r="E547" s="26" t="s">
        <v>9</v>
      </c>
      <c r="F547" s="3" t="str">
        <f t="shared" si="42"/>
        <v>Mon</v>
      </c>
      <c r="G547" s="3" t="str">
        <f t="shared" si="43"/>
        <v>OtherEnc</v>
      </c>
      <c r="H547" s="18">
        <v>5</v>
      </c>
      <c r="I547" s="18">
        <v>3.5</v>
      </c>
      <c r="J547" s="18">
        <v>0</v>
      </c>
      <c r="K547" s="23">
        <v>0</v>
      </c>
      <c r="L547" s="12">
        <f t="shared" si="44"/>
        <v>13.744467859455344</v>
      </c>
      <c r="M547" s="4">
        <f t="shared" si="45"/>
        <v>1.1381279300524658</v>
      </c>
      <c r="N547" s="4">
        <f t="shared" si="46"/>
        <v>2.6206364056589777</v>
      </c>
    </row>
    <row r="548" spans="1:14" x14ac:dyDescent="0.2">
      <c r="A548" s="30">
        <v>37392</v>
      </c>
      <c r="B548" s="29" t="s">
        <v>20</v>
      </c>
      <c r="C548" s="11" t="s">
        <v>15</v>
      </c>
      <c r="D548" s="7">
        <v>2</v>
      </c>
      <c r="E548" s="11" t="s">
        <v>9</v>
      </c>
      <c r="F548" s="3" t="str">
        <f t="shared" si="42"/>
        <v>Mon</v>
      </c>
      <c r="G548" s="3" t="str">
        <f t="shared" si="43"/>
        <v>OtherEnc</v>
      </c>
      <c r="H548" s="19">
        <v>11.5</v>
      </c>
      <c r="I548" s="19">
        <v>9.5</v>
      </c>
      <c r="J548" s="19">
        <v>0</v>
      </c>
      <c r="K548" s="24">
        <v>10</v>
      </c>
      <c r="L548" s="12">
        <f t="shared" si="44"/>
        <v>85.804749351171225</v>
      </c>
      <c r="M548" s="4">
        <f t="shared" si="45"/>
        <v>1.9335113270086308</v>
      </c>
      <c r="N548" s="4">
        <f t="shared" si="46"/>
        <v>4.4520743587052092</v>
      </c>
    </row>
    <row r="549" spans="1:14" x14ac:dyDescent="0.2">
      <c r="A549" s="30">
        <v>37392</v>
      </c>
      <c r="B549" s="29" t="s">
        <v>20</v>
      </c>
      <c r="C549" s="11" t="s">
        <v>15</v>
      </c>
      <c r="D549" s="7">
        <v>2</v>
      </c>
      <c r="E549" s="11" t="s">
        <v>9</v>
      </c>
      <c r="F549" s="3" t="str">
        <f t="shared" si="42"/>
        <v>Mon</v>
      </c>
      <c r="G549" s="3" t="str">
        <f t="shared" si="43"/>
        <v>OtherEnc</v>
      </c>
      <c r="H549" s="19">
        <v>14</v>
      </c>
      <c r="I549" s="19">
        <v>7</v>
      </c>
      <c r="J549" s="19">
        <v>0</v>
      </c>
      <c r="K549" s="24">
        <v>20</v>
      </c>
      <c r="L549" s="12">
        <f t="shared" si="44"/>
        <v>76.969020012949926</v>
      </c>
      <c r="M549" s="4">
        <f t="shared" si="45"/>
        <v>1.8863159570586663</v>
      </c>
      <c r="N549" s="4">
        <f t="shared" si="46"/>
        <v>4.3434030034000815</v>
      </c>
    </row>
    <row r="550" spans="1:14" x14ac:dyDescent="0.2">
      <c r="A550" s="30">
        <v>37392</v>
      </c>
      <c r="B550" s="29" t="s">
        <v>20</v>
      </c>
      <c r="C550" s="11" t="s">
        <v>15</v>
      </c>
      <c r="D550" s="7">
        <v>2</v>
      </c>
      <c r="E550" s="11" t="s">
        <v>9</v>
      </c>
      <c r="F550" s="3" t="str">
        <f t="shared" si="42"/>
        <v>Mon</v>
      </c>
      <c r="G550" s="3" t="str">
        <f t="shared" si="43"/>
        <v>OtherEnc</v>
      </c>
      <c r="H550" s="19">
        <v>3</v>
      </c>
      <c r="I550" s="19">
        <v>2</v>
      </c>
      <c r="J550" s="19">
        <v>0</v>
      </c>
      <c r="K550" s="24">
        <v>0</v>
      </c>
      <c r="L550" s="12">
        <f t="shared" si="44"/>
        <v>4.7123889803846897</v>
      </c>
      <c r="M550" s="4">
        <f t="shared" si="45"/>
        <v>0.67324113174981504</v>
      </c>
      <c r="N550" s="4">
        <f t="shared" si="46"/>
        <v>1.5501949939575645</v>
      </c>
    </row>
    <row r="551" spans="1:14" x14ac:dyDescent="0.2">
      <c r="A551" s="30">
        <v>37392</v>
      </c>
      <c r="B551" s="29" t="s">
        <v>20</v>
      </c>
      <c r="C551" s="11" t="s">
        <v>15</v>
      </c>
      <c r="D551" s="7">
        <v>2</v>
      </c>
      <c r="E551" s="11" t="s">
        <v>9</v>
      </c>
      <c r="F551" s="3" t="str">
        <f t="shared" si="42"/>
        <v>Mon</v>
      </c>
      <c r="G551" s="3" t="str">
        <f t="shared" si="43"/>
        <v>OtherEnc</v>
      </c>
      <c r="H551" s="19">
        <v>6.5</v>
      </c>
      <c r="I551" s="19">
        <v>3.5</v>
      </c>
      <c r="J551" s="19">
        <v>0</v>
      </c>
      <c r="K551" s="24">
        <v>15</v>
      </c>
      <c r="L551" s="12">
        <f t="shared" si="44"/>
        <v>17.867808217291948</v>
      </c>
      <c r="M551" s="4">
        <f t="shared" si="45"/>
        <v>1.2520712823593028</v>
      </c>
      <c r="N551" s="4">
        <f t="shared" si="46"/>
        <v>2.883000670126469</v>
      </c>
    </row>
    <row r="552" spans="1:14" x14ac:dyDescent="0.2">
      <c r="A552" s="30">
        <v>37432</v>
      </c>
      <c r="B552" s="3" t="s">
        <v>28</v>
      </c>
      <c r="C552" s="3" t="s">
        <v>15</v>
      </c>
      <c r="D552" s="2">
        <v>2</v>
      </c>
      <c r="E552" s="3" t="s">
        <v>9</v>
      </c>
      <c r="F552" s="3" t="str">
        <f t="shared" si="42"/>
        <v>Mon</v>
      </c>
      <c r="G552" s="3" t="str">
        <f t="shared" si="43"/>
        <v>OtherEnc</v>
      </c>
      <c r="H552" s="17">
        <v>35</v>
      </c>
      <c r="I552" s="17">
        <v>30</v>
      </c>
      <c r="J552" s="17">
        <v>15</v>
      </c>
      <c r="K552" s="22">
        <v>50</v>
      </c>
      <c r="L552" s="12">
        <f t="shared" si="44"/>
        <v>1531.5264186250242</v>
      </c>
      <c r="M552" s="4">
        <f t="shared" si="45"/>
        <v>3.1851244927286895</v>
      </c>
      <c r="N552" s="4">
        <f t="shared" si="46"/>
        <v>7.3340201762873019</v>
      </c>
    </row>
    <row r="553" spans="1:14" x14ac:dyDescent="0.2">
      <c r="A553" s="30">
        <v>37432</v>
      </c>
      <c r="B553" s="3" t="s">
        <v>20</v>
      </c>
      <c r="C553" s="3" t="s">
        <v>15</v>
      </c>
      <c r="D553" s="2">
        <v>2</v>
      </c>
      <c r="E553" s="3" t="s">
        <v>9</v>
      </c>
      <c r="F553" s="3" t="str">
        <f t="shared" si="42"/>
        <v>Mon</v>
      </c>
      <c r="G553" s="3" t="str">
        <f t="shared" si="43"/>
        <v>OtherEnc</v>
      </c>
      <c r="H553" s="17">
        <v>1.8</v>
      </c>
      <c r="I553" s="17">
        <v>1.6</v>
      </c>
      <c r="J553" s="17">
        <v>0</v>
      </c>
      <c r="K553" s="22">
        <v>0</v>
      </c>
      <c r="L553" s="12">
        <f t="shared" si="44"/>
        <v>2.2619467105846511</v>
      </c>
      <c r="M553" s="4">
        <f t="shared" si="45"/>
        <v>0.35448236912540232</v>
      </c>
      <c r="N553" s="4">
        <f t="shared" si="46"/>
        <v>0.81622581887736412</v>
      </c>
    </row>
    <row r="554" spans="1:14" x14ac:dyDescent="0.2">
      <c r="A554" s="30">
        <v>37432</v>
      </c>
      <c r="B554" s="3" t="s">
        <v>20</v>
      </c>
      <c r="C554" s="3" t="s">
        <v>15</v>
      </c>
      <c r="D554" s="2">
        <v>2</v>
      </c>
      <c r="E554" s="3" t="s">
        <v>9</v>
      </c>
      <c r="F554" s="3" t="str">
        <f t="shared" si="42"/>
        <v>Mon</v>
      </c>
      <c r="G554" s="3" t="str">
        <f t="shared" si="43"/>
        <v>OtherEnc</v>
      </c>
      <c r="H554" s="17">
        <v>20</v>
      </c>
      <c r="I554" s="17">
        <v>17.5</v>
      </c>
      <c r="J554" s="17">
        <v>0</v>
      </c>
      <c r="K554" s="22">
        <v>30</v>
      </c>
      <c r="L554" s="12">
        <f t="shared" si="44"/>
        <v>274.88935718910687</v>
      </c>
      <c r="M554" s="4">
        <f t="shared" si="45"/>
        <v>2.4391579257164469</v>
      </c>
      <c r="N554" s="4">
        <f t="shared" si="46"/>
        <v>5.616368679212969</v>
      </c>
    </row>
    <row r="555" spans="1:14" x14ac:dyDescent="0.2">
      <c r="A555" s="30">
        <v>37432</v>
      </c>
      <c r="B555" s="3" t="s">
        <v>20</v>
      </c>
      <c r="C555" s="3" t="s">
        <v>15</v>
      </c>
      <c r="D555" s="2">
        <v>2</v>
      </c>
      <c r="E555" s="3" t="s">
        <v>9</v>
      </c>
      <c r="F555" s="3" t="str">
        <f t="shared" si="42"/>
        <v>Mon</v>
      </c>
      <c r="G555" s="3" t="str">
        <f t="shared" si="43"/>
        <v>OtherEnc</v>
      </c>
      <c r="H555" s="17">
        <v>19.5</v>
      </c>
      <c r="I555" s="17">
        <v>18</v>
      </c>
      <c r="J555" s="17">
        <v>0</v>
      </c>
      <c r="K555" s="22">
        <v>25</v>
      </c>
      <c r="L555" s="12">
        <f t="shared" si="44"/>
        <v>275.67475535250435</v>
      </c>
      <c r="M555" s="4">
        <f t="shared" si="45"/>
        <v>2.4403969978319955</v>
      </c>
      <c r="N555" s="4">
        <f t="shared" si="46"/>
        <v>5.6192217481953755</v>
      </c>
    </row>
    <row r="556" spans="1:14" x14ac:dyDescent="0.2">
      <c r="A556" s="30">
        <v>37432</v>
      </c>
      <c r="B556" s="3" t="s">
        <v>20</v>
      </c>
      <c r="C556" s="3" t="s">
        <v>15</v>
      </c>
      <c r="D556" s="2">
        <v>2</v>
      </c>
      <c r="E556" s="3" t="s">
        <v>9</v>
      </c>
      <c r="F556" s="3" t="str">
        <f t="shared" si="42"/>
        <v>Mon</v>
      </c>
      <c r="G556" s="3" t="str">
        <f t="shared" si="43"/>
        <v>OtherEnc</v>
      </c>
      <c r="H556" s="17">
        <v>47</v>
      </c>
      <c r="I556" s="17">
        <v>29.5</v>
      </c>
      <c r="J556" s="17">
        <v>0</v>
      </c>
      <c r="K556" s="22">
        <v>25</v>
      </c>
      <c r="L556" s="12">
        <f t="shared" si="44"/>
        <v>1088.954553550562</v>
      </c>
      <c r="M556" s="4">
        <f t="shared" si="45"/>
        <v>3.0370097552800517</v>
      </c>
      <c r="N556" s="4">
        <f t="shared" si="46"/>
        <v>6.9929733897853419</v>
      </c>
    </row>
    <row r="557" spans="1:14" x14ac:dyDescent="0.2">
      <c r="A557" s="30">
        <v>37432</v>
      </c>
      <c r="B557" s="3" t="s">
        <v>20</v>
      </c>
      <c r="C557" s="3" t="s">
        <v>15</v>
      </c>
      <c r="D557" s="2">
        <v>2</v>
      </c>
      <c r="E557" s="3" t="s">
        <v>9</v>
      </c>
      <c r="F557" s="3" t="str">
        <f t="shared" si="42"/>
        <v>Mon</v>
      </c>
      <c r="G557" s="3" t="str">
        <f t="shared" si="43"/>
        <v>OtherEnc</v>
      </c>
      <c r="H557" s="17">
        <v>19.5</v>
      </c>
      <c r="I557" s="17">
        <v>14</v>
      </c>
      <c r="J557" s="17">
        <v>0</v>
      </c>
      <c r="K557" s="22">
        <v>15</v>
      </c>
      <c r="L557" s="12">
        <f t="shared" si="44"/>
        <v>214.41369860750339</v>
      </c>
      <c r="M557" s="4">
        <f t="shared" si="45"/>
        <v>2.3312525284069276</v>
      </c>
      <c r="N557" s="4">
        <f t="shared" si="46"/>
        <v>5.3679073199144689</v>
      </c>
    </row>
    <row r="558" spans="1:14" x14ac:dyDescent="0.2">
      <c r="A558" s="30">
        <v>37432</v>
      </c>
      <c r="B558" s="3" t="s">
        <v>20</v>
      </c>
      <c r="C558" s="3" t="s">
        <v>15</v>
      </c>
      <c r="D558" s="2">
        <v>2</v>
      </c>
      <c r="E558" s="3" t="s">
        <v>9</v>
      </c>
      <c r="F558" s="3" t="str">
        <f t="shared" si="42"/>
        <v>Mon</v>
      </c>
      <c r="G558" s="3" t="str">
        <f t="shared" si="43"/>
        <v>OtherEnc</v>
      </c>
      <c r="H558" s="17">
        <v>9</v>
      </c>
      <c r="I558" s="17">
        <v>7.5</v>
      </c>
      <c r="J558" s="17">
        <v>0</v>
      </c>
      <c r="K558" s="22">
        <v>5</v>
      </c>
      <c r="L558" s="12">
        <f t="shared" si="44"/>
        <v>53.014376029327757</v>
      </c>
      <c r="M558" s="4">
        <f t="shared" si="45"/>
        <v>1.7243936541971963</v>
      </c>
      <c r="N558" s="4">
        <f t="shared" si="46"/>
        <v>3.9705631226079938</v>
      </c>
    </row>
    <row r="559" spans="1:14" x14ac:dyDescent="0.2">
      <c r="A559" s="30">
        <v>37432</v>
      </c>
      <c r="B559" s="3" t="s">
        <v>20</v>
      </c>
      <c r="C559" s="3" t="s">
        <v>15</v>
      </c>
      <c r="D559" s="2">
        <v>2</v>
      </c>
      <c r="E559" s="3" t="s">
        <v>9</v>
      </c>
      <c r="F559" s="3" t="str">
        <f t="shared" si="42"/>
        <v>Mon</v>
      </c>
      <c r="G559" s="3" t="str">
        <f t="shared" si="43"/>
        <v>OtherEnc</v>
      </c>
      <c r="H559" s="17">
        <v>9.5</v>
      </c>
      <c r="I559" s="17">
        <v>8.5</v>
      </c>
      <c r="J559" s="17">
        <v>0</v>
      </c>
      <c r="K559" s="22">
        <v>15</v>
      </c>
      <c r="L559" s="12">
        <f t="shared" si="44"/>
        <v>63.420901694343947</v>
      </c>
      <c r="M559" s="4">
        <f t="shared" si="45"/>
        <v>1.8022324123693119</v>
      </c>
      <c r="N559" s="4">
        <f t="shared" si="46"/>
        <v>4.1497934868322757</v>
      </c>
    </row>
    <row r="560" spans="1:14" x14ac:dyDescent="0.2">
      <c r="A560" s="30">
        <v>37407</v>
      </c>
      <c r="B560" s="3" t="s">
        <v>20</v>
      </c>
      <c r="C560" s="3" t="s">
        <v>15</v>
      </c>
      <c r="D560" s="2">
        <v>3</v>
      </c>
      <c r="E560" s="3" t="s">
        <v>9</v>
      </c>
      <c r="F560" s="3" t="str">
        <f t="shared" si="42"/>
        <v>Mon</v>
      </c>
      <c r="G560" s="3" t="str">
        <f t="shared" si="43"/>
        <v>OtherEnc</v>
      </c>
      <c r="H560" s="17">
        <v>6.5</v>
      </c>
      <c r="I560" s="17">
        <v>3.5</v>
      </c>
      <c r="J560" s="17">
        <v>0</v>
      </c>
      <c r="K560" s="22">
        <v>35</v>
      </c>
      <c r="L560" s="12">
        <f t="shared" si="44"/>
        <v>17.867808217291948</v>
      </c>
      <c r="M560" s="4">
        <f t="shared" si="45"/>
        <v>1.2520712823593028</v>
      </c>
      <c r="N560" s="4">
        <f t="shared" si="46"/>
        <v>2.883000670126469</v>
      </c>
    </row>
    <row r="561" spans="1:14" x14ac:dyDescent="0.2">
      <c r="A561" s="30">
        <v>37407</v>
      </c>
      <c r="B561" s="3" t="s">
        <v>21</v>
      </c>
      <c r="C561" s="3" t="s">
        <v>15</v>
      </c>
      <c r="D561" s="6">
        <v>3</v>
      </c>
      <c r="E561" s="11" t="s">
        <v>9</v>
      </c>
      <c r="F561" s="3" t="str">
        <f t="shared" si="42"/>
        <v>Mon</v>
      </c>
      <c r="G561" s="3" t="str">
        <f t="shared" si="43"/>
        <v>OtherEnc</v>
      </c>
      <c r="H561" s="19">
        <v>25</v>
      </c>
      <c r="I561" s="19">
        <v>31</v>
      </c>
      <c r="J561" s="19">
        <v>0</v>
      </c>
      <c r="K561" s="24">
        <v>20</v>
      </c>
      <c r="L561" s="12">
        <f t="shared" si="44"/>
        <v>608.68357663302243</v>
      </c>
      <c r="M561" s="4">
        <f t="shared" si="45"/>
        <v>2.7843915838724818</v>
      </c>
      <c r="N561" s="4">
        <f t="shared" si="46"/>
        <v>6.4112985540828564</v>
      </c>
    </row>
    <row r="562" spans="1:14" x14ac:dyDescent="0.2">
      <c r="A562" s="30">
        <v>37407</v>
      </c>
      <c r="B562" s="3" t="s">
        <v>21</v>
      </c>
      <c r="C562" s="3" t="s">
        <v>15</v>
      </c>
      <c r="D562" s="6">
        <v>3</v>
      </c>
      <c r="E562" s="11" t="s">
        <v>9</v>
      </c>
      <c r="F562" s="3" t="str">
        <f t="shared" si="42"/>
        <v>Mon</v>
      </c>
      <c r="G562" s="3" t="str">
        <f t="shared" si="43"/>
        <v>OtherEnc</v>
      </c>
      <c r="H562" s="19">
        <v>7</v>
      </c>
      <c r="I562" s="19">
        <v>7</v>
      </c>
      <c r="J562" s="19">
        <v>0</v>
      </c>
      <c r="K562" s="24">
        <v>10</v>
      </c>
      <c r="L562" s="12">
        <f t="shared" si="44"/>
        <v>38.484510006474963</v>
      </c>
      <c r="M562" s="4">
        <f t="shared" si="45"/>
        <v>1.585285961394685</v>
      </c>
      <c r="N562" s="4">
        <f t="shared" si="46"/>
        <v>3.6502558228401361</v>
      </c>
    </row>
    <row r="563" spans="1:14" x14ac:dyDescent="0.2">
      <c r="A563" s="30">
        <v>37407</v>
      </c>
      <c r="B563" s="3" t="s">
        <v>21</v>
      </c>
      <c r="C563" s="3" t="s">
        <v>15</v>
      </c>
      <c r="D563" s="6">
        <v>3</v>
      </c>
      <c r="E563" s="11" t="s">
        <v>9</v>
      </c>
      <c r="F563" s="3" t="str">
        <f t="shared" si="42"/>
        <v>Mon</v>
      </c>
      <c r="G563" s="3" t="str">
        <f t="shared" si="43"/>
        <v>OtherEnc</v>
      </c>
      <c r="H563" s="19">
        <v>43.5</v>
      </c>
      <c r="I563" s="19">
        <v>48</v>
      </c>
      <c r="J563" s="19">
        <v>0</v>
      </c>
      <c r="K563" s="24">
        <v>40</v>
      </c>
      <c r="L563" s="12">
        <f t="shared" si="44"/>
        <v>1639.9113651738719</v>
      </c>
      <c r="M563" s="4">
        <f t="shared" si="45"/>
        <v>3.2148203756963958</v>
      </c>
      <c r="N563" s="4">
        <f t="shared" si="46"/>
        <v>7.402397473732039</v>
      </c>
    </row>
    <row r="564" spans="1:14" x14ac:dyDescent="0.2">
      <c r="A564" s="30">
        <v>37407</v>
      </c>
      <c r="B564" s="3" t="s">
        <v>21</v>
      </c>
      <c r="C564" s="3" t="s">
        <v>15</v>
      </c>
      <c r="D564" s="6">
        <v>3</v>
      </c>
      <c r="E564" s="11" t="s">
        <v>9</v>
      </c>
      <c r="F564" s="3" t="str">
        <f t="shared" si="42"/>
        <v>Mon</v>
      </c>
      <c r="G564" s="3" t="str">
        <f t="shared" si="43"/>
        <v>OtherEnc</v>
      </c>
      <c r="H564" s="19">
        <v>3</v>
      </c>
      <c r="I564" s="19">
        <v>3</v>
      </c>
      <c r="J564" s="19">
        <v>0</v>
      </c>
      <c r="K564" s="24">
        <v>10</v>
      </c>
      <c r="L564" s="12">
        <f t="shared" si="44"/>
        <v>7.0685834705770345</v>
      </c>
      <c r="M564" s="4">
        <f t="shared" si="45"/>
        <v>0.84933239080549627</v>
      </c>
      <c r="N564" s="4">
        <f t="shared" si="46"/>
        <v>1.9556601020657289</v>
      </c>
    </row>
    <row r="565" spans="1:14" x14ac:dyDescent="0.2">
      <c r="A565" s="30">
        <v>37432</v>
      </c>
      <c r="B565" s="3" t="s">
        <v>28</v>
      </c>
      <c r="C565" s="3" t="s">
        <v>15</v>
      </c>
      <c r="D565" s="2">
        <v>3</v>
      </c>
      <c r="E565" s="3" t="s">
        <v>9</v>
      </c>
      <c r="F565" s="3" t="str">
        <f t="shared" si="42"/>
        <v>Mon</v>
      </c>
      <c r="G565" s="3" t="str">
        <f t="shared" si="43"/>
        <v>OtherEnc</v>
      </c>
      <c r="H565" s="17">
        <v>70</v>
      </c>
      <c r="I565" s="17">
        <v>40</v>
      </c>
      <c r="J565" s="17">
        <v>20</v>
      </c>
      <c r="K565" s="22">
        <v>0</v>
      </c>
      <c r="L565" s="12">
        <f t="shared" si="44"/>
        <v>3455.7519189487725</v>
      </c>
      <c r="M565" s="4">
        <f t="shared" si="45"/>
        <v>3.538542557852359</v>
      </c>
      <c r="N565" s="4">
        <f t="shared" si="46"/>
        <v>8.1477953446358615</v>
      </c>
    </row>
    <row r="566" spans="1:14" x14ac:dyDescent="0.2">
      <c r="A566" s="30">
        <v>37432</v>
      </c>
      <c r="B566" s="3" t="s">
        <v>20</v>
      </c>
      <c r="C566" s="3" t="s">
        <v>15</v>
      </c>
      <c r="D566" s="2">
        <v>3</v>
      </c>
      <c r="E566" s="3" t="s">
        <v>9</v>
      </c>
      <c r="F566" s="3" t="str">
        <f t="shared" si="42"/>
        <v>Mon</v>
      </c>
      <c r="G566" s="3" t="str">
        <f t="shared" si="43"/>
        <v>OtherEnc</v>
      </c>
      <c r="H566" s="17">
        <v>25</v>
      </c>
      <c r="I566" s="17">
        <v>19</v>
      </c>
      <c r="J566" s="17">
        <v>0</v>
      </c>
      <c r="K566" s="22">
        <v>40</v>
      </c>
      <c r="L566" s="12">
        <f t="shared" si="44"/>
        <v>373.06412761378795</v>
      </c>
      <c r="M566" s="4">
        <f t="shared" si="45"/>
        <v>2.571783490991038</v>
      </c>
      <c r="N566" s="4">
        <f t="shared" si="46"/>
        <v>5.9217503287641504</v>
      </c>
    </row>
    <row r="567" spans="1:14" x14ac:dyDescent="0.2">
      <c r="A567" s="30">
        <v>37432</v>
      </c>
      <c r="B567" s="3" t="s">
        <v>20</v>
      </c>
      <c r="C567" s="3" t="s">
        <v>15</v>
      </c>
      <c r="D567" s="2">
        <v>3</v>
      </c>
      <c r="E567" s="3" t="s">
        <v>9</v>
      </c>
      <c r="F567" s="3" t="str">
        <f t="shared" si="42"/>
        <v>Mon</v>
      </c>
      <c r="G567" s="3" t="str">
        <f t="shared" si="43"/>
        <v>OtherEnc</v>
      </c>
      <c r="H567" s="17">
        <v>19.5</v>
      </c>
      <c r="I567" s="17">
        <v>12.5</v>
      </c>
      <c r="J567" s="17">
        <v>0</v>
      </c>
      <c r="K567" s="22">
        <v>35</v>
      </c>
      <c r="L567" s="12">
        <f t="shared" si="44"/>
        <v>191.44080232812803</v>
      </c>
      <c r="M567" s="4">
        <f t="shared" si="45"/>
        <v>2.2820345057367457</v>
      </c>
      <c r="N567" s="4">
        <f t="shared" si="46"/>
        <v>5.2545786346074665</v>
      </c>
    </row>
    <row r="568" spans="1:14" x14ac:dyDescent="0.2">
      <c r="A568" s="30">
        <v>37407</v>
      </c>
      <c r="B568" s="3" t="s">
        <v>20</v>
      </c>
      <c r="C568" s="3" t="s">
        <v>15</v>
      </c>
      <c r="D568" s="2">
        <v>4</v>
      </c>
      <c r="E568" s="3" t="s">
        <v>9</v>
      </c>
      <c r="F568" s="3" t="str">
        <f t="shared" si="42"/>
        <v>Mon</v>
      </c>
      <c r="G568" s="3" t="str">
        <f t="shared" si="43"/>
        <v>OtherEnc</v>
      </c>
      <c r="H568" s="17">
        <v>12.5</v>
      </c>
      <c r="I568" s="17">
        <v>13</v>
      </c>
      <c r="J568" s="17">
        <v>0</v>
      </c>
      <c r="K568" s="22">
        <v>20</v>
      </c>
      <c r="L568" s="12">
        <f t="shared" si="44"/>
        <v>127.62720155208534</v>
      </c>
      <c r="M568" s="4">
        <f t="shared" si="45"/>
        <v>2.1059432466810648</v>
      </c>
      <c r="N568" s="4">
        <f t="shared" si="46"/>
        <v>4.8491135264993019</v>
      </c>
    </row>
    <row r="569" spans="1:14" x14ac:dyDescent="0.2">
      <c r="A569" s="30">
        <v>37407</v>
      </c>
      <c r="B569" s="3" t="s">
        <v>20</v>
      </c>
      <c r="C569" s="3" t="s">
        <v>15</v>
      </c>
      <c r="D569" s="2">
        <v>4</v>
      </c>
      <c r="E569" s="3" t="s">
        <v>9</v>
      </c>
      <c r="F569" s="3" t="str">
        <f t="shared" si="42"/>
        <v>Mon</v>
      </c>
      <c r="G569" s="3" t="str">
        <f t="shared" si="43"/>
        <v>OtherEnc</v>
      </c>
      <c r="H569" s="17">
        <v>81.5</v>
      </c>
      <c r="I569" s="17">
        <v>48.5</v>
      </c>
      <c r="J569" s="17">
        <v>0</v>
      </c>
      <c r="K569" s="22">
        <v>55</v>
      </c>
      <c r="L569" s="12">
        <f t="shared" si="44"/>
        <v>3104.4825903692636</v>
      </c>
      <c r="M569" s="4">
        <f t="shared" si="45"/>
        <v>3.4919892287084116</v>
      </c>
      <c r="N569" s="4">
        <f t="shared" si="46"/>
        <v>8.0406023429197635</v>
      </c>
    </row>
    <row r="570" spans="1:14" x14ac:dyDescent="0.2">
      <c r="A570" s="30">
        <v>37407</v>
      </c>
      <c r="B570" s="3" t="s">
        <v>20</v>
      </c>
      <c r="C570" s="3" t="s">
        <v>15</v>
      </c>
      <c r="D570" s="2">
        <v>4</v>
      </c>
      <c r="E570" s="3" t="s">
        <v>9</v>
      </c>
      <c r="F570" s="3" t="str">
        <f t="shared" si="42"/>
        <v>Mon</v>
      </c>
      <c r="G570" s="3" t="str">
        <f t="shared" si="43"/>
        <v>OtherEnc</v>
      </c>
      <c r="H570" s="17">
        <v>18</v>
      </c>
      <c r="I570" s="17">
        <v>17</v>
      </c>
      <c r="J570" s="17">
        <v>0</v>
      </c>
      <c r="K570" s="22">
        <v>50</v>
      </c>
      <c r="L570" s="12">
        <f t="shared" si="44"/>
        <v>240.33183799961918</v>
      </c>
      <c r="M570" s="4">
        <f t="shared" si="45"/>
        <v>2.3808113078477513</v>
      </c>
      <c r="N570" s="4">
        <f t="shared" si="46"/>
        <v>5.4820206266818907</v>
      </c>
    </row>
    <row r="571" spans="1:14" x14ac:dyDescent="0.2">
      <c r="A571" s="30">
        <v>37407</v>
      </c>
      <c r="B571" s="3" t="s">
        <v>21</v>
      </c>
      <c r="C571" s="3" t="s">
        <v>15</v>
      </c>
      <c r="D571" s="6">
        <v>4</v>
      </c>
      <c r="E571" s="11" t="s">
        <v>9</v>
      </c>
      <c r="F571" s="3" t="str">
        <f t="shared" si="42"/>
        <v>Mon</v>
      </c>
      <c r="G571" s="3" t="str">
        <f t="shared" si="43"/>
        <v>OtherEnc</v>
      </c>
      <c r="H571" s="19">
        <v>15</v>
      </c>
      <c r="I571" s="19">
        <v>11</v>
      </c>
      <c r="J571" s="19">
        <v>0</v>
      </c>
      <c r="K571" s="24">
        <v>10</v>
      </c>
      <c r="L571" s="12">
        <f t="shared" si="44"/>
        <v>129.59069696057895</v>
      </c>
      <c r="M571" s="4">
        <f t="shared" si="45"/>
        <v>2.1125738255800779</v>
      </c>
      <c r="N571" s="4">
        <f t="shared" si="46"/>
        <v>4.8643809986300903</v>
      </c>
    </row>
    <row r="572" spans="1:14" x14ac:dyDescent="0.2">
      <c r="A572" s="30">
        <v>37407</v>
      </c>
      <c r="B572" s="3" t="s">
        <v>21</v>
      </c>
      <c r="C572" s="3" t="s">
        <v>15</v>
      </c>
      <c r="D572" s="6">
        <v>4</v>
      </c>
      <c r="E572" s="11" t="s">
        <v>9</v>
      </c>
      <c r="F572" s="3" t="str">
        <f t="shared" si="42"/>
        <v>Mon</v>
      </c>
      <c r="G572" s="3" t="str">
        <f t="shared" si="43"/>
        <v>OtherEnc</v>
      </c>
      <c r="H572" s="19">
        <v>16</v>
      </c>
      <c r="I572" s="19">
        <v>12.5</v>
      </c>
      <c r="J572" s="19">
        <v>0</v>
      </c>
      <c r="K572" s="24">
        <v>5</v>
      </c>
      <c r="L572" s="12">
        <f t="shared" si="44"/>
        <v>157.07963267948966</v>
      </c>
      <c r="M572" s="4">
        <f t="shared" si="45"/>
        <v>2.1961198770301529</v>
      </c>
      <c r="N572" s="4">
        <f t="shared" si="46"/>
        <v>5.0567528912775463</v>
      </c>
    </row>
    <row r="573" spans="1:14" x14ac:dyDescent="0.2">
      <c r="A573" s="30">
        <v>37407</v>
      </c>
      <c r="B573" s="3" t="s">
        <v>21</v>
      </c>
      <c r="C573" s="3" t="s">
        <v>15</v>
      </c>
      <c r="D573" s="6">
        <v>4</v>
      </c>
      <c r="E573" s="11" t="s">
        <v>9</v>
      </c>
      <c r="F573" s="3" t="str">
        <f t="shared" si="42"/>
        <v>Mon</v>
      </c>
      <c r="G573" s="3" t="str">
        <f t="shared" si="43"/>
        <v>OtherEnc</v>
      </c>
      <c r="H573" s="19">
        <v>8</v>
      </c>
      <c r="I573" s="19">
        <v>7.5</v>
      </c>
      <c r="J573" s="19">
        <v>0</v>
      </c>
      <c r="K573" s="24">
        <v>0</v>
      </c>
      <c r="L573" s="12">
        <f t="shared" si="44"/>
        <v>47.123889803846893</v>
      </c>
      <c r="M573" s="4">
        <f t="shared" si="45"/>
        <v>1.673241131749815</v>
      </c>
      <c r="N573" s="4">
        <f t="shared" si="46"/>
        <v>3.85278008695161</v>
      </c>
    </row>
    <row r="574" spans="1:14" x14ac:dyDescent="0.2">
      <c r="A574" s="30">
        <v>37432</v>
      </c>
      <c r="B574" s="3" t="s">
        <v>28</v>
      </c>
      <c r="C574" s="3" t="s">
        <v>15</v>
      </c>
      <c r="D574" s="2">
        <v>4</v>
      </c>
      <c r="E574" s="3" t="s">
        <v>9</v>
      </c>
      <c r="F574" s="3" t="str">
        <f t="shared" si="42"/>
        <v>Mon</v>
      </c>
      <c r="G574" s="3" t="str">
        <f t="shared" si="43"/>
        <v>OtherEnc</v>
      </c>
      <c r="H574" s="17">
        <v>4</v>
      </c>
      <c r="I574" s="17">
        <v>3</v>
      </c>
      <c r="J574" s="17">
        <v>0</v>
      </c>
      <c r="K574" s="22">
        <v>30</v>
      </c>
      <c r="L574" s="12">
        <f t="shared" si="44"/>
        <v>9.4247779607693793</v>
      </c>
      <c r="M574" s="4">
        <f t="shared" si="45"/>
        <v>0.97427112741379629</v>
      </c>
      <c r="N574" s="4">
        <f t="shared" si="46"/>
        <v>2.2433421745175099</v>
      </c>
    </row>
    <row r="575" spans="1:14" x14ac:dyDescent="0.2">
      <c r="A575" s="30">
        <v>37432</v>
      </c>
      <c r="B575" s="3" t="s">
        <v>20</v>
      </c>
      <c r="C575" s="3" t="s">
        <v>15</v>
      </c>
      <c r="D575" s="2">
        <v>4</v>
      </c>
      <c r="E575" s="3" t="s">
        <v>9</v>
      </c>
      <c r="F575" s="3" t="str">
        <f t="shared" si="42"/>
        <v>Mon</v>
      </c>
      <c r="G575" s="3" t="str">
        <f t="shared" si="43"/>
        <v>OtherEnc</v>
      </c>
      <c r="H575" s="17">
        <v>65.5</v>
      </c>
      <c r="I575" s="17">
        <v>63</v>
      </c>
      <c r="J575" s="17">
        <v>0</v>
      </c>
      <c r="K575" s="22">
        <v>45</v>
      </c>
      <c r="L575" s="12">
        <f t="shared" si="44"/>
        <v>3240.9455212595703</v>
      </c>
      <c r="M575" s="4">
        <f t="shared" si="45"/>
        <v>3.5106717308115361</v>
      </c>
      <c r="N575" s="4">
        <f t="shared" si="46"/>
        <v>8.0836203937622493</v>
      </c>
    </row>
    <row r="576" spans="1:14" x14ac:dyDescent="0.2">
      <c r="A576" s="30">
        <v>37407</v>
      </c>
      <c r="B576" s="3" t="s">
        <v>20</v>
      </c>
      <c r="C576" s="3" t="s">
        <v>15</v>
      </c>
      <c r="D576" s="2">
        <v>5</v>
      </c>
      <c r="E576" s="3" t="s">
        <v>9</v>
      </c>
      <c r="F576" s="3" t="str">
        <f t="shared" si="42"/>
        <v>Mon</v>
      </c>
      <c r="G576" s="3" t="str">
        <f t="shared" si="43"/>
        <v>OtherEnc</v>
      </c>
      <c r="H576" s="17">
        <v>44.5</v>
      </c>
      <c r="I576" s="17">
        <v>25</v>
      </c>
      <c r="J576" s="17">
        <v>0</v>
      </c>
      <c r="K576" s="22">
        <v>80</v>
      </c>
      <c r="L576" s="12">
        <f t="shared" si="44"/>
        <v>873.75545677966124</v>
      </c>
      <c r="M576" s="4">
        <f t="shared" si="45"/>
        <v>2.9413899010191407</v>
      </c>
      <c r="N576" s="4">
        <f t="shared" si="46"/>
        <v>6.7728005387699044</v>
      </c>
    </row>
    <row r="577" spans="1:14" x14ac:dyDescent="0.2">
      <c r="A577" s="30">
        <v>37407</v>
      </c>
      <c r="B577" s="3" t="s">
        <v>20</v>
      </c>
      <c r="C577" s="3" t="s">
        <v>15</v>
      </c>
      <c r="D577" s="2">
        <v>5</v>
      </c>
      <c r="E577" s="3" t="s">
        <v>9</v>
      </c>
      <c r="F577" s="3" t="str">
        <f t="shared" si="42"/>
        <v>Mon</v>
      </c>
      <c r="G577" s="3" t="str">
        <f t="shared" si="43"/>
        <v>OtherEnc</v>
      </c>
      <c r="H577" s="17">
        <v>11</v>
      </c>
      <c r="I577" s="17">
        <v>9</v>
      </c>
      <c r="J577" s="17">
        <v>0</v>
      </c>
      <c r="K577" s="22">
        <v>30</v>
      </c>
      <c r="L577" s="12">
        <f t="shared" si="44"/>
        <v>77.754418176347386</v>
      </c>
      <c r="M577" s="4">
        <f t="shared" si="45"/>
        <v>1.8907250759637213</v>
      </c>
      <c r="N577" s="4">
        <f t="shared" si="46"/>
        <v>4.3535553748640998</v>
      </c>
    </row>
    <row r="578" spans="1:14" x14ac:dyDescent="0.2">
      <c r="A578" s="30">
        <v>37407</v>
      </c>
      <c r="B578" s="3" t="s">
        <v>20</v>
      </c>
      <c r="C578" s="3" t="s">
        <v>15</v>
      </c>
      <c r="D578" s="2">
        <v>5</v>
      </c>
      <c r="E578" s="3" t="s">
        <v>9</v>
      </c>
      <c r="F578" s="3" t="str">
        <f t="shared" si="42"/>
        <v>Mon</v>
      </c>
      <c r="G578" s="3" t="str">
        <f t="shared" si="43"/>
        <v>OtherEnc</v>
      </c>
      <c r="H578" s="17">
        <v>89</v>
      </c>
      <c r="I578" s="17">
        <v>49.5</v>
      </c>
      <c r="J578" s="17">
        <v>0</v>
      </c>
      <c r="K578" s="22">
        <v>40</v>
      </c>
      <c r="L578" s="12">
        <f t="shared" si="44"/>
        <v>3460.0716088474583</v>
      </c>
      <c r="M578" s="4">
        <f t="shared" si="45"/>
        <v>3.5390850869446528</v>
      </c>
      <c r="N578" s="4">
        <f t="shared" si="46"/>
        <v>8.1490445640362932</v>
      </c>
    </row>
    <row r="579" spans="1:14" x14ac:dyDescent="0.2">
      <c r="A579" s="30">
        <v>37407</v>
      </c>
      <c r="B579" s="3" t="s">
        <v>20</v>
      </c>
      <c r="C579" s="3" t="s">
        <v>15</v>
      </c>
      <c r="D579" s="2">
        <v>5</v>
      </c>
      <c r="E579" s="3" t="s">
        <v>9</v>
      </c>
      <c r="F579" s="3" t="str">
        <f t="shared" ref="F579:F642" si="47">VLOOKUP(E579,P$3:Q$22,2)</f>
        <v>Mon</v>
      </c>
      <c r="G579" s="3" t="str">
        <f t="shared" ref="G579:G642" si="48">VLOOKUP(E579,P$24:Q$44,2)</f>
        <v>OtherEnc</v>
      </c>
      <c r="H579" s="17">
        <v>24</v>
      </c>
      <c r="I579" s="17">
        <v>17.5</v>
      </c>
      <c r="J579" s="17">
        <v>0</v>
      </c>
      <c r="K579" s="22">
        <v>10</v>
      </c>
      <c r="L579" s="12">
        <f t="shared" ref="L579:L642" si="49">IF(J579&gt;0,PI()*((H579/2)*(I579/2)+J579^2),((H579/2)*(I579/2))*PI())</f>
        <v>329.86722862692829</v>
      </c>
      <c r="M579" s="4">
        <f t="shared" ref="M579:M642" si="50">LOG(L579)</f>
        <v>2.518339171764072</v>
      </c>
      <c r="N579" s="4">
        <f t="shared" ref="N579:N642" si="51">LN(L579)</f>
        <v>5.7986902360069239</v>
      </c>
    </row>
    <row r="580" spans="1:14" x14ac:dyDescent="0.2">
      <c r="A580" s="30">
        <v>37407</v>
      </c>
      <c r="B580" s="3" t="s">
        <v>20</v>
      </c>
      <c r="C580" s="3" t="s">
        <v>15</v>
      </c>
      <c r="D580" s="2">
        <v>5</v>
      </c>
      <c r="E580" s="3" t="s">
        <v>9</v>
      </c>
      <c r="F580" s="3" t="str">
        <f t="shared" si="47"/>
        <v>Mon</v>
      </c>
      <c r="G580" s="3" t="str">
        <f t="shared" si="48"/>
        <v>OtherEnc</v>
      </c>
      <c r="H580" s="17">
        <v>58</v>
      </c>
      <c r="I580" s="17">
        <v>56.5</v>
      </c>
      <c r="J580" s="17">
        <v>0</v>
      </c>
      <c r="K580" s="22">
        <v>30</v>
      </c>
      <c r="L580" s="12">
        <f t="shared" si="49"/>
        <v>2573.7497814534381</v>
      </c>
      <c r="M580" s="4">
        <f t="shared" si="50"/>
        <v>3.4105663227485472</v>
      </c>
      <c r="N580" s="4">
        <f t="shared" si="51"/>
        <v>7.8531191734283246</v>
      </c>
    </row>
    <row r="581" spans="1:14" x14ac:dyDescent="0.2">
      <c r="A581" s="30">
        <v>37407</v>
      </c>
      <c r="B581" s="3" t="s">
        <v>20</v>
      </c>
      <c r="C581" s="3" t="s">
        <v>15</v>
      </c>
      <c r="D581" s="2">
        <v>5</v>
      </c>
      <c r="E581" s="3" t="s">
        <v>9</v>
      </c>
      <c r="F581" s="3" t="str">
        <f t="shared" si="47"/>
        <v>Mon</v>
      </c>
      <c r="G581" s="3" t="str">
        <f t="shared" si="48"/>
        <v>OtherEnc</v>
      </c>
      <c r="H581" s="17">
        <v>3.5</v>
      </c>
      <c r="I581" s="17">
        <v>2</v>
      </c>
      <c r="J581" s="17">
        <v>0</v>
      </c>
      <c r="K581" s="22">
        <v>0</v>
      </c>
      <c r="L581" s="12">
        <f t="shared" si="49"/>
        <v>5.497787143782138</v>
      </c>
      <c r="M581" s="4">
        <f t="shared" si="50"/>
        <v>0.74018792138042833</v>
      </c>
      <c r="N581" s="4">
        <f t="shared" si="51"/>
        <v>1.7043456737848228</v>
      </c>
    </row>
    <row r="582" spans="1:14" x14ac:dyDescent="0.2">
      <c r="A582" s="30">
        <v>37407</v>
      </c>
      <c r="B582" s="3" t="s">
        <v>20</v>
      </c>
      <c r="C582" s="3" t="s">
        <v>15</v>
      </c>
      <c r="D582" s="2">
        <v>5</v>
      </c>
      <c r="E582" s="3" t="s">
        <v>9</v>
      </c>
      <c r="F582" s="3" t="str">
        <f t="shared" si="47"/>
        <v>Mon</v>
      </c>
      <c r="G582" s="3" t="str">
        <f t="shared" si="48"/>
        <v>OtherEnc</v>
      </c>
      <c r="H582" s="17">
        <v>14.5</v>
      </c>
      <c r="I582" s="17">
        <v>12</v>
      </c>
      <c r="J582" s="17">
        <v>0</v>
      </c>
      <c r="K582" s="22">
        <v>15</v>
      </c>
      <c r="L582" s="12">
        <f t="shared" si="49"/>
        <v>136.65928043115599</v>
      </c>
      <c r="M582" s="4">
        <f t="shared" si="50"/>
        <v>2.1356391296487711</v>
      </c>
      <c r="N582" s="4">
        <f t="shared" si="51"/>
        <v>4.9174908239440382</v>
      </c>
    </row>
    <row r="583" spans="1:14" x14ac:dyDescent="0.2">
      <c r="A583" s="30">
        <v>37407</v>
      </c>
      <c r="B583" s="3" t="s">
        <v>21</v>
      </c>
      <c r="C583" s="3" t="s">
        <v>15</v>
      </c>
      <c r="D583" s="7">
        <v>5</v>
      </c>
      <c r="E583" s="11" t="s">
        <v>9</v>
      </c>
      <c r="F583" s="3" t="str">
        <f t="shared" si="47"/>
        <v>Mon</v>
      </c>
      <c r="G583" s="3" t="str">
        <f t="shared" si="48"/>
        <v>OtherEnc</v>
      </c>
      <c r="H583" s="19">
        <v>42.5</v>
      </c>
      <c r="I583" s="19">
        <v>17</v>
      </c>
      <c r="J583" s="19">
        <v>0</v>
      </c>
      <c r="K583" s="24">
        <v>5</v>
      </c>
      <c r="L583" s="12">
        <f t="shared" si="49"/>
        <v>567.45017305465637</v>
      </c>
      <c r="M583" s="4">
        <f t="shared" si="50"/>
        <v>2.7539277327947569</v>
      </c>
      <c r="N583" s="4">
        <f t="shared" si="51"/>
        <v>6.3411529447160966</v>
      </c>
    </row>
    <row r="584" spans="1:14" x14ac:dyDescent="0.2">
      <c r="A584" s="30">
        <v>37407</v>
      </c>
      <c r="B584" s="3" t="s">
        <v>21</v>
      </c>
      <c r="C584" s="3" t="s">
        <v>15</v>
      </c>
      <c r="D584" s="7">
        <v>5</v>
      </c>
      <c r="E584" s="11" t="s">
        <v>9</v>
      </c>
      <c r="F584" s="3" t="str">
        <f t="shared" si="47"/>
        <v>Mon</v>
      </c>
      <c r="G584" s="3" t="str">
        <f t="shared" si="48"/>
        <v>OtherEnc</v>
      </c>
      <c r="H584" s="19">
        <v>21</v>
      </c>
      <c r="I584" s="19">
        <v>7</v>
      </c>
      <c r="J584" s="19">
        <v>0</v>
      </c>
      <c r="K584" s="24">
        <v>10</v>
      </c>
      <c r="L584" s="12">
        <f t="shared" si="49"/>
        <v>115.4535300194249</v>
      </c>
      <c r="M584" s="4">
        <f t="shared" si="50"/>
        <v>2.0624072161143476</v>
      </c>
      <c r="N584" s="4">
        <f t="shared" si="51"/>
        <v>4.7488681115082461</v>
      </c>
    </row>
    <row r="585" spans="1:14" x14ac:dyDescent="0.2">
      <c r="A585" s="30">
        <v>37407</v>
      </c>
      <c r="B585" s="3" t="s">
        <v>21</v>
      </c>
      <c r="C585" s="3" t="s">
        <v>15</v>
      </c>
      <c r="D585" s="7">
        <v>5</v>
      </c>
      <c r="E585" s="11" t="s">
        <v>9</v>
      </c>
      <c r="F585" s="3" t="str">
        <f t="shared" si="47"/>
        <v>Mon</v>
      </c>
      <c r="G585" s="3" t="str">
        <f t="shared" si="48"/>
        <v>OtherEnc</v>
      </c>
      <c r="H585" s="19">
        <v>15.5</v>
      </c>
      <c r="I585" s="19">
        <v>13.5</v>
      </c>
      <c r="J585" s="19">
        <v>0</v>
      </c>
      <c r="K585" s="24">
        <v>30</v>
      </c>
      <c r="L585" s="12">
        <f t="shared" si="49"/>
        <v>164.34456569091606</v>
      </c>
      <c r="M585" s="4">
        <f t="shared" si="50"/>
        <v>2.2157553480314691</v>
      </c>
      <c r="N585" s="4">
        <f t="shared" si="51"/>
        <v>5.1019652340990946</v>
      </c>
    </row>
    <row r="586" spans="1:14" x14ac:dyDescent="0.2">
      <c r="A586" s="30">
        <v>37407</v>
      </c>
      <c r="B586" s="3" t="s">
        <v>21</v>
      </c>
      <c r="C586" s="3" t="s">
        <v>15</v>
      </c>
      <c r="D586" s="7">
        <v>5</v>
      </c>
      <c r="E586" s="11" t="s">
        <v>9</v>
      </c>
      <c r="F586" s="3" t="str">
        <f t="shared" si="47"/>
        <v>Mon</v>
      </c>
      <c r="G586" s="3" t="str">
        <f t="shared" si="48"/>
        <v>OtherEnc</v>
      </c>
      <c r="H586" s="19">
        <v>42.5</v>
      </c>
      <c r="I586" s="19">
        <v>30</v>
      </c>
      <c r="J586" s="19">
        <v>0</v>
      </c>
      <c r="K586" s="24">
        <v>15</v>
      </c>
      <c r="L586" s="12">
        <f t="shared" si="49"/>
        <v>1001.3826583317466</v>
      </c>
      <c r="M586" s="4">
        <f t="shared" si="50"/>
        <v>3.0006000661361454</v>
      </c>
      <c r="N586" s="4">
        <f t="shared" si="51"/>
        <v>6.9091369823220363</v>
      </c>
    </row>
    <row r="587" spans="1:14" x14ac:dyDescent="0.2">
      <c r="A587" s="30">
        <v>37407</v>
      </c>
      <c r="B587" s="3" t="s">
        <v>21</v>
      </c>
      <c r="C587" s="3" t="s">
        <v>15</v>
      </c>
      <c r="D587" s="7">
        <v>5</v>
      </c>
      <c r="E587" s="11" t="s">
        <v>9</v>
      </c>
      <c r="F587" s="3" t="str">
        <f t="shared" si="47"/>
        <v>Mon</v>
      </c>
      <c r="G587" s="3" t="str">
        <f t="shared" si="48"/>
        <v>OtherEnc</v>
      </c>
      <c r="H587" s="19">
        <v>12.5</v>
      </c>
      <c r="I587" s="19">
        <v>7</v>
      </c>
      <c r="J587" s="19">
        <v>0</v>
      </c>
      <c r="K587" s="24">
        <v>5</v>
      </c>
      <c r="L587" s="12">
        <f t="shared" si="49"/>
        <v>68.722339297276719</v>
      </c>
      <c r="M587" s="4">
        <f t="shared" si="50"/>
        <v>1.8370979343884846</v>
      </c>
      <c r="N587" s="4">
        <f t="shared" si="51"/>
        <v>4.2300743180930782</v>
      </c>
    </row>
    <row r="588" spans="1:14" x14ac:dyDescent="0.2">
      <c r="A588" s="30">
        <v>37407</v>
      </c>
      <c r="B588" s="3" t="s">
        <v>21</v>
      </c>
      <c r="C588" s="3" t="s">
        <v>15</v>
      </c>
      <c r="D588" s="7">
        <v>5</v>
      </c>
      <c r="E588" s="11" t="s">
        <v>9</v>
      </c>
      <c r="F588" s="3" t="str">
        <f t="shared" si="47"/>
        <v>Mon</v>
      </c>
      <c r="G588" s="3" t="str">
        <f t="shared" si="48"/>
        <v>OtherEnc</v>
      </c>
      <c r="H588" s="19">
        <v>3</v>
      </c>
      <c r="I588" s="19">
        <v>2.5</v>
      </c>
      <c r="J588" s="19">
        <v>0</v>
      </c>
      <c r="K588" s="24">
        <v>30</v>
      </c>
      <c r="L588" s="12">
        <f t="shared" si="49"/>
        <v>5.8904862254808616</v>
      </c>
      <c r="M588" s="4">
        <f t="shared" si="50"/>
        <v>0.7701511447578715</v>
      </c>
      <c r="N588" s="4">
        <f t="shared" si="51"/>
        <v>1.7733385452717743</v>
      </c>
    </row>
    <row r="589" spans="1:14" x14ac:dyDescent="0.2">
      <c r="A589" s="30">
        <v>37432</v>
      </c>
      <c r="B589" s="3" t="s">
        <v>20</v>
      </c>
      <c r="C589" s="3" t="s">
        <v>15</v>
      </c>
      <c r="D589" s="2">
        <v>5</v>
      </c>
      <c r="E589" s="3" t="s">
        <v>9</v>
      </c>
      <c r="F589" s="3" t="str">
        <f t="shared" si="47"/>
        <v>Mon</v>
      </c>
      <c r="G589" s="3" t="str">
        <f t="shared" si="48"/>
        <v>OtherEnc</v>
      </c>
      <c r="H589" s="17">
        <v>44</v>
      </c>
      <c r="I589" s="17">
        <v>32.5</v>
      </c>
      <c r="J589" s="17">
        <v>0</v>
      </c>
      <c r="K589" s="22">
        <v>85</v>
      </c>
      <c r="L589" s="12">
        <f t="shared" si="49"/>
        <v>1123.1193736583512</v>
      </c>
      <c r="M589" s="4">
        <f t="shared" si="50"/>
        <v>3.0504259188312335</v>
      </c>
      <c r="N589" s="4">
        <f t="shared" si="51"/>
        <v>7.0238652479834629</v>
      </c>
    </row>
    <row r="590" spans="1:14" x14ac:dyDescent="0.2">
      <c r="A590" s="30">
        <v>37432</v>
      </c>
      <c r="B590" s="3" t="s">
        <v>20</v>
      </c>
      <c r="C590" s="3" t="s">
        <v>15</v>
      </c>
      <c r="D590" s="2">
        <v>5</v>
      </c>
      <c r="E590" s="3" t="s">
        <v>9</v>
      </c>
      <c r="F590" s="3" t="str">
        <f t="shared" si="47"/>
        <v>Mon</v>
      </c>
      <c r="G590" s="3" t="str">
        <f t="shared" si="48"/>
        <v>OtherEnc</v>
      </c>
      <c r="H590" s="17">
        <v>3</v>
      </c>
      <c r="I590" s="17">
        <v>2</v>
      </c>
      <c r="J590" s="17">
        <v>0</v>
      </c>
      <c r="K590" s="22">
        <v>0</v>
      </c>
      <c r="L590" s="12">
        <f t="shared" si="49"/>
        <v>4.7123889803846897</v>
      </c>
      <c r="M590" s="4">
        <f t="shared" si="50"/>
        <v>0.67324113174981504</v>
      </c>
      <c r="N590" s="4">
        <f t="shared" si="51"/>
        <v>1.5501949939575645</v>
      </c>
    </row>
    <row r="591" spans="1:14" x14ac:dyDescent="0.2">
      <c r="A591" s="30">
        <v>37432</v>
      </c>
      <c r="B591" s="3" t="s">
        <v>20</v>
      </c>
      <c r="C591" s="3" t="s">
        <v>15</v>
      </c>
      <c r="D591" s="2">
        <v>5</v>
      </c>
      <c r="E591" s="3" t="s">
        <v>9</v>
      </c>
      <c r="F591" s="3" t="str">
        <f t="shared" si="47"/>
        <v>Mon</v>
      </c>
      <c r="G591" s="3" t="str">
        <f t="shared" si="48"/>
        <v>OtherEnc</v>
      </c>
      <c r="H591" s="17">
        <v>19</v>
      </c>
      <c r="I591" s="17">
        <v>13</v>
      </c>
      <c r="J591" s="17">
        <v>0</v>
      </c>
      <c r="K591" s="22">
        <v>20</v>
      </c>
      <c r="L591" s="12">
        <f t="shared" si="49"/>
        <v>193.99334635916972</v>
      </c>
      <c r="M591" s="4">
        <f t="shared" si="50"/>
        <v>2.287786834625837</v>
      </c>
      <c r="N591" s="4">
        <f t="shared" si="51"/>
        <v>5.2678238613574866</v>
      </c>
    </row>
    <row r="592" spans="1:14" x14ac:dyDescent="0.2">
      <c r="A592" s="30">
        <v>37432</v>
      </c>
      <c r="B592" s="3" t="s">
        <v>20</v>
      </c>
      <c r="C592" s="3" t="s">
        <v>15</v>
      </c>
      <c r="D592" s="2">
        <v>5</v>
      </c>
      <c r="E592" s="3" t="s">
        <v>9</v>
      </c>
      <c r="F592" s="3" t="str">
        <f t="shared" si="47"/>
        <v>Mon</v>
      </c>
      <c r="G592" s="3" t="str">
        <f t="shared" si="48"/>
        <v>OtherEnc</v>
      </c>
      <c r="H592" s="17">
        <v>8.5</v>
      </c>
      <c r="I592" s="17">
        <v>3.5</v>
      </c>
      <c r="J592" s="17">
        <v>0</v>
      </c>
      <c r="K592" s="22">
        <v>15</v>
      </c>
      <c r="L592" s="12">
        <f t="shared" si="49"/>
        <v>23.365595361074085</v>
      </c>
      <c r="M592" s="4">
        <f t="shared" si="50"/>
        <v>1.3685768514307397</v>
      </c>
      <c r="N592" s="4">
        <f t="shared" si="51"/>
        <v>3.1512646567211484</v>
      </c>
    </row>
    <row r="593" spans="1:14" x14ac:dyDescent="0.2">
      <c r="A593" s="30">
        <v>37432</v>
      </c>
      <c r="B593" s="3" t="s">
        <v>20</v>
      </c>
      <c r="C593" s="3" t="s">
        <v>15</v>
      </c>
      <c r="D593" s="2">
        <v>5</v>
      </c>
      <c r="E593" s="3" t="s">
        <v>9</v>
      </c>
      <c r="F593" s="3" t="str">
        <f t="shared" si="47"/>
        <v>Mon</v>
      </c>
      <c r="G593" s="3" t="str">
        <f t="shared" si="48"/>
        <v>OtherEnc</v>
      </c>
      <c r="H593" s="17">
        <v>54.5</v>
      </c>
      <c r="I593" s="17">
        <v>52</v>
      </c>
      <c r="J593" s="17">
        <v>0</v>
      </c>
      <c r="K593" s="22">
        <v>20</v>
      </c>
      <c r="L593" s="12">
        <f t="shared" si="49"/>
        <v>2225.8183950683683</v>
      </c>
      <c r="M593" s="4">
        <f t="shared" si="50"/>
        <v>3.3474897272776132</v>
      </c>
      <c r="N593" s="4">
        <f t="shared" si="51"/>
        <v>7.7078799449801352</v>
      </c>
    </row>
    <row r="594" spans="1:14" x14ac:dyDescent="0.2">
      <c r="A594" s="30">
        <v>37392</v>
      </c>
      <c r="B594" s="29" t="s">
        <v>21</v>
      </c>
      <c r="C594" s="3" t="s">
        <v>15</v>
      </c>
      <c r="D594" s="2">
        <v>6</v>
      </c>
      <c r="E594" s="26" t="s">
        <v>9</v>
      </c>
      <c r="F594" s="3" t="str">
        <f t="shared" si="47"/>
        <v>Mon</v>
      </c>
      <c r="G594" s="3" t="str">
        <f t="shared" si="48"/>
        <v>OtherEnc</v>
      </c>
      <c r="H594" s="18">
        <v>17</v>
      </c>
      <c r="I594" s="18">
        <v>25</v>
      </c>
      <c r="J594" s="18">
        <v>0</v>
      </c>
      <c r="K594" s="23">
        <v>15</v>
      </c>
      <c r="L594" s="12">
        <f t="shared" si="49"/>
        <v>333.79421944391549</v>
      </c>
      <c r="M594" s="4">
        <f t="shared" si="50"/>
        <v>2.5234788114164828</v>
      </c>
      <c r="N594" s="4">
        <f t="shared" si="51"/>
        <v>5.8105246936539263</v>
      </c>
    </row>
    <row r="595" spans="1:14" x14ac:dyDescent="0.2">
      <c r="A595" s="30">
        <v>37392</v>
      </c>
      <c r="B595" s="29" t="s">
        <v>21</v>
      </c>
      <c r="C595" s="3" t="s">
        <v>15</v>
      </c>
      <c r="D595" s="2">
        <v>6</v>
      </c>
      <c r="E595" s="26" t="s">
        <v>9</v>
      </c>
      <c r="F595" s="3" t="str">
        <f t="shared" si="47"/>
        <v>Mon</v>
      </c>
      <c r="G595" s="3" t="str">
        <f t="shared" si="48"/>
        <v>OtherEnc</v>
      </c>
      <c r="H595" s="18">
        <v>23</v>
      </c>
      <c r="I595" s="18">
        <v>17</v>
      </c>
      <c r="J595" s="18">
        <v>0</v>
      </c>
      <c r="K595" s="23">
        <v>30</v>
      </c>
      <c r="L595" s="12">
        <f t="shared" si="49"/>
        <v>307.09068188840229</v>
      </c>
      <c r="M595" s="4">
        <f t="shared" si="50"/>
        <v>2.4872666387620384</v>
      </c>
      <c r="N595" s="4">
        <f t="shared" si="51"/>
        <v>5.727143084714875</v>
      </c>
    </row>
    <row r="596" spans="1:14" x14ac:dyDescent="0.2">
      <c r="A596" s="30">
        <v>37392</v>
      </c>
      <c r="B596" s="29" t="s">
        <v>21</v>
      </c>
      <c r="C596" s="3" t="s">
        <v>15</v>
      </c>
      <c r="D596" s="2">
        <v>6</v>
      </c>
      <c r="E596" s="26" t="s">
        <v>9</v>
      </c>
      <c r="F596" s="3" t="str">
        <f t="shared" si="47"/>
        <v>Mon</v>
      </c>
      <c r="G596" s="3" t="str">
        <f t="shared" si="48"/>
        <v>OtherEnc</v>
      </c>
      <c r="H596" s="18">
        <v>2</v>
      </c>
      <c r="I596" s="18">
        <v>1</v>
      </c>
      <c r="J596" s="18">
        <v>0</v>
      </c>
      <c r="K596" s="23">
        <v>0</v>
      </c>
      <c r="L596" s="12">
        <f t="shared" si="49"/>
        <v>1.5707963267948966</v>
      </c>
      <c r="M596" s="4">
        <f t="shared" si="50"/>
        <v>0.19611987703015263</v>
      </c>
      <c r="N596" s="4">
        <f t="shared" si="51"/>
        <v>0.45158270528945482</v>
      </c>
    </row>
    <row r="597" spans="1:14" x14ac:dyDescent="0.2">
      <c r="A597" s="30">
        <v>37392</v>
      </c>
      <c r="B597" s="29" t="s">
        <v>21</v>
      </c>
      <c r="C597" s="3" t="s">
        <v>15</v>
      </c>
      <c r="D597" s="2">
        <v>6</v>
      </c>
      <c r="E597" s="26" t="s">
        <v>9</v>
      </c>
      <c r="F597" s="3" t="str">
        <f t="shared" si="47"/>
        <v>Mon</v>
      </c>
      <c r="G597" s="3" t="str">
        <f t="shared" si="48"/>
        <v>OtherEnc</v>
      </c>
      <c r="H597" s="18">
        <v>2</v>
      </c>
      <c r="I597" s="18">
        <v>1</v>
      </c>
      <c r="J597" s="18">
        <v>0</v>
      </c>
      <c r="K597" s="23">
        <v>5</v>
      </c>
      <c r="L597" s="12">
        <f t="shared" si="49"/>
        <v>1.5707963267948966</v>
      </c>
      <c r="M597" s="4">
        <f t="shared" si="50"/>
        <v>0.19611987703015263</v>
      </c>
      <c r="N597" s="4">
        <f t="shared" si="51"/>
        <v>0.45158270528945482</v>
      </c>
    </row>
    <row r="598" spans="1:14" x14ac:dyDescent="0.2">
      <c r="A598" s="30">
        <v>37392</v>
      </c>
      <c r="B598" s="29" t="s">
        <v>21</v>
      </c>
      <c r="C598" s="3" t="s">
        <v>15</v>
      </c>
      <c r="D598" s="2">
        <v>6</v>
      </c>
      <c r="E598" s="26" t="s">
        <v>9</v>
      </c>
      <c r="F598" s="3" t="str">
        <f t="shared" si="47"/>
        <v>Mon</v>
      </c>
      <c r="G598" s="3" t="str">
        <f t="shared" si="48"/>
        <v>OtherEnc</v>
      </c>
      <c r="H598" s="18">
        <v>4</v>
      </c>
      <c r="I598" s="18">
        <v>2.5</v>
      </c>
      <c r="J598" s="18">
        <v>0</v>
      </c>
      <c r="K598" s="23">
        <v>0</v>
      </c>
      <c r="L598" s="12">
        <f t="shared" si="49"/>
        <v>7.8539816339744828</v>
      </c>
      <c r="M598" s="4">
        <f t="shared" si="50"/>
        <v>0.8950898813661714</v>
      </c>
      <c r="N598" s="4">
        <f t="shared" si="51"/>
        <v>2.061020617723555</v>
      </c>
    </row>
    <row r="599" spans="1:14" x14ac:dyDescent="0.2">
      <c r="A599" s="30">
        <v>37392</v>
      </c>
      <c r="B599" s="29" t="s">
        <v>21</v>
      </c>
      <c r="C599" s="3" t="s">
        <v>15</v>
      </c>
      <c r="D599" s="2">
        <v>6</v>
      </c>
      <c r="E599" s="26" t="s">
        <v>9</v>
      </c>
      <c r="F599" s="3" t="str">
        <f t="shared" si="47"/>
        <v>Mon</v>
      </c>
      <c r="G599" s="3" t="str">
        <f t="shared" si="48"/>
        <v>OtherEnc</v>
      </c>
      <c r="H599" s="18">
        <v>56</v>
      </c>
      <c r="I599" s="18">
        <v>60</v>
      </c>
      <c r="J599" s="18">
        <v>0</v>
      </c>
      <c r="K599" s="23">
        <v>15</v>
      </c>
      <c r="L599" s="12">
        <f t="shared" si="49"/>
        <v>2638.9378290154264</v>
      </c>
      <c r="M599" s="4">
        <f t="shared" si="50"/>
        <v>3.4214291587560157</v>
      </c>
      <c r="N599" s="4">
        <f t="shared" si="51"/>
        <v>7.8781317776867592</v>
      </c>
    </row>
    <row r="600" spans="1:14" x14ac:dyDescent="0.2">
      <c r="A600" s="30">
        <v>37392</v>
      </c>
      <c r="B600" s="29" t="s">
        <v>21</v>
      </c>
      <c r="C600" s="3" t="s">
        <v>15</v>
      </c>
      <c r="D600" s="2">
        <v>6</v>
      </c>
      <c r="E600" s="26" t="s">
        <v>9</v>
      </c>
      <c r="F600" s="3" t="str">
        <f t="shared" si="47"/>
        <v>Mon</v>
      </c>
      <c r="G600" s="3" t="str">
        <f t="shared" si="48"/>
        <v>OtherEnc</v>
      </c>
      <c r="H600" s="18">
        <v>26</v>
      </c>
      <c r="I600" s="18">
        <v>12</v>
      </c>
      <c r="J600" s="18">
        <v>0</v>
      </c>
      <c r="K600" s="23">
        <v>5</v>
      </c>
      <c r="L600" s="12">
        <f t="shared" si="49"/>
        <v>245.04422698000386</v>
      </c>
      <c r="M600" s="4">
        <f t="shared" si="50"/>
        <v>2.389244475384614</v>
      </c>
      <c r="N600" s="4">
        <f t="shared" si="51"/>
        <v>5.5014387125389916</v>
      </c>
    </row>
    <row r="601" spans="1:14" x14ac:dyDescent="0.2">
      <c r="A601" s="30">
        <v>37392</v>
      </c>
      <c r="B601" s="29" t="s">
        <v>21</v>
      </c>
      <c r="C601" s="3" t="s">
        <v>15</v>
      </c>
      <c r="D601" s="2">
        <v>6</v>
      </c>
      <c r="E601" s="26" t="s">
        <v>9</v>
      </c>
      <c r="F601" s="3" t="str">
        <f t="shared" si="47"/>
        <v>Mon</v>
      </c>
      <c r="G601" s="3" t="str">
        <f t="shared" si="48"/>
        <v>OtherEnc</v>
      </c>
      <c r="H601" s="18">
        <v>6</v>
      </c>
      <c r="I601" s="18">
        <v>5</v>
      </c>
      <c r="J601" s="18">
        <v>0</v>
      </c>
      <c r="K601" s="23">
        <v>0</v>
      </c>
      <c r="L601" s="12">
        <f t="shared" si="49"/>
        <v>23.561944901923447</v>
      </c>
      <c r="M601" s="4">
        <f t="shared" si="50"/>
        <v>1.3722111360858338</v>
      </c>
      <c r="N601" s="4">
        <f t="shared" si="51"/>
        <v>3.1596329063916646</v>
      </c>
    </row>
    <row r="602" spans="1:14" x14ac:dyDescent="0.2">
      <c r="A602" s="30">
        <v>37392</v>
      </c>
      <c r="B602" s="29" t="s">
        <v>20</v>
      </c>
      <c r="C602" s="11" t="s">
        <v>15</v>
      </c>
      <c r="D602" s="7">
        <v>6</v>
      </c>
      <c r="E602" s="11" t="s">
        <v>9</v>
      </c>
      <c r="F602" s="3" t="str">
        <f t="shared" si="47"/>
        <v>Mon</v>
      </c>
      <c r="G602" s="3" t="str">
        <f t="shared" si="48"/>
        <v>OtherEnc</v>
      </c>
      <c r="H602" s="19">
        <v>27.5</v>
      </c>
      <c r="I602" s="19">
        <v>13.5</v>
      </c>
      <c r="J602" s="19">
        <v>0</v>
      </c>
      <c r="K602" s="24">
        <v>25</v>
      </c>
      <c r="L602" s="12">
        <f t="shared" si="49"/>
        <v>291.5790681613027</v>
      </c>
      <c r="M602" s="4">
        <f t="shared" si="50"/>
        <v>2.4647563436914401</v>
      </c>
      <c r="N602" s="4">
        <f t="shared" si="51"/>
        <v>5.6753112148464187</v>
      </c>
    </row>
    <row r="603" spans="1:14" x14ac:dyDescent="0.2">
      <c r="A603" s="30">
        <v>37392</v>
      </c>
      <c r="B603" s="29" t="s">
        <v>20</v>
      </c>
      <c r="C603" s="11" t="s">
        <v>15</v>
      </c>
      <c r="D603" s="7">
        <v>6</v>
      </c>
      <c r="E603" s="11" t="s">
        <v>9</v>
      </c>
      <c r="F603" s="3" t="str">
        <f t="shared" si="47"/>
        <v>Mon</v>
      </c>
      <c r="G603" s="3" t="str">
        <f t="shared" si="48"/>
        <v>OtherEnc</v>
      </c>
      <c r="H603" s="19">
        <v>61</v>
      </c>
      <c r="I603" s="19">
        <v>36</v>
      </c>
      <c r="J603" s="19">
        <v>0</v>
      </c>
      <c r="K603" s="24">
        <v>50</v>
      </c>
      <c r="L603" s="12">
        <f t="shared" si="49"/>
        <v>1724.7343668207964</v>
      </c>
      <c r="M603" s="4">
        <f t="shared" si="50"/>
        <v>3.2367222171442256</v>
      </c>
      <c r="N603" s="4">
        <f t="shared" si="51"/>
        <v>7.4528283273589304</v>
      </c>
    </row>
    <row r="604" spans="1:14" x14ac:dyDescent="0.2">
      <c r="A604" s="30">
        <v>37432</v>
      </c>
      <c r="B604" s="3" t="s">
        <v>20</v>
      </c>
      <c r="C604" s="3" t="s">
        <v>15</v>
      </c>
      <c r="D604" s="2">
        <v>6</v>
      </c>
      <c r="E604" s="3" t="s">
        <v>9</v>
      </c>
      <c r="F604" s="3" t="str">
        <f t="shared" si="47"/>
        <v>Mon</v>
      </c>
      <c r="G604" s="3" t="str">
        <f t="shared" si="48"/>
        <v>OtherEnc</v>
      </c>
      <c r="H604" s="17">
        <v>57</v>
      </c>
      <c r="I604" s="17">
        <v>41.5</v>
      </c>
      <c r="J604" s="17">
        <v>0</v>
      </c>
      <c r="K604" s="22">
        <v>55</v>
      </c>
      <c r="L604" s="12">
        <f t="shared" si="49"/>
        <v>1857.859355516664</v>
      </c>
      <c r="M604" s="4">
        <f t="shared" si="50"/>
        <v>3.2690128337507556</v>
      </c>
      <c r="N604" s="4">
        <f t="shared" si="51"/>
        <v>7.5271802198007123</v>
      </c>
    </row>
    <row r="605" spans="1:14" x14ac:dyDescent="0.2">
      <c r="A605" s="30">
        <v>37432</v>
      </c>
      <c r="B605" s="3" t="s">
        <v>20</v>
      </c>
      <c r="C605" s="3" t="s">
        <v>15</v>
      </c>
      <c r="D605" s="2">
        <v>6</v>
      </c>
      <c r="E605" s="3" t="s">
        <v>9</v>
      </c>
      <c r="F605" s="3" t="str">
        <f t="shared" si="47"/>
        <v>Mon</v>
      </c>
      <c r="G605" s="3" t="str">
        <f t="shared" si="48"/>
        <v>OtherEnc</v>
      </c>
      <c r="H605" s="17">
        <v>10</v>
      </c>
      <c r="I605" s="17">
        <v>7</v>
      </c>
      <c r="J605" s="17">
        <v>0</v>
      </c>
      <c r="K605" s="22">
        <v>0</v>
      </c>
      <c r="L605" s="12">
        <f t="shared" si="49"/>
        <v>54.977871437821378</v>
      </c>
      <c r="M605" s="4">
        <f t="shared" si="50"/>
        <v>1.7401879213804283</v>
      </c>
      <c r="N605" s="4">
        <f t="shared" si="51"/>
        <v>4.0069307667788685</v>
      </c>
    </row>
    <row r="606" spans="1:14" x14ac:dyDescent="0.2">
      <c r="A606" s="30">
        <v>37432</v>
      </c>
      <c r="B606" s="3" t="s">
        <v>20</v>
      </c>
      <c r="C606" s="3" t="s">
        <v>15</v>
      </c>
      <c r="D606" s="2">
        <v>6</v>
      </c>
      <c r="E606" s="3" t="s">
        <v>9</v>
      </c>
      <c r="F606" s="3" t="str">
        <f t="shared" si="47"/>
        <v>Mon</v>
      </c>
      <c r="G606" s="3" t="str">
        <f t="shared" si="48"/>
        <v>OtherEnc</v>
      </c>
      <c r="H606" s="17">
        <v>58</v>
      </c>
      <c r="I606" s="17">
        <v>43</v>
      </c>
      <c r="J606" s="17">
        <v>0</v>
      </c>
      <c r="K606" s="22">
        <v>15</v>
      </c>
      <c r="L606" s="12">
        <f t="shared" si="49"/>
        <v>1958.783019513236</v>
      </c>
      <c r="M606" s="4">
        <f t="shared" si="50"/>
        <v>3.2919863305086952</v>
      </c>
      <c r="N606" s="4">
        <f t="shared" si="51"/>
        <v>7.5800786509694911</v>
      </c>
    </row>
    <row r="607" spans="1:14" x14ac:dyDescent="0.2">
      <c r="A607" s="30">
        <v>37407</v>
      </c>
      <c r="B607" s="3" t="s">
        <v>20</v>
      </c>
      <c r="C607" s="3" t="s">
        <v>15</v>
      </c>
      <c r="D607" s="2">
        <v>7</v>
      </c>
      <c r="E607" s="3" t="s">
        <v>9</v>
      </c>
      <c r="F607" s="3" t="str">
        <f t="shared" si="47"/>
        <v>Mon</v>
      </c>
      <c r="G607" s="3" t="str">
        <f t="shared" si="48"/>
        <v>OtherEnc</v>
      </c>
      <c r="H607" s="17">
        <v>22</v>
      </c>
      <c r="I607" s="17">
        <v>23</v>
      </c>
      <c r="J607" s="17">
        <v>0</v>
      </c>
      <c r="K607" s="22">
        <v>15</v>
      </c>
      <c r="L607" s="12">
        <f t="shared" si="49"/>
        <v>397.41147067910885</v>
      </c>
      <c r="M607" s="4">
        <f t="shared" si="50"/>
        <v>2.5992403982059704</v>
      </c>
      <c r="N607" s="4">
        <f t="shared" si="51"/>
        <v>5.9849721940169749</v>
      </c>
    </row>
    <row r="608" spans="1:14" x14ac:dyDescent="0.2">
      <c r="A608" s="30">
        <v>37407</v>
      </c>
      <c r="B608" s="3" t="s">
        <v>21</v>
      </c>
      <c r="C608" s="3" t="s">
        <v>15</v>
      </c>
      <c r="D608" s="6">
        <v>7</v>
      </c>
      <c r="E608" s="11" t="s">
        <v>9</v>
      </c>
      <c r="F608" s="3" t="str">
        <f t="shared" si="47"/>
        <v>Mon</v>
      </c>
      <c r="G608" s="3" t="str">
        <f t="shared" si="48"/>
        <v>OtherEnc</v>
      </c>
      <c r="H608" s="19">
        <v>11.5</v>
      </c>
      <c r="I608" s="19">
        <v>9.5</v>
      </c>
      <c r="J608" s="19">
        <v>0</v>
      </c>
      <c r="K608" s="24">
        <v>10</v>
      </c>
      <c r="L608" s="12">
        <f t="shared" si="49"/>
        <v>85.804749351171225</v>
      </c>
      <c r="M608" s="4">
        <f t="shared" si="50"/>
        <v>1.9335113270086308</v>
      </c>
      <c r="N608" s="4">
        <f t="shared" si="51"/>
        <v>4.4520743587052092</v>
      </c>
    </row>
    <row r="609" spans="1:14" x14ac:dyDescent="0.2">
      <c r="A609" s="30">
        <v>37407</v>
      </c>
      <c r="B609" s="3" t="s">
        <v>21</v>
      </c>
      <c r="C609" s="3" t="s">
        <v>15</v>
      </c>
      <c r="D609" s="6">
        <v>7</v>
      </c>
      <c r="E609" s="11" t="s">
        <v>9</v>
      </c>
      <c r="F609" s="3" t="str">
        <f t="shared" si="47"/>
        <v>Mon</v>
      </c>
      <c r="G609" s="3" t="str">
        <f t="shared" si="48"/>
        <v>OtherEnc</v>
      </c>
      <c r="H609" s="19">
        <v>10</v>
      </c>
      <c r="I609" s="19">
        <v>10</v>
      </c>
      <c r="J609" s="19">
        <v>0</v>
      </c>
      <c r="K609" s="24">
        <v>30</v>
      </c>
      <c r="L609" s="12">
        <f t="shared" si="49"/>
        <v>78.539816339744831</v>
      </c>
      <c r="M609" s="4">
        <f t="shared" si="50"/>
        <v>1.8950898813661714</v>
      </c>
      <c r="N609" s="4">
        <f t="shared" si="51"/>
        <v>4.3636057107176009</v>
      </c>
    </row>
    <row r="610" spans="1:14" x14ac:dyDescent="0.2">
      <c r="A610" s="30">
        <v>37407</v>
      </c>
      <c r="B610" s="3" t="s">
        <v>21</v>
      </c>
      <c r="C610" s="3" t="s">
        <v>15</v>
      </c>
      <c r="D610" s="6">
        <v>7</v>
      </c>
      <c r="E610" s="11" t="s">
        <v>9</v>
      </c>
      <c r="F610" s="3" t="str">
        <f t="shared" si="47"/>
        <v>Mon</v>
      </c>
      <c r="G610" s="3" t="str">
        <f t="shared" si="48"/>
        <v>OtherEnc</v>
      </c>
      <c r="H610" s="19">
        <v>10.5</v>
      </c>
      <c r="I610" s="19">
        <v>11.5</v>
      </c>
      <c r="J610" s="19">
        <v>0</v>
      </c>
      <c r="K610" s="24">
        <v>20</v>
      </c>
      <c r="L610" s="12">
        <f t="shared" si="49"/>
        <v>94.836828230241878</v>
      </c>
      <c r="M610" s="4">
        <f t="shared" si="50"/>
        <v>1.9769770207897213</v>
      </c>
      <c r="N610" s="4">
        <f t="shared" si="51"/>
        <v>4.5521578172621915</v>
      </c>
    </row>
    <row r="611" spans="1:14" x14ac:dyDescent="0.2">
      <c r="A611" s="30">
        <v>37432</v>
      </c>
      <c r="B611" s="3" t="s">
        <v>28</v>
      </c>
      <c r="C611" s="3" t="s">
        <v>15</v>
      </c>
      <c r="D611" s="2">
        <v>7</v>
      </c>
      <c r="E611" s="3" t="s">
        <v>9</v>
      </c>
      <c r="F611" s="3" t="str">
        <f t="shared" si="47"/>
        <v>Mon</v>
      </c>
      <c r="G611" s="3" t="str">
        <f t="shared" si="48"/>
        <v>OtherEnc</v>
      </c>
      <c r="H611" s="17">
        <v>65</v>
      </c>
      <c r="I611" s="17">
        <v>35</v>
      </c>
      <c r="J611" s="17">
        <v>15</v>
      </c>
      <c r="K611" s="22">
        <v>40</v>
      </c>
      <c r="L611" s="12">
        <f t="shared" si="49"/>
        <v>2493.6391687868982</v>
      </c>
      <c r="M611" s="4">
        <f t="shared" si="50"/>
        <v>3.3968336109941659</v>
      </c>
      <c r="N611" s="4">
        <f t="shared" si="51"/>
        <v>7.8214984360563014</v>
      </c>
    </row>
    <row r="612" spans="1:14" x14ac:dyDescent="0.2">
      <c r="A612" s="30">
        <v>37432</v>
      </c>
      <c r="B612" s="3" t="s">
        <v>20</v>
      </c>
      <c r="C612" s="3" t="s">
        <v>15</v>
      </c>
      <c r="D612" s="2">
        <v>7</v>
      </c>
      <c r="E612" s="3" t="s">
        <v>9</v>
      </c>
      <c r="F612" s="3" t="str">
        <f t="shared" si="47"/>
        <v>Mon</v>
      </c>
      <c r="G612" s="3" t="str">
        <f t="shared" si="48"/>
        <v>OtherEnc</v>
      </c>
      <c r="H612" s="17">
        <v>9</v>
      </c>
      <c r="I612" s="17">
        <v>6</v>
      </c>
      <c r="J612" s="17">
        <v>0</v>
      </c>
      <c r="K612" s="22">
        <v>25</v>
      </c>
      <c r="L612" s="12">
        <f t="shared" si="49"/>
        <v>42.411500823462205</v>
      </c>
      <c r="M612" s="4">
        <f t="shared" si="50"/>
        <v>1.62748364118914</v>
      </c>
      <c r="N612" s="4">
        <f t="shared" si="51"/>
        <v>3.7474195712937837</v>
      </c>
    </row>
    <row r="613" spans="1:14" x14ac:dyDescent="0.2">
      <c r="A613" s="30">
        <v>37392</v>
      </c>
      <c r="B613" s="29" t="s">
        <v>21</v>
      </c>
      <c r="C613" s="3" t="s">
        <v>15</v>
      </c>
      <c r="D613" s="2">
        <v>8</v>
      </c>
      <c r="E613" s="26" t="s">
        <v>9</v>
      </c>
      <c r="F613" s="3" t="str">
        <f t="shared" si="47"/>
        <v>Mon</v>
      </c>
      <c r="G613" s="3" t="str">
        <f t="shared" si="48"/>
        <v>OtherEnc</v>
      </c>
      <c r="H613" s="18">
        <v>24.5</v>
      </c>
      <c r="I613" s="18">
        <v>18</v>
      </c>
      <c r="J613" s="18">
        <v>0</v>
      </c>
      <c r="K613" s="23">
        <v>10</v>
      </c>
      <c r="L613" s="12">
        <f t="shared" si="49"/>
        <v>346.36059005827468</v>
      </c>
      <c r="M613" s="4">
        <f t="shared" si="50"/>
        <v>2.5395284708340098</v>
      </c>
      <c r="N613" s="4">
        <f t="shared" si="51"/>
        <v>5.8474804001763552</v>
      </c>
    </row>
    <row r="614" spans="1:14" x14ac:dyDescent="0.2">
      <c r="A614" s="30">
        <v>37392</v>
      </c>
      <c r="B614" s="29" t="s">
        <v>21</v>
      </c>
      <c r="C614" s="3" t="s">
        <v>15</v>
      </c>
      <c r="D614" s="2">
        <v>8</v>
      </c>
      <c r="E614" s="26" t="s">
        <v>9</v>
      </c>
      <c r="F614" s="3" t="str">
        <f t="shared" si="47"/>
        <v>Mon</v>
      </c>
      <c r="G614" s="3" t="str">
        <f t="shared" si="48"/>
        <v>OtherEnc</v>
      </c>
      <c r="H614" s="18">
        <v>9</v>
      </c>
      <c r="I614" s="18">
        <v>9</v>
      </c>
      <c r="J614" s="18">
        <v>0</v>
      </c>
      <c r="K614" s="23">
        <v>0</v>
      </c>
      <c r="L614" s="12">
        <f t="shared" si="49"/>
        <v>63.617251235193308</v>
      </c>
      <c r="M614" s="4">
        <f t="shared" si="50"/>
        <v>1.8035749002448211</v>
      </c>
      <c r="N614" s="4">
        <f t="shared" si="51"/>
        <v>4.1528846794019483</v>
      </c>
    </row>
    <row r="615" spans="1:14" x14ac:dyDescent="0.2">
      <c r="A615" s="30">
        <v>37392</v>
      </c>
      <c r="B615" s="29" t="s">
        <v>21</v>
      </c>
      <c r="C615" s="3" t="s">
        <v>15</v>
      </c>
      <c r="D615" s="2">
        <v>8</v>
      </c>
      <c r="E615" s="26" t="s">
        <v>9</v>
      </c>
      <c r="F615" s="3" t="str">
        <f t="shared" si="47"/>
        <v>Mon</v>
      </c>
      <c r="G615" s="3" t="str">
        <f t="shared" si="48"/>
        <v>OtherEnc</v>
      </c>
      <c r="H615" s="18">
        <v>5.5</v>
      </c>
      <c r="I615" s="18">
        <v>4.5</v>
      </c>
      <c r="J615" s="18">
        <v>0</v>
      </c>
      <c r="K615" s="23">
        <v>10</v>
      </c>
      <c r="L615" s="12">
        <f t="shared" si="49"/>
        <v>19.438604544086846</v>
      </c>
      <c r="M615" s="4">
        <f t="shared" si="50"/>
        <v>1.288665084635759</v>
      </c>
      <c r="N615" s="4">
        <f t="shared" si="51"/>
        <v>2.967261013744209</v>
      </c>
    </row>
    <row r="616" spans="1:14" x14ac:dyDescent="0.2">
      <c r="A616" s="30">
        <v>37392</v>
      </c>
      <c r="B616" s="29" t="s">
        <v>21</v>
      </c>
      <c r="C616" s="3" t="s">
        <v>15</v>
      </c>
      <c r="D616" s="2">
        <v>8</v>
      </c>
      <c r="E616" s="26" t="s">
        <v>9</v>
      </c>
      <c r="F616" s="3" t="str">
        <f t="shared" si="47"/>
        <v>Mon</v>
      </c>
      <c r="G616" s="3" t="str">
        <f t="shared" si="48"/>
        <v>OtherEnc</v>
      </c>
      <c r="H616" s="18">
        <v>42.5</v>
      </c>
      <c r="I616" s="18">
        <v>35</v>
      </c>
      <c r="J616" s="18">
        <v>0</v>
      </c>
      <c r="K616" s="23">
        <v>50</v>
      </c>
      <c r="L616" s="12">
        <f t="shared" si="49"/>
        <v>1168.2797680537044</v>
      </c>
      <c r="M616" s="4">
        <f t="shared" si="50"/>
        <v>3.0675468557667585</v>
      </c>
      <c r="N616" s="4">
        <f t="shared" si="51"/>
        <v>7.0632876621492944</v>
      </c>
    </row>
    <row r="617" spans="1:14" x14ac:dyDescent="0.2">
      <c r="A617" s="30">
        <v>37392</v>
      </c>
      <c r="B617" s="29" t="s">
        <v>20</v>
      </c>
      <c r="C617" s="11" t="s">
        <v>15</v>
      </c>
      <c r="D617" s="7">
        <v>8</v>
      </c>
      <c r="E617" s="11" t="s">
        <v>9</v>
      </c>
      <c r="F617" s="3" t="str">
        <f t="shared" si="47"/>
        <v>Mon</v>
      </c>
      <c r="G617" s="3" t="str">
        <f t="shared" si="48"/>
        <v>OtherEnc</v>
      </c>
      <c r="H617" s="19">
        <v>88</v>
      </c>
      <c r="I617" s="19">
        <v>62.5</v>
      </c>
      <c r="J617" s="19">
        <v>0</v>
      </c>
      <c r="K617" s="24">
        <v>30</v>
      </c>
      <c r="L617" s="12">
        <f t="shared" si="49"/>
        <v>4319.6898986859651</v>
      </c>
      <c r="M617" s="4">
        <f t="shared" si="50"/>
        <v>3.6354525708604153</v>
      </c>
      <c r="N617" s="4">
        <f t="shared" si="51"/>
        <v>8.3709388959500721</v>
      </c>
    </row>
    <row r="618" spans="1:14" x14ac:dyDescent="0.2">
      <c r="A618" s="30">
        <v>37392</v>
      </c>
      <c r="B618" s="29" t="s">
        <v>20</v>
      </c>
      <c r="C618" s="11" t="s">
        <v>15</v>
      </c>
      <c r="D618" s="7">
        <v>8</v>
      </c>
      <c r="E618" s="11" t="s">
        <v>9</v>
      </c>
      <c r="F618" s="3" t="str">
        <f t="shared" si="47"/>
        <v>Mon</v>
      </c>
      <c r="G618" s="3" t="str">
        <f t="shared" si="48"/>
        <v>OtherEnc</v>
      </c>
      <c r="H618" s="19">
        <v>9.5</v>
      </c>
      <c r="I618" s="19">
        <v>7</v>
      </c>
      <c r="J618" s="19">
        <v>0</v>
      </c>
      <c r="K618" s="24">
        <v>50</v>
      </c>
      <c r="L618" s="12">
        <f t="shared" si="49"/>
        <v>52.228977865930311</v>
      </c>
      <c r="M618" s="4">
        <f t="shared" si="50"/>
        <v>1.7179115266692762</v>
      </c>
      <c r="N618" s="4">
        <f t="shared" si="51"/>
        <v>3.9556374723913179</v>
      </c>
    </row>
    <row r="619" spans="1:14" x14ac:dyDescent="0.2">
      <c r="A619" s="30">
        <v>37392</v>
      </c>
      <c r="B619" s="29" t="s">
        <v>20</v>
      </c>
      <c r="C619" s="11" t="s">
        <v>15</v>
      </c>
      <c r="D619" s="7">
        <v>8</v>
      </c>
      <c r="E619" s="11" t="s">
        <v>9</v>
      </c>
      <c r="F619" s="3" t="str">
        <f t="shared" si="47"/>
        <v>Mon</v>
      </c>
      <c r="G619" s="3" t="str">
        <f t="shared" si="48"/>
        <v>OtherEnc</v>
      </c>
      <c r="H619" s="19">
        <v>2</v>
      </c>
      <c r="I619" s="19">
        <v>1.5</v>
      </c>
      <c r="J619" s="19">
        <v>0</v>
      </c>
      <c r="K619" s="24">
        <v>0</v>
      </c>
      <c r="L619" s="12">
        <f t="shared" si="49"/>
        <v>2.3561944901923448</v>
      </c>
      <c r="M619" s="4">
        <f t="shared" si="50"/>
        <v>0.37221113608583389</v>
      </c>
      <c r="N619" s="4">
        <f t="shared" si="51"/>
        <v>0.85704781339761926</v>
      </c>
    </row>
    <row r="620" spans="1:14" x14ac:dyDescent="0.2">
      <c r="A620" s="30">
        <v>37392</v>
      </c>
      <c r="B620" s="29" t="s">
        <v>20</v>
      </c>
      <c r="C620" s="11" t="s">
        <v>15</v>
      </c>
      <c r="D620" s="7">
        <v>8</v>
      </c>
      <c r="E620" s="11" t="s">
        <v>9</v>
      </c>
      <c r="F620" s="3" t="str">
        <f t="shared" si="47"/>
        <v>Mon</v>
      </c>
      <c r="G620" s="3" t="str">
        <f t="shared" si="48"/>
        <v>OtherEnc</v>
      </c>
      <c r="H620" s="19">
        <v>15</v>
      </c>
      <c r="I620" s="19">
        <v>9.5</v>
      </c>
      <c r="J620" s="19">
        <v>0</v>
      </c>
      <c r="K620" s="24">
        <v>45</v>
      </c>
      <c r="L620" s="12">
        <f t="shared" si="49"/>
        <v>111.91923828413638</v>
      </c>
      <c r="M620" s="4">
        <f t="shared" si="50"/>
        <v>2.0489047457107006</v>
      </c>
      <c r="N620" s="4">
        <f t="shared" si="51"/>
        <v>4.7177775244382145</v>
      </c>
    </row>
    <row r="621" spans="1:14" x14ac:dyDescent="0.2">
      <c r="A621" s="30">
        <v>37392</v>
      </c>
      <c r="B621" s="29" t="s">
        <v>20</v>
      </c>
      <c r="C621" s="11" t="s">
        <v>15</v>
      </c>
      <c r="D621" s="7">
        <v>8</v>
      </c>
      <c r="E621" s="11" t="s">
        <v>9</v>
      </c>
      <c r="F621" s="3" t="str">
        <f t="shared" si="47"/>
        <v>Mon</v>
      </c>
      <c r="G621" s="3" t="str">
        <f t="shared" si="48"/>
        <v>OtherEnc</v>
      </c>
      <c r="H621" s="19">
        <v>18</v>
      </c>
      <c r="I621" s="19">
        <v>13.5</v>
      </c>
      <c r="J621" s="19">
        <v>0</v>
      </c>
      <c r="K621" s="24">
        <v>40</v>
      </c>
      <c r="L621" s="12">
        <f t="shared" si="49"/>
        <v>190.85175370557994</v>
      </c>
      <c r="M621" s="4">
        <f t="shared" si="50"/>
        <v>2.2806961549644837</v>
      </c>
      <c r="N621" s="4">
        <f t="shared" si="51"/>
        <v>5.2514969680700583</v>
      </c>
    </row>
    <row r="622" spans="1:14" x14ac:dyDescent="0.2">
      <c r="A622" s="30">
        <v>37392</v>
      </c>
      <c r="B622" s="29" t="s">
        <v>20</v>
      </c>
      <c r="C622" s="11" t="s">
        <v>15</v>
      </c>
      <c r="D622" s="7">
        <v>8</v>
      </c>
      <c r="E622" s="11" t="s">
        <v>9</v>
      </c>
      <c r="F622" s="3" t="str">
        <f t="shared" si="47"/>
        <v>Mon</v>
      </c>
      <c r="G622" s="3" t="str">
        <f t="shared" si="48"/>
        <v>OtherEnc</v>
      </c>
      <c r="H622" s="19">
        <v>8.5</v>
      </c>
      <c r="I622" s="19">
        <v>7</v>
      </c>
      <c r="J622" s="19">
        <v>0</v>
      </c>
      <c r="K622" s="24">
        <v>30</v>
      </c>
      <c r="L622" s="12">
        <f t="shared" si="49"/>
        <v>46.73119072214817</v>
      </c>
      <c r="M622" s="4">
        <f t="shared" si="50"/>
        <v>1.669606847094721</v>
      </c>
      <c r="N622" s="4">
        <f t="shared" si="51"/>
        <v>3.8444118372810934</v>
      </c>
    </row>
    <row r="623" spans="1:14" x14ac:dyDescent="0.2">
      <c r="A623" s="30">
        <v>37392</v>
      </c>
      <c r="B623" s="29" t="s">
        <v>20</v>
      </c>
      <c r="C623" s="11" t="s">
        <v>15</v>
      </c>
      <c r="D623" s="7">
        <v>8</v>
      </c>
      <c r="E623" s="11" t="s">
        <v>9</v>
      </c>
      <c r="F623" s="3" t="str">
        <f t="shared" si="47"/>
        <v>Mon</v>
      </c>
      <c r="G623" s="3" t="str">
        <f t="shared" si="48"/>
        <v>OtherEnc</v>
      </c>
      <c r="H623" s="19">
        <v>8</v>
      </c>
      <c r="I623" s="19">
        <v>3</v>
      </c>
      <c r="J623" s="19">
        <v>0</v>
      </c>
      <c r="K623" s="24">
        <v>15</v>
      </c>
      <c r="L623" s="12">
        <f t="shared" si="49"/>
        <v>18.849555921538759</v>
      </c>
      <c r="M623" s="4">
        <f t="shared" si="50"/>
        <v>1.2753011230777775</v>
      </c>
      <c r="N623" s="4">
        <f t="shared" si="51"/>
        <v>2.9364893550774553</v>
      </c>
    </row>
    <row r="624" spans="1:14" x14ac:dyDescent="0.2">
      <c r="A624" s="30">
        <v>37432</v>
      </c>
      <c r="B624" s="3" t="s">
        <v>28</v>
      </c>
      <c r="C624" s="3" t="s">
        <v>15</v>
      </c>
      <c r="D624" s="2">
        <v>8</v>
      </c>
      <c r="E624" s="3" t="s">
        <v>9</v>
      </c>
      <c r="F624" s="3" t="str">
        <f t="shared" si="47"/>
        <v>Mon</v>
      </c>
      <c r="G624" s="3" t="str">
        <f t="shared" si="48"/>
        <v>OtherEnc</v>
      </c>
      <c r="H624" s="17">
        <v>100</v>
      </c>
      <c r="I624" s="17">
        <v>55</v>
      </c>
      <c r="J624" s="17">
        <v>12</v>
      </c>
      <c r="K624" s="22">
        <v>80</v>
      </c>
      <c r="L624" s="12">
        <f t="shared" si="49"/>
        <v>4772.0792408028956</v>
      </c>
      <c r="M624" s="4">
        <f t="shared" si="50"/>
        <v>3.6787076465569202</v>
      </c>
      <c r="N624" s="4">
        <f t="shared" si="51"/>
        <v>8.4705373884451731</v>
      </c>
    </row>
    <row r="625" spans="1:14" x14ac:dyDescent="0.2">
      <c r="A625" s="30">
        <v>37432</v>
      </c>
      <c r="B625" s="3" t="s">
        <v>28</v>
      </c>
      <c r="C625" s="3" t="s">
        <v>15</v>
      </c>
      <c r="D625" s="2">
        <v>8</v>
      </c>
      <c r="E625" s="3" t="s">
        <v>9</v>
      </c>
      <c r="F625" s="3" t="str">
        <f t="shared" si="47"/>
        <v>Mon</v>
      </c>
      <c r="G625" s="3" t="str">
        <f t="shared" si="48"/>
        <v>OtherEnc</v>
      </c>
      <c r="H625" s="17">
        <v>15</v>
      </c>
      <c r="I625" s="17">
        <v>10</v>
      </c>
      <c r="J625" s="17">
        <v>0</v>
      </c>
      <c r="K625" s="22">
        <v>0</v>
      </c>
      <c r="L625" s="12">
        <f t="shared" si="49"/>
        <v>117.80972450961724</v>
      </c>
      <c r="M625" s="4">
        <f t="shared" si="50"/>
        <v>2.0711811404218525</v>
      </c>
      <c r="N625" s="4">
        <f t="shared" si="51"/>
        <v>4.7690708188257656</v>
      </c>
    </row>
    <row r="626" spans="1:14" x14ac:dyDescent="0.2">
      <c r="A626" s="30">
        <v>37392</v>
      </c>
      <c r="B626" s="29" t="s">
        <v>21</v>
      </c>
      <c r="C626" s="3" t="s">
        <v>15</v>
      </c>
      <c r="D626" s="2">
        <v>9</v>
      </c>
      <c r="E626" s="26" t="s">
        <v>9</v>
      </c>
      <c r="F626" s="3" t="str">
        <f t="shared" si="47"/>
        <v>Mon</v>
      </c>
      <c r="G626" s="3" t="str">
        <f t="shared" si="48"/>
        <v>OtherEnc</v>
      </c>
      <c r="H626" s="18">
        <v>8</v>
      </c>
      <c r="I626" s="18">
        <v>8.5</v>
      </c>
      <c r="J626" s="18">
        <v>0</v>
      </c>
      <c r="K626" s="23">
        <v>5</v>
      </c>
      <c r="L626" s="12">
        <f t="shared" si="49"/>
        <v>53.407075111026487</v>
      </c>
      <c r="M626" s="4">
        <f t="shared" si="50"/>
        <v>1.7275987940724078</v>
      </c>
      <c r="N626" s="4">
        <f t="shared" si="51"/>
        <v>3.9779432299056161</v>
      </c>
    </row>
    <row r="627" spans="1:14" x14ac:dyDescent="0.2">
      <c r="A627" s="30">
        <v>37392</v>
      </c>
      <c r="B627" s="29" t="s">
        <v>20</v>
      </c>
      <c r="C627" s="11" t="s">
        <v>15</v>
      </c>
      <c r="D627" s="7">
        <v>9</v>
      </c>
      <c r="E627" s="11" t="s">
        <v>9</v>
      </c>
      <c r="F627" s="3" t="str">
        <f t="shared" si="47"/>
        <v>Mon</v>
      </c>
      <c r="G627" s="3" t="str">
        <f t="shared" si="48"/>
        <v>OtherEnc</v>
      </c>
      <c r="H627" s="19">
        <v>47.5</v>
      </c>
      <c r="I627" s="19">
        <v>43</v>
      </c>
      <c r="J627" s="19">
        <v>0</v>
      </c>
      <c r="K627" s="24">
        <v>45</v>
      </c>
      <c r="L627" s="12">
        <f t="shared" si="49"/>
        <v>1604.1757487392881</v>
      </c>
      <c r="M627" s="4">
        <f t="shared" si="50"/>
        <v>3.2052519465706246</v>
      </c>
      <c r="N627" s="4">
        <f t="shared" si="51"/>
        <v>7.3803653514636673</v>
      </c>
    </row>
    <row r="628" spans="1:14" x14ac:dyDescent="0.2">
      <c r="A628" s="30">
        <v>37392</v>
      </c>
      <c r="B628" s="29" t="s">
        <v>20</v>
      </c>
      <c r="C628" s="11" t="s">
        <v>15</v>
      </c>
      <c r="D628" s="7">
        <v>9</v>
      </c>
      <c r="E628" s="11" t="s">
        <v>9</v>
      </c>
      <c r="F628" s="3" t="str">
        <f t="shared" si="47"/>
        <v>Mon</v>
      </c>
      <c r="G628" s="3" t="str">
        <f t="shared" si="48"/>
        <v>OtherEnc</v>
      </c>
      <c r="H628" s="19">
        <v>18</v>
      </c>
      <c r="I628" s="19">
        <v>12.5</v>
      </c>
      <c r="J628" s="19">
        <v>0</v>
      </c>
      <c r="K628" s="24">
        <v>15</v>
      </c>
      <c r="L628" s="12">
        <f t="shared" si="49"/>
        <v>176.71458676442586</v>
      </c>
      <c r="M628" s="4">
        <f t="shared" si="50"/>
        <v>2.2472723994775339</v>
      </c>
      <c r="N628" s="4">
        <f t="shared" si="51"/>
        <v>5.1745359269339293</v>
      </c>
    </row>
    <row r="629" spans="1:14" x14ac:dyDescent="0.2">
      <c r="A629" s="30">
        <v>37432</v>
      </c>
      <c r="B629" s="3" t="s">
        <v>20</v>
      </c>
      <c r="C629" s="3" t="s">
        <v>15</v>
      </c>
      <c r="D629" s="2">
        <v>9</v>
      </c>
      <c r="E629" s="3" t="s">
        <v>9</v>
      </c>
      <c r="F629" s="3" t="str">
        <f t="shared" si="47"/>
        <v>Mon</v>
      </c>
      <c r="G629" s="3" t="str">
        <f t="shared" si="48"/>
        <v>OtherEnc</v>
      </c>
      <c r="H629" s="17">
        <v>106.5</v>
      </c>
      <c r="I629" s="17">
        <v>93.5</v>
      </c>
      <c r="J629" s="17">
        <v>0</v>
      </c>
      <c r="K629" s="22">
        <v>55</v>
      </c>
      <c r="L629" s="12">
        <f t="shared" si="49"/>
        <v>7820.7985615709404</v>
      </c>
      <c r="M629" s="4">
        <f t="shared" si="50"/>
        <v>3.8932511000134458</v>
      </c>
      <c r="N629" s="4">
        <f t="shared" si="51"/>
        <v>8.9645419461736306</v>
      </c>
    </row>
    <row r="630" spans="1:14" x14ac:dyDescent="0.2">
      <c r="A630" s="30">
        <v>37432</v>
      </c>
      <c r="B630" s="3" t="s">
        <v>20</v>
      </c>
      <c r="C630" s="3" t="s">
        <v>15</v>
      </c>
      <c r="D630" s="2">
        <v>9</v>
      </c>
      <c r="E630" s="3" t="s">
        <v>9</v>
      </c>
      <c r="F630" s="3" t="str">
        <f t="shared" si="47"/>
        <v>Mon</v>
      </c>
      <c r="G630" s="3" t="str">
        <f t="shared" si="48"/>
        <v>OtherEnc</v>
      </c>
      <c r="H630" s="17">
        <v>32.5</v>
      </c>
      <c r="I630" s="17">
        <v>23</v>
      </c>
      <c r="J630" s="17">
        <v>0</v>
      </c>
      <c r="K630" s="22">
        <v>40</v>
      </c>
      <c r="L630" s="12">
        <f t="shared" si="49"/>
        <v>587.0851271395926</v>
      </c>
      <c r="M630" s="4">
        <f t="shared" si="50"/>
        <v>2.7687010783626387</v>
      </c>
      <c r="N630" s="4">
        <f t="shared" si="51"/>
        <v>6.3751698299943511</v>
      </c>
    </row>
    <row r="631" spans="1:14" x14ac:dyDescent="0.2">
      <c r="A631" s="30">
        <v>37432</v>
      </c>
      <c r="B631" s="3" t="s">
        <v>20</v>
      </c>
      <c r="C631" s="3" t="s">
        <v>15</v>
      </c>
      <c r="D631" s="2">
        <v>9</v>
      </c>
      <c r="E631" s="3" t="s">
        <v>9</v>
      </c>
      <c r="F631" s="3" t="str">
        <f t="shared" si="47"/>
        <v>Mon</v>
      </c>
      <c r="G631" s="3" t="str">
        <f t="shared" si="48"/>
        <v>OtherEnc</v>
      </c>
      <c r="H631" s="17">
        <v>10.5</v>
      </c>
      <c r="I631" s="17">
        <v>9</v>
      </c>
      <c r="J631" s="17">
        <v>0</v>
      </c>
      <c r="K631" s="22">
        <v>5</v>
      </c>
      <c r="L631" s="12">
        <f t="shared" si="49"/>
        <v>74.220126441058866</v>
      </c>
      <c r="M631" s="4">
        <f t="shared" si="50"/>
        <v>1.8705216898754344</v>
      </c>
      <c r="N631" s="4">
        <f t="shared" si="51"/>
        <v>4.3070353592292063</v>
      </c>
    </row>
    <row r="632" spans="1:14" x14ac:dyDescent="0.2">
      <c r="A632" s="30">
        <v>37407</v>
      </c>
      <c r="B632" s="3" t="s">
        <v>20</v>
      </c>
      <c r="C632" s="3" t="s">
        <v>15</v>
      </c>
      <c r="D632" s="2">
        <v>10</v>
      </c>
      <c r="E632" s="3" t="s">
        <v>9</v>
      </c>
      <c r="F632" s="3" t="str">
        <f t="shared" si="47"/>
        <v>Mon</v>
      </c>
      <c r="G632" s="3" t="str">
        <f t="shared" si="48"/>
        <v>OtherEnc</v>
      </c>
      <c r="H632" s="17">
        <v>37.5</v>
      </c>
      <c r="I632" s="17">
        <v>40</v>
      </c>
      <c r="J632" s="17">
        <v>0</v>
      </c>
      <c r="K632" s="22">
        <v>35</v>
      </c>
      <c r="L632" s="12">
        <f t="shared" si="49"/>
        <v>1178.0972450961724</v>
      </c>
      <c r="M632" s="4">
        <f t="shared" si="50"/>
        <v>3.0711811404218525</v>
      </c>
      <c r="N632" s="4">
        <f t="shared" si="51"/>
        <v>7.0716559118198106</v>
      </c>
    </row>
    <row r="633" spans="1:14" x14ac:dyDescent="0.2">
      <c r="A633" s="30">
        <v>37407</v>
      </c>
      <c r="B633" s="3" t="s">
        <v>20</v>
      </c>
      <c r="C633" s="3" t="s">
        <v>15</v>
      </c>
      <c r="D633" s="2">
        <v>10</v>
      </c>
      <c r="E633" s="3" t="s">
        <v>9</v>
      </c>
      <c r="F633" s="3" t="str">
        <f t="shared" si="47"/>
        <v>Mon</v>
      </c>
      <c r="G633" s="3" t="str">
        <f t="shared" si="48"/>
        <v>OtherEnc</v>
      </c>
      <c r="H633" s="17">
        <v>37.5</v>
      </c>
      <c r="I633" s="17">
        <v>49.5</v>
      </c>
      <c r="J633" s="17">
        <v>0</v>
      </c>
      <c r="K633" s="22">
        <v>75</v>
      </c>
      <c r="L633" s="12">
        <f t="shared" si="49"/>
        <v>1457.8953408065133</v>
      </c>
      <c r="M633" s="4">
        <f t="shared" si="50"/>
        <v>3.1637263480274589</v>
      </c>
      <c r="N633" s="4">
        <f t="shared" si="51"/>
        <v>7.2847491272805192</v>
      </c>
    </row>
    <row r="634" spans="1:14" x14ac:dyDescent="0.2">
      <c r="A634" s="30">
        <v>37407</v>
      </c>
      <c r="B634" s="3" t="s">
        <v>20</v>
      </c>
      <c r="C634" s="3" t="s">
        <v>15</v>
      </c>
      <c r="D634" s="2">
        <v>10</v>
      </c>
      <c r="E634" s="3" t="s">
        <v>9</v>
      </c>
      <c r="F634" s="3" t="str">
        <f t="shared" si="47"/>
        <v>Mon</v>
      </c>
      <c r="G634" s="3" t="str">
        <f t="shared" si="48"/>
        <v>OtherEnc</v>
      </c>
      <c r="H634" s="17">
        <v>6.5</v>
      </c>
      <c r="I634" s="17">
        <v>3</v>
      </c>
      <c r="J634" s="17">
        <v>0</v>
      </c>
      <c r="K634" s="22">
        <v>25</v>
      </c>
      <c r="L634" s="12">
        <f t="shared" si="49"/>
        <v>15.315264186250241</v>
      </c>
      <c r="M634" s="4">
        <f t="shared" si="50"/>
        <v>1.1851244927286895</v>
      </c>
      <c r="N634" s="4">
        <f t="shared" si="51"/>
        <v>2.7288499902992105</v>
      </c>
    </row>
    <row r="635" spans="1:14" x14ac:dyDescent="0.2">
      <c r="A635" s="30">
        <v>37407</v>
      </c>
      <c r="B635" s="3" t="s">
        <v>20</v>
      </c>
      <c r="C635" s="3" t="s">
        <v>15</v>
      </c>
      <c r="D635" s="2">
        <v>10</v>
      </c>
      <c r="E635" s="3" t="s">
        <v>9</v>
      </c>
      <c r="F635" s="3" t="str">
        <f t="shared" si="47"/>
        <v>Mon</v>
      </c>
      <c r="G635" s="3" t="str">
        <f t="shared" si="48"/>
        <v>OtherEnc</v>
      </c>
      <c r="H635" s="17">
        <v>22</v>
      </c>
      <c r="I635" s="17">
        <v>15.5</v>
      </c>
      <c r="J635" s="17">
        <v>0</v>
      </c>
      <c r="K635" s="22">
        <v>20</v>
      </c>
      <c r="L635" s="12">
        <f t="shared" si="49"/>
        <v>267.82077371852984</v>
      </c>
      <c r="M635" s="4">
        <f t="shared" si="50"/>
        <v>2.4278442603586692</v>
      </c>
      <c r="N635" s="4">
        <f t="shared" si="51"/>
        <v>5.5903180020130261</v>
      </c>
    </row>
    <row r="636" spans="1:14" x14ac:dyDescent="0.2">
      <c r="A636" s="30">
        <v>37407</v>
      </c>
      <c r="B636" s="3" t="s">
        <v>21</v>
      </c>
      <c r="C636" s="3" t="s">
        <v>15</v>
      </c>
      <c r="D636" s="7">
        <v>10</v>
      </c>
      <c r="E636" s="11" t="s">
        <v>9</v>
      </c>
      <c r="F636" s="3" t="str">
        <f t="shared" si="47"/>
        <v>Mon</v>
      </c>
      <c r="G636" s="3" t="str">
        <f t="shared" si="48"/>
        <v>OtherEnc</v>
      </c>
      <c r="H636" s="19">
        <v>16</v>
      </c>
      <c r="I636" s="19">
        <v>10</v>
      </c>
      <c r="J636" s="19">
        <v>0</v>
      </c>
      <c r="K636" s="24">
        <v>5</v>
      </c>
      <c r="L636" s="12">
        <f t="shared" si="49"/>
        <v>125.66370614359172</v>
      </c>
      <c r="M636" s="4">
        <f t="shared" si="50"/>
        <v>2.0992098640220962</v>
      </c>
      <c r="N636" s="4">
        <f t="shared" si="51"/>
        <v>4.8336093399633366</v>
      </c>
    </row>
    <row r="637" spans="1:14" x14ac:dyDescent="0.2">
      <c r="A637" s="30">
        <v>37407</v>
      </c>
      <c r="B637" s="3" t="s">
        <v>21</v>
      </c>
      <c r="C637" s="3" t="s">
        <v>15</v>
      </c>
      <c r="D637" s="7">
        <v>10</v>
      </c>
      <c r="E637" s="11" t="s">
        <v>9</v>
      </c>
      <c r="F637" s="3" t="str">
        <f t="shared" si="47"/>
        <v>Mon</v>
      </c>
      <c r="G637" s="3" t="str">
        <f t="shared" si="48"/>
        <v>OtherEnc</v>
      </c>
      <c r="H637" s="19">
        <v>37</v>
      </c>
      <c r="I637" s="19">
        <v>19</v>
      </c>
      <c r="J637" s="19">
        <v>0</v>
      </c>
      <c r="K637" s="24">
        <v>20</v>
      </c>
      <c r="L637" s="12">
        <f t="shared" si="49"/>
        <v>552.13490886840611</v>
      </c>
      <c r="M637" s="4">
        <f t="shared" si="50"/>
        <v>2.7420452063859955</v>
      </c>
      <c r="N637" s="4">
        <f t="shared" si="51"/>
        <v>6.3137924165401742</v>
      </c>
    </row>
    <row r="638" spans="1:14" x14ac:dyDescent="0.2">
      <c r="A638" s="30">
        <v>37407</v>
      </c>
      <c r="B638" s="3" t="s">
        <v>21</v>
      </c>
      <c r="C638" s="3" t="s">
        <v>15</v>
      </c>
      <c r="D638" s="7">
        <v>10</v>
      </c>
      <c r="E638" s="11" t="s">
        <v>9</v>
      </c>
      <c r="F638" s="3" t="str">
        <f t="shared" si="47"/>
        <v>Mon</v>
      </c>
      <c r="G638" s="3" t="str">
        <f t="shared" si="48"/>
        <v>OtherEnc</v>
      </c>
      <c r="H638" s="19">
        <v>2.5</v>
      </c>
      <c r="I638" s="19">
        <v>11</v>
      </c>
      <c r="J638" s="19">
        <v>0</v>
      </c>
      <c r="K638" s="24">
        <v>10</v>
      </c>
      <c r="L638" s="12">
        <f t="shared" si="49"/>
        <v>21.598449493429829</v>
      </c>
      <c r="M638" s="4">
        <f t="shared" si="50"/>
        <v>1.334422575196434</v>
      </c>
      <c r="N638" s="4">
        <f t="shared" si="51"/>
        <v>3.0726215294020354</v>
      </c>
    </row>
    <row r="639" spans="1:14" x14ac:dyDescent="0.2">
      <c r="A639" s="30">
        <v>37407</v>
      </c>
      <c r="B639" s="3" t="s">
        <v>21</v>
      </c>
      <c r="C639" s="3" t="s">
        <v>15</v>
      </c>
      <c r="D639" s="7">
        <v>10</v>
      </c>
      <c r="E639" s="11" t="s">
        <v>9</v>
      </c>
      <c r="F639" s="3" t="str">
        <f t="shared" si="47"/>
        <v>Mon</v>
      </c>
      <c r="G639" s="3" t="str">
        <f t="shared" si="48"/>
        <v>OtherEnc</v>
      </c>
      <c r="H639" s="19">
        <v>15</v>
      </c>
      <c r="I639" s="19">
        <v>17</v>
      </c>
      <c r="J639" s="19">
        <v>0</v>
      </c>
      <c r="K639" s="24">
        <v>5</v>
      </c>
      <c r="L639" s="12">
        <f t="shared" si="49"/>
        <v>200.27653166634931</v>
      </c>
      <c r="M639" s="4">
        <f t="shared" si="50"/>
        <v>2.3016300618001266</v>
      </c>
      <c r="N639" s="4">
        <f t="shared" si="51"/>
        <v>5.2996990698879358</v>
      </c>
    </row>
    <row r="640" spans="1:14" x14ac:dyDescent="0.2">
      <c r="A640" s="30">
        <v>37407</v>
      </c>
      <c r="B640" s="3" t="s">
        <v>21</v>
      </c>
      <c r="C640" s="3" t="s">
        <v>15</v>
      </c>
      <c r="D640" s="7">
        <v>10</v>
      </c>
      <c r="E640" s="11" t="s">
        <v>9</v>
      </c>
      <c r="F640" s="3" t="str">
        <f t="shared" si="47"/>
        <v>Mon</v>
      </c>
      <c r="G640" s="3" t="str">
        <f t="shared" si="48"/>
        <v>OtherEnc</v>
      </c>
      <c r="H640" s="19">
        <v>28.5</v>
      </c>
      <c r="I640" s="19">
        <v>21</v>
      </c>
      <c r="J640" s="19">
        <v>0</v>
      </c>
      <c r="K640" s="24">
        <v>20</v>
      </c>
      <c r="L640" s="12">
        <f t="shared" si="49"/>
        <v>470.06080079337278</v>
      </c>
      <c r="M640" s="4">
        <f t="shared" si="50"/>
        <v>2.6721540361086009</v>
      </c>
      <c r="N640" s="4">
        <f t="shared" si="51"/>
        <v>6.1528620497275375</v>
      </c>
    </row>
    <row r="641" spans="1:14" x14ac:dyDescent="0.2">
      <c r="A641" s="30">
        <v>37407</v>
      </c>
      <c r="B641" s="3" t="s">
        <v>21</v>
      </c>
      <c r="C641" s="3" t="s">
        <v>15</v>
      </c>
      <c r="D641" s="7">
        <v>10</v>
      </c>
      <c r="E641" s="11" t="s">
        <v>9</v>
      </c>
      <c r="F641" s="3" t="str">
        <f t="shared" si="47"/>
        <v>Mon</v>
      </c>
      <c r="G641" s="3" t="str">
        <f t="shared" si="48"/>
        <v>OtherEnc</v>
      </c>
      <c r="H641" s="19">
        <v>6</v>
      </c>
      <c r="I641" s="19">
        <v>5.5</v>
      </c>
      <c r="J641" s="19">
        <v>0</v>
      </c>
      <c r="K641" s="24">
        <v>5</v>
      </c>
      <c r="L641" s="12">
        <f t="shared" si="49"/>
        <v>25.918139392115794</v>
      </c>
      <c r="M641" s="4">
        <f t="shared" si="50"/>
        <v>1.4136038212440589</v>
      </c>
      <c r="N641" s="4">
        <f t="shared" si="51"/>
        <v>3.2549430861959898</v>
      </c>
    </row>
    <row r="642" spans="1:14" x14ac:dyDescent="0.2">
      <c r="A642" s="30">
        <v>37407</v>
      </c>
      <c r="B642" s="3" t="s">
        <v>21</v>
      </c>
      <c r="C642" s="3" t="s">
        <v>15</v>
      </c>
      <c r="D642" s="7">
        <v>10</v>
      </c>
      <c r="E642" s="11" t="s">
        <v>9</v>
      </c>
      <c r="F642" s="3" t="str">
        <f t="shared" si="47"/>
        <v>Mon</v>
      </c>
      <c r="G642" s="3" t="str">
        <f t="shared" si="48"/>
        <v>OtherEnc</v>
      </c>
      <c r="H642" s="19">
        <v>15</v>
      </c>
      <c r="I642" s="19">
        <v>16.5</v>
      </c>
      <c r="J642" s="19">
        <v>0</v>
      </c>
      <c r="K642" s="24">
        <v>5</v>
      </c>
      <c r="L642" s="12">
        <f t="shared" si="49"/>
        <v>194.38604544086846</v>
      </c>
      <c r="M642" s="4">
        <f t="shared" si="50"/>
        <v>2.2886650846357588</v>
      </c>
      <c r="N642" s="4">
        <f t="shared" si="51"/>
        <v>5.2698461067382549</v>
      </c>
    </row>
    <row r="643" spans="1:14" x14ac:dyDescent="0.2">
      <c r="A643" s="30">
        <v>37407</v>
      </c>
      <c r="B643" s="3" t="s">
        <v>21</v>
      </c>
      <c r="C643" s="3" t="s">
        <v>15</v>
      </c>
      <c r="D643" s="7">
        <v>10</v>
      </c>
      <c r="E643" s="11" t="s">
        <v>9</v>
      </c>
      <c r="F643" s="3" t="str">
        <f t="shared" ref="F643:F706" si="52">VLOOKUP(E643,P$3:Q$22,2)</f>
        <v>Mon</v>
      </c>
      <c r="G643" s="3" t="str">
        <f t="shared" ref="G643:G706" si="53">VLOOKUP(E643,P$24:Q$44,2)</f>
        <v>OtherEnc</v>
      </c>
      <c r="H643" s="19">
        <v>7.5</v>
      </c>
      <c r="I643" s="19">
        <v>4.5</v>
      </c>
      <c r="J643" s="19">
        <v>0</v>
      </c>
      <c r="K643" s="24">
        <v>5</v>
      </c>
      <c r="L643" s="12">
        <f t="shared" ref="L643:L706" si="54">IF(J643&gt;0,PI()*((H643/2)*(I643/2)+J643^2),((H643/2)*(I643/2))*PI())</f>
        <v>26.507188014663878</v>
      </c>
      <c r="M643" s="4">
        <f t="shared" ref="M643:M706" si="55">LOG(L643)</f>
        <v>1.4233636585332152</v>
      </c>
      <c r="N643" s="4">
        <f t="shared" ref="N643:N706" si="56">LN(L643)</f>
        <v>3.2774159420480484</v>
      </c>
    </row>
    <row r="644" spans="1:14" x14ac:dyDescent="0.2">
      <c r="A644" s="30">
        <v>37407</v>
      </c>
      <c r="B644" s="3" t="s">
        <v>21</v>
      </c>
      <c r="C644" s="3" t="s">
        <v>15</v>
      </c>
      <c r="D644" s="7">
        <v>10</v>
      </c>
      <c r="E644" s="11" t="s">
        <v>9</v>
      </c>
      <c r="F644" s="3" t="str">
        <f t="shared" si="52"/>
        <v>Mon</v>
      </c>
      <c r="G644" s="3" t="str">
        <f t="shared" si="53"/>
        <v>OtherEnc</v>
      </c>
      <c r="H644" s="19">
        <v>20</v>
      </c>
      <c r="I644" s="19">
        <v>14</v>
      </c>
      <c r="J644" s="19">
        <v>0</v>
      </c>
      <c r="K644" s="24">
        <v>40</v>
      </c>
      <c r="L644" s="12">
        <f t="shared" si="54"/>
        <v>219.91148575128551</v>
      </c>
      <c r="M644" s="4">
        <f t="shared" si="55"/>
        <v>2.3422479127083906</v>
      </c>
      <c r="N644" s="4">
        <f t="shared" si="56"/>
        <v>5.3932251278987593</v>
      </c>
    </row>
    <row r="645" spans="1:14" x14ac:dyDescent="0.2">
      <c r="A645" s="30">
        <v>37407</v>
      </c>
      <c r="B645" s="3" t="s">
        <v>21</v>
      </c>
      <c r="C645" s="3" t="s">
        <v>15</v>
      </c>
      <c r="D645" s="7">
        <v>10</v>
      </c>
      <c r="E645" s="11" t="s">
        <v>9</v>
      </c>
      <c r="F645" s="3" t="str">
        <f t="shared" si="52"/>
        <v>Mon</v>
      </c>
      <c r="G645" s="3" t="str">
        <f t="shared" si="53"/>
        <v>OtherEnc</v>
      </c>
      <c r="H645" s="19">
        <v>2</v>
      </c>
      <c r="I645" s="19">
        <v>1.5</v>
      </c>
      <c r="J645" s="19">
        <v>0</v>
      </c>
      <c r="K645" s="24">
        <v>10</v>
      </c>
      <c r="L645" s="12">
        <f t="shared" si="54"/>
        <v>2.3561944901923448</v>
      </c>
      <c r="M645" s="4">
        <f t="shared" si="55"/>
        <v>0.37221113608583389</v>
      </c>
      <c r="N645" s="4">
        <f t="shared" si="56"/>
        <v>0.85704781339761926</v>
      </c>
    </row>
    <row r="646" spans="1:14" x14ac:dyDescent="0.2">
      <c r="A646" s="30">
        <v>37407</v>
      </c>
      <c r="B646" s="3" t="s">
        <v>21</v>
      </c>
      <c r="C646" s="3" t="s">
        <v>15</v>
      </c>
      <c r="D646" s="7">
        <v>10</v>
      </c>
      <c r="E646" s="11" t="s">
        <v>9</v>
      </c>
      <c r="F646" s="3" t="str">
        <f t="shared" si="52"/>
        <v>Mon</v>
      </c>
      <c r="G646" s="3" t="str">
        <f t="shared" si="53"/>
        <v>OtherEnc</v>
      </c>
      <c r="H646" s="19">
        <v>15</v>
      </c>
      <c r="I646" s="19">
        <v>10</v>
      </c>
      <c r="J646" s="19">
        <v>0</v>
      </c>
      <c r="K646" s="24">
        <v>5</v>
      </c>
      <c r="L646" s="12">
        <f t="shared" si="54"/>
        <v>117.80972450961724</v>
      </c>
      <c r="M646" s="4">
        <f t="shared" si="55"/>
        <v>2.0711811404218525</v>
      </c>
      <c r="N646" s="4">
        <f t="shared" si="56"/>
        <v>4.7690708188257656</v>
      </c>
    </row>
    <row r="647" spans="1:14" x14ac:dyDescent="0.2">
      <c r="A647" s="30">
        <v>37432</v>
      </c>
      <c r="B647" s="3" t="s">
        <v>28</v>
      </c>
      <c r="C647" s="3" t="s">
        <v>15</v>
      </c>
      <c r="D647" s="2">
        <v>10</v>
      </c>
      <c r="E647" s="3" t="s">
        <v>9</v>
      </c>
      <c r="F647" s="3" t="str">
        <f t="shared" si="52"/>
        <v>Mon</v>
      </c>
      <c r="G647" s="3" t="str">
        <f t="shared" si="53"/>
        <v>OtherEnc</v>
      </c>
      <c r="H647" s="17">
        <v>35</v>
      </c>
      <c r="I647" s="17">
        <v>30</v>
      </c>
      <c r="J647" s="17">
        <v>0</v>
      </c>
      <c r="K647" s="22">
        <v>0</v>
      </c>
      <c r="L647" s="12">
        <f t="shared" si="54"/>
        <v>824.66807156732068</v>
      </c>
      <c r="M647" s="4">
        <f t="shared" si="55"/>
        <v>2.9162791804361095</v>
      </c>
      <c r="N647" s="4">
        <f t="shared" si="56"/>
        <v>6.7149809678810781</v>
      </c>
    </row>
    <row r="648" spans="1:14" x14ac:dyDescent="0.2">
      <c r="A648" s="30">
        <v>37432</v>
      </c>
      <c r="B648" s="3" t="s">
        <v>28</v>
      </c>
      <c r="C648" s="3" t="s">
        <v>15</v>
      </c>
      <c r="D648" s="2">
        <v>10</v>
      </c>
      <c r="E648" s="3" t="s">
        <v>9</v>
      </c>
      <c r="F648" s="3" t="str">
        <f t="shared" si="52"/>
        <v>Mon</v>
      </c>
      <c r="G648" s="3" t="str">
        <f t="shared" si="53"/>
        <v>OtherEnc</v>
      </c>
      <c r="H648" s="17">
        <v>15</v>
      </c>
      <c r="I648" s="17">
        <v>12</v>
      </c>
      <c r="J648" s="17">
        <v>0</v>
      </c>
      <c r="K648" s="22">
        <v>30</v>
      </c>
      <c r="L648" s="12">
        <f t="shared" si="54"/>
        <v>141.37166941154069</v>
      </c>
      <c r="M648" s="4">
        <f t="shared" si="55"/>
        <v>2.1503623864694776</v>
      </c>
      <c r="N648" s="4">
        <f t="shared" si="56"/>
        <v>4.9513923756197196</v>
      </c>
    </row>
    <row r="649" spans="1:14" x14ac:dyDescent="0.2">
      <c r="A649" s="30">
        <v>37432</v>
      </c>
      <c r="B649" s="3" t="s">
        <v>20</v>
      </c>
      <c r="C649" s="3" t="s">
        <v>15</v>
      </c>
      <c r="D649" s="2">
        <v>10</v>
      </c>
      <c r="E649" s="3" t="s">
        <v>9</v>
      </c>
      <c r="F649" s="3" t="str">
        <f t="shared" si="52"/>
        <v>Mon</v>
      </c>
      <c r="G649" s="3" t="str">
        <f t="shared" si="53"/>
        <v>OtherEnc</v>
      </c>
      <c r="H649" s="17">
        <v>30.5</v>
      </c>
      <c r="I649" s="17">
        <v>24</v>
      </c>
      <c r="J649" s="17">
        <v>0</v>
      </c>
      <c r="K649" s="22">
        <v>10</v>
      </c>
      <c r="L649" s="12">
        <f t="shared" si="54"/>
        <v>574.91145560693212</v>
      </c>
      <c r="M649" s="4">
        <f t="shared" si="55"/>
        <v>2.7596009624245634</v>
      </c>
      <c r="N649" s="4">
        <f t="shared" si="56"/>
        <v>6.3542160386908213</v>
      </c>
    </row>
    <row r="650" spans="1:14" x14ac:dyDescent="0.2">
      <c r="A650" s="30">
        <v>37432</v>
      </c>
      <c r="B650" s="3" t="s">
        <v>20</v>
      </c>
      <c r="C650" s="3" t="s">
        <v>15</v>
      </c>
      <c r="D650" s="2">
        <v>10</v>
      </c>
      <c r="E650" s="3" t="s">
        <v>9</v>
      </c>
      <c r="F650" s="3" t="str">
        <f t="shared" si="52"/>
        <v>Mon</v>
      </c>
      <c r="G650" s="3" t="str">
        <f t="shared" si="53"/>
        <v>OtherEnc</v>
      </c>
      <c r="H650" s="17">
        <v>33</v>
      </c>
      <c r="I650" s="17">
        <v>29</v>
      </c>
      <c r="J650" s="17">
        <v>0</v>
      </c>
      <c r="K650" s="22">
        <v>25</v>
      </c>
      <c r="L650" s="12">
        <f t="shared" si="54"/>
        <v>751.62604237135804</v>
      </c>
      <c r="M650" s="4">
        <f t="shared" si="55"/>
        <v>2.8760018191430152</v>
      </c>
      <c r="N650" s="4">
        <f t="shared" si="56"/>
        <v>6.6222389161824635</v>
      </c>
    </row>
    <row r="651" spans="1:14" x14ac:dyDescent="0.2">
      <c r="A651" s="30">
        <v>37407</v>
      </c>
      <c r="B651" s="3" t="s">
        <v>21</v>
      </c>
      <c r="C651" s="3" t="s">
        <v>15</v>
      </c>
      <c r="D651" s="7">
        <v>1</v>
      </c>
      <c r="E651" s="11" t="s">
        <v>5</v>
      </c>
      <c r="F651" s="3" t="str">
        <f t="shared" si="52"/>
        <v>Mon</v>
      </c>
      <c r="G651" s="3" t="str">
        <f t="shared" si="53"/>
        <v>Encrust</v>
      </c>
      <c r="H651" s="19">
        <v>13.5</v>
      </c>
      <c r="I651" s="19">
        <v>9</v>
      </c>
      <c r="J651" s="19">
        <v>0</v>
      </c>
      <c r="K651" s="24">
        <v>5</v>
      </c>
      <c r="L651" s="12">
        <f t="shared" si="54"/>
        <v>95.425876852789969</v>
      </c>
      <c r="M651" s="4">
        <f t="shared" si="55"/>
        <v>1.9796661593005025</v>
      </c>
      <c r="N651" s="4">
        <f t="shared" si="56"/>
        <v>4.5583497875101129</v>
      </c>
    </row>
    <row r="652" spans="1:14" x14ac:dyDescent="0.2">
      <c r="A652" s="30">
        <v>37407</v>
      </c>
      <c r="B652" s="3" t="s">
        <v>21</v>
      </c>
      <c r="C652" s="3" t="s">
        <v>15</v>
      </c>
      <c r="D652" s="7">
        <v>1</v>
      </c>
      <c r="E652" s="11" t="s">
        <v>5</v>
      </c>
      <c r="F652" s="3" t="str">
        <f t="shared" si="52"/>
        <v>Mon</v>
      </c>
      <c r="G652" s="3" t="str">
        <f t="shared" si="53"/>
        <v>Encrust</v>
      </c>
      <c r="H652" s="19">
        <v>7</v>
      </c>
      <c r="I652" s="19">
        <v>8</v>
      </c>
      <c r="J652" s="19">
        <v>0</v>
      </c>
      <c r="K652" s="24">
        <v>20</v>
      </c>
      <c r="L652" s="12">
        <f t="shared" si="54"/>
        <v>43.982297150257104</v>
      </c>
      <c r="M652" s="4">
        <f t="shared" si="55"/>
        <v>1.6432779083723719</v>
      </c>
      <c r="N652" s="4">
        <f t="shared" si="56"/>
        <v>3.7837872154646588</v>
      </c>
    </row>
    <row r="653" spans="1:14" x14ac:dyDescent="0.2">
      <c r="A653" s="30">
        <v>37407</v>
      </c>
      <c r="B653" s="3" t="s">
        <v>21</v>
      </c>
      <c r="C653" s="3" t="s">
        <v>15</v>
      </c>
      <c r="D653" s="7">
        <v>1</v>
      </c>
      <c r="E653" s="11" t="s">
        <v>5</v>
      </c>
      <c r="F653" s="3" t="str">
        <f t="shared" si="52"/>
        <v>Mon</v>
      </c>
      <c r="G653" s="3" t="str">
        <f t="shared" si="53"/>
        <v>Encrust</v>
      </c>
      <c r="H653" s="19">
        <v>8</v>
      </c>
      <c r="I653" s="19">
        <v>4</v>
      </c>
      <c r="J653" s="19">
        <v>0</v>
      </c>
      <c r="K653" s="24">
        <v>20</v>
      </c>
      <c r="L653" s="12">
        <f t="shared" si="54"/>
        <v>25.132741228718345</v>
      </c>
      <c r="M653" s="4">
        <f t="shared" si="55"/>
        <v>1.4002398596860774</v>
      </c>
      <c r="N653" s="4">
        <f t="shared" si="56"/>
        <v>3.2241714275292361</v>
      </c>
    </row>
    <row r="654" spans="1:14" x14ac:dyDescent="0.2">
      <c r="A654" s="30">
        <v>37407</v>
      </c>
      <c r="B654" s="3" t="s">
        <v>21</v>
      </c>
      <c r="C654" s="3" t="s">
        <v>15</v>
      </c>
      <c r="D654" s="7">
        <v>1</v>
      </c>
      <c r="E654" s="11" t="s">
        <v>5</v>
      </c>
      <c r="F654" s="3" t="str">
        <f t="shared" si="52"/>
        <v>Mon</v>
      </c>
      <c r="G654" s="3" t="str">
        <f t="shared" si="53"/>
        <v>Encrust</v>
      </c>
      <c r="H654" s="19">
        <v>9</v>
      </c>
      <c r="I654" s="19">
        <v>5</v>
      </c>
      <c r="J654" s="19">
        <v>0</v>
      </c>
      <c r="K654" s="24">
        <v>5</v>
      </c>
      <c r="L654" s="12">
        <f t="shared" si="54"/>
        <v>35.342917352885173</v>
      </c>
      <c r="M654" s="4">
        <f t="shared" si="55"/>
        <v>1.5483023951415151</v>
      </c>
      <c r="N654" s="4">
        <f t="shared" si="56"/>
        <v>3.5650980144998292</v>
      </c>
    </row>
    <row r="655" spans="1:14" x14ac:dyDescent="0.2">
      <c r="A655" s="30">
        <v>37432</v>
      </c>
      <c r="B655" s="3" t="s">
        <v>28</v>
      </c>
      <c r="C655" s="3" t="s">
        <v>15</v>
      </c>
      <c r="D655" s="2">
        <v>1</v>
      </c>
      <c r="E655" s="3" t="s">
        <v>5</v>
      </c>
      <c r="F655" s="3" t="str">
        <f t="shared" si="52"/>
        <v>Mon</v>
      </c>
      <c r="G655" s="3" t="str">
        <f t="shared" si="53"/>
        <v>Encrust</v>
      </c>
      <c r="H655" s="17">
        <v>3.5</v>
      </c>
      <c r="I655" s="17">
        <v>2</v>
      </c>
      <c r="J655" s="17">
        <v>0</v>
      </c>
      <c r="K655" s="22">
        <v>0</v>
      </c>
      <c r="L655" s="12">
        <f t="shared" si="54"/>
        <v>5.497787143782138</v>
      </c>
      <c r="M655" s="4">
        <f t="shared" si="55"/>
        <v>0.74018792138042833</v>
      </c>
      <c r="N655" s="4">
        <f t="shared" si="56"/>
        <v>1.7043456737848228</v>
      </c>
    </row>
    <row r="656" spans="1:14" x14ac:dyDescent="0.2">
      <c r="A656" s="30">
        <v>37432</v>
      </c>
      <c r="B656" s="3" t="s">
        <v>20</v>
      </c>
      <c r="C656" s="3" t="s">
        <v>15</v>
      </c>
      <c r="D656" s="2">
        <v>1</v>
      </c>
      <c r="E656" s="3" t="s">
        <v>5</v>
      </c>
      <c r="F656" s="3" t="str">
        <f t="shared" si="52"/>
        <v>Mon</v>
      </c>
      <c r="G656" s="3" t="str">
        <f t="shared" si="53"/>
        <v>Encrust</v>
      </c>
      <c r="H656" s="17">
        <v>10</v>
      </c>
      <c r="I656" s="17">
        <v>7</v>
      </c>
      <c r="J656" s="17">
        <v>0</v>
      </c>
      <c r="K656" s="22">
        <v>0</v>
      </c>
      <c r="L656" s="12">
        <f t="shared" si="54"/>
        <v>54.977871437821378</v>
      </c>
      <c r="M656" s="4">
        <f t="shared" si="55"/>
        <v>1.7401879213804283</v>
      </c>
      <c r="N656" s="4">
        <f t="shared" si="56"/>
        <v>4.0069307667788685</v>
      </c>
    </row>
    <row r="657" spans="1:14" x14ac:dyDescent="0.2">
      <c r="A657" s="30">
        <v>37432</v>
      </c>
      <c r="B657" s="3" t="s">
        <v>20</v>
      </c>
      <c r="C657" s="3" t="s">
        <v>15</v>
      </c>
      <c r="D657" s="2">
        <v>1</v>
      </c>
      <c r="E657" s="3" t="s">
        <v>5</v>
      </c>
      <c r="F657" s="3" t="str">
        <f t="shared" si="52"/>
        <v>Mon</v>
      </c>
      <c r="G657" s="3" t="str">
        <f t="shared" si="53"/>
        <v>Encrust</v>
      </c>
      <c r="H657" s="17">
        <v>5.5</v>
      </c>
      <c r="I657" s="17">
        <v>2</v>
      </c>
      <c r="J657" s="17">
        <v>0</v>
      </c>
      <c r="K657" s="22">
        <v>50</v>
      </c>
      <c r="L657" s="12">
        <f t="shared" si="54"/>
        <v>8.6393797973719302</v>
      </c>
      <c r="M657" s="4">
        <f t="shared" si="55"/>
        <v>0.93648256652439643</v>
      </c>
      <c r="N657" s="4">
        <f t="shared" si="56"/>
        <v>2.1563307975278798</v>
      </c>
    </row>
    <row r="658" spans="1:14" x14ac:dyDescent="0.2">
      <c r="A658" s="30">
        <v>37392</v>
      </c>
      <c r="B658" s="29" t="s">
        <v>21</v>
      </c>
      <c r="C658" s="3" t="s">
        <v>15</v>
      </c>
      <c r="D658" s="2">
        <v>2</v>
      </c>
      <c r="E658" s="26" t="s">
        <v>5</v>
      </c>
      <c r="F658" s="3" t="str">
        <f t="shared" si="52"/>
        <v>Mon</v>
      </c>
      <c r="G658" s="3" t="str">
        <f t="shared" si="53"/>
        <v>Encrust</v>
      </c>
      <c r="H658" s="18">
        <v>15.5</v>
      </c>
      <c r="I658" s="18">
        <v>11</v>
      </c>
      <c r="J658" s="18">
        <v>0</v>
      </c>
      <c r="K658" s="23">
        <v>5</v>
      </c>
      <c r="L658" s="12">
        <f t="shared" si="54"/>
        <v>133.91038685926492</v>
      </c>
      <c r="M658" s="4">
        <f t="shared" si="55"/>
        <v>2.1268142646946879</v>
      </c>
      <c r="N658" s="4">
        <f t="shared" si="56"/>
        <v>4.8971708214530807</v>
      </c>
    </row>
    <row r="659" spans="1:14" x14ac:dyDescent="0.2">
      <c r="A659" s="30">
        <v>37392</v>
      </c>
      <c r="B659" s="29" t="s">
        <v>21</v>
      </c>
      <c r="C659" s="3" t="s">
        <v>15</v>
      </c>
      <c r="D659" s="2">
        <v>2</v>
      </c>
      <c r="E659" s="26" t="s">
        <v>5</v>
      </c>
      <c r="F659" s="3" t="str">
        <f t="shared" si="52"/>
        <v>Mon</v>
      </c>
      <c r="G659" s="3" t="str">
        <f t="shared" si="53"/>
        <v>Encrust</v>
      </c>
      <c r="H659" s="18">
        <v>8.5</v>
      </c>
      <c r="I659" s="18">
        <v>6.5</v>
      </c>
      <c r="J659" s="18">
        <v>0</v>
      </c>
      <c r="K659" s="23">
        <v>5</v>
      </c>
      <c r="L659" s="12">
        <f t="shared" si="54"/>
        <v>43.393248527709019</v>
      </c>
      <c r="M659" s="4">
        <f t="shared" si="55"/>
        <v>1.6374221637233197</v>
      </c>
      <c r="N659" s="4">
        <f t="shared" si="56"/>
        <v>3.7703038651273717</v>
      </c>
    </row>
    <row r="660" spans="1:14" x14ac:dyDescent="0.2">
      <c r="A660" s="30">
        <v>37392</v>
      </c>
      <c r="B660" s="29" t="s">
        <v>21</v>
      </c>
      <c r="C660" s="3" t="s">
        <v>15</v>
      </c>
      <c r="D660" s="2">
        <v>2</v>
      </c>
      <c r="E660" s="26" t="s">
        <v>5</v>
      </c>
      <c r="F660" s="3" t="str">
        <f t="shared" si="52"/>
        <v>Mon</v>
      </c>
      <c r="G660" s="3" t="str">
        <f t="shared" si="53"/>
        <v>Encrust</v>
      </c>
      <c r="H660" s="18">
        <v>57</v>
      </c>
      <c r="I660" s="18">
        <v>22</v>
      </c>
      <c r="J660" s="18">
        <v>0</v>
      </c>
      <c r="K660" s="23">
        <v>10</v>
      </c>
      <c r="L660" s="12">
        <f t="shared" si="54"/>
        <v>984.88929690040015</v>
      </c>
      <c r="M660" s="4">
        <f t="shared" si="55"/>
        <v>2.9933874178608693</v>
      </c>
      <c r="N660" s="4">
        <f t="shared" si="56"/>
        <v>6.8925292459223755</v>
      </c>
    </row>
    <row r="661" spans="1:14" x14ac:dyDescent="0.2">
      <c r="A661" s="30">
        <v>37392</v>
      </c>
      <c r="B661" s="29" t="s">
        <v>21</v>
      </c>
      <c r="C661" s="3" t="s">
        <v>15</v>
      </c>
      <c r="D661" s="2">
        <v>2</v>
      </c>
      <c r="E661" s="26" t="s">
        <v>5</v>
      </c>
      <c r="F661" s="3" t="str">
        <f t="shared" si="52"/>
        <v>Mon</v>
      </c>
      <c r="G661" s="3" t="str">
        <f t="shared" si="53"/>
        <v>Encrust</v>
      </c>
      <c r="H661" s="18">
        <v>2.5</v>
      </c>
      <c r="I661" s="18">
        <v>2</v>
      </c>
      <c r="J661" s="18">
        <v>0</v>
      </c>
      <c r="K661" s="23">
        <v>0</v>
      </c>
      <c r="L661" s="12">
        <f t="shared" si="54"/>
        <v>3.9269908169872414</v>
      </c>
      <c r="M661" s="4">
        <f t="shared" si="55"/>
        <v>0.59405988570219026</v>
      </c>
      <c r="N661" s="4">
        <f t="shared" si="56"/>
        <v>1.3678734371636099</v>
      </c>
    </row>
    <row r="662" spans="1:14" x14ac:dyDescent="0.2">
      <c r="A662" s="30">
        <v>37392</v>
      </c>
      <c r="B662" s="29" t="s">
        <v>21</v>
      </c>
      <c r="C662" s="3" t="s">
        <v>15</v>
      </c>
      <c r="D662" s="2">
        <v>2</v>
      </c>
      <c r="E662" s="26" t="s">
        <v>5</v>
      </c>
      <c r="F662" s="3" t="str">
        <f t="shared" si="52"/>
        <v>Mon</v>
      </c>
      <c r="G662" s="3" t="str">
        <f t="shared" si="53"/>
        <v>Encrust</v>
      </c>
      <c r="H662" s="18">
        <v>2.5</v>
      </c>
      <c r="I662" s="18">
        <v>2</v>
      </c>
      <c r="J662" s="18">
        <v>0</v>
      </c>
      <c r="K662" s="23">
        <v>10</v>
      </c>
      <c r="L662" s="12">
        <f t="shared" si="54"/>
        <v>3.9269908169872414</v>
      </c>
      <c r="M662" s="4">
        <f t="shared" si="55"/>
        <v>0.59405988570219026</v>
      </c>
      <c r="N662" s="4">
        <f t="shared" si="56"/>
        <v>1.3678734371636099</v>
      </c>
    </row>
    <row r="663" spans="1:14" x14ac:dyDescent="0.2">
      <c r="A663" s="30">
        <v>37392</v>
      </c>
      <c r="B663" s="29" t="s">
        <v>21</v>
      </c>
      <c r="C663" s="3" t="s">
        <v>15</v>
      </c>
      <c r="D663" s="2">
        <v>2</v>
      </c>
      <c r="E663" s="26" t="s">
        <v>5</v>
      </c>
      <c r="F663" s="3" t="str">
        <f t="shared" si="52"/>
        <v>Mon</v>
      </c>
      <c r="G663" s="3" t="str">
        <f t="shared" si="53"/>
        <v>Encrust</v>
      </c>
      <c r="H663" s="18">
        <v>5</v>
      </c>
      <c r="I663" s="18">
        <v>3.5</v>
      </c>
      <c r="J663" s="18">
        <v>0</v>
      </c>
      <c r="K663" s="23">
        <v>5</v>
      </c>
      <c r="L663" s="12">
        <f t="shared" si="54"/>
        <v>13.744467859455344</v>
      </c>
      <c r="M663" s="4">
        <f t="shared" si="55"/>
        <v>1.1381279300524658</v>
      </c>
      <c r="N663" s="4">
        <f t="shared" si="56"/>
        <v>2.6206364056589777</v>
      </c>
    </row>
    <row r="664" spans="1:14" x14ac:dyDescent="0.2">
      <c r="A664" s="30">
        <v>37392</v>
      </c>
      <c r="B664" s="29" t="s">
        <v>21</v>
      </c>
      <c r="C664" s="3" t="s">
        <v>15</v>
      </c>
      <c r="D664" s="2">
        <v>2</v>
      </c>
      <c r="E664" s="26" t="s">
        <v>5</v>
      </c>
      <c r="F664" s="3" t="str">
        <f t="shared" si="52"/>
        <v>Mon</v>
      </c>
      <c r="G664" s="3" t="str">
        <f t="shared" si="53"/>
        <v>Encrust</v>
      </c>
      <c r="H664" s="18">
        <v>4</v>
      </c>
      <c r="I664" s="18">
        <v>2.5</v>
      </c>
      <c r="J664" s="18">
        <v>0</v>
      </c>
      <c r="K664" s="23">
        <v>15</v>
      </c>
      <c r="L664" s="12">
        <f t="shared" si="54"/>
        <v>7.8539816339744828</v>
      </c>
      <c r="M664" s="4">
        <f t="shared" si="55"/>
        <v>0.8950898813661714</v>
      </c>
      <c r="N664" s="4">
        <f t="shared" si="56"/>
        <v>2.061020617723555</v>
      </c>
    </row>
    <row r="665" spans="1:14" x14ac:dyDescent="0.2">
      <c r="A665" s="30">
        <v>37392</v>
      </c>
      <c r="B665" s="29" t="s">
        <v>21</v>
      </c>
      <c r="C665" s="3" t="s">
        <v>15</v>
      </c>
      <c r="D665" s="2">
        <v>2</v>
      </c>
      <c r="E665" s="26" t="s">
        <v>5</v>
      </c>
      <c r="F665" s="3" t="str">
        <f t="shared" si="52"/>
        <v>Mon</v>
      </c>
      <c r="G665" s="3" t="str">
        <f t="shared" si="53"/>
        <v>Encrust</v>
      </c>
      <c r="H665" s="18">
        <v>28</v>
      </c>
      <c r="I665" s="18">
        <v>12.5</v>
      </c>
      <c r="J665" s="18">
        <v>0</v>
      </c>
      <c r="K665" s="23">
        <v>10</v>
      </c>
      <c r="L665" s="12">
        <f t="shared" si="54"/>
        <v>274.88935718910687</v>
      </c>
      <c r="M665" s="4">
        <f t="shared" si="55"/>
        <v>2.4391579257164469</v>
      </c>
      <c r="N665" s="4">
        <f t="shared" si="56"/>
        <v>5.616368679212969</v>
      </c>
    </row>
    <row r="666" spans="1:14" x14ac:dyDescent="0.2">
      <c r="A666" s="30">
        <v>37392</v>
      </c>
      <c r="B666" s="29" t="s">
        <v>21</v>
      </c>
      <c r="C666" s="3" t="s">
        <v>15</v>
      </c>
      <c r="D666" s="2">
        <v>2</v>
      </c>
      <c r="E666" s="26" t="s">
        <v>5</v>
      </c>
      <c r="F666" s="3" t="str">
        <f t="shared" si="52"/>
        <v>Mon</v>
      </c>
      <c r="G666" s="3" t="str">
        <f t="shared" si="53"/>
        <v>Encrust</v>
      </c>
      <c r="H666" s="18">
        <v>11</v>
      </c>
      <c r="I666" s="18">
        <v>10</v>
      </c>
      <c r="J666" s="18">
        <v>0</v>
      </c>
      <c r="K666" s="23">
        <v>10</v>
      </c>
      <c r="L666" s="12">
        <f t="shared" si="54"/>
        <v>86.393797973719316</v>
      </c>
      <c r="M666" s="4">
        <f t="shared" si="55"/>
        <v>1.9364825665243965</v>
      </c>
      <c r="N666" s="4">
        <f t="shared" si="56"/>
        <v>4.4589158905219257</v>
      </c>
    </row>
    <row r="667" spans="1:14" x14ac:dyDescent="0.2">
      <c r="A667" s="30">
        <v>37392</v>
      </c>
      <c r="B667" s="29" t="s">
        <v>21</v>
      </c>
      <c r="C667" s="3" t="s">
        <v>15</v>
      </c>
      <c r="D667" s="2">
        <v>2</v>
      </c>
      <c r="E667" s="26" t="s">
        <v>5</v>
      </c>
      <c r="F667" s="3" t="str">
        <f t="shared" si="52"/>
        <v>Mon</v>
      </c>
      <c r="G667" s="3" t="str">
        <f t="shared" si="53"/>
        <v>Encrust</v>
      </c>
      <c r="H667" s="18">
        <v>13</v>
      </c>
      <c r="I667" s="18">
        <v>10</v>
      </c>
      <c r="J667" s="18">
        <v>0</v>
      </c>
      <c r="K667" s="23">
        <v>5</v>
      </c>
      <c r="L667" s="12">
        <f t="shared" si="54"/>
        <v>102.10176124166827</v>
      </c>
      <c r="M667" s="4">
        <f t="shared" si="55"/>
        <v>2.0090332336730081</v>
      </c>
      <c r="N667" s="4">
        <f t="shared" si="56"/>
        <v>4.6259699751850922</v>
      </c>
    </row>
    <row r="668" spans="1:14" x14ac:dyDescent="0.2">
      <c r="A668" s="30">
        <v>37392</v>
      </c>
      <c r="B668" s="29" t="s">
        <v>21</v>
      </c>
      <c r="C668" s="3" t="s">
        <v>15</v>
      </c>
      <c r="D668" s="2">
        <v>2</v>
      </c>
      <c r="E668" s="26" t="s">
        <v>5</v>
      </c>
      <c r="F668" s="3" t="str">
        <f t="shared" si="52"/>
        <v>Mon</v>
      </c>
      <c r="G668" s="3" t="str">
        <f t="shared" si="53"/>
        <v>Encrust</v>
      </c>
      <c r="H668" s="18">
        <v>16</v>
      </c>
      <c r="I668" s="18">
        <v>13</v>
      </c>
      <c r="J668" s="18">
        <v>0</v>
      </c>
      <c r="K668" s="23">
        <v>5</v>
      </c>
      <c r="L668" s="12">
        <f t="shared" si="54"/>
        <v>163.36281798666926</v>
      </c>
      <c r="M668" s="4">
        <f t="shared" si="55"/>
        <v>2.2131532163289331</v>
      </c>
      <c r="N668" s="4">
        <f t="shared" si="56"/>
        <v>5.0959736044308279</v>
      </c>
    </row>
    <row r="669" spans="1:14" x14ac:dyDescent="0.2">
      <c r="A669" s="30">
        <v>37392</v>
      </c>
      <c r="B669" s="29" t="s">
        <v>20</v>
      </c>
      <c r="C669" s="11" t="s">
        <v>15</v>
      </c>
      <c r="D669" s="7">
        <v>2</v>
      </c>
      <c r="E669" s="11" t="s">
        <v>5</v>
      </c>
      <c r="F669" s="3" t="str">
        <f t="shared" si="52"/>
        <v>Mon</v>
      </c>
      <c r="G669" s="3" t="str">
        <f t="shared" si="53"/>
        <v>Encrust</v>
      </c>
      <c r="H669" s="19">
        <v>6.5</v>
      </c>
      <c r="I669" s="19">
        <v>2.5</v>
      </c>
      <c r="J669" s="19">
        <v>0</v>
      </c>
      <c r="K669" s="24">
        <v>25</v>
      </c>
      <c r="L669" s="12">
        <f t="shared" si="54"/>
        <v>12.762720155208534</v>
      </c>
      <c r="M669" s="4">
        <f t="shared" si="55"/>
        <v>1.1059432466810646</v>
      </c>
      <c r="N669" s="4">
        <f t="shared" si="56"/>
        <v>2.546528433505256</v>
      </c>
    </row>
    <row r="670" spans="1:14" x14ac:dyDescent="0.2">
      <c r="A670" s="30">
        <v>37432</v>
      </c>
      <c r="B670" s="3" t="s">
        <v>28</v>
      </c>
      <c r="C670" s="3" t="s">
        <v>15</v>
      </c>
      <c r="D670" s="2">
        <v>2</v>
      </c>
      <c r="E670" s="3" t="s">
        <v>5</v>
      </c>
      <c r="F670" s="3" t="str">
        <f t="shared" si="52"/>
        <v>Mon</v>
      </c>
      <c r="G670" s="3" t="str">
        <f t="shared" si="53"/>
        <v>Encrust</v>
      </c>
      <c r="H670" s="17">
        <v>30</v>
      </c>
      <c r="I670" s="17">
        <v>20</v>
      </c>
      <c r="J670" s="17">
        <v>0</v>
      </c>
      <c r="K670" s="22">
        <v>20</v>
      </c>
      <c r="L670" s="12">
        <f t="shared" si="54"/>
        <v>471.23889803846896</v>
      </c>
      <c r="M670" s="4">
        <f t="shared" si="55"/>
        <v>2.673241131749815</v>
      </c>
      <c r="N670" s="4">
        <f t="shared" si="56"/>
        <v>6.1553651799456555</v>
      </c>
    </row>
    <row r="671" spans="1:14" x14ac:dyDescent="0.2">
      <c r="A671" s="30">
        <v>37432</v>
      </c>
      <c r="B671" s="3" t="s">
        <v>28</v>
      </c>
      <c r="C671" s="3" t="s">
        <v>15</v>
      </c>
      <c r="D671" s="2">
        <v>2</v>
      </c>
      <c r="E671" s="3" t="s">
        <v>5</v>
      </c>
      <c r="F671" s="3" t="str">
        <f t="shared" si="52"/>
        <v>Mon</v>
      </c>
      <c r="G671" s="3" t="str">
        <f t="shared" si="53"/>
        <v>Encrust</v>
      </c>
      <c r="H671" s="17">
        <v>5</v>
      </c>
      <c r="I671" s="17">
        <v>3</v>
      </c>
      <c r="J671" s="17">
        <v>0</v>
      </c>
      <c r="K671" s="22">
        <v>0</v>
      </c>
      <c r="L671" s="12">
        <f t="shared" si="54"/>
        <v>11.780972450961723</v>
      </c>
      <c r="M671" s="4">
        <f t="shared" si="55"/>
        <v>1.0711811404218528</v>
      </c>
      <c r="N671" s="4">
        <f t="shared" si="56"/>
        <v>2.4664857258317197</v>
      </c>
    </row>
    <row r="672" spans="1:14" x14ac:dyDescent="0.2">
      <c r="A672" s="30">
        <v>37432</v>
      </c>
      <c r="B672" s="3" t="s">
        <v>28</v>
      </c>
      <c r="C672" s="3" t="s">
        <v>15</v>
      </c>
      <c r="D672" s="2">
        <v>2</v>
      </c>
      <c r="E672" s="3" t="s">
        <v>5</v>
      </c>
      <c r="F672" s="3" t="str">
        <f t="shared" si="52"/>
        <v>Mon</v>
      </c>
      <c r="G672" s="3" t="str">
        <f t="shared" si="53"/>
        <v>Encrust</v>
      </c>
      <c r="H672" s="17">
        <v>5</v>
      </c>
      <c r="I672" s="17">
        <v>4</v>
      </c>
      <c r="J672" s="17">
        <v>0</v>
      </c>
      <c r="K672" s="22">
        <v>0</v>
      </c>
      <c r="L672" s="12">
        <f t="shared" si="54"/>
        <v>15.707963267948966</v>
      </c>
      <c r="M672" s="4">
        <f t="shared" si="55"/>
        <v>1.1961198770301527</v>
      </c>
      <c r="N672" s="4">
        <f t="shared" si="56"/>
        <v>2.7541677982835004</v>
      </c>
    </row>
    <row r="673" spans="1:14" x14ac:dyDescent="0.2">
      <c r="A673" s="30">
        <v>37407</v>
      </c>
      <c r="B673" s="3" t="s">
        <v>21</v>
      </c>
      <c r="C673" s="3" t="s">
        <v>15</v>
      </c>
      <c r="D673" s="6">
        <v>3</v>
      </c>
      <c r="E673" s="11" t="s">
        <v>5</v>
      </c>
      <c r="F673" s="3" t="str">
        <f t="shared" si="52"/>
        <v>Mon</v>
      </c>
      <c r="G673" s="3" t="str">
        <f t="shared" si="53"/>
        <v>Encrust</v>
      </c>
      <c r="H673" s="19">
        <v>22</v>
      </c>
      <c r="I673" s="19">
        <v>12</v>
      </c>
      <c r="J673" s="19">
        <v>0</v>
      </c>
      <c r="K673" s="24">
        <v>5</v>
      </c>
      <c r="L673" s="12">
        <f t="shared" si="54"/>
        <v>207.34511513692635</v>
      </c>
      <c r="M673" s="4">
        <f t="shared" si="55"/>
        <v>2.3166938082360025</v>
      </c>
      <c r="N673" s="4">
        <f t="shared" si="56"/>
        <v>5.334384627875826</v>
      </c>
    </row>
    <row r="674" spans="1:14" x14ac:dyDescent="0.2">
      <c r="A674" s="30">
        <v>37432</v>
      </c>
      <c r="B674" s="3" t="s">
        <v>20</v>
      </c>
      <c r="C674" s="3" t="s">
        <v>15</v>
      </c>
      <c r="D674" s="2">
        <v>3</v>
      </c>
      <c r="E674" s="3" t="s">
        <v>5</v>
      </c>
      <c r="F674" s="3" t="str">
        <f t="shared" si="52"/>
        <v>Mon</v>
      </c>
      <c r="G674" s="3" t="str">
        <f t="shared" si="53"/>
        <v>Encrust</v>
      </c>
      <c r="H674" s="17">
        <v>124</v>
      </c>
      <c r="I674" s="17">
        <v>118</v>
      </c>
      <c r="J674" s="17">
        <v>0</v>
      </c>
      <c r="K674" s="22">
        <v>70</v>
      </c>
      <c r="L674" s="12">
        <f t="shared" si="54"/>
        <v>11491.945926831464</v>
      </c>
      <c r="M674" s="4">
        <f t="shared" si="55"/>
        <v>4.0603935738345323</v>
      </c>
      <c r="N674" s="4">
        <f t="shared" si="56"/>
        <v>9.3494017148002104</v>
      </c>
    </row>
    <row r="675" spans="1:14" x14ac:dyDescent="0.2">
      <c r="A675" s="30">
        <v>37432</v>
      </c>
      <c r="B675" s="3" t="s">
        <v>20</v>
      </c>
      <c r="C675" s="3" t="s">
        <v>15</v>
      </c>
      <c r="D675" s="2">
        <v>3</v>
      </c>
      <c r="E675" s="3" t="s">
        <v>5</v>
      </c>
      <c r="F675" s="3" t="str">
        <f t="shared" si="52"/>
        <v>Mon</v>
      </c>
      <c r="G675" s="3" t="str">
        <f t="shared" si="53"/>
        <v>Encrust</v>
      </c>
      <c r="H675" s="17">
        <v>8.5</v>
      </c>
      <c r="I675" s="17">
        <v>5.5</v>
      </c>
      <c r="J675" s="17">
        <v>0</v>
      </c>
      <c r="K675" s="22">
        <v>20</v>
      </c>
      <c r="L675" s="12">
        <f t="shared" si="54"/>
        <v>36.71736413883071</v>
      </c>
      <c r="M675" s="4">
        <f t="shared" si="55"/>
        <v>1.5648714965747081</v>
      </c>
      <c r="N675" s="4">
        <f t="shared" si="56"/>
        <v>3.6032497804642056</v>
      </c>
    </row>
    <row r="676" spans="1:14" x14ac:dyDescent="0.2">
      <c r="A676" s="30">
        <v>37407</v>
      </c>
      <c r="B676" s="3" t="s">
        <v>20</v>
      </c>
      <c r="C676" s="3" t="s">
        <v>15</v>
      </c>
      <c r="D676" s="2">
        <v>4</v>
      </c>
      <c r="E676" s="3" t="s">
        <v>5</v>
      </c>
      <c r="F676" s="3" t="str">
        <f t="shared" si="52"/>
        <v>Mon</v>
      </c>
      <c r="G676" s="3" t="str">
        <f t="shared" si="53"/>
        <v>Encrust</v>
      </c>
      <c r="H676" s="17">
        <v>38.5</v>
      </c>
      <c r="I676" s="17">
        <v>21</v>
      </c>
      <c r="J676" s="17">
        <v>0</v>
      </c>
      <c r="K676" s="22">
        <v>45</v>
      </c>
      <c r="L676" s="12">
        <f t="shared" si="54"/>
        <v>634.99441510683698</v>
      </c>
      <c r="M676" s="4">
        <f t="shared" si="55"/>
        <v>2.8027699056085913</v>
      </c>
      <c r="N676" s="4">
        <f t="shared" si="56"/>
        <v>6.4536162037466713</v>
      </c>
    </row>
    <row r="677" spans="1:14" x14ac:dyDescent="0.2">
      <c r="A677" s="30">
        <v>37407</v>
      </c>
      <c r="B677" s="3" t="s">
        <v>20</v>
      </c>
      <c r="C677" s="3" t="s">
        <v>15</v>
      </c>
      <c r="D677" s="2">
        <v>4</v>
      </c>
      <c r="E677" s="3" t="s">
        <v>5</v>
      </c>
      <c r="F677" s="3" t="str">
        <f t="shared" si="52"/>
        <v>Mon</v>
      </c>
      <c r="G677" s="3" t="str">
        <f t="shared" si="53"/>
        <v>Encrust</v>
      </c>
      <c r="H677" s="17">
        <v>49.5</v>
      </c>
      <c r="I677" s="17">
        <v>28.5</v>
      </c>
      <c r="J677" s="17">
        <v>0</v>
      </c>
      <c r="K677" s="22">
        <v>70</v>
      </c>
      <c r="L677" s="12">
        <f t="shared" si="54"/>
        <v>1108.0004590129502</v>
      </c>
      <c r="M677" s="4">
        <f t="shared" si="55"/>
        <v>3.0445399403082503</v>
      </c>
      <c r="N677" s="4">
        <f t="shared" si="56"/>
        <v>7.0103122815787593</v>
      </c>
    </row>
    <row r="678" spans="1:14" x14ac:dyDescent="0.2">
      <c r="A678" s="30">
        <v>37407</v>
      </c>
      <c r="B678" s="3" t="s">
        <v>20</v>
      </c>
      <c r="C678" s="3" t="s">
        <v>15</v>
      </c>
      <c r="D678" s="2">
        <v>4</v>
      </c>
      <c r="E678" s="3" t="s">
        <v>5</v>
      </c>
      <c r="F678" s="3" t="str">
        <f t="shared" si="52"/>
        <v>Mon</v>
      </c>
      <c r="G678" s="3" t="str">
        <f t="shared" si="53"/>
        <v>Encrust</v>
      </c>
      <c r="H678" s="17">
        <v>28</v>
      </c>
      <c r="I678" s="17">
        <v>16</v>
      </c>
      <c r="J678" s="17">
        <v>0</v>
      </c>
      <c r="K678" s="22">
        <v>55</v>
      </c>
      <c r="L678" s="12">
        <f t="shared" si="54"/>
        <v>351.85837720205683</v>
      </c>
      <c r="M678" s="4">
        <f t="shared" si="55"/>
        <v>2.5463678953643156</v>
      </c>
      <c r="N678" s="4">
        <f t="shared" si="56"/>
        <v>5.863228757144495</v>
      </c>
    </row>
    <row r="679" spans="1:14" x14ac:dyDescent="0.2">
      <c r="A679" s="30">
        <v>37407</v>
      </c>
      <c r="B679" s="3" t="s">
        <v>21</v>
      </c>
      <c r="C679" s="3" t="s">
        <v>15</v>
      </c>
      <c r="D679" s="6">
        <v>4</v>
      </c>
      <c r="E679" s="11" t="s">
        <v>5</v>
      </c>
      <c r="F679" s="3" t="str">
        <f t="shared" si="52"/>
        <v>Mon</v>
      </c>
      <c r="G679" s="3" t="str">
        <f t="shared" si="53"/>
        <v>Encrust</v>
      </c>
      <c r="H679" s="19">
        <v>4</v>
      </c>
      <c r="I679" s="19">
        <v>2</v>
      </c>
      <c r="J679" s="19">
        <v>0</v>
      </c>
      <c r="K679" s="24">
        <v>0</v>
      </c>
      <c r="L679" s="12">
        <f t="shared" si="54"/>
        <v>6.2831853071795862</v>
      </c>
      <c r="M679" s="4">
        <f t="shared" si="55"/>
        <v>0.79817986835811505</v>
      </c>
      <c r="N679" s="4">
        <f t="shared" si="56"/>
        <v>1.8378770664093453</v>
      </c>
    </row>
    <row r="680" spans="1:14" x14ac:dyDescent="0.2">
      <c r="A680" s="30">
        <v>37407</v>
      </c>
      <c r="B680" s="3" t="s">
        <v>21</v>
      </c>
      <c r="C680" s="3" t="s">
        <v>15</v>
      </c>
      <c r="D680" s="6">
        <v>4</v>
      </c>
      <c r="E680" s="11" t="s">
        <v>5</v>
      </c>
      <c r="F680" s="3" t="str">
        <f t="shared" si="52"/>
        <v>Mon</v>
      </c>
      <c r="G680" s="3" t="str">
        <f t="shared" si="53"/>
        <v>Encrust</v>
      </c>
      <c r="H680" s="19">
        <v>90</v>
      </c>
      <c r="I680" s="19">
        <v>44</v>
      </c>
      <c r="J680" s="19">
        <v>0</v>
      </c>
      <c r="K680" s="24">
        <v>10</v>
      </c>
      <c r="L680" s="12">
        <f t="shared" si="54"/>
        <v>3110.1767270538953</v>
      </c>
      <c r="M680" s="4">
        <f t="shared" si="55"/>
        <v>3.4927850672916838</v>
      </c>
      <c r="N680" s="4">
        <f t="shared" si="56"/>
        <v>8.0424348289780365</v>
      </c>
    </row>
    <row r="681" spans="1:14" x14ac:dyDescent="0.2">
      <c r="A681" s="30">
        <v>37407</v>
      </c>
      <c r="B681" s="3" t="s">
        <v>21</v>
      </c>
      <c r="C681" s="3" t="s">
        <v>15</v>
      </c>
      <c r="D681" s="6">
        <v>4</v>
      </c>
      <c r="E681" s="11" t="s">
        <v>5</v>
      </c>
      <c r="F681" s="3" t="str">
        <f t="shared" si="52"/>
        <v>Mon</v>
      </c>
      <c r="G681" s="3" t="str">
        <f t="shared" si="53"/>
        <v>Encrust</v>
      </c>
      <c r="H681" s="19">
        <v>19</v>
      </c>
      <c r="I681" s="19">
        <v>10</v>
      </c>
      <c r="J681" s="19">
        <v>0</v>
      </c>
      <c r="K681" s="24">
        <v>5</v>
      </c>
      <c r="L681" s="12">
        <f t="shared" si="54"/>
        <v>149.22565104551518</v>
      </c>
      <c r="M681" s="4">
        <f t="shared" si="55"/>
        <v>2.1738434823190005</v>
      </c>
      <c r="N681" s="4">
        <f t="shared" si="56"/>
        <v>5.0054595968899953</v>
      </c>
    </row>
    <row r="682" spans="1:14" x14ac:dyDescent="0.2">
      <c r="A682" s="30">
        <v>37407</v>
      </c>
      <c r="B682" s="3" t="s">
        <v>21</v>
      </c>
      <c r="C682" s="3" t="s">
        <v>15</v>
      </c>
      <c r="D682" s="6">
        <v>4</v>
      </c>
      <c r="E682" s="11" t="s">
        <v>5</v>
      </c>
      <c r="F682" s="3" t="str">
        <f t="shared" si="52"/>
        <v>Mon</v>
      </c>
      <c r="G682" s="3" t="str">
        <f t="shared" si="53"/>
        <v>Encrust</v>
      </c>
      <c r="H682" s="19">
        <v>8</v>
      </c>
      <c r="I682" s="19">
        <v>11</v>
      </c>
      <c r="J682" s="19">
        <v>0</v>
      </c>
      <c r="K682" s="24">
        <v>20</v>
      </c>
      <c r="L682" s="12">
        <f t="shared" si="54"/>
        <v>69.115038378975441</v>
      </c>
      <c r="M682" s="4">
        <f t="shared" si="55"/>
        <v>1.8395725535163401</v>
      </c>
      <c r="N682" s="4">
        <f t="shared" si="56"/>
        <v>4.235772339207716</v>
      </c>
    </row>
    <row r="683" spans="1:14" x14ac:dyDescent="0.2">
      <c r="A683" s="30">
        <v>37432</v>
      </c>
      <c r="B683" s="3" t="s">
        <v>28</v>
      </c>
      <c r="C683" s="3" t="s">
        <v>15</v>
      </c>
      <c r="D683" s="2">
        <v>4</v>
      </c>
      <c r="E683" s="3" t="s">
        <v>5</v>
      </c>
      <c r="F683" s="3" t="str">
        <f t="shared" si="52"/>
        <v>Mon</v>
      </c>
      <c r="G683" s="3" t="str">
        <f t="shared" si="53"/>
        <v>Encrust</v>
      </c>
      <c r="H683" s="17">
        <v>5</v>
      </c>
      <c r="I683" s="17">
        <v>4</v>
      </c>
      <c r="J683" s="17">
        <v>0</v>
      </c>
      <c r="K683" s="22">
        <v>0</v>
      </c>
      <c r="L683" s="12">
        <f t="shared" si="54"/>
        <v>15.707963267948966</v>
      </c>
      <c r="M683" s="4">
        <f t="shared" si="55"/>
        <v>1.1961198770301527</v>
      </c>
      <c r="N683" s="4">
        <f t="shared" si="56"/>
        <v>2.7541677982835004</v>
      </c>
    </row>
    <row r="684" spans="1:14" x14ac:dyDescent="0.2">
      <c r="A684" s="30">
        <v>37432</v>
      </c>
      <c r="B684" s="3" t="s">
        <v>28</v>
      </c>
      <c r="C684" s="3" t="s">
        <v>15</v>
      </c>
      <c r="D684" s="2">
        <v>4</v>
      </c>
      <c r="E684" s="3" t="s">
        <v>5</v>
      </c>
      <c r="F684" s="3" t="str">
        <f t="shared" si="52"/>
        <v>Mon</v>
      </c>
      <c r="G684" s="3" t="str">
        <f t="shared" si="53"/>
        <v>Encrust</v>
      </c>
      <c r="H684" s="17">
        <v>15</v>
      </c>
      <c r="I684" s="17">
        <v>5.5</v>
      </c>
      <c r="J684" s="17">
        <v>0</v>
      </c>
      <c r="K684" s="22">
        <v>0</v>
      </c>
      <c r="L684" s="12">
        <f t="shared" si="54"/>
        <v>64.795348480289476</v>
      </c>
      <c r="M684" s="4">
        <f t="shared" si="55"/>
        <v>1.8115438299160964</v>
      </c>
      <c r="N684" s="4">
        <f t="shared" si="56"/>
        <v>4.1712338180701449</v>
      </c>
    </row>
    <row r="685" spans="1:14" x14ac:dyDescent="0.2">
      <c r="A685" s="30">
        <v>37432</v>
      </c>
      <c r="B685" s="3" t="s">
        <v>28</v>
      </c>
      <c r="C685" s="3" t="s">
        <v>15</v>
      </c>
      <c r="D685" s="2">
        <v>4</v>
      </c>
      <c r="E685" s="3" t="s">
        <v>5</v>
      </c>
      <c r="F685" s="3" t="str">
        <f t="shared" si="52"/>
        <v>Mon</v>
      </c>
      <c r="G685" s="3" t="str">
        <f t="shared" si="53"/>
        <v>Encrust</v>
      </c>
      <c r="H685" s="17">
        <v>3.5</v>
      </c>
      <c r="I685" s="17">
        <v>2</v>
      </c>
      <c r="J685" s="17">
        <v>0</v>
      </c>
      <c r="K685" s="22">
        <v>0</v>
      </c>
      <c r="L685" s="12">
        <f t="shared" si="54"/>
        <v>5.497787143782138</v>
      </c>
      <c r="M685" s="4">
        <f t="shared" si="55"/>
        <v>0.74018792138042833</v>
      </c>
      <c r="N685" s="4">
        <f t="shared" si="56"/>
        <v>1.7043456737848228</v>
      </c>
    </row>
    <row r="686" spans="1:14" x14ac:dyDescent="0.2">
      <c r="A686" s="30">
        <v>37432</v>
      </c>
      <c r="B686" s="3" t="s">
        <v>20</v>
      </c>
      <c r="C686" s="3" t="s">
        <v>15</v>
      </c>
      <c r="D686" s="2">
        <v>4</v>
      </c>
      <c r="E686" s="3" t="s">
        <v>5</v>
      </c>
      <c r="F686" s="3" t="str">
        <f t="shared" si="52"/>
        <v>Mon</v>
      </c>
      <c r="G686" s="3" t="str">
        <f t="shared" si="53"/>
        <v>Encrust</v>
      </c>
      <c r="H686" s="17">
        <v>2.5</v>
      </c>
      <c r="I686" s="17">
        <v>2</v>
      </c>
      <c r="J686" s="17">
        <v>0</v>
      </c>
      <c r="K686" s="22">
        <v>0</v>
      </c>
      <c r="L686" s="12">
        <f t="shared" si="54"/>
        <v>3.9269908169872414</v>
      </c>
      <c r="M686" s="4">
        <f t="shared" si="55"/>
        <v>0.59405988570219026</v>
      </c>
      <c r="N686" s="4">
        <f t="shared" si="56"/>
        <v>1.3678734371636099</v>
      </c>
    </row>
    <row r="687" spans="1:14" x14ac:dyDescent="0.2">
      <c r="A687" s="30">
        <v>37407</v>
      </c>
      <c r="B687" s="3" t="s">
        <v>20</v>
      </c>
      <c r="C687" s="3" t="s">
        <v>15</v>
      </c>
      <c r="D687" s="2">
        <v>5</v>
      </c>
      <c r="E687" s="3" t="s">
        <v>5</v>
      </c>
      <c r="F687" s="3" t="str">
        <f t="shared" si="52"/>
        <v>Mon</v>
      </c>
      <c r="G687" s="3" t="str">
        <f t="shared" si="53"/>
        <v>Encrust</v>
      </c>
      <c r="H687" s="17">
        <v>12.5</v>
      </c>
      <c r="I687" s="17">
        <v>8.5</v>
      </c>
      <c r="J687" s="17">
        <v>0</v>
      </c>
      <c r="K687" s="22">
        <v>5</v>
      </c>
      <c r="L687" s="12">
        <f t="shared" si="54"/>
        <v>83.448554860978874</v>
      </c>
      <c r="M687" s="4">
        <f t="shared" si="55"/>
        <v>1.9214188200885205</v>
      </c>
      <c r="N687" s="4">
        <f t="shared" si="56"/>
        <v>4.4242303325340355</v>
      </c>
    </row>
    <row r="688" spans="1:14" x14ac:dyDescent="0.2">
      <c r="A688" s="30">
        <v>37407</v>
      </c>
      <c r="B688" s="3" t="s">
        <v>20</v>
      </c>
      <c r="C688" s="3" t="s">
        <v>15</v>
      </c>
      <c r="D688" s="2">
        <v>5</v>
      </c>
      <c r="E688" s="3" t="s">
        <v>5</v>
      </c>
      <c r="F688" s="3" t="str">
        <f t="shared" si="52"/>
        <v>Mon</v>
      </c>
      <c r="G688" s="3" t="str">
        <f t="shared" si="53"/>
        <v>Encrust</v>
      </c>
      <c r="H688" s="17">
        <v>20</v>
      </c>
      <c r="I688" s="17">
        <v>14.5</v>
      </c>
      <c r="J688" s="17">
        <v>0</v>
      </c>
      <c r="K688" s="22">
        <v>35</v>
      </c>
      <c r="L688" s="12">
        <f t="shared" si="54"/>
        <v>227.76546738526</v>
      </c>
      <c r="M688" s="4">
        <f t="shared" si="55"/>
        <v>2.3574878792651277</v>
      </c>
      <c r="N688" s="4">
        <f t="shared" si="56"/>
        <v>5.4283164477100296</v>
      </c>
    </row>
    <row r="689" spans="1:14" x14ac:dyDescent="0.2">
      <c r="A689" s="30">
        <v>37407</v>
      </c>
      <c r="B689" s="3" t="s">
        <v>20</v>
      </c>
      <c r="C689" s="3" t="s">
        <v>15</v>
      </c>
      <c r="D689" s="2">
        <v>5</v>
      </c>
      <c r="E689" s="3" t="s">
        <v>5</v>
      </c>
      <c r="F689" s="3" t="str">
        <f t="shared" si="52"/>
        <v>Mon</v>
      </c>
      <c r="G689" s="3" t="str">
        <f t="shared" si="53"/>
        <v>Encrust</v>
      </c>
      <c r="H689" s="17">
        <v>38</v>
      </c>
      <c r="I689" s="17">
        <v>43</v>
      </c>
      <c r="J689" s="17">
        <v>0</v>
      </c>
      <c r="K689" s="22">
        <v>35</v>
      </c>
      <c r="L689" s="12">
        <f t="shared" si="54"/>
        <v>1283.3405989914304</v>
      </c>
      <c r="M689" s="4">
        <f t="shared" si="55"/>
        <v>3.1083419335625679</v>
      </c>
      <c r="N689" s="4">
        <f t="shared" si="56"/>
        <v>7.1572218001494576</v>
      </c>
    </row>
    <row r="690" spans="1:14" x14ac:dyDescent="0.2">
      <c r="A690" s="30">
        <v>37407</v>
      </c>
      <c r="B690" s="3" t="s">
        <v>20</v>
      </c>
      <c r="C690" s="3" t="s">
        <v>15</v>
      </c>
      <c r="D690" s="2">
        <v>5</v>
      </c>
      <c r="E690" s="3" t="s">
        <v>5</v>
      </c>
      <c r="F690" s="3" t="str">
        <f t="shared" si="52"/>
        <v>Mon</v>
      </c>
      <c r="G690" s="3" t="str">
        <f t="shared" si="53"/>
        <v>Encrust</v>
      </c>
      <c r="H690" s="17">
        <v>17</v>
      </c>
      <c r="I690" s="17">
        <v>7</v>
      </c>
      <c r="J690" s="17">
        <v>0</v>
      </c>
      <c r="K690" s="22">
        <v>20</v>
      </c>
      <c r="L690" s="12">
        <f t="shared" si="54"/>
        <v>93.462381444296341</v>
      </c>
      <c r="M690" s="4">
        <f t="shared" si="55"/>
        <v>1.9706368427587022</v>
      </c>
      <c r="N690" s="4">
        <f t="shared" si="56"/>
        <v>4.5375590178410388</v>
      </c>
    </row>
    <row r="691" spans="1:14" x14ac:dyDescent="0.2">
      <c r="A691" s="30">
        <v>37407</v>
      </c>
      <c r="B691" s="3" t="s">
        <v>20</v>
      </c>
      <c r="C691" s="3" t="s">
        <v>15</v>
      </c>
      <c r="D691" s="2">
        <v>5</v>
      </c>
      <c r="E691" s="3" t="s">
        <v>5</v>
      </c>
      <c r="F691" s="3" t="str">
        <f t="shared" si="52"/>
        <v>Mon</v>
      </c>
      <c r="G691" s="3" t="str">
        <f t="shared" si="53"/>
        <v>Encrust</v>
      </c>
      <c r="H691" s="17">
        <v>14.5</v>
      </c>
      <c r="I691" s="17">
        <v>13</v>
      </c>
      <c r="J691" s="17">
        <v>0</v>
      </c>
      <c r="K691" s="22">
        <v>25</v>
      </c>
      <c r="L691" s="12">
        <f t="shared" si="54"/>
        <v>148.047553800419</v>
      </c>
      <c r="M691" s="4">
        <f t="shared" si="55"/>
        <v>2.170401235907983</v>
      </c>
      <c r="N691" s="4">
        <f t="shared" si="56"/>
        <v>4.9975335316175746</v>
      </c>
    </row>
    <row r="692" spans="1:14" x14ac:dyDescent="0.2">
      <c r="A692" s="30">
        <v>37407</v>
      </c>
      <c r="B692" s="3" t="s">
        <v>21</v>
      </c>
      <c r="C692" s="3" t="s">
        <v>15</v>
      </c>
      <c r="D692" s="7">
        <v>5</v>
      </c>
      <c r="E692" s="11" t="s">
        <v>5</v>
      </c>
      <c r="F692" s="3" t="str">
        <f t="shared" si="52"/>
        <v>Mon</v>
      </c>
      <c r="G692" s="3" t="str">
        <f t="shared" si="53"/>
        <v>Encrust</v>
      </c>
      <c r="H692" s="19">
        <v>11</v>
      </c>
      <c r="I692" s="19">
        <v>5.5</v>
      </c>
      <c r="J692" s="19">
        <v>0</v>
      </c>
      <c r="K692" s="24">
        <v>10</v>
      </c>
      <c r="L692" s="12">
        <f t="shared" si="54"/>
        <v>47.516588885545623</v>
      </c>
      <c r="M692" s="4">
        <f t="shared" si="55"/>
        <v>1.6768452560186404</v>
      </c>
      <c r="N692" s="4">
        <f t="shared" si="56"/>
        <v>3.8610788897663055</v>
      </c>
    </row>
    <row r="693" spans="1:14" x14ac:dyDescent="0.2">
      <c r="A693" s="30">
        <v>37407</v>
      </c>
      <c r="B693" s="3" t="s">
        <v>21</v>
      </c>
      <c r="C693" s="3" t="s">
        <v>15</v>
      </c>
      <c r="D693" s="7">
        <v>5</v>
      </c>
      <c r="E693" s="11" t="s">
        <v>5</v>
      </c>
      <c r="F693" s="3" t="str">
        <f t="shared" si="52"/>
        <v>Mon</v>
      </c>
      <c r="G693" s="3" t="str">
        <f t="shared" si="53"/>
        <v>Encrust</v>
      </c>
      <c r="H693" s="19">
        <v>21.5</v>
      </c>
      <c r="I693" s="19">
        <v>18.5</v>
      </c>
      <c r="J693" s="19">
        <v>0</v>
      </c>
      <c r="K693" s="24">
        <v>5</v>
      </c>
      <c r="L693" s="12">
        <f t="shared" si="54"/>
        <v>312.39211949133505</v>
      </c>
      <c r="M693" s="4">
        <f t="shared" si="55"/>
        <v>2.4947000696847907</v>
      </c>
      <c r="N693" s="4">
        <f t="shared" si="56"/>
        <v>5.744259191947406</v>
      </c>
    </row>
    <row r="694" spans="1:14" x14ac:dyDescent="0.2">
      <c r="A694" s="30">
        <v>37407</v>
      </c>
      <c r="B694" s="3" t="s">
        <v>21</v>
      </c>
      <c r="C694" s="3" t="s">
        <v>15</v>
      </c>
      <c r="D694" s="7">
        <v>5</v>
      </c>
      <c r="E694" s="11" t="s">
        <v>5</v>
      </c>
      <c r="F694" s="3" t="str">
        <f t="shared" si="52"/>
        <v>Mon</v>
      </c>
      <c r="G694" s="3" t="str">
        <f t="shared" si="53"/>
        <v>Encrust</v>
      </c>
      <c r="H694" s="19">
        <v>14.5</v>
      </c>
      <c r="I694" s="19">
        <v>8</v>
      </c>
      <c r="J694" s="19">
        <v>0</v>
      </c>
      <c r="K694" s="24">
        <v>5</v>
      </c>
      <c r="L694" s="12">
        <f t="shared" si="54"/>
        <v>91.106186954104004</v>
      </c>
      <c r="M694" s="4">
        <f t="shared" si="55"/>
        <v>1.95954787059309</v>
      </c>
      <c r="N694" s="4">
        <f t="shared" si="56"/>
        <v>4.5120257158358745</v>
      </c>
    </row>
    <row r="695" spans="1:14" x14ac:dyDescent="0.2">
      <c r="A695" s="30">
        <v>37407</v>
      </c>
      <c r="B695" s="3" t="s">
        <v>21</v>
      </c>
      <c r="C695" s="3" t="s">
        <v>15</v>
      </c>
      <c r="D695" s="7">
        <v>5</v>
      </c>
      <c r="E695" s="11" t="s">
        <v>5</v>
      </c>
      <c r="F695" s="3" t="str">
        <f t="shared" si="52"/>
        <v>Mon</v>
      </c>
      <c r="G695" s="3" t="str">
        <f t="shared" si="53"/>
        <v>Encrust</v>
      </c>
      <c r="H695" s="19">
        <v>2</v>
      </c>
      <c r="I695" s="19">
        <v>1</v>
      </c>
      <c r="J695" s="19">
        <v>0</v>
      </c>
      <c r="K695" s="24">
        <v>0</v>
      </c>
      <c r="L695" s="12">
        <f t="shared" si="54"/>
        <v>1.5707963267948966</v>
      </c>
      <c r="M695" s="4">
        <f t="shared" si="55"/>
        <v>0.19611987703015263</v>
      </c>
      <c r="N695" s="4">
        <f t="shared" si="56"/>
        <v>0.45158270528945482</v>
      </c>
    </row>
    <row r="696" spans="1:14" x14ac:dyDescent="0.2">
      <c r="A696" s="30">
        <v>37407</v>
      </c>
      <c r="B696" s="3" t="s">
        <v>21</v>
      </c>
      <c r="C696" s="3" t="s">
        <v>15</v>
      </c>
      <c r="D696" s="7">
        <v>5</v>
      </c>
      <c r="E696" s="11" t="s">
        <v>5</v>
      </c>
      <c r="F696" s="3" t="str">
        <f t="shared" si="52"/>
        <v>Mon</v>
      </c>
      <c r="G696" s="3" t="str">
        <f t="shared" si="53"/>
        <v>Encrust</v>
      </c>
      <c r="H696" s="19">
        <v>2.5</v>
      </c>
      <c r="I696" s="19">
        <v>1</v>
      </c>
      <c r="J696" s="19">
        <v>0</v>
      </c>
      <c r="K696" s="24">
        <v>5</v>
      </c>
      <c r="L696" s="12">
        <f t="shared" si="54"/>
        <v>1.9634954084936207</v>
      </c>
      <c r="M696" s="4">
        <f t="shared" si="55"/>
        <v>0.29302989003820906</v>
      </c>
      <c r="N696" s="4">
        <f t="shared" si="56"/>
        <v>0.67472625660366459</v>
      </c>
    </row>
    <row r="697" spans="1:14" x14ac:dyDescent="0.2">
      <c r="A697" s="30">
        <v>37407</v>
      </c>
      <c r="B697" s="3" t="s">
        <v>21</v>
      </c>
      <c r="C697" s="3" t="s">
        <v>15</v>
      </c>
      <c r="D697" s="7">
        <v>5</v>
      </c>
      <c r="E697" s="11" t="s">
        <v>5</v>
      </c>
      <c r="F697" s="3" t="str">
        <f t="shared" si="52"/>
        <v>Mon</v>
      </c>
      <c r="G697" s="3" t="str">
        <f t="shared" si="53"/>
        <v>Encrust</v>
      </c>
      <c r="H697" s="19">
        <v>11</v>
      </c>
      <c r="I697" s="19">
        <v>6</v>
      </c>
      <c r="J697" s="19">
        <v>0</v>
      </c>
      <c r="K697" s="24">
        <v>5</v>
      </c>
      <c r="L697" s="12">
        <f t="shared" si="54"/>
        <v>51.836278784231588</v>
      </c>
      <c r="M697" s="4">
        <f t="shared" si="55"/>
        <v>1.7146338169080402</v>
      </c>
      <c r="N697" s="4">
        <f t="shared" si="56"/>
        <v>3.9480902667559352</v>
      </c>
    </row>
    <row r="698" spans="1:14" x14ac:dyDescent="0.2">
      <c r="A698" s="30">
        <v>37407</v>
      </c>
      <c r="B698" s="3" t="s">
        <v>21</v>
      </c>
      <c r="C698" s="3" t="s">
        <v>15</v>
      </c>
      <c r="D698" s="7">
        <v>5</v>
      </c>
      <c r="E698" s="11" t="s">
        <v>5</v>
      </c>
      <c r="F698" s="3" t="str">
        <f t="shared" si="52"/>
        <v>Mon</v>
      </c>
      <c r="G698" s="3" t="str">
        <f t="shared" si="53"/>
        <v>Encrust</v>
      </c>
      <c r="H698" s="19">
        <v>11</v>
      </c>
      <c r="I698" s="19">
        <v>12.5</v>
      </c>
      <c r="J698" s="19">
        <v>0</v>
      </c>
      <c r="K698" s="24">
        <v>5</v>
      </c>
      <c r="L698" s="12">
        <f t="shared" si="54"/>
        <v>107.99224746714914</v>
      </c>
      <c r="M698" s="4">
        <f t="shared" si="55"/>
        <v>2.0333925795324528</v>
      </c>
      <c r="N698" s="4">
        <f t="shared" si="56"/>
        <v>4.6820594418361354</v>
      </c>
    </row>
    <row r="699" spans="1:14" x14ac:dyDescent="0.2">
      <c r="A699" s="30">
        <v>37407</v>
      </c>
      <c r="B699" s="3" t="s">
        <v>21</v>
      </c>
      <c r="C699" s="3" t="s">
        <v>15</v>
      </c>
      <c r="D699" s="7">
        <v>5</v>
      </c>
      <c r="E699" s="11" t="s">
        <v>5</v>
      </c>
      <c r="F699" s="3" t="str">
        <f t="shared" si="52"/>
        <v>Mon</v>
      </c>
      <c r="G699" s="3" t="str">
        <f t="shared" si="53"/>
        <v>Encrust</v>
      </c>
      <c r="H699" s="19">
        <v>10.5</v>
      </c>
      <c r="I699" s="19">
        <v>5.5</v>
      </c>
      <c r="J699" s="19">
        <v>0</v>
      </c>
      <c r="K699" s="24">
        <v>5</v>
      </c>
      <c r="L699" s="12">
        <f t="shared" si="54"/>
        <v>45.356743936202641</v>
      </c>
      <c r="M699" s="4">
        <f t="shared" si="55"/>
        <v>1.6566418699303533</v>
      </c>
      <c r="N699" s="4">
        <f t="shared" si="56"/>
        <v>3.8145588741314125</v>
      </c>
    </row>
    <row r="700" spans="1:14" x14ac:dyDescent="0.2">
      <c r="A700" s="30">
        <v>37407</v>
      </c>
      <c r="B700" s="3" t="s">
        <v>21</v>
      </c>
      <c r="C700" s="3" t="s">
        <v>15</v>
      </c>
      <c r="D700" s="7">
        <v>5</v>
      </c>
      <c r="E700" s="11" t="s">
        <v>5</v>
      </c>
      <c r="F700" s="3" t="str">
        <f t="shared" si="52"/>
        <v>Mon</v>
      </c>
      <c r="G700" s="3" t="str">
        <f t="shared" si="53"/>
        <v>Encrust</v>
      </c>
      <c r="H700" s="19">
        <v>17</v>
      </c>
      <c r="I700" s="19">
        <v>9</v>
      </c>
      <c r="J700" s="19">
        <v>0</v>
      </c>
      <c r="K700" s="24">
        <v>5</v>
      </c>
      <c r="L700" s="12">
        <f t="shared" si="54"/>
        <v>120.16591899980959</v>
      </c>
      <c r="M700" s="4">
        <f t="shared" si="55"/>
        <v>2.07978131218377</v>
      </c>
      <c r="N700" s="4">
        <f t="shared" si="56"/>
        <v>4.7888734461219453</v>
      </c>
    </row>
    <row r="701" spans="1:14" x14ac:dyDescent="0.2">
      <c r="A701" s="30">
        <v>37407</v>
      </c>
      <c r="B701" s="3" t="s">
        <v>21</v>
      </c>
      <c r="C701" s="3" t="s">
        <v>15</v>
      </c>
      <c r="D701" s="7">
        <v>5</v>
      </c>
      <c r="E701" s="11" t="s">
        <v>5</v>
      </c>
      <c r="F701" s="3" t="str">
        <f t="shared" si="52"/>
        <v>Mon</v>
      </c>
      <c r="G701" s="3" t="str">
        <f t="shared" si="53"/>
        <v>Encrust</v>
      </c>
      <c r="H701" s="19">
        <v>14</v>
      </c>
      <c r="I701" s="19">
        <v>16</v>
      </c>
      <c r="J701" s="19">
        <v>0</v>
      </c>
      <c r="K701" s="24">
        <v>5</v>
      </c>
      <c r="L701" s="12">
        <f t="shared" si="54"/>
        <v>175.92918860102841</v>
      </c>
      <c r="M701" s="4">
        <f t="shared" si="55"/>
        <v>2.2453378997003344</v>
      </c>
      <c r="N701" s="4">
        <f t="shared" si="56"/>
        <v>5.1700815765845496</v>
      </c>
    </row>
    <row r="702" spans="1:14" x14ac:dyDescent="0.2">
      <c r="A702" s="30">
        <v>37407</v>
      </c>
      <c r="B702" s="3" t="s">
        <v>21</v>
      </c>
      <c r="C702" s="3" t="s">
        <v>15</v>
      </c>
      <c r="D702" s="7">
        <v>5</v>
      </c>
      <c r="E702" s="11" t="s">
        <v>5</v>
      </c>
      <c r="F702" s="3" t="str">
        <f t="shared" si="52"/>
        <v>Mon</v>
      </c>
      <c r="G702" s="3" t="str">
        <f t="shared" si="53"/>
        <v>Encrust</v>
      </c>
      <c r="H702" s="19">
        <v>12</v>
      </c>
      <c r="I702" s="19">
        <v>9</v>
      </c>
      <c r="J702" s="19">
        <v>0</v>
      </c>
      <c r="K702" s="24">
        <v>5</v>
      </c>
      <c r="L702" s="12">
        <f t="shared" si="54"/>
        <v>84.823001646924411</v>
      </c>
      <c r="M702" s="4">
        <f t="shared" si="55"/>
        <v>1.928513636853121</v>
      </c>
      <c r="N702" s="4">
        <f t="shared" si="56"/>
        <v>4.4405667518537291</v>
      </c>
    </row>
    <row r="703" spans="1:14" x14ac:dyDescent="0.2">
      <c r="A703" s="30">
        <v>37432</v>
      </c>
      <c r="B703" s="3" t="s">
        <v>28</v>
      </c>
      <c r="C703" s="3" t="s">
        <v>15</v>
      </c>
      <c r="D703" s="2">
        <v>5</v>
      </c>
      <c r="E703" s="3" t="s">
        <v>5</v>
      </c>
      <c r="F703" s="3" t="str">
        <f t="shared" si="52"/>
        <v>Mon</v>
      </c>
      <c r="G703" s="3" t="str">
        <f t="shared" si="53"/>
        <v>Encrust</v>
      </c>
      <c r="H703" s="17">
        <v>6</v>
      </c>
      <c r="I703" s="17">
        <v>3</v>
      </c>
      <c r="J703" s="17">
        <v>0</v>
      </c>
      <c r="K703" s="22">
        <v>0</v>
      </c>
      <c r="L703" s="12">
        <f t="shared" si="54"/>
        <v>14.137166941154069</v>
      </c>
      <c r="M703" s="4">
        <f t="shared" si="55"/>
        <v>1.1503623864694774</v>
      </c>
      <c r="N703" s="4">
        <f t="shared" si="56"/>
        <v>2.6488072826256741</v>
      </c>
    </row>
    <row r="704" spans="1:14" x14ac:dyDescent="0.2">
      <c r="A704" s="30">
        <v>37392</v>
      </c>
      <c r="B704" s="29" t="s">
        <v>20</v>
      </c>
      <c r="C704" s="11" t="s">
        <v>15</v>
      </c>
      <c r="D704" s="7">
        <v>6</v>
      </c>
      <c r="E704" s="11" t="s">
        <v>5</v>
      </c>
      <c r="F704" s="3" t="str">
        <f t="shared" si="52"/>
        <v>Mon</v>
      </c>
      <c r="G704" s="3" t="str">
        <f t="shared" si="53"/>
        <v>Encrust</v>
      </c>
      <c r="H704" s="19">
        <v>6</v>
      </c>
      <c r="I704" s="19">
        <v>2.5</v>
      </c>
      <c r="J704" s="19">
        <v>0</v>
      </c>
      <c r="K704" s="24">
        <v>10</v>
      </c>
      <c r="L704" s="12">
        <f t="shared" si="54"/>
        <v>11.780972450961723</v>
      </c>
      <c r="M704" s="4">
        <f t="shared" si="55"/>
        <v>1.0711811404218528</v>
      </c>
      <c r="N704" s="4">
        <f t="shared" si="56"/>
        <v>2.4664857258317197</v>
      </c>
    </row>
    <row r="705" spans="1:14" x14ac:dyDescent="0.2">
      <c r="A705" s="30">
        <v>37392</v>
      </c>
      <c r="B705" s="29" t="s">
        <v>20</v>
      </c>
      <c r="C705" s="11" t="s">
        <v>15</v>
      </c>
      <c r="D705" s="7">
        <v>6</v>
      </c>
      <c r="E705" s="11" t="s">
        <v>5</v>
      </c>
      <c r="F705" s="3" t="str">
        <f t="shared" si="52"/>
        <v>Mon</v>
      </c>
      <c r="G705" s="3" t="str">
        <f t="shared" si="53"/>
        <v>Encrust</v>
      </c>
      <c r="H705" s="19">
        <v>0.8</v>
      </c>
      <c r="I705" s="19">
        <v>0.6</v>
      </c>
      <c r="J705" s="19">
        <v>0</v>
      </c>
      <c r="K705" s="24">
        <v>0</v>
      </c>
      <c r="L705" s="12">
        <f t="shared" si="54"/>
        <v>0.37699111843077515</v>
      </c>
      <c r="M705" s="4">
        <f t="shared" si="55"/>
        <v>-0.42366888125824137</v>
      </c>
      <c r="N705" s="4">
        <f t="shared" si="56"/>
        <v>-0.97553365035069095</v>
      </c>
    </row>
    <row r="706" spans="1:14" x14ac:dyDescent="0.2">
      <c r="A706" s="30">
        <v>37392</v>
      </c>
      <c r="B706" s="29" t="s">
        <v>20</v>
      </c>
      <c r="C706" s="11" t="s">
        <v>15</v>
      </c>
      <c r="D706" s="7">
        <v>6</v>
      </c>
      <c r="E706" s="11" t="s">
        <v>5</v>
      </c>
      <c r="F706" s="3" t="str">
        <f t="shared" si="52"/>
        <v>Mon</v>
      </c>
      <c r="G706" s="3" t="str">
        <f t="shared" si="53"/>
        <v>Encrust</v>
      </c>
      <c r="H706" s="19">
        <v>24.5</v>
      </c>
      <c r="I706" s="19">
        <v>5</v>
      </c>
      <c r="J706" s="19">
        <v>0</v>
      </c>
      <c r="K706" s="24">
        <v>10</v>
      </c>
      <c r="L706" s="12">
        <f t="shared" si="54"/>
        <v>96.211275016187415</v>
      </c>
      <c r="M706" s="4">
        <f t="shared" si="55"/>
        <v>1.9832259700667227</v>
      </c>
      <c r="N706" s="4">
        <f t="shared" si="56"/>
        <v>4.5665465547142912</v>
      </c>
    </row>
    <row r="707" spans="1:14" x14ac:dyDescent="0.2">
      <c r="A707" s="30">
        <v>37392</v>
      </c>
      <c r="B707" s="29" t="s">
        <v>20</v>
      </c>
      <c r="C707" s="11" t="s">
        <v>15</v>
      </c>
      <c r="D707" s="7">
        <v>6</v>
      </c>
      <c r="E707" s="11" t="s">
        <v>5</v>
      </c>
      <c r="F707" s="3" t="str">
        <f t="shared" ref="F707:F770" si="57">VLOOKUP(E707,P$3:Q$22,2)</f>
        <v>Mon</v>
      </c>
      <c r="G707" s="3" t="str">
        <f t="shared" ref="G707:G770" si="58">VLOOKUP(E707,P$24:Q$44,2)</f>
        <v>Encrust</v>
      </c>
      <c r="H707" s="19">
        <v>3.5</v>
      </c>
      <c r="I707" s="19">
        <v>3</v>
      </c>
      <c r="J707" s="19">
        <v>0</v>
      </c>
      <c r="K707" s="24">
        <v>0</v>
      </c>
      <c r="L707" s="12">
        <f t="shared" ref="L707:L770" si="59">IF(J707&gt;0,PI()*((H707/2)*(I707/2)+J707^2),((H707/2)*(I707/2))*PI())</f>
        <v>8.2466807156732074</v>
      </c>
      <c r="M707" s="4">
        <f t="shared" ref="M707:M770" si="60">LOG(L707)</f>
        <v>0.91627918043610956</v>
      </c>
      <c r="N707" s="4">
        <f t="shared" ref="N707:N770" si="61">LN(L707)</f>
        <v>2.1098107818929872</v>
      </c>
    </row>
    <row r="708" spans="1:14" x14ac:dyDescent="0.2">
      <c r="A708" s="30">
        <v>37392</v>
      </c>
      <c r="B708" s="29" t="s">
        <v>20</v>
      </c>
      <c r="C708" s="11" t="s">
        <v>15</v>
      </c>
      <c r="D708" s="7">
        <v>6</v>
      </c>
      <c r="E708" s="11" t="s">
        <v>5</v>
      </c>
      <c r="F708" s="3" t="str">
        <f t="shared" si="57"/>
        <v>Mon</v>
      </c>
      <c r="G708" s="3" t="str">
        <f t="shared" si="58"/>
        <v>Encrust</v>
      </c>
      <c r="H708" s="19">
        <v>7.5</v>
      </c>
      <c r="I708" s="19">
        <v>6.5</v>
      </c>
      <c r="J708" s="19">
        <v>0</v>
      </c>
      <c r="K708" s="24">
        <v>0</v>
      </c>
      <c r="L708" s="12">
        <f t="shared" si="59"/>
        <v>38.288160465625602</v>
      </c>
      <c r="M708" s="4">
        <f t="shared" si="60"/>
        <v>1.583064501400727</v>
      </c>
      <c r="N708" s="4">
        <f t="shared" si="61"/>
        <v>3.6451407221733656</v>
      </c>
    </row>
    <row r="709" spans="1:14" x14ac:dyDescent="0.2">
      <c r="A709" s="30">
        <v>37392</v>
      </c>
      <c r="B709" s="29" t="s">
        <v>20</v>
      </c>
      <c r="C709" s="11" t="s">
        <v>15</v>
      </c>
      <c r="D709" s="7">
        <v>6</v>
      </c>
      <c r="E709" s="11" t="s">
        <v>5</v>
      </c>
      <c r="F709" s="3" t="str">
        <f t="shared" si="57"/>
        <v>Mon</v>
      </c>
      <c r="G709" s="3" t="str">
        <f t="shared" si="58"/>
        <v>Encrust</v>
      </c>
      <c r="H709" s="19">
        <v>24.5</v>
      </c>
      <c r="I709" s="19">
        <v>13</v>
      </c>
      <c r="J709" s="19">
        <v>0</v>
      </c>
      <c r="K709" s="24">
        <v>30</v>
      </c>
      <c r="L709" s="12">
        <f t="shared" si="59"/>
        <v>250.14931504208727</v>
      </c>
      <c r="M709" s="4">
        <f t="shared" si="60"/>
        <v>2.3981993180375407</v>
      </c>
      <c r="N709" s="4">
        <f t="shared" si="61"/>
        <v>5.5220579997417278</v>
      </c>
    </row>
    <row r="710" spans="1:14" x14ac:dyDescent="0.2">
      <c r="A710" s="30">
        <v>37392</v>
      </c>
      <c r="B710" s="29" t="s">
        <v>20</v>
      </c>
      <c r="C710" s="11" t="s">
        <v>15</v>
      </c>
      <c r="D710" s="7">
        <v>6</v>
      </c>
      <c r="E710" s="11" t="s">
        <v>5</v>
      </c>
      <c r="F710" s="3" t="str">
        <f t="shared" si="57"/>
        <v>Mon</v>
      </c>
      <c r="G710" s="3" t="str">
        <f t="shared" si="58"/>
        <v>Encrust</v>
      </c>
      <c r="H710" s="19">
        <v>19</v>
      </c>
      <c r="I710" s="19">
        <v>16.5</v>
      </c>
      <c r="J710" s="19">
        <v>0</v>
      </c>
      <c r="K710" s="24">
        <v>20</v>
      </c>
      <c r="L710" s="12">
        <f t="shared" si="59"/>
        <v>246.22232422510004</v>
      </c>
      <c r="M710" s="4">
        <f t="shared" si="60"/>
        <v>2.3913274265329068</v>
      </c>
      <c r="N710" s="4">
        <f t="shared" si="61"/>
        <v>5.5062348848024847</v>
      </c>
    </row>
    <row r="711" spans="1:14" x14ac:dyDescent="0.2">
      <c r="A711" s="30">
        <v>37432</v>
      </c>
      <c r="B711" s="3" t="s">
        <v>28</v>
      </c>
      <c r="C711" s="3" t="s">
        <v>15</v>
      </c>
      <c r="D711" s="2">
        <v>6</v>
      </c>
      <c r="E711" s="3" t="s">
        <v>5</v>
      </c>
      <c r="F711" s="3" t="str">
        <f t="shared" si="57"/>
        <v>Mon</v>
      </c>
      <c r="G711" s="3" t="str">
        <f t="shared" si="58"/>
        <v>Encrust</v>
      </c>
      <c r="H711" s="17">
        <v>30</v>
      </c>
      <c r="I711" s="17">
        <v>20</v>
      </c>
      <c r="J711" s="17">
        <v>0</v>
      </c>
      <c r="K711" s="22">
        <v>20</v>
      </c>
      <c r="L711" s="12">
        <f t="shared" si="59"/>
        <v>471.23889803846896</v>
      </c>
      <c r="M711" s="4">
        <f t="shared" si="60"/>
        <v>2.673241131749815</v>
      </c>
      <c r="N711" s="4">
        <f t="shared" si="61"/>
        <v>6.1553651799456555</v>
      </c>
    </row>
    <row r="712" spans="1:14" x14ac:dyDescent="0.2">
      <c r="A712" s="30">
        <v>37432</v>
      </c>
      <c r="B712" s="3" t="s">
        <v>28</v>
      </c>
      <c r="C712" s="3" t="s">
        <v>15</v>
      </c>
      <c r="D712" s="2">
        <v>6</v>
      </c>
      <c r="E712" s="3" t="s">
        <v>5</v>
      </c>
      <c r="F712" s="3" t="str">
        <f t="shared" si="57"/>
        <v>Mon</v>
      </c>
      <c r="G712" s="3" t="str">
        <f t="shared" si="58"/>
        <v>Encrust</v>
      </c>
      <c r="H712" s="17">
        <v>20</v>
      </c>
      <c r="I712" s="17">
        <v>10</v>
      </c>
      <c r="J712" s="17">
        <v>6</v>
      </c>
      <c r="K712" s="22">
        <v>30</v>
      </c>
      <c r="L712" s="12">
        <f t="shared" si="59"/>
        <v>270.1769682087222</v>
      </c>
      <c r="M712" s="4">
        <f t="shared" si="60"/>
        <v>2.4316483239377016</v>
      </c>
      <c r="N712" s="4">
        <f t="shared" si="61"/>
        <v>5.5990771821029082</v>
      </c>
    </row>
    <row r="713" spans="1:14" x14ac:dyDescent="0.2">
      <c r="A713" s="30">
        <v>37432</v>
      </c>
      <c r="B713" s="3" t="s">
        <v>28</v>
      </c>
      <c r="C713" s="3" t="s">
        <v>15</v>
      </c>
      <c r="D713" s="2">
        <v>6</v>
      </c>
      <c r="E713" s="3" t="s">
        <v>5</v>
      </c>
      <c r="F713" s="3" t="str">
        <f t="shared" si="57"/>
        <v>Mon</v>
      </c>
      <c r="G713" s="3" t="str">
        <f t="shared" si="58"/>
        <v>Encrust</v>
      </c>
      <c r="H713" s="17">
        <v>5</v>
      </c>
      <c r="I713" s="17">
        <v>4</v>
      </c>
      <c r="J713" s="17">
        <v>0</v>
      </c>
      <c r="K713" s="22">
        <v>0</v>
      </c>
      <c r="L713" s="12">
        <f t="shared" si="59"/>
        <v>15.707963267948966</v>
      </c>
      <c r="M713" s="4">
        <f t="shared" si="60"/>
        <v>1.1961198770301527</v>
      </c>
      <c r="N713" s="4">
        <f t="shared" si="61"/>
        <v>2.7541677982835004</v>
      </c>
    </row>
    <row r="714" spans="1:14" x14ac:dyDescent="0.2">
      <c r="A714" s="30">
        <v>37432</v>
      </c>
      <c r="B714" s="3" t="s">
        <v>20</v>
      </c>
      <c r="C714" s="3" t="s">
        <v>15</v>
      </c>
      <c r="D714" s="2">
        <v>6</v>
      </c>
      <c r="E714" s="3" t="s">
        <v>5</v>
      </c>
      <c r="F714" s="3" t="str">
        <f t="shared" si="57"/>
        <v>Mon</v>
      </c>
      <c r="G714" s="3" t="str">
        <f t="shared" si="58"/>
        <v>Encrust</v>
      </c>
      <c r="H714" s="17">
        <v>33</v>
      </c>
      <c r="I714" s="17">
        <v>19</v>
      </c>
      <c r="J714" s="17">
        <v>0</v>
      </c>
      <c r="K714" s="22">
        <v>10</v>
      </c>
      <c r="L714" s="12">
        <f t="shared" si="59"/>
        <v>492.44464845020008</v>
      </c>
      <c r="M714" s="4">
        <f t="shared" si="60"/>
        <v>2.692357422196888</v>
      </c>
      <c r="N714" s="4">
        <f t="shared" si="61"/>
        <v>6.1993820653624301</v>
      </c>
    </row>
    <row r="715" spans="1:14" x14ac:dyDescent="0.2">
      <c r="A715" s="30">
        <v>37432</v>
      </c>
      <c r="B715" s="3" t="s">
        <v>20</v>
      </c>
      <c r="C715" s="3" t="s">
        <v>15</v>
      </c>
      <c r="D715" s="2">
        <v>6</v>
      </c>
      <c r="E715" s="3" t="s">
        <v>5</v>
      </c>
      <c r="F715" s="3" t="str">
        <f t="shared" si="57"/>
        <v>Mon</v>
      </c>
      <c r="G715" s="3" t="str">
        <f t="shared" si="58"/>
        <v>Encrust</v>
      </c>
      <c r="H715" s="17">
        <v>5.5</v>
      </c>
      <c r="I715" s="17">
        <v>3.5</v>
      </c>
      <c r="J715" s="17">
        <v>0</v>
      </c>
      <c r="K715" s="22">
        <v>0</v>
      </c>
      <c r="L715" s="12">
        <f t="shared" si="59"/>
        <v>15.11891464540088</v>
      </c>
      <c r="M715" s="4">
        <f t="shared" si="60"/>
        <v>1.179520615210691</v>
      </c>
      <c r="N715" s="4">
        <f t="shared" si="61"/>
        <v>2.7159465854633029</v>
      </c>
    </row>
    <row r="716" spans="1:14" x14ac:dyDescent="0.2">
      <c r="A716" s="30">
        <v>37407</v>
      </c>
      <c r="B716" s="3" t="s">
        <v>20</v>
      </c>
      <c r="C716" s="3" t="s">
        <v>15</v>
      </c>
      <c r="D716" s="2">
        <v>7</v>
      </c>
      <c r="E716" s="3" t="s">
        <v>5</v>
      </c>
      <c r="F716" s="3" t="str">
        <f t="shared" si="57"/>
        <v>Mon</v>
      </c>
      <c r="G716" s="3" t="str">
        <f t="shared" si="58"/>
        <v>Encrust</v>
      </c>
      <c r="H716" s="17">
        <v>15.5</v>
      </c>
      <c r="I716" s="17">
        <v>17</v>
      </c>
      <c r="J716" s="17">
        <v>0</v>
      </c>
      <c r="K716" s="22">
        <v>40</v>
      </c>
      <c r="L716" s="12">
        <f t="shared" si="59"/>
        <v>206.95241605522762</v>
      </c>
      <c r="M716" s="4">
        <f t="shared" si="60"/>
        <v>2.3158705009147367</v>
      </c>
      <c r="N716" s="4">
        <f t="shared" si="61"/>
        <v>5.3324888927109262</v>
      </c>
    </row>
    <row r="717" spans="1:14" x14ac:dyDescent="0.2">
      <c r="A717" s="30">
        <v>37407</v>
      </c>
      <c r="B717" s="3" t="s">
        <v>21</v>
      </c>
      <c r="C717" s="3" t="s">
        <v>15</v>
      </c>
      <c r="D717" s="6">
        <v>7</v>
      </c>
      <c r="E717" s="11" t="s">
        <v>5</v>
      </c>
      <c r="F717" s="3" t="str">
        <f t="shared" si="57"/>
        <v>Mon</v>
      </c>
      <c r="G717" s="3" t="str">
        <f t="shared" si="58"/>
        <v>Encrust</v>
      </c>
      <c r="H717" s="19">
        <v>4.5</v>
      </c>
      <c r="I717" s="19">
        <v>3.5</v>
      </c>
      <c r="J717" s="19">
        <v>0</v>
      </c>
      <c r="K717" s="24">
        <v>0</v>
      </c>
      <c r="L717" s="12">
        <f t="shared" si="59"/>
        <v>12.370021073509811</v>
      </c>
      <c r="M717" s="4">
        <f t="shared" si="60"/>
        <v>1.0923704394917908</v>
      </c>
      <c r="N717" s="4">
        <f t="shared" si="61"/>
        <v>2.5152758900011518</v>
      </c>
    </row>
    <row r="718" spans="1:14" x14ac:dyDescent="0.2">
      <c r="A718" s="30">
        <v>37432</v>
      </c>
      <c r="B718" s="3" t="s">
        <v>20</v>
      </c>
      <c r="C718" s="3" t="s">
        <v>15</v>
      </c>
      <c r="D718" s="2">
        <v>7</v>
      </c>
      <c r="E718" s="3" t="s">
        <v>5</v>
      </c>
      <c r="F718" s="3" t="str">
        <f t="shared" si="57"/>
        <v>Mon</v>
      </c>
      <c r="G718" s="3" t="str">
        <f t="shared" si="58"/>
        <v>Encrust</v>
      </c>
      <c r="H718" s="17">
        <v>5</v>
      </c>
      <c r="I718" s="17">
        <v>4.5</v>
      </c>
      <c r="J718" s="17">
        <v>0</v>
      </c>
      <c r="K718" s="22">
        <v>15</v>
      </c>
      <c r="L718" s="12">
        <f t="shared" si="59"/>
        <v>17.671458676442587</v>
      </c>
      <c r="M718" s="4">
        <f t="shared" si="60"/>
        <v>1.2472723994775339</v>
      </c>
      <c r="N718" s="4">
        <f t="shared" si="61"/>
        <v>2.8719508339398838</v>
      </c>
    </row>
    <row r="719" spans="1:14" x14ac:dyDescent="0.2">
      <c r="A719" s="30">
        <v>37392</v>
      </c>
      <c r="B719" s="29" t="s">
        <v>21</v>
      </c>
      <c r="C719" s="3" t="s">
        <v>15</v>
      </c>
      <c r="D719" s="2">
        <v>8</v>
      </c>
      <c r="E719" s="26" t="s">
        <v>5</v>
      </c>
      <c r="F719" s="3" t="str">
        <f t="shared" si="57"/>
        <v>Mon</v>
      </c>
      <c r="G719" s="3" t="str">
        <f t="shared" si="58"/>
        <v>Encrust</v>
      </c>
      <c r="H719" s="18">
        <v>4.5</v>
      </c>
      <c r="I719" s="18">
        <v>2.5</v>
      </c>
      <c r="J719" s="18">
        <v>0</v>
      </c>
      <c r="K719" s="23">
        <v>0</v>
      </c>
      <c r="L719" s="12">
        <f t="shared" si="59"/>
        <v>8.8357293382212934</v>
      </c>
      <c r="M719" s="4">
        <f t="shared" si="60"/>
        <v>0.94624240381355273</v>
      </c>
      <c r="N719" s="4">
        <f t="shared" si="61"/>
        <v>2.1788036533799389</v>
      </c>
    </row>
    <row r="720" spans="1:14" x14ac:dyDescent="0.2">
      <c r="A720" s="30">
        <v>37392</v>
      </c>
      <c r="B720" s="29" t="s">
        <v>20</v>
      </c>
      <c r="C720" s="11" t="s">
        <v>15</v>
      </c>
      <c r="D720" s="7">
        <v>8</v>
      </c>
      <c r="E720" s="11" t="s">
        <v>5</v>
      </c>
      <c r="F720" s="3" t="str">
        <f t="shared" si="57"/>
        <v>Mon</v>
      </c>
      <c r="G720" s="3" t="str">
        <f t="shared" si="58"/>
        <v>Encrust</v>
      </c>
      <c r="H720" s="19">
        <v>4.5</v>
      </c>
      <c r="I720" s="19">
        <v>3</v>
      </c>
      <c r="J720" s="19">
        <v>0</v>
      </c>
      <c r="K720" s="24">
        <v>0</v>
      </c>
      <c r="L720" s="12">
        <f t="shared" si="59"/>
        <v>10.602875205865551</v>
      </c>
      <c r="M720" s="4">
        <f t="shared" si="60"/>
        <v>1.0254236498611775</v>
      </c>
      <c r="N720" s="4">
        <f t="shared" si="61"/>
        <v>2.3611252101738933</v>
      </c>
    </row>
    <row r="721" spans="1:14" x14ac:dyDescent="0.2">
      <c r="A721" s="30">
        <v>37392</v>
      </c>
      <c r="B721" s="29" t="s">
        <v>20</v>
      </c>
      <c r="C721" s="11" t="s">
        <v>15</v>
      </c>
      <c r="D721" s="7">
        <v>8</v>
      </c>
      <c r="E721" s="11" t="s">
        <v>5</v>
      </c>
      <c r="F721" s="3" t="str">
        <f t="shared" si="57"/>
        <v>Mon</v>
      </c>
      <c r="G721" s="3" t="str">
        <f t="shared" si="58"/>
        <v>Encrust</v>
      </c>
      <c r="H721" s="19">
        <v>5</v>
      </c>
      <c r="I721" s="19">
        <v>2.5</v>
      </c>
      <c r="J721" s="19">
        <v>0</v>
      </c>
      <c r="K721" s="24">
        <v>15</v>
      </c>
      <c r="L721" s="12">
        <f t="shared" si="59"/>
        <v>9.8174770424681039</v>
      </c>
      <c r="M721" s="4">
        <f t="shared" si="60"/>
        <v>0.99199989437422786</v>
      </c>
      <c r="N721" s="4">
        <f t="shared" si="61"/>
        <v>2.2841641690377652</v>
      </c>
    </row>
    <row r="722" spans="1:14" x14ac:dyDescent="0.2">
      <c r="A722" s="30">
        <v>37392</v>
      </c>
      <c r="B722" s="29" t="s">
        <v>20</v>
      </c>
      <c r="C722" s="11" t="s">
        <v>15</v>
      </c>
      <c r="D722" s="7">
        <v>8</v>
      </c>
      <c r="E722" s="11" t="s">
        <v>5</v>
      </c>
      <c r="F722" s="3" t="str">
        <f t="shared" si="57"/>
        <v>Mon</v>
      </c>
      <c r="G722" s="3" t="str">
        <f t="shared" si="58"/>
        <v>Encrust</v>
      </c>
      <c r="H722" s="19">
        <v>2</v>
      </c>
      <c r="I722" s="19">
        <v>1.5</v>
      </c>
      <c r="J722" s="19">
        <v>0</v>
      </c>
      <c r="K722" s="24">
        <v>0</v>
      </c>
      <c r="L722" s="12">
        <f t="shared" si="59"/>
        <v>2.3561944901923448</v>
      </c>
      <c r="M722" s="4">
        <f t="shared" si="60"/>
        <v>0.37221113608583389</v>
      </c>
      <c r="N722" s="4">
        <f t="shared" si="61"/>
        <v>0.85704781339761926</v>
      </c>
    </row>
    <row r="723" spans="1:14" x14ac:dyDescent="0.2">
      <c r="A723" s="30">
        <v>37392</v>
      </c>
      <c r="B723" s="29" t="s">
        <v>20</v>
      </c>
      <c r="C723" s="11" t="s">
        <v>15</v>
      </c>
      <c r="D723" s="7">
        <v>8</v>
      </c>
      <c r="E723" s="11" t="s">
        <v>5</v>
      </c>
      <c r="F723" s="3" t="str">
        <f t="shared" si="57"/>
        <v>Mon</v>
      </c>
      <c r="G723" s="3" t="str">
        <f t="shared" si="58"/>
        <v>Encrust</v>
      </c>
      <c r="H723" s="19">
        <v>1.5</v>
      </c>
      <c r="I723" s="19">
        <v>1.5</v>
      </c>
      <c r="J723" s="19">
        <v>0</v>
      </c>
      <c r="K723" s="24">
        <v>0</v>
      </c>
      <c r="L723" s="12">
        <f t="shared" si="59"/>
        <v>1.7671458676442586</v>
      </c>
      <c r="M723" s="4">
        <f t="shared" si="60"/>
        <v>0.24727239947753393</v>
      </c>
      <c r="N723" s="4">
        <f t="shared" si="61"/>
        <v>0.56936574094583825</v>
      </c>
    </row>
    <row r="724" spans="1:14" x14ac:dyDescent="0.2">
      <c r="A724" s="30">
        <v>37432</v>
      </c>
      <c r="B724" s="3" t="s">
        <v>20</v>
      </c>
      <c r="C724" s="3" t="s">
        <v>15</v>
      </c>
      <c r="D724" s="2">
        <v>8</v>
      </c>
      <c r="E724" s="3" t="s">
        <v>5</v>
      </c>
      <c r="F724" s="3" t="str">
        <f t="shared" si="57"/>
        <v>Mon</v>
      </c>
      <c r="G724" s="3" t="str">
        <f t="shared" si="58"/>
        <v>Encrust</v>
      </c>
      <c r="H724" s="17">
        <v>14.5</v>
      </c>
      <c r="I724" s="17">
        <v>6.5</v>
      </c>
      <c r="J724" s="17">
        <v>0</v>
      </c>
      <c r="K724" s="22">
        <v>10</v>
      </c>
      <c r="L724" s="12">
        <f t="shared" si="59"/>
        <v>74.023776900209498</v>
      </c>
      <c r="M724" s="4">
        <f t="shared" si="60"/>
        <v>1.8693712402440019</v>
      </c>
      <c r="N724" s="4">
        <f t="shared" si="61"/>
        <v>4.3043863510576292</v>
      </c>
    </row>
    <row r="725" spans="1:14" x14ac:dyDescent="0.2">
      <c r="A725" s="30">
        <v>37432</v>
      </c>
      <c r="B725" s="3" t="s">
        <v>20</v>
      </c>
      <c r="C725" s="3" t="s">
        <v>15</v>
      </c>
      <c r="D725" s="2">
        <v>8</v>
      </c>
      <c r="E725" s="3" t="s">
        <v>5</v>
      </c>
      <c r="F725" s="3" t="str">
        <f t="shared" si="57"/>
        <v>Mon</v>
      </c>
      <c r="G725" s="3" t="str">
        <f t="shared" si="58"/>
        <v>Encrust</v>
      </c>
      <c r="H725" s="17">
        <v>1.5</v>
      </c>
      <c r="I725" s="17">
        <v>1</v>
      </c>
      <c r="J725" s="17">
        <v>0</v>
      </c>
      <c r="K725" s="22">
        <v>0</v>
      </c>
      <c r="L725" s="12">
        <f t="shared" si="59"/>
        <v>1.1780972450961724</v>
      </c>
      <c r="M725" s="4">
        <f t="shared" si="60"/>
        <v>7.1181140421852696E-2</v>
      </c>
      <c r="N725" s="4">
        <f t="shared" si="61"/>
        <v>0.16390063283767389</v>
      </c>
    </row>
    <row r="726" spans="1:14" x14ac:dyDescent="0.2">
      <c r="A726" s="30">
        <v>37432</v>
      </c>
      <c r="B726" s="3" t="s">
        <v>20</v>
      </c>
      <c r="C726" s="3" t="s">
        <v>15</v>
      </c>
      <c r="D726" s="2">
        <v>8</v>
      </c>
      <c r="E726" s="3" t="s">
        <v>5</v>
      </c>
      <c r="F726" s="3" t="str">
        <f t="shared" si="57"/>
        <v>Mon</v>
      </c>
      <c r="G726" s="3" t="str">
        <f t="shared" si="58"/>
        <v>Encrust</v>
      </c>
      <c r="H726" s="17">
        <v>1.2</v>
      </c>
      <c r="I726" s="17">
        <v>0.6</v>
      </c>
      <c r="J726" s="17">
        <v>0</v>
      </c>
      <c r="K726" s="22">
        <v>0</v>
      </c>
      <c r="L726" s="12">
        <f t="shared" si="59"/>
        <v>0.56548667764616278</v>
      </c>
      <c r="M726" s="4">
        <f t="shared" si="60"/>
        <v>-0.24757762220256008</v>
      </c>
      <c r="N726" s="4">
        <f t="shared" si="61"/>
        <v>-0.57006854224252645</v>
      </c>
    </row>
    <row r="727" spans="1:14" x14ac:dyDescent="0.2">
      <c r="A727" s="30">
        <v>37432</v>
      </c>
      <c r="B727" s="3" t="s">
        <v>20</v>
      </c>
      <c r="C727" s="3" t="s">
        <v>15</v>
      </c>
      <c r="D727" s="2">
        <v>8</v>
      </c>
      <c r="E727" s="3" t="s">
        <v>5</v>
      </c>
      <c r="F727" s="3" t="str">
        <f t="shared" si="57"/>
        <v>Mon</v>
      </c>
      <c r="G727" s="3" t="str">
        <f t="shared" si="58"/>
        <v>Encrust</v>
      </c>
      <c r="H727" s="17">
        <v>1.5</v>
      </c>
      <c r="I727" s="17">
        <v>1</v>
      </c>
      <c r="J727" s="17">
        <v>0</v>
      </c>
      <c r="K727" s="22">
        <v>0</v>
      </c>
      <c r="L727" s="12">
        <f t="shared" si="59"/>
        <v>1.1780972450961724</v>
      </c>
      <c r="M727" s="4">
        <f t="shared" si="60"/>
        <v>7.1181140421852696E-2</v>
      </c>
      <c r="N727" s="4">
        <f t="shared" si="61"/>
        <v>0.16390063283767389</v>
      </c>
    </row>
    <row r="728" spans="1:14" x14ac:dyDescent="0.2">
      <c r="A728" s="30">
        <v>37432</v>
      </c>
      <c r="B728" s="3" t="s">
        <v>20</v>
      </c>
      <c r="C728" s="3" t="s">
        <v>15</v>
      </c>
      <c r="D728" s="2">
        <v>8</v>
      </c>
      <c r="E728" s="3" t="s">
        <v>5</v>
      </c>
      <c r="F728" s="3" t="str">
        <f t="shared" si="57"/>
        <v>Mon</v>
      </c>
      <c r="G728" s="3" t="str">
        <f t="shared" si="58"/>
        <v>Encrust</v>
      </c>
      <c r="H728" s="17">
        <v>4</v>
      </c>
      <c r="I728" s="17">
        <v>3.5</v>
      </c>
      <c r="J728" s="17">
        <v>0</v>
      </c>
      <c r="K728" s="22">
        <v>0</v>
      </c>
      <c r="L728" s="12">
        <f t="shared" si="59"/>
        <v>10.995574287564276</v>
      </c>
      <c r="M728" s="4">
        <f t="shared" si="60"/>
        <v>1.0412179170444096</v>
      </c>
      <c r="N728" s="4">
        <f t="shared" si="61"/>
        <v>2.397492854344768</v>
      </c>
    </row>
    <row r="729" spans="1:14" x14ac:dyDescent="0.2">
      <c r="A729" s="30">
        <v>37432</v>
      </c>
      <c r="B729" s="3" t="s">
        <v>20</v>
      </c>
      <c r="C729" s="3" t="s">
        <v>15</v>
      </c>
      <c r="D729" s="2">
        <v>8</v>
      </c>
      <c r="E729" s="3" t="s">
        <v>5</v>
      </c>
      <c r="F729" s="3" t="str">
        <f t="shared" si="57"/>
        <v>Mon</v>
      </c>
      <c r="G729" s="3" t="str">
        <f t="shared" si="58"/>
        <v>Encrust</v>
      </c>
      <c r="H729" s="17">
        <v>6.5</v>
      </c>
      <c r="I729" s="17">
        <v>3.5</v>
      </c>
      <c r="J729" s="17">
        <v>0</v>
      </c>
      <c r="K729" s="22">
        <v>10</v>
      </c>
      <c r="L729" s="12">
        <f t="shared" si="59"/>
        <v>17.867808217291948</v>
      </c>
      <c r="M729" s="4">
        <f t="shared" si="60"/>
        <v>1.2520712823593028</v>
      </c>
      <c r="N729" s="4">
        <f t="shared" si="61"/>
        <v>2.883000670126469</v>
      </c>
    </row>
    <row r="730" spans="1:14" x14ac:dyDescent="0.2">
      <c r="A730" s="30">
        <v>37432</v>
      </c>
      <c r="B730" s="3" t="s">
        <v>20</v>
      </c>
      <c r="C730" s="3" t="s">
        <v>15</v>
      </c>
      <c r="D730" s="2">
        <v>8</v>
      </c>
      <c r="E730" s="3" t="s">
        <v>5</v>
      </c>
      <c r="F730" s="3" t="str">
        <f t="shared" si="57"/>
        <v>Mon</v>
      </c>
      <c r="G730" s="3" t="str">
        <f t="shared" si="58"/>
        <v>Encrust</v>
      </c>
      <c r="H730" s="17">
        <v>5</v>
      </c>
      <c r="I730" s="17">
        <v>3</v>
      </c>
      <c r="J730" s="17">
        <v>0</v>
      </c>
      <c r="K730" s="22">
        <v>10</v>
      </c>
      <c r="L730" s="12">
        <f t="shared" si="59"/>
        <v>11.780972450961723</v>
      </c>
      <c r="M730" s="4">
        <f t="shared" si="60"/>
        <v>1.0711811404218528</v>
      </c>
      <c r="N730" s="4">
        <f t="shared" si="61"/>
        <v>2.4664857258317197</v>
      </c>
    </row>
    <row r="731" spans="1:14" x14ac:dyDescent="0.2">
      <c r="A731" s="30">
        <v>37392</v>
      </c>
      <c r="B731" s="29" t="s">
        <v>21</v>
      </c>
      <c r="C731" s="3" t="s">
        <v>15</v>
      </c>
      <c r="D731" s="2">
        <v>9</v>
      </c>
      <c r="E731" s="26" t="s">
        <v>5</v>
      </c>
      <c r="F731" s="3" t="str">
        <f t="shared" si="57"/>
        <v>Mon</v>
      </c>
      <c r="G731" s="3" t="str">
        <f t="shared" si="58"/>
        <v>Encrust</v>
      </c>
      <c r="H731" s="18">
        <v>7</v>
      </c>
      <c r="I731" s="18">
        <v>6</v>
      </c>
      <c r="J731" s="18">
        <v>0</v>
      </c>
      <c r="K731" s="23">
        <v>5</v>
      </c>
      <c r="L731" s="12">
        <f t="shared" si="59"/>
        <v>32.986722862692829</v>
      </c>
      <c r="M731" s="4">
        <f t="shared" si="60"/>
        <v>1.518339171764072</v>
      </c>
      <c r="N731" s="4">
        <f t="shared" si="61"/>
        <v>3.496105143012878</v>
      </c>
    </row>
    <row r="732" spans="1:14" x14ac:dyDescent="0.2">
      <c r="A732" s="30">
        <v>37392</v>
      </c>
      <c r="B732" s="29" t="s">
        <v>21</v>
      </c>
      <c r="C732" s="3" t="s">
        <v>15</v>
      </c>
      <c r="D732" s="2">
        <v>9</v>
      </c>
      <c r="E732" s="26" t="s">
        <v>5</v>
      </c>
      <c r="F732" s="3" t="str">
        <f t="shared" si="57"/>
        <v>Mon</v>
      </c>
      <c r="G732" s="3" t="str">
        <f t="shared" si="58"/>
        <v>Encrust</v>
      </c>
      <c r="H732" s="18">
        <v>12</v>
      </c>
      <c r="I732" s="18">
        <v>7</v>
      </c>
      <c r="J732" s="18">
        <v>0</v>
      </c>
      <c r="K732" s="23">
        <v>5</v>
      </c>
      <c r="L732" s="12">
        <f t="shared" si="59"/>
        <v>65.973445725385659</v>
      </c>
      <c r="M732" s="4">
        <f t="shared" si="60"/>
        <v>1.8193691674280532</v>
      </c>
      <c r="N732" s="4">
        <f t="shared" si="61"/>
        <v>4.1892523235728234</v>
      </c>
    </row>
    <row r="733" spans="1:14" x14ac:dyDescent="0.2">
      <c r="A733" s="30">
        <v>37392</v>
      </c>
      <c r="B733" s="29" t="s">
        <v>21</v>
      </c>
      <c r="C733" s="3" t="s">
        <v>15</v>
      </c>
      <c r="D733" s="2">
        <v>9</v>
      </c>
      <c r="E733" s="26" t="s">
        <v>5</v>
      </c>
      <c r="F733" s="3" t="str">
        <f t="shared" si="57"/>
        <v>Mon</v>
      </c>
      <c r="G733" s="3" t="str">
        <f t="shared" si="58"/>
        <v>Encrust</v>
      </c>
      <c r="H733" s="18">
        <v>5</v>
      </c>
      <c r="I733" s="18">
        <v>5</v>
      </c>
      <c r="J733" s="18">
        <v>0</v>
      </c>
      <c r="K733" s="23">
        <v>5</v>
      </c>
      <c r="L733" s="12">
        <f t="shared" si="59"/>
        <v>19.634954084936208</v>
      </c>
      <c r="M733" s="4">
        <f t="shared" si="60"/>
        <v>1.2930298900382091</v>
      </c>
      <c r="N733" s="4">
        <f t="shared" si="61"/>
        <v>2.9773113495977102</v>
      </c>
    </row>
    <row r="734" spans="1:14" x14ac:dyDescent="0.2">
      <c r="A734" s="30">
        <v>37392</v>
      </c>
      <c r="B734" s="29" t="s">
        <v>21</v>
      </c>
      <c r="C734" s="3" t="s">
        <v>15</v>
      </c>
      <c r="D734" s="2">
        <v>9</v>
      </c>
      <c r="E734" s="26" t="s">
        <v>5</v>
      </c>
      <c r="F734" s="3" t="str">
        <f t="shared" si="57"/>
        <v>Mon</v>
      </c>
      <c r="G734" s="3" t="str">
        <f t="shared" si="58"/>
        <v>Encrust</v>
      </c>
      <c r="H734" s="18">
        <v>11</v>
      </c>
      <c r="I734" s="18">
        <v>4</v>
      </c>
      <c r="J734" s="18">
        <v>0</v>
      </c>
      <c r="K734" s="23">
        <v>5</v>
      </c>
      <c r="L734" s="12">
        <f t="shared" si="59"/>
        <v>34.557519189487721</v>
      </c>
      <c r="M734" s="4">
        <f t="shared" si="60"/>
        <v>1.5385425578523588</v>
      </c>
      <c r="N734" s="4">
        <f t="shared" si="61"/>
        <v>3.5426251586477706</v>
      </c>
    </row>
    <row r="735" spans="1:14" x14ac:dyDescent="0.2">
      <c r="A735" s="30">
        <v>37392</v>
      </c>
      <c r="B735" s="29" t="s">
        <v>21</v>
      </c>
      <c r="C735" s="3" t="s">
        <v>15</v>
      </c>
      <c r="D735" s="2">
        <v>9</v>
      </c>
      <c r="E735" s="26" t="s">
        <v>5</v>
      </c>
      <c r="F735" s="3" t="str">
        <f t="shared" si="57"/>
        <v>Mon</v>
      </c>
      <c r="G735" s="3" t="str">
        <f t="shared" si="58"/>
        <v>Encrust</v>
      </c>
      <c r="H735" s="18">
        <v>10</v>
      </c>
      <c r="I735" s="18">
        <v>7.5</v>
      </c>
      <c r="J735" s="18">
        <v>0</v>
      </c>
      <c r="K735" s="23">
        <v>5</v>
      </c>
      <c r="L735" s="12">
        <f t="shared" si="59"/>
        <v>58.90486225480862</v>
      </c>
      <c r="M735" s="4">
        <f t="shared" si="60"/>
        <v>1.7701511447578715</v>
      </c>
      <c r="N735" s="4">
        <f t="shared" si="61"/>
        <v>4.0759236382658202</v>
      </c>
    </row>
    <row r="736" spans="1:14" x14ac:dyDescent="0.2">
      <c r="A736" s="30">
        <v>37392</v>
      </c>
      <c r="B736" s="29" t="s">
        <v>21</v>
      </c>
      <c r="C736" s="3" t="s">
        <v>15</v>
      </c>
      <c r="D736" s="2">
        <v>9</v>
      </c>
      <c r="E736" s="26" t="s">
        <v>5</v>
      </c>
      <c r="F736" s="3" t="str">
        <f t="shared" si="57"/>
        <v>Mon</v>
      </c>
      <c r="G736" s="3" t="str">
        <f t="shared" si="58"/>
        <v>Encrust</v>
      </c>
      <c r="H736" s="18">
        <v>14</v>
      </c>
      <c r="I736" s="18">
        <v>9.5</v>
      </c>
      <c r="J736" s="18">
        <v>0</v>
      </c>
      <c r="K736" s="23">
        <v>0</v>
      </c>
      <c r="L736" s="12">
        <f t="shared" si="59"/>
        <v>104.45795573186062</v>
      </c>
      <c r="M736" s="4">
        <f t="shared" si="60"/>
        <v>2.0189415223332574</v>
      </c>
      <c r="N736" s="4">
        <f t="shared" si="61"/>
        <v>4.6487846529512629</v>
      </c>
    </row>
    <row r="737" spans="1:14" x14ac:dyDescent="0.2">
      <c r="A737" s="30">
        <v>37392</v>
      </c>
      <c r="B737" s="29" t="s">
        <v>21</v>
      </c>
      <c r="C737" s="3" t="s">
        <v>15</v>
      </c>
      <c r="D737" s="2">
        <v>9</v>
      </c>
      <c r="E737" s="26" t="s">
        <v>5</v>
      </c>
      <c r="F737" s="3" t="str">
        <f t="shared" si="57"/>
        <v>Mon</v>
      </c>
      <c r="G737" s="3" t="str">
        <f t="shared" si="58"/>
        <v>Encrust</v>
      </c>
      <c r="H737" s="18">
        <v>5.5</v>
      </c>
      <c r="I737" s="18">
        <v>6</v>
      </c>
      <c r="J737" s="18">
        <v>0</v>
      </c>
      <c r="K737" s="23">
        <v>10</v>
      </c>
      <c r="L737" s="12">
        <f t="shared" si="59"/>
        <v>25.918139392115794</v>
      </c>
      <c r="M737" s="4">
        <f t="shared" si="60"/>
        <v>1.4136038212440589</v>
      </c>
      <c r="N737" s="4">
        <f t="shared" si="61"/>
        <v>3.2549430861959898</v>
      </c>
    </row>
    <row r="738" spans="1:14" x14ac:dyDescent="0.2">
      <c r="A738" s="30">
        <v>37392</v>
      </c>
      <c r="B738" s="29" t="s">
        <v>20</v>
      </c>
      <c r="C738" s="11" t="s">
        <v>15</v>
      </c>
      <c r="D738" s="7">
        <v>9</v>
      </c>
      <c r="E738" s="11" t="s">
        <v>5</v>
      </c>
      <c r="F738" s="3" t="str">
        <f t="shared" si="57"/>
        <v>Mon</v>
      </c>
      <c r="G738" s="3" t="str">
        <f t="shared" si="58"/>
        <v>Encrust</v>
      </c>
      <c r="H738" s="19">
        <v>5</v>
      </c>
      <c r="I738" s="19">
        <v>3</v>
      </c>
      <c r="J738" s="19">
        <v>0</v>
      </c>
      <c r="K738" s="24">
        <v>5</v>
      </c>
      <c r="L738" s="12">
        <f t="shared" si="59"/>
        <v>11.780972450961723</v>
      </c>
      <c r="M738" s="4">
        <f t="shared" si="60"/>
        <v>1.0711811404218528</v>
      </c>
      <c r="N738" s="4">
        <f t="shared" si="61"/>
        <v>2.4664857258317197</v>
      </c>
    </row>
    <row r="739" spans="1:14" x14ac:dyDescent="0.2">
      <c r="A739" s="30">
        <v>37392</v>
      </c>
      <c r="B739" s="29" t="s">
        <v>20</v>
      </c>
      <c r="C739" s="11" t="s">
        <v>15</v>
      </c>
      <c r="D739" s="7">
        <v>9</v>
      </c>
      <c r="E739" s="11" t="s">
        <v>5</v>
      </c>
      <c r="F739" s="3" t="str">
        <f t="shared" si="57"/>
        <v>Mon</v>
      </c>
      <c r="G739" s="3" t="str">
        <f t="shared" si="58"/>
        <v>Encrust</v>
      </c>
      <c r="H739" s="19">
        <v>0.8</v>
      </c>
      <c r="I739" s="19">
        <v>0.6</v>
      </c>
      <c r="J739" s="19">
        <v>0</v>
      </c>
      <c r="K739" s="24">
        <v>0</v>
      </c>
      <c r="L739" s="12">
        <f t="shared" si="59"/>
        <v>0.37699111843077515</v>
      </c>
      <c r="M739" s="4">
        <f t="shared" si="60"/>
        <v>-0.42366888125824137</v>
      </c>
      <c r="N739" s="4">
        <f t="shared" si="61"/>
        <v>-0.97553365035069095</v>
      </c>
    </row>
    <row r="740" spans="1:14" x14ac:dyDescent="0.2">
      <c r="A740" s="30">
        <v>37392</v>
      </c>
      <c r="B740" s="29" t="s">
        <v>20</v>
      </c>
      <c r="C740" s="11" t="s">
        <v>15</v>
      </c>
      <c r="D740" s="7">
        <v>9</v>
      </c>
      <c r="E740" s="11" t="s">
        <v>5</v>
      </c>
      <c r="F740" s="3" t="str">
        <f t="shared" si="57"/>
        <v>Mon</v>
      </c>
      <c r="G740" s="3" t="str">
        <f t="shared" si="58"/>
        <v>Encrust</v>
      </c>
      <c r="H740" s="19">
        <v>4.5</v>
      </c>
      <c r="I740" s="19">
        <v>3</v>
      </c>
      <c r="J740" s="19">
        <v>0</v>
      </c>
      <c r="K740" s="24">
        <v>20</v>
      </c>
      <c r="L740" s="12">
        <f t="shared" si="59"/>
        <v>10.602875205865551</v>
      </c>
      <c r="M740" s="4">
        <f t="shared" si="60"/>
        <v>1.0254236498611775</v>
      </c>
      <c r="N740" s="4">
        <f t="shared" si="61"/>
        <v>2.3611252101738933</v>
      </c>
    </row>
    <row r="741" spans="1:14" x14ac:dyDescent="0.2">
      <c r="A741" s="30">
        <v>37392</v>
      </c>
      <c r="B741" s="29" t="s">
        <v>20</v>
      </c>
      <c r="C741" s="11" t="s">
        <v>15</v>
      </c>
      <c r="D741" s="7">
        <v>9</v>
      </c>
      <c r="E741" s="11" t="s">
        <v>5</v>
      </c>
      <c r="F741" s="3" t="str">
        <f t="shared" si="57"/>
        <v>Mon</v>
      </c>
      <c r="G741" s="3" t="str">
        <f t="shared" si="58"/>
        <v>Encrust</v>
      </c>
      <c r="H741" s="19">
        <v>5.5</v>
      </c>
      <c r="I741" s="19">
        <v>3</v>
      </c>
      <c r="J741" s="19">
        <v>0</v>
      </c>
      <c r="K741" s="24">
        <v>25</v>
      </c>
      <c r="L741" s="12">
        <f t="shared" si="59"/>
        <v>12.959069696057897</v>
      </c>
      <c r="M741" s="4">
        <f t="shared" si="60"/>
        <v>1.1125738255800777</v>
      </c>
      <c r="N741" s="4">
        <f t="shared" si="61"/>
        <v>2.5617959056360444</v>
      </c>
    </row>
    <row r="742" spans="1:14" x14ac:dyDescent="0.2">
      <c r="A742" s="30">
        <v>37432</v>
      </c>
      <c r="B742" s="3" t="s">
        <v>28</v>
      </c>
      <c r="C742" s="3" t="s">
        <v>15</v>
      </c>
      <c r="D742" s="2">
        <v>9</v>
      </c>
      <c r="E742" s="3" t="s">
        <v>5</v>
      </c>
      <c r="F742" s="3" t="str">
        <f t="shared" si="57"/>
        <v>Mon</v>
      </c>
      <c r="G742" s="3" t="str">
        <f t="shared" si="58"/>
        <v>Encrust</v>
      </c>
      <c r="H742" s="17">
        <v>8</v>
      </c>
      <c r="I742" s="17">
        <v>4</v>
      </c>
      <c r="J742" s="17">
        <v>0</v>
      </c>
      <c r="K742" s="22">
        <v>0</v>
      </c>
      <c r="L742" s="12">
        <f t="shared" si="59"/>
        <v>25.132741228718345</v>
      </c>
      <c r="M742" s="4">
        <f t="shared" si="60"/>
        <v>1.4002398596860774</v>
      </c>
      <c r="N742" s="4">
        <f t="shared" si="61"/>
        <v>3.2241714275292361</v>
      </c>
    </row>
    <row r="743" spans="1:14" x14ac:dyDescent="0.2">
      <c r="A743" s="30">
        <v>37432</v>
      </c>
      <c r="B743" s="3" t="s">
        <v>28</v>
      </c>
      <c r="C743" s="3" t="s">
        <v>15</v>
      </c>
      <c r="D743" s="2">
        <v>9</v>
      </c>
      <c r="E743" s="3" t="s">
        <v>5</v>
      </c>
      <c r="F743" s="3" t="str">
        <f t="shared" si="57"/>
        <v>Mon</v>
      </c>
      <c r="G743" s="3" t="str">
        <f t="shared" si="58"/>
        <v>Encrust</v>
      </c>
      <c r="H743" s="17">
        <v>15</v>
      </c>
      <c r="I743" s="17">
        <v>9</v>
      </c>
      <c r="J743" s="17">
        <v>0</v>
      </c>
      <c r="K743" s="22">
        <v>0</v>
      </c>
      <c r="L743" s="12">
        <f t="shared" si="59"/>
        <v>106.02875205865551</v>
      </c>
      <c r="M743" s="4">
        <f t="shared" si="60"/>
        <v>2.0254236498611777</v>
      </c>
      <c r="N743" s="4">
        <f t="shared" si="61"/>
        <v>4.6637103031679388</v>
      </c>
    </row>
    <row r="744" spans="1:14" x14ac:dyDescent="0.2">
      <c r="A744" s="30">
        <v>37407</v>
      </c>
      <c r="B744" s="3" t="s">
        <v>21</v>
      </c>
      <c r="C744" s="3" t="s">
        <v>15</v>
      </c>
      <c r="D744" s="7">
        <v>10</v>
      </c>
      <c r="E744" s="11" t="s">
        <v>5</v>
      </c>
      <c r="F744" s="3" t="str">
        <f t="shared" si="57"/>
        <v>Mon</v>
      </c>
      <c r="G744" s="3" t="str">
        <f t="shared" si="58"/>
        <v>Encrust</v>
      </c>
      <c r="H744" s="19">
        <v>2</v>
      </c>
      <c r="I744" s="19">
        <v>1.5</v>
      </c>
      <c r="J744" s="19">
        <v>0</v>
      </c>
      <c r="K744" s="24">
        <v>0</v>
      </c>
      <c r="L744" s="12">
        <f t="shared" si="59"/>
        <v>2.3561944901923448</v>
      </c>
      <c r="M744" s="4">
        <f t="shared" si="60"/>
        <v>0.37221113608583389</v>
      </c>
      <c r="N744" s="4">
        <f t="shared" si="61"/>
        <v>0.85704781339761926</v>
      </c>
    </row>
    <row r="745" spans="1:14" x14ac:dyDescent="0.2">
      <c r="A745" s="30">
        <v>37432</v>
      </c>
      <c r="B745" s="3" t="s">
        <v>28</v>
      </c>
      <c r="C745" s="3" t="s">
        <v>15</v>
      </c>
      <c r="D745" s="2">
        <v>10</v>
      </c>
      <c r="E745" s="3" t="s">
        <v>5</v>
      </c>
      <c r="F745" s="3" t="str">
        <f t="shared" si="57"/>
        <v>Mon</v>
      </c>
      <c r="G745" s="3" t="str">
        <f t="shared" si="58"/>
        <v>Encrust</v>
      </c>
      <c r="H745" s="17">
        <v>7</v>
      </c>
      <c r="I745" s="17">
        <v>6</v>
      </c>
      <c r="J745" s="17">
        <v>0</v>
      </c>
      <c r="K745" s="22">
        <v>0</v>
      </c>
      <c r="L745" s="12">
        <f t="shared" si="59"/>
        <v>32.986722862692829</v>
      </c>
      <c r="M745" s="4">
        <f t="shared" si="60"/>
        <v>1.518339171764072</v>
      </c>
      <c r="N745" s="4">
        <f t="shared" si="61"/>
        <v>3.496105143012878</v>
      </c>
    </row>
    <row r="746" spans="1:14" x14ac:dyDescent="0.2">
      <c r="A746" s="30">
        <v>37432</v>
      </c>
      <c r="B746" s="3" t="s">
        <v>28</v>
      </c>
      <c r="C746" s="3" t="s">
        <v>15</v>
      </c>
      <c r="D746" s="2">
        <v>10</v>
      </c>
      <c r="E746" s="3" t="s">
        <v>5</v>
      </c>
      <c r="F746" s="3" t="str">
        <f t="shared" si="57"/>
        <v>Mon</v>
      </c>
      <c r="G746" s="3" t="str">
        <f t="shared" si="58"/>
        <v>Encrust</v>
      </c>
      <c r="H746" s="17">
        <v>30</v>
      </c>
      <c r="I746" s="17">
        <v>12</v>
      </c>
      <c r="J746" s="17">
        <v>0</v>
      </c>
      <c r="K746" s="22">
        <v>10</v>
      </c>
      <c r="L746" s="12">
        <f t="shared" si="59"/>
        <v>282.74333882308139</v>
      </c>
      <c r="M746" s="4">
        <f t="shared" si="60"/>
        <v>2.4513923821334589</v>
      </c>
      <c r="N746" s="4">
        <f t="shared" si="61"/>
        <v>5.644539556179665</v>
      </c>
    </row>
    <row r="747" spans="1:14" x14ac:dyDescent="0.2">
      <c r="A747" s="30">
        <v>37432</v>
      </c>
      <c r="B747" s="3" t="s">
        <v>20</v>
      </c>
      <c r="C747" s="3" t="s">
        <v>15</v>
      </c>
      <c r="D747" s="2">
        <v>10</v>
      </c>
      <c r="E747" s="3" t="s">
        <v>5</v>
      </c>
      <c r="F747" s="3" t="str">
        <f t="shared" si="57"/>
        <v>Mon</v>
      </c>
      <c r="G747" s="3" t="str">
        <f t="shared" si="58"/>
        <v>Encrust</v>
      </c>
      <c r="H747" s="17">
        <v>3</v>
      </c>
      <c r="I747" s="17">
        <v>3</v>
      </c>
      <c r="J747" s="17">
        <v>0</v>
      </c>
      <c r="K747" s="22">
        <v>0</v>
      </c>
      <c r="L747" s="12">
        <f t="shared" si="59"/>
        <v>7.0685834705770345</v>
      </c>
      <c r="M747" s="4">
        <f t="shared" si="60"/>
        <v>0.84933239080549627</v>
      </c>
      <c r="N747" s="4">
        <f t="shared" si="61"/>
        <v>1.9556601020657289</v>
      </c>
    </row>
    <row r="748" spans="1:14" x14ac:dyDescent="0.2">
      <c r="A748" s="30">
        <v>37407</v>
      </c>
      <c r="B748" s="3" t="s">
        <v>20</v>
      </c>
      <c r="C748" s="3" t="s">
        <v>15</v>
      </c>
      <c r="D748" s="2">
        <v>3</v>
      </c>
      <c r="E748" s="3" t="s">
        <v>8</v>
      </c>
      <c r="F748" s="3" t="str">
        <f t="shared" si="57"/>
        <v>Por</v>
      </c>
      <c r="G748" s="3" t="str">
        <f t="shared" si="58"/>
        <v>Branch</v>
      </c>
      <c r="H748" s="17">
        <v>5.5</v>
      </c>
      <c r="I748" s="17">
        <v>6.5</v>
      </c>
      <c r="J748" s="17">
        <v>1.5</v>
      </c>
      <c r="K748" s="22">
        <v>5</v>
      </c>
      <c r="L748" s="12">
        <f t="shared" si="59"/>
        <v>35.146567812035812</v>
      </c>
      <c r="M748" s="4">
        <f t="shared" si="60"/>
        <v>1.5458829210181022</v>
      </c>
      <c r="N748" s="4">
        <f t="shared" si="61"/>
        <v>3.5595269694503737</v>
      </c>
    </row>
    <row r="749" spans="1:14" x14ac:dyDescent="0.2">
      <c r="A749" s="30">
        <v>37407</v>
      </c>
      <c r="B749" s="3" t="s">
        <v>21</v>
      </c>
      <c r="C749" s="3" t="s">
        <v>15</v>
      </c>
      <c r="D749" s="6">
        <v>3</v>
      </c>
      <c r="E749" s="11" t="s">
        <v>8</v>
      </c>
      <c r="F749" s="3" t="str">
        <f t="shared" si="57"/>
        <v>Por</v>
      </c>
      <c r="G749" s="3" t="str">
        <f t="shared" si="58"/>
        <v>Branch</v>
      </c>
      <c r="H749" s="19">
        <v>7</v>
      </c>
      <c r="I749" s="19">
        <v>5</v>
      </c>
      <c r="J749" s="19">
        <v>4</v>
      </c>
      <c r="K749" s="24">
        <v>5</v>
      </c>
      <c r="L749" s="12">
        <f t="shared" si="59"/>
        <v>77.754418176347386</v>
      </c>
      <c r="M749" s="4">
        <f t="shared" si="60"/>
        <v>1.8907250759637213</v>
      </c>
      <c r="N749" s="4">
        <f t="shared" si="61"/>
        <v>4.3535553748640998</v>
      </c>
    </row>
    <row r="750" spans="1:14" x14ac:dyDescent="0.2">
      <c r="A750" s="30">
        <v>37407</v>
      </c>
      <c r="B750" s="3" t="s">
        <v>21</v>
      </c>
      <c r="C750" s="3" t="s">
        <v>15</v>
      </c>
      <c r="D750" s="6">
        <v>3</v>
      </c>
      <c r="E750" s="11" t="s">
        <v>8</v>
      </c>
      <c r="F750" s="3" t="str">
        <f t="shared" si="57"/>
        <v>Por</v>
      </c>
      <c r="G750" s="3" t="str">
        <f t="shared" si="58"/>
        <v>Branch</v>
      </c>
      <c r="H750" s="19">
        <v>6</v>
      </c>
      <c r="I750" s="19">
        <v>6.5</v>
      </c>
      <c r="J750" s="19">
        <v>5</v>
      </c>
      <c r="K750" s="24">
        <v>0</v>
      </c>
      <c r="L750" s="12">
        <f t="shared" si="59"/>
        <v>109.17034471224531</v>
      </c>
      <c r="M750" s="4">
        <f t="shared" si="60"/>
        <v>2.0381046816202666</v>
      </c>
      <c r="N750" s="4">
        <f t="shared" si="61"/>
        <v>4.6929094578602015</v>
      </c>
    </row>
    <row r="751" spans="1:14" x14ac:dyDescent="0.2">
      <c r="A751" s="30">
        <v>37432</v>
      </c>
      <c r="B751" s="3" t="s">
        <v>20</v>
      </c>
      <c r="C751" s="3" t="s">
        <v>15</v>
      </c>
      <c r="D751" s="2">
        <v>5</v>
      </c>
      <c r="E751" s="3" t="s">
        <v>8</v>
      </c>
      <c r="F751" s="3" t="str">
        <f t="shared" si="57"/>
        <v>Por</v>
      </c>
      <c r="G751" s="3" t="str">
        <f t="shared" si="58"/>
        <v>Branch</v>
      </c>
      <c r="H751" s="17">
        <v>20.5</v>
      </c>
      <c r="I751" s="17">
        <v>12.5</v>
      </c>
      <c r="J751" s="17">
        <v>17</v>
      </c>
      <c r="K751" s="22">
        <v>95</v>
      </c>
      <c r="L751" s="12">
        <f t="shared" si="59"/>
        <v>1109.1785562580462</v>
      </c>
      <c r="M751" s="4">
        <f t="shared" si="60"/>
        <v>3.0450014647745363</v>
      </c>
      <c r="N751" s="4">
        <f t="shared" si="61"/>
        <v>7.0113749809348809</v>
      </c>
    </row>
    <row r="752" spans="1:14" x14ac:dyDescent="0.2">
      <c r="A752" s="30">
        <v>37432</v>
      </c>
      <c r="B752" s="3" t="s">
        <v>20</v>
      </c>
      <c r="C752" s="3" t="s">
        <v>15</v>
      </c>
      <c r="D752" s="2">
        <v>6</v>
      </c>
      <c r="E752" s="3" t="s">
        <v>8</v>
      </c>
      <c r="F752" s="3" t="str">
        <f t="shared" si="57"/>
        <v>Por</v>
      </c>
      <c r="G752" s="3" t="str">
        <f t="shared" si="58"/>
        <v>Branch</v>
      </c>
      <c r="H752" s="17">
        <v>14</v>
      </c>
      <c r="I752" s="17">
        <v>9.5</v>
      </c>
      <c r="J752" s="17">
        <v>17</v>
      </c>
      <c r="K752" s="22">
        <v>85</v>
      </c>
      <c r="L752" s="12">
        <f t="shared" si="59"/>
        <v>1012.3782326193108</v>
      </c>
      <c r="M752" s="4">
        <f t="shared" si="60"/>
        <v>3.0053427987195747</v>
      </c>
      <c r="N752" s="4">
        <f t="shared" si="61"/>
        <v>6.9200575276686971</v>
      </c>
    </row>
    <row r="753" spans="1:14" x14ac:dyDescent="0.2">
      <c r="A753" s="30">
        <v>37407</v>
      </c>
      <c r="B753" s="3" t="s">
        <v>20</v>
      </c>
      <c r="C753" s="3" t="s">
        <v>15</v>
      </c>
      <c r="D753" s="2">
        <v>7</v>
      </c>
      <c r="E753" s="3" t="s">
        <v>8</v>
      </c>
      <c r="F753" s="3" t="str">
        <f t="shared" si="57"/>
        <v>Por</v>
      </c>
      <c r="G753" s="3" t="str">
        <f t="shared" si="58"/>
        <v>Branch</v>
      </c>
      <c r="H753" s="17">
        <v>13.5</v>
      </c>
      <c r="I753" s="17">
        <v>5.5</v>
      </c>
      <c r="J753" s="17">
        <v>10.5</v>
      </c>
      <c r="K753" s="22">
        <v>85</v>
      </c>
      <c r="L753" s="12">
        <f t="shared" si="59"/>
        <v>404.67640369053521</v>
      </c>
      <c r="M753" s="4">
        <f t="shared" si="60"/>
        <v>2.6071078818174218</v>
      </c>
      <c r="N753" s="4">
        <f t="shared" si="61"/>
        <v>6.0030877445000783</v>
      </c>
    </row>
    <row r="754" spans="1:14" x14ac:dyDescent="0.2">
      <c r="A754" s="30">
        <v>37407</v>
      </c>
      <c r="B754" s="3" t="s">
        <v>20</v>
      </c>
      <c r="C754" s="3" t="s">
        <v>15</v>
      </c>
      <c r="D754" s="2">
        <v>7</v>
      </c>
      <c r="E754" s="3" t="s">
        <v>8</v>
      </c>
      <c r="F754" s="3" t="str">
        <f t="shared" si="57"/>
        <v>Por</v>
      </c>
      <c r="G754" s="3" t="str">
        <f t="shared" si="58"/>
        <v>Branch</v>
      </c>
      <c r="H754" s="17">
        <v>7</v>
      </c>
      <c r="I754" s="17">
        <v>6</v>
      </c>
      <c r="J754" s="17">
        <v>2.5</v>
      </c>
      <c r="K754" s="22">
        <v>5</v>
      </c>
      <c r="L754" s="12">
        <f t="shared" si="59"/>
        <v>52.621676947629034</v>
      </c>
      <c r="M754" s="4">
        <f t="shared" si="60"/>
        <v>1.7211646840669979</v>
      </c>
      <c r="N754" s="4">
        <f t="shared" si="61"/>
        <v>3.9631281441204758</v>
      </c>
    </row>
    <row r="755" spans="1:14" x14ac:dyDescent="0.2">
      <c r="A755" s="30">
        <v>37407</v>
      </c>
      <c r="B755" s="3" t="s">
        <v>21</v>
      </c>
      <c r="C755" s="3" t="s">
        <v>15</v>
      </c>
      <c r="D755" s="6">
        <v>7</v>
      </c>
      <c r="E755" s="11" t="s">
        <v>8</v>
      </c>
      <c r="F755" s="3" t="str">
        <f t="shared" si="57"/>
        <v>Por</v>
      </c>
      <c r="G755" s="3" t="str">
        <f t="shared" si="58"/>
        <v>Branch</v>
      </c>
      <c r="H755" s="19">
        <v>21</v>
      </c>
      <c r="I755" s="19">
        <v>13</v>
      </c>
      <c r="J755" s="19">
        <v>16</v>
      </c>
      <c r="K755" s="24">
        <v>80</v>
      </c>
      <c r="L755" s="12">
        <f t="shared" si="59"/>
        <v>1018.6614179264905</v>
      </c>
      <c r="M755" s="4">
        <f t="shared" si="60"/>
        <v>3.0080298574502518</v>
      </c>
      <c r="N755" s="4">
        <f t="shared" si="61"/>
        <v>6.9262447090459531</v>
      </c>
    </row>
    <row r="756" spans="1:14" x14ac:dyDescent="0.2">
      <c r="A756" s="30">
        <v>37407</v>
      </c>
      <c r="B756" s="3" t="s">
        <v>21</v>
      </c>
      <c r="C756" s="3" t="s">
        <v>15</v>
      </c>
      <c r="D756" s="6">
        <v>7</v>
      </c>
      <c r="E756" s="11" t="s">
        <v>8</v>
      </c>
      <c r="F756" s="3" t="str">
        <f t="shared" si="57"/>
        <v>Por</v>
      </c>
      <c r="G756" s="3" t="str">
        <f t="shared" si="58"/>
        <v>Branch</v>
      </c>
      <c r="H756" s="19">
        <v>24</v>
      </c>
      <c r="I756" s="19">
        <v>15.5</v>
      </c>
      <c r="J756" s="19">
        <v>14</v>
      </c>
      <c r="K756" s="24">
        <v>90</v>
      </c>
      <c r="L756" s="12">
        <f t="shared" si="59"/>
        <v>907.9202768874502</v>
      </c>
      <c r="M756" s="4">
        <f t="shared" si="60"/>
        <v>2.9580477154506819</v>
      </c>
      <c r="N756" s="4">
        <f t="shared" si="61"/>
        <v>6.8111565739618323</v>
      </c>
    </row>
    <row r="757" spans="1:14" x14ac:dyDescent="0.2">
      <c r="A757" s="30">
        <v>37432</v>
      </c>
      <c r="B757" s="3" t="s">
        <v>20</v>
      </c>
      <c r="C757" s="3" t="s">
        <v>15</v>
      </c>
      <c r="D757" s="2">
        <v>7</v>
      </c>
      <c r="E757" s="3" t="s">
        <v>8</v>
      </c>
      <c r="F757" s="3" t="str">
        <f t="shared" si="57"/>
        <v>Por</v>
      </c>
      <c r="G757" s="3" t="str">
        <f t="shared" si="58"/>
        <v>Branch</v>
      </c>
      <c r="H757" s="17">
        <v>9.5</v>
      </c>
      <c r="I757" s="17">
        <v>8</v>
      </c>
      <c r="J757" s="17">
        <v>8.5</v>
      </c>
      <c r="K757" s="22">
        <v>80</v>
      </c>
      <c r="L757" s="12">
        <f t="shared" si="59"/>
        <v>286.67032964006864</v>
      </c>
      <c r="M757" s="4">
        <f t="shared" si="60"/>
        <v>2.4573827458226463</v>
      </c>
      <c r="N757" s="4">
        <f t="shared" si="61"/>
        <v>5.6583328783120015</v>
      </c>
    </row>
    <row r="758" spans="1:14" x14ac:dyDescent="0.2">
      <c r="A758" s="30">
        <v>37392</v>
      </c>
      <c r="B758" s="29" t="s">
        <v>20</v>
      </c>
      <c r="C758" s="11" t="s">
        <v>15</v>
      </c>
      <c r="D758" s="7">
        <v>8</v>
      </c>
      <c r="E758" s="11" t="s">
        <v>8</v>
      </c>
      <c r="F758" s="3" t="str">
        <f t="shared" si="57"/>
        <v>Por</v>
      </c>
      <c r="G758" s="3" t="str">
        <f t="shared" si="58"/>
        <v>Branch</v>
      </c>
      <c r="H758" s="19">
        <v>3.5</v>
      </c>
      <c r="I758" s="19">
        <v>3.5</v>
      </c>
      <c r="J758" s="19">
        <v>3.5</v>
      </c>
      <c r="K758" s="24">
        <v>10</v>
      </c>
      <c r="L758" s="12">
        <f t="shared" si="59"/>
        <v>48.105637508093707</v>
      </c>
      <c r="M758" s="4">
        <f t="shared" si="60"/>
        <v>1.6821959744027415</v>
      </c>
      <c r="N758" s="4">
        <f t="shared" si="61"/>
        <v>3.8733993741543458</v>
      </c>
    </row>
    <row r="759" spans="1:14" x14ac:dyDescent="0.2">
      <c r="A759" s="30">
        <v>37432</v>
      </c>
      <c r="B759" s="3" t="s">
        <v>20</v>
      </c>
      <c r="C759" s="3" t="s">
        <v>15</v>
      </c>
      <c r="D759" s="2">
        <v>9</v>
      </c>
      <c r="E759" s="3" t="s">
        <v>8</v>
      </c>
      <c r="F759" s="3" t="str">
        <f t="shared" si="57"/>
        <v>Por</v>
      </c>
      <c r="G759" s="3" t="str">
        <f t="shared" si="58"/>
        <v>Branch</v>
      </c>
      <c r="H759" s="17">
        <v>30</v>
      </c>
      <c r="I759" s="17">
        <v>29</v>
      </c>
      <c r="J759" s="17">
        <v>14</v>
      </c>
      <c r="K759" s="22">
        <v>65</v>
      </c>
      <c r="L759" s="12">
        <f t="shared" si="59"/>
        <v>1299.0485622593794</v>
      </c>
      <c r="M759" s="4">
        <f t="shared" si="60"/>
        <v>3.1136253865826995</v>
      </c>
      <c r="N759" s="4">
        <f t="shared" si="61"/>
        <v>7.1693874003131457</v>
      </c>
    </row>
    <row r="760" spans="1:14" x14ac:dyDescent="0.2">
      <c r="A760" s="30">
        <v>37407</v>
      </c>
      <c r="B760" s="3" t="s">
        <v>20</v>
      </c>
      <c r="C760" s="3" t="s">
        <v>15</v>
      </c>
      <c r="D760" s="2">
        <v>10</v>
      </c>
      <c r="E760" s="3" t="s">
        <v>8</v>
      </c>
      <c r="F760" s="3" t="str">
        <f t="shared" si="57"/>
        <v>Por</v>
      </c>
      <c r="G760" s="3" t="str">
        <f t="shared" si="58"/>
        <v>Branch</v>
      </c>
      <c r="H760" s="17">
        <v>13.5</v>
      </c>
      <c r="I760" s="17">
        <v>16</v>
      </c>
      <c r="J760" s="17">
        <v>10</v>
      </c>
      <c r="K760" s="22">
        <v>65</v>
      </c>
      <c r="L760" s="12">
        <f t="shared" si="59"/>
        <v>483.80526865282815</v>
      </c>
      <c r="M760" s="4">
        <f t="shared" si="60"/>
        <v>2.6846705935305968</v>
      </c>
      <c r="N760" s="4">
        <f t="shared" si="61"/>
        <v>6.1816824882630295</v>
      </c>
    </row>
    <row r="761" spans="1:14" x14ac:dyDescent="0.2">
      <c r="A761" s="30">
        <v>37407</v>
      </c>
      <c r="B761" s="3" t="s">
        <v>20</v>
      </c>
      <c r="C761" s="3" t="s">
        <v>15</v>
      </c>
      <c r="D761" s="2">
        <v>10</v>
      </c>
      <c r="E761" s="3" t="s">
        <v>8</v>
      </c>
      <c r="F761" s="3" t="str">
        <f t="shared" si="57"/>
        <v>Por</v>
      </c>
      <c r="G761" s="3" t="str">
        <f t="shared" si="58"/>
        <v>Branch</v>
      </c>
      <c r="H761" s="17">
        <v>29</v>
      </c>
      <c r="I761" s="17">
        <v>16</v>
      </c>
      <c r="J761" s="17">
        <v>11</v>
      </c>
      <c r="K761" s="22">
        <v>80</v>
      </c>
      <c r="L761" s="12">
        <f t="shared" si="59"/>
        <v>744.55745890078094</v>
      </c>
      <c r="M761" s="4">
        <f t="shared" si="60"/>
        <v>2.8718982187042377</v>
      </c>
      <c r="N761" s="4">
        <f t="shared" si="61"/>
        <v>6.6127900269845314</v>
      </c>
    </row>
    <row r="762" spans="1:14" x14ac:dyDescent="0.2">
      <c r="A762" s="30">
        <v>37432</v>
      </c>
      <c r="B762" s="3" t="s">
        <v>20</v>
      </c>
      <c r="C762" s="3" t="s">
        <v>15</v>
      </c>
      <c r="D762" s="2">
        <v>10</v>
      </c>
      <c r="E762" s="3" t="s">
        <v>8</v>
      </c>
      <c r="F762" s="3" t="str">
        <f t="shared" si="57"/>
        <v>Por</v>
      </c>
      <c r="G762" s="3" t="str">
        <f t="shared" si="58"/>
        <v>Branch</v>
      </c>
      <c r="H762" s="17">
        <v>23.5</v>
      </c>
      <c r="I762" s="17">
        <v>22.5</v>
      </c>
      <c r="J762" s="17">
        <v>25.5</v>
      </c>
      <c r="K762" s="22">
        <v>80</v>
      </c>
      <c r="L762" s="12">
        <f t="shared" si="59"/>
        <v>2458.0999018931639</v>
      </c>
      <c r="M762" s="4">
        <f t="shared" si="60"/>
        <v>3.3905995294695805</v>
      </c>
      <c r="N762" s="4">
        <f t="shared" si="61"/>
        <v>7.8071439328692813</v>
      </c>
    </row>
    <row r="763" spans="1:14" x14ac:dyDescent="0.2">
      <c r="A763" s="30">
        <v>37432</v>
      </c>
      <c r="B763" s="3" t="s">
        <v>20</v>
      </c>
      <c r="C763" s="3" t="s">
        <v>15</v>
      </c>
      <c r="D763" s="2">
        <v>10</v>
      </c>
      <c r="E763" s="3" t="s">
        <v>8</v>
      </c>
      <c r="F763" s="3" t="str">
        <f t="shared" si="57"/>
        <v>Por</v>
      </c>
      <c r="G763" s="3" t="str">
        <f t="shared" si="58"/>
        <v>Branch</v>
      </c>
      <c r="H763" s="17">
        <v>6</v>
      </c>
      <c r="I763" s="17">
        <v>5.5</v>
      </c>
      <c r="J763" s="17">
        <v>12</v>
      </c>
      <c r="K763" s="22">
        <v>20</v>
      </c>
      <c r="L763" s="12">
        <f t="shared" si="59"/>
        <v>478.307481509046</v>
      </c>
      <c r="M763" s="4">
        <f t="shared" si="60"/>
        <v>2.6797071739990468</v>
      </c>
      <c r="N763" s="4">
        <f t="shared" si="61"/>
        <v>6.1702537924394063</v>
      </c>
    </row>
    <row r="764" spans="1:14" x14ac:dyDescent="0.2">
      <c r="A764" s="30">
        <v>37432</v>
      </c>
      <c r="B764" s="3" t="s">
        <v>20</v>
      </c>
      <c r="C764" s="3" t="s">
        <v>15</v>
      </c>
      <c r="D764" s="2">
        <v>10</v>
      </c>
      <c r="E764" s="3" t="s">
        <v>8</v>
      </c>
      <c r="F764" s="3" t="str">
        <f t="shared" si="57"/>
        <v>Por</v>
      </c>
      <c r="G764" s="3" t="str">
        <f t="shared" si="58"/>
        <v>Branch</v>
      </c>
      <c r="H764" s="17">
        <v>1.5</v>
      </c>
      <c r="I764" s="17">
        <v>1.5</v>
      </c>
      <c r="J764" s="17">
        <v>3</v>
      </c>
      <c r="K764" s="22">
        <v>0</v>
      </c>
      <c r="L764" s="12">
        <f t="shared" si="59"/>
        <v>30.041479749952398</v>
      </c>
      <c r="M764" s="4">
        <f t="shared" si="60"/>
        <v>1.477721320855808</v>
      </c>
      <c r="N764" s="4">
        <f t="shared" si="61"/>
        <v>3.4025790850020545</v>
      </c>
    </row>
    <row r="765" spans="1:14" x14ac:dyDescent="0.2">
      <c r="A765" s="30">
        <v>37407</v>
      </c>
      <c r="B765" s="3" t="s">
        <v>21</v>
      </c>
      <c r="C765" s="3" t="s">
        <v>15</v>
      </c>
      <c r="D765" s="6">
        <v>7</v>
      </c>
      <c r="E765" s="11" t="s">
        <v>14</v>
      </c>
      <c r="F765" s="3" t="str">
        <f t="shared" si="57"/>
        <v>Poc</v>
      </c>
      <c r="G765" s="3" t="str">
        <f t="shared" si="58"/>
        <v>OtherBrh</v>
      </c>
      <c r="H765" s="19">
        <v>5</v>
      </c>
      <c r="I765" s="19">
        <v>3.5</v>
      </c>
      <c r="J765" s="19">
        <v>1.5</v>
      </c>
      <c r="K765" s="24">
        <v>5</v>
      </c>
      <c r="L765" s="12">
        <f t="shared" si="59"/>
        <v>20.81305133003238</v>
      </c>
      <c r="M765" s="4">
        <f t="shared" si="60"/>
        <v>1.3183357553029793</v>
      </c>
      <c r="N765" s="4">
        <f t="shared" si="61"/>
        <v>3.0355802577216862</v>
      </c>
    </row>
    <row r="766" spans="1:14" x14ac:dyDescent="0.2">
      <c r="A766" s="30">
        <v>37407</v>
      </c>
      <c r="B766" s="3" t="s">
        <v>21</v>
      </c>
      <c r="C766" s="3" t="s">
        <v>15</v>
      </c>
      <c r="D766" s="6">
        <v>7</v>
      </c>
      <c r="E766" s="11" t="s">
        <v>14</v>
      </c>
      <c r="F766" s="3" t="str">
        <f t="shared" si="57"/>
        <v>Poc</v>
      </c>
      <c r="G766" s="3" t="str">
        <f t="shared" si="58"/>
        <v>OtherBrh</v>
      </c>
      <c r="H766" s="19">
        <v>7.5</v>
      </c>
      <c r="I766" s="19">
        <v>8.5</v>
      </c>
      <c r="J766" s="19">
        <v>7</v>
      </c>
      <c r="K766" s="24">
        <v>5</v>
      </c>
      <c r="L766" s="12">
        <f t="shared" si="59"/>
        <v>204.00717294248719</v>
      </c>
      <c r="M766" s="4">
        <f t="shared" si="60"/>
        <v>2.3096454375953863</v>
      </c>
      <c r="N766" s="4">
        <f t="shared" si="61"/>
        <v>5.3181551547088466</v>
      </c>
    </row>
    <row r="767" spans="1:14" x14ac:dyDescent="0.2">
      <c r="A767" s="30">
        <v>37407</v>
      </c>
      <c r="B767" s="3" t="s">
        <v>21</v>
      </c>
      <c r="C767" s="3" t="s">
        <v>15</v>
      </c>
      <c r="D767" s="6">
        <v>7</v>
      </c>
      <c r="E767" s="11" t="s">
        <v>14</v>
      </c>
      <c r="F767" s="3" t="str">
        <f t="shared" si="57"/>
        <v>Poc</v>
      </c>
      <c r="G767" s="3" t="str">
        <f t="shared" si="58"/>
        <v>OtherBrh</v>
      </c>
      <c r="H767" s="19">
        <v>5</v>
      </c>
      <c r="I767" s="19">
        <v>4.5</v>
      </c>
      <c r="J767" s="19">
        <v>4.5</v>
      </c>
      <c r="K767" s="24">
        <v>5</v>
      </c>
      <c r="L767" s="12">
        <f t="shared" si="59"/>
        <v>81.288709911635891</v>
      </c>
      <c r="M767" s="4">
        <f t="shared" si="60"/>
        <v>1.910030231159108</v>
      </c>
      <c r="N767" s="4">
        <f t="shared" si="61"/>
        <v>4.3980071374349334</v>
      </c>
    </row>
    <row r="768" spans="1:14" x14ac:dyDescent="0.2">
      <c r="A768" s="30">
        <v>37392</v>
      </c>
      <c r="B768" s="29" t="s">
        <v>21</v>
      </c>
      <c r="C768" s="3" t="s">
        <v>15</v>
      </c>
      <c r="D768" s="2">
        <v>9</v>
      </c>
      <c r="E768" s="26" t="s">
        <v>14</v>
      </c>
      <c r="F768" s="3" t="str">
        <f t="shared" si="57"/>
        <v>Poc</v>
      </c>
      <c r="G768" s="3" t="str">
        <f t="shared" si="58"/>
        <v>OtherBrh</v>
      </c>
      <c r="H768" s="18">
        <v>5</v>
      </c>
      <c r="I768" s="18">
        <v>2.5</v>
      </c>
      <c r="J768" s="18">
        <v>0</v>
      </c>
      <c r="K768" s="23">
        <v>25</v>
      </c>
      <c r="L768" s="12">
        <f t="shared" si="59"/>
        <v>9.8174770424681039</v>
      </c>
      <c r="M768" s="4">
        <f t="shared" si="60"/>
        <v>0.99199989437422786</v>
      </c>
      <c r="N768" s="4">
        <f t="shared" si="61"/>
        <v>2.2841641690377652</v>
      </c>
    </row>
    <row r="769" spans="1:14" x14ac:dyDescent="0.2">
      <c r="A769" s="30">
        <v>37407</v>
      </c>
      <c r="B769" s="3" t="s">
        <v>20</v>
      </c>
      <c r="C769" s="3" t="s">
        <v>15</v>
      </c>
      <c r="D769" s="2">
        <v>5</v>
      </c>
      <c r="E769" s="3" t="s">
        <v>17</v>
      </c>
      <c r="F769" s="3" t="str">
        <f t="shared" si="57"/>
        <v>Other</v>
      </c>
      <c r="G769" s="3" t="str">
        <f t="shared" si="58"/>
        <v>OtherHem</v>
      </c>
      <c r="H769" s="17">
        <v>24</v>
      </c>
      <c r="I769" s="17">
        <v>15.5</v>
      </c>
      <c r="J769" s="17">
        <v>14.5</v>
      </c>
      <c r="K769" s="22">
        <v>60</v>
      </c>
      <c r="L769" s="12">
        <f t="shared" si="59"/>
        <v>952.6879722011048</v>
      </c>
      <c r="M769" s="4">
        <f t="shared" si="60"/>
        <v>2.9789506822327443</v>
      </c>
      <c r="N769" s="4">
        <f t="shared" si="61"/>
        <v>6.8592874336735594</v>
      </c>
    </row>
    <row r="770" spans="1:14" x14ac:dyDescent="0.2">
      <c r="A770" s="30">
        <v>37407</v>
      </c>
      <c r="B770" s="3" t="s">
        <v>21</v>
      </c>
      <c r="C770" s="3" t="s">
        <v>15</v>
      </c>
      <c r="D770" s="7">
        <v>5</v>
      </c>
      <c r="E770" s="11" t="s">
        <v>17</v>
      </c>
      <c r="F770" s="3" t="str">
        <f t="shared" si="57"/>
        <v>Other</v>
      </c>
      <c r="G770" s="3" t="str">
        <f t="shared" si="58"/>
        <v>OtherHem</v>
      </c>
      <c r="H770" s="19">
        <v>43.5</v>
      </c>
      <c r="I770" s="19">
        <v>21</v>
      </c>
      <c r="J770" s="19">
        <v>33</v>
      </c>
      <c r="K770" s="24">
        <v>50</v>
      </c>
      <c r="L770" s="12">
        <f t="shared" si="59"/>
        <v>4138.655622022854</v>
      </c>
      <c r="M770" s="4">
        <f t="shared" si="60"/>
        <v>3.6168592902138781</v>
      </c>
      <c r="N770" s="4">
        <f t="shared" si="61"/>
        <v>8.3281262851035009</v>
      </c>
    </row>
    <row r="771" spans="1:14" x14ac:dyDescent="0.2">
      <c r="A771" s="30">
        <v>37407</v>
      </c>
      <c r="B771" s="3" t="s">
        <v>21</v>
      </c>
      <c r="C771" s="3" t="s">
        <v>15</v>
      </c>
      <c r="D771" s="7">
        <v>10</v>
      </c>
      <c r="E771" s="11" t="s">
        <v>17</v>
      </c>
      <c r="F771" s="3" t="str">
        <f t="shared" ref="F771:F834" si="62">VLOOKUP(E771,P$3:Q$22,2)</f>
        <v>Other</v>
      </c>
      <c r="G771" s="3" t="str">
        <f t="shared" ref="G771:G834" si="63">VLOOKUP(E771,P$24:Q$44,2)</f>
        <v>OtherHem</v>
      </c>
      <c r="H771" s="19">
        <v>29</v>
      </c>
      <c r="I771" s="19">
        <v>19</v>
      </c>
      <c r="J771" s="19">
        <v>15</v>
      </c>
      <c r="K771" s="24">
        <v>50</v>
      </c>
      <c r="L771" s="12">
        <f t="shared" ref="L771:L834" si="64">IF(J771&gt;0,PI()*((H771/2)*(I771/2)+J771^2),((H771/2)*(I771/2))*PI())</f>
        <v>1139.6127350896975</v>
      </c>
      <c r="M771" s="4">
        <f t="shared" ref="M771:M834" si="65">LOG(L771)</f>
        <v>3.0567572938039071</v>
      </c>
      <c r="N771" s="4">
        <f t="shared" ref="N771:N834" si="66">LN(L771)</f>
        <v>7.038443777613697</v>
      </c>
    </row>
    <row r="772" spans="1:14" x14ac:dyDescent="0.2">
      <c r="A772" s="30">
        <v>37407</v>
      </c>
      <c r="B772" s="3" t="s">
        <v>21</v>
      </c>
      <c r="C772" s="3" t="s">
        <v>15</v>
      </c>
      <c r="D772" s="7">
        <v>1</v>
      </c>
      <c r="E772" s="11" t="s">
        <v>11</v>
      </c>
      <c r="F772" s="3" t="str">
        <f t="shared" si="62"/>
        <v>Por</v>
      </c>
      <c r="G772" s="3" t="str">
        <f t="shared" si="63"/>
        <v>OtherEnc</v>
      </c>
      <c r="H772" s="19">
        <v>2</v>
      </c>
      <c r="I772" s="19">
        <v>1.5</v>
      </c>
      <c r="J772" s="19">
        <v>0</v>
      </c>
      <c r="K772" s="24">
        <v>0</v>
      </c>
      <c r="L772" s="12">
        <f t="shared" si="64"/>
        <v>2.3561944901923448</v>
      </c>
      <c r="M772" s="4">
        <f t="shared" si="65"/>
        <v>0.37221113608583389</v>
      </c>
      <c r="N772" s="4">
        <f t="shared" si="66"/>
        <v>0.85704781339761926</v>
      </c>
    </row>
    <row r="773" spans="1:14" x14ac:dyDescent="0.2">
      <c r="A773" s="30">
        <v>37407</v>
      </c>
      <c r="B773" s="3" t="s">
        <v>21</v>
      </c>
      <c r="C773" s="3" t="s">
        <v>15</v>
      </c>
      <c r="D773" s="7">
        <v>1</v>
      </c>
      <c r="E773" s="11" t="s">
        <v>11</v>
      </c>
      <c r="F773" s="3" t="str">
        <f t="shared" si="62"/>
        <v>Por</v>
      </c>
      <c r="G773" s="3" t="str">
        <f t="shared" si="63"/>
        <v>OtherEnc</v>
      </c>
      <c r="H773" s="19">
        <v>2</v>
      </c>
      <c r="I773" s="19">
        <v>1</v>
      </c>
      <c r="J773" s="19">
        <v>0</v>
      </c>
      <c r="K773" s="24">
        <v>0</v>
      </c>
      <c r="L773" s="12">
        <f t="shared" si="64"/>
        <v>1.5707963267948966</v>
      </c>
      <c r="M773" s="4">
        <f t="shared" si="65"/>
        <v>0.19611987703015263</v>
      </c>
      <c r="N773" s="4">
        <f t="shared" si="66"/>
        <v>0.45158270528945482</v>
      </c>
    </row>
    <row r="774" spans="1:14" x14ac:dyDescent="0.2">
      <c r="A774" s="30">
        <v>37407</v>
      </c>
      <c r="B774" s="3" t="s">
        <v>21</v>
      </c>
      <c r="C774" s="3" t="s">
        <v>15</v>
      </c>
      <c r="D774" s="7">
        <v>1</v>
      </c>
      <c r="E774" s="11" t="s">
        <v>11</v>
      </c>
      <c r="F774" s="3" t="str">
        <f t="shared" si="62"/>
        <v>Por</v>
      </c>
      <c r="G774" s="3" t="str">
        <f t="shared" si="63"/>
        <v>OtherEnc</v>
      </c>
      <c r="H774" s="19">
        <v>1.5</v>
      </c>
      <c r="I774" s="19">
        <v>1</v>
      </c>
      <c r="J774" s="19">
        <v>0</v>
      </c>
      <c r="K774" s="24">
        <v>5</v>
      </c>
      <c r="L774" s="12">
        <f t="shared" si="64"/>
        <v>1.1780972450961724</v>
      </c>
      <c r="M774" s="4">
        <f t="shared" si="65"/>
        <v>7.1181140421852696E-2</v>
      </c>
      <c r="N774" s="4">
        <f t="shared" si="66"/>
        <v>0.16390063283767389</v>
      </c>
    </row>
    <row r="775" spans="1:14" x14ac:dyDescent="0.2">
      <c r="A775" s="30">
        <v>37407</v>
      </c>
      <c r="B775" s="3" t="s">
        <v>21</v>
      </c>
      <c r="C775" s="3" t="s">
        <v>15</v>
      </c>
      <c r="D775" s="7">
        <v>1</v>
      </c>
      <c r="E775" s="11" t="s">
        <v>11</v>
      </c>
      <c r="F775" s="3" t="str">
        <f t="shared" si="62"/>
        <v>Por</v>
      </c>
      <c r="G775" s="3" t="str">
        <f t="shared" si="63"/>
        <v>OtherEnc</v>
      </c>
      <c r="H775" s="19">
        <v>2</v>
      </c>
      <c r="I775" s="19">
        <v>1</v>
      </c>
      <c r="J775" s="19">
        <v>0</v>
      </c>
      <c r="K775" s="24">
        <v>0</v>
      </c>
      <c r="L775" s="12">
        <f t="shared" si="64"/>
        <v>1.5707963267948966</v>
      </c>
      <c r="M775" s="4">
        <f t="shared" si="65"/>
        <v>0.19611987703015263</v>
      </c>
      <c r="N775" s="4">
        <f t="shared" si="66"/>
        <v>0.45158270528945482</v>
      </c>
    </row>
    <row r="776" spans="1:14" x14ac:dyDescent="0.2">
      <c r="A776" s="30">
        <v>37407</v>
      </c>
      <c r="B776" s="3" t="s">
        <v>21</v>
      </c>
      <c r="C776" s="3" t="s">
        <v>15</v>
      </c>
      <c r="D776" s="7">
        <v>1</v>
      </c>
      <c r="E776" s="11" t="s">
        <v>11</v>
      </c>
      <c r="F776" s="3" t="str">
        <f t="shared" si="62"/>
        <v>Por</v>
      </c>
      <c r="G776" s="3" t="str">
        <f t="shared" si="63"/>
        <v>OtherEnc</v>
      </c>
      <c r="H776" s="19">
        <v>1</v>
      </c>
      <c r="I776" s="19">
        <v>1</v>
      </c>
      <c r="J776" s="19">
        <v>0</v>
      </c>
      <c r="K776" s="24">
        <v>0</v>
      </c>
      <c r="L776" s="12">
        <f t="shared" si="64"/>
        <v>0.78539816339744828</v>
      </c>
      <c r="M776" s="4">
        <f t="shared" si="65"/>
        <v>-0.10491011863382856</v>
      </c>
      <c r="N776" s="4">
        <f t="shared" si="66"/>
        <v>-0.24156447527049049</v>
      </c>
    </row>
    <row r="777" spans="1:14" x14ac:dyDescent="0.2">
      <c r="A777" s="30">
        <v>37407</v>
      </c>
      <c r="B777" s="3" t="s">
        <v>21</v>
      </c>
      <c r="C777" s="3" t="s">
        <v>15</v>
      </c>
      <c r="D777" s="7">
        <v>1</v>
      </c>
      <c r="E777" s="11" t="s">
        <v>11</v>
      </c>
      <c r="F777" s="3" t="str">
        <f t="shared" si="62"/>
        <v>Por</v>
      </c>
      <c r="G777" s="3" t="str">
        <f t="shared" si="63"/>
        <v>OtherEnc</v>
      </c>
      <c r="H777" s="19">
        <v>1.5</v>
      </c>
      <c r="I777" s="19">
        <v>1</v>
      </c>
      <c r="J777" s="19">
        <v>0</v>
      </c>
      <c r="K777" s="24">
        <v>0</v>
      </c>
      <c r="L777" s="12">
        <f t="shared" si="64"/>
        <v>1.1780972450961724</v>
      </c>
      <c r="M777" s="4">
        <f t="shared" si="65"/>
        <v>7.1181140421852696E-2</v>
      </c>
      <c r="N777" s="4">
        <f t="shared" si="66"/>
        <v>0.16390063283767389</v>
      </c>
    </row>
    <row r="778" spans="1:14" x14ac:dyDescent="0.2">
      <c r="A778" s="30">
        <v>37407</v>
      </c>
      <c r="B778" s="3" t="s">
        <v>21</v>
      </c>
      <c r="C778" s="3" t="s">
        <v>15</v>
      </c>
      <c r="D778" s="7">
        <v>1</v>
      </c>
      <c r="E778" s="11" t="s">
        <v>11</v>
      </c>
      <c r="F778" s="3" t="str">
        <f t="shared" si="62"/>
        <v>Por</v>
      </c>
      <c r="G778" s="3" t="str">
        <f t="shared" si="63"/>
        <v>OtherEnc</v>
      </c>
      <c r="H778" s="19">
        <v>1</v>
      </c>
      <c r="I778" s="19">
        <v>0.5</v>
      </c>
      <c r="J778" s="19">
        <v>0</v>
      </c>
      <c r="K778" s="24">
        <v>0</v>
      </c>
      <c r="L778" s="12">
        <f t="shared" si="64"/>
        <v>0.39269908169872414</v>
      </c>
      <c r="M778" s="4">
        <f t="shared" si="65"/>
        <v>-0.40594011429780974</v>
      </c>
      <c r="N778" s="4">
        <f t="shared" si="66"/>
        <v>-0.93471165583043581</v>
      </c>
    </row>
    <row r="779" spans="1:14" x14ac:dyDescent="0.2">
      <c r="A779" s="30">
        <v>37407</v>
      </c>
      <c r="B779" s="3" t="s">
        <v>20</v>
      </c>
      <c r="C779" s="3" t="s">
        <v>15</v>
      </c>
      <c r="D779" s="2">
        <v>3</v>
      </c>
      <c r="E779" s="3" t="s">
        <v>11</v>
      </c>
      <c r="F779" s="3" t="str">
        <f t="shared" si="62"/>
        <v>Por</v>
      </c>
      <c r="G779" s="3" t="str">
        <f t="shared" si="63"/>
        <v>OtherEnc</v>
      </c>
      <c r="H779" s="17">
        <v>2</v>
      </c>
      <c r="I779" s="17">
        <v>2.5</v>
      </c>
      <c r="J779" s="17">
        <v>0</v>
      </c>
      <c r="K779" s="22">
        <v>0</v>
      </c>
      <c r="L779" s="12">
        <f t="shared" si="64"/>
        <v>3.9269908169872414</v>
      </c>
      <c r="M779" s="4">
        <f t="shared" si="65"/>
        <v>0.59405988570219026</v>
      </c>
      <c r="N779" s="4">
        <f t="shared" si="66"/>
        <v>1.3678734371636099</v>
      </c>
    </row>
    <row r="780" spans="1:14" x14ac:dyDescent="0.2">
      <c r="A780" s="30">
        <v>37407</v>
      </c>
      <c r="B780" s="3" t="s">
        <v>20</v>
      </c>
      <c r="C780" s="3" t="s">
        <v>15</v>
      </c>
      <c r="D780" s="2">
        <v>3</v>
      </c>
      <c r="E780" s="3" t="s">
        <v>11</v>
      </c>
      <c r="F780" s="3" t="str">
        <f t="shared" si="62"/>
        <v>Por</v>
      </c>
      <c r="G780" s="3" t="str">
        <f t="shared" si="63"/>
        <v>OtherEnc</v>
      </c>
      <c r="H780" s="17">
        <v>2.5</v>
      </c>
      <c r="I780" s="17">
        <v>3</v>
      </c>
      <c r="J780" s="17">
        <v>0</v>
      </c>
      <c r="K780" s="22">
        <v>0</v>
      </c>
      <c r="L780" s="12">
        <f t="shared" si="64"/>
        <v>5.8904862254808616</v>
      </c>
      <c r="M780" s="4">
        <f t="shared" si="65"/>
        <v>0.7701511447578715</v>
      </c>
      <c r="N780" s="4">
        <f t="shared" si="66"/>
        <v>1.7733385452717743</v>
      </c>
    </row>
    <row r="781" spans="1:14" x14ac:dyDescent="0.2">
      <c r="A781" s="30">
        <v>37407</v>
      </c>
      <c r="B781" s="3" t="s">
        <v>20</v>
      </c>
      <c r="C781" s="3" t="s">
        <v>15</v>
      </c>
      <c r="D781" s="2">
        <v>3</v>
      </c>
      <c r="E781" s="3" t="s">
        <v>11</v>
      </c>
      <c r="F781" s="3" t="str">
        <f t="shared" si="62"/>
        <v>Por</v>
      </c>
      <c r="G781" s="3" t="str">
        <f t="shared" si="63"/>
        <v>OtherEnc</v>
      </c>
      <c r="H781" s="17">
        <v>1.5</v>
      </c>
      <c r="I781" s="17">
        <v>0.5</v>
      </c>
      <c r="J781" s="17">
        <v>0</v>
      </c>
      <c r="K781" s="22">
        <v>10</v>
      </c>
      <c r="L781" s="12">
        <f t="shared" si="64"/>
        <v>0.58904862254808621</v>
      </c>
      <c r="M781" s="4">
        <f t="shared" si="65"/>
        <v>-0.2298488552421285</v>
      </c>
      <c r="N781" s="4">
        <f t="shared" si="66"/>
        <v>-0.52924654772227142</v>
      </c>
    </row>
    <row r="782" spans="1:14" x14ac:dyDescent="0.2">
      <c r="A782" s="30">
        <v>37407</v>
      </c>
      <c r="B782" s="3" t="s">
        <v>20</v>
      </c>
      <c r="C782" s="3" t="s">
        <v>15</v>
      </c>
      <c r="D782" s="2">
        <v>3</v>
      </c>
      <c r="E782" s="3" t="s">
        <v>11</v>
      </c>
      <c r="F782" s="3" t="str">
        <f t="shared" si="62"/>
        <v>Por</v>
      </c>
      <c r="G782" s="3" t="str">
        <f t="shared" si="63"/>
        <v>OtherEnc</v>
      </c>
      <c r="H782" s="17">
        <v>0.8</v>
      </c>
      <c r="I782" s="17">
        <v>0.6</v>
      </c>
      <c r="J782" s="17">
        <v>0</v>
      </c>
      <c r="K782" s="22">
        <v>0</v>
      </c>
      <c r="L782" s="12">
        <f t="shared" si="64"/>
        <v>0.37699111843077515</v>
      </c>
      <c r="M782" s="4">
        <f t="shared" si="65"/>
        <v>-0.42366888125824137</v>
      </c>
      <c r="N782" s="4">
        <f t="shared" si="66"/>
        <v>-0.97553365035069095</v>
      </c>
    </row>
    <row r="783" spans="1:14" x14ac:dyDescent="0.2">
      <c r="A783" s="30">
        <v>37407</v>
      </c>
      <c r="B783" s="3" t="s">
        <v>20</v>
      </c>
      <c r="C783" s="3" t="s">
        <v>15</v>
      </c>
      <c r="D783" s="2">
        <v>3</v>
      </c>
      <c r="E783" s="3" t="s">
        <v>11</v>
      </c>
      <c r="F783" s="3" t="str">
        <f t="shared" si="62"/>
        <v>Por</v>
      </c>
      <c r="G783" s="3" t="str">
        <f t="shared" si="63"/>
        <v>OtherEnc</v>
      </c>
      <c r="H783" s="17">
        <v>2</v>
      </c>
      <c r="I783" s="17">
        <v>0.8</v>
      </c>
      <c r="J783" s="17">
        <v>0</v>
      </c>
      <c r="K783" s="22">
        <v>10</v>
      </c>
      <c r="L783" s="12">
        <f t="shared" si="64"/>
        <v>1.2566370614359172</v>
      </c>
      <c r="M783" s="4">
        <f t="shared" si="65"/>
        <v>9.9209864022096222E-2</v>
      </c>
      <c r="N783" s="4">
        <f t="shared" si="66"/>
        <v>0.22843915397524506</v>
      </c>
    </row>
    <row r="784" spans="1:14" x14ac:dyDescent="0.2">
      <c r="A784" s="30">
        <v>37407</v>
      </c>
      <c r="B784" s="3" t="s">
        <v>20</v>
      </c>
      <c r="C784" s="3" t="s">
        <v>15</v>
      </c>
      <c r="D784" s="2">
        <v>3</v>
      </c>
      <c r="E784" s="3" t="s">
        <v>11</v>
      </c>
      <c r="F784" s="3" t="str">
        <f t="shared" si="62"/>
        <v>Por</v>
      </c>
      <c r="G784" s="3" t="str">
        <f t="shared" si="63"/>
        <v>OtherEnc</v>
      </c>
      <c r="H784" s="17">
        <v>1.5</v>
      </c>
      <c r="I784" s="17">
        <v>1</v>
      </c>
      <c r="J784" s="17">
        <v>0</v>
      </c>
      <c r="K784" s="22">
        <v>0</v>
      </c>
      <c r="L784" s="12">
        <f t="shared" si="64"/>
        <v>1.1780972450961724</v>
      </c>
      <c r="M784" s="4">
        <f t="shared" si="65"/>
        <v>7.1181140421852696E-2</v>
      </c>
      <c r="N784" s="4">
        <f t="shared" si="66"/>
        <v>0.16390063283767389</v>
      </c>
    </row>
    <row r="785" spans="1:14" x14ac:dyDescent="0.2">
      <c r="A785" s="30">
        <v>37407</v>
      </c>
      <c r="B785" s="3" t="s">
        <v>20</v>
      </c>
      <c r="C785" s="3" t="s">
        <v>15</v>
      </c>
      <c r="D785" s="2">
        <v>3</v>
      </c>
      <c r="E785" s="3" t="s">
        <v>11</v>
      </c>
      <c r="F785" s="3" t="str">
        <f t="shared" si="62"/>
        <v>Por</v>
      </c>
      <c r="G785" s="3" t="str">
        <f t="shared" si="63"/>
        <v>OtherEnc</v>
      </c>
      <c r="H785" s="17">
        <v>0.6</v>
      </c>
      <c r="I785" s="17">
        <v>0.6</v>
      </c>
      <c r="J785" s="17">
        <v>0</v>
      </c>
      <c r="K785" s="22">
        <v>0</v>
      </c>
      <c r="L785" s="12">
        <f t="shared" si="64"/>
        <v>0.28274333882308139</v>
      </c>
      <c r="M785" s="4">
        <f t="shared" si="65"/>
        <v>-0.54860761786654122</v>
      </c>
      <c r="N785" s="4">
        <f t="shared" si="66"/>
        <v>-1.2632157228024719</v>
      </c>
    </row>
    <row r="786" spans="1:14" x14ac:dyDescent="0.2">
      <c r="A786" s="30">
        <v>37407</v>
      </c>
      <c r="B786" s="3" t="s">
        <v>20</v>
      </c>
      <c r="C786" s="3" t="s">
        <v>15</v>
      </c>
      <c r="D786" s="2">
        <v>3</v>
      </c>
      <c r="E786" s="3" t="s">
        <v>11</v>
      </c>
      <c r="F786" s="3" t="str">
        <f t="shared" si="62"/>
        <v>Por</v>
      </c>
      <c r="G786" s="3" t="str">
        <f t="shared" si="63"/>
        <v>OtherEnc</v>
      </c>
      <c r="H786" s="17">
        <v>1.2</v>
      </c>
      <c r="I786" s="17">
        <v>0.8</v>
      </c>
      <c r="J786" s="17">
        <v>0</v>
      </c>
      <c r="K786" s="22">
        <v>0</v>
      </c>
      <c r="L786" s="12">
        <f t="shared" si="64"/>
        <v>0.7539822368615503</v>
      </c>
      <c r="M786" s="4">
        <f t="shared" si="65"/>
        <v>-0.12263888559426017</v>
      </c>
      <c r="N786" s="4">
        <f t="shared" si="66"/>
        <v>-0.28238646979074566</v>
      </c>
    </row>
    <row r="787" spans="1:14" x14ac:dyDescent="0.2">
      <c r="A787" s="30">
        <v>37407</v>
      </c>
      <c r="B787" s="3" t="s">
        <v>20</v>
      </c>
      <c r="C787" s="3" t="s">
        <v>15</v>
      </c>
      <c r="D787" s="2">
        <v>3</v>
      </c>
      <c r="E787" s="3" t="s">
        <v>11</v>
      </c>
      <c r="F787" s="3" t="str">
        <f t="shared" si="62"/>
        <v>Por</v>
      </c>
      <c r="G787" s="3" t="str">
        <f t="shared" si="63"/>
        <v>OtherEnc</v>
      </c>
      <c r="H787" s="17">
        <v>2</v>
      </c>
      <c r="I787" s="17">
        <v>1.5</v>
      </c>
      <c r="J787" s="17">
        <v>0</v>
      </c>
      <c r="K787" s="22">
        <v>10</v>
      </c>
      <c r="L787" s="12">
        <f t="shared" si="64"/>
        <v>2.3561944901923448</v>
      </c>
      <c r="M787" s="4">
        <f t="shared" si="65"/>
        <v>0.37221113608583389</v>
      </c>
      <c r="N787" s="4">
        <f t="shared" si="66"/>
        <v>0.85704781339761926</v>
      </c>
    </row>
    <row r="788" spans="1:14" x14ac:dyDescent="0.2">
      <c r="A788" s="30">
        <v>37407</v>
      </c>
      <c r="B788" s="3" t="s">
        <v>21</v>
      </c>
      <c r="C788" s="3" t="s">
        <v>15</v>
      </c>
      <c r="D788" s="6">
        <v>3</v>
      </c>
      <c r="E788" s="11" t="s">
        <v>11</v>
      </c>
      <c r="F788" s="3" t="str">
        <f t="shared" si="62"/>
        <v>Por</v>
      </c>
      <c r="G788" s="3" t="str">
        <f t="shared" si="63"/>
        <v>OtherEnc</v>
      </c>
      <c r="H788" s="19">
        <v>2</v>
      </c>
      <c r="I788" s="19">
        <v>1.5</v>
      </c>
      <c r="J788" s="19">
        <v>0</v>
      </c>
      <c r="K788" s="24">
        <v>50</v>
      </c>
      <c r="L788" s="12">
        <f t="shared" si="64"/>
        <v>2.3561944901923448</v>
      </c>
      <c r="M788" s="4">
        <f t="shared" si="65"/>
        <v>0.37221113608583389</v>
      </c>
      <c r="N788" s="4">
        <f t="shared" si="66"/>
        <v>0.85704781339761926</v>
      </c>
    </row>
    <row r="789" spans="1:14" x14ac:dyDescent="0.2">
      <c r="A789" s="30">
        <v>37407</v>
      </c>
      <c r="B789" s="3" t="s">
        <v>21</v>
      </c>
      <c r="C789" s="3" t="s">
        <v>15</v>
      </c>
      <c r="D789" s="6">
        <v>3</v>
      </c>
      <c r="E789" s="11" t="s">
        <v>11</v>
      </c>
      <c r="F789" s="3" t="str">
        <f t="shared" si="62"/>
        <v>Por</v>
      </c>
      <c r="G789" s="3" t="str">
        <f t="shared" si="63"/>
        <v>OtherEnc</v>
      </c>
      <c r="H789" s="19">
        <v>1</v>
      </c>
      <c r="I789" s="19">
        <v>2</v>
      </c>
      <c r="J789" s="19">
        <v>0</v>
      </c>
      <c r="K789" s="24">
        <v>10</v>
      </c>
      <c r="L789" s="12">
        <f t="shared" si="64"/>
        <v>1.5707963267948966</v>
      </c>
      <c r="M789" s="4">
        <f t="shared" si="65"/>
        <v>0.19611987703015263</v>
      </c>
      <c r="N789" s="4">
        <f t="shared" si="66"/>
        <v>0.45158270528945482</v>
      </c>
    </row>
    <row r="790" spans="1:14" x14ac:dyDescent="0.2">
      <c r="A790" s="30">
        <v>37407</v>
      </c>
      <c r="B790" s="3" t="s">
        <v>21</v>
      </c>
      <c r="C790" s="3" t="s">
        <v>15</v>
      </c>
      <c r="D790" s="6">
        <v>3</v>
      </c>
      <c r="E790" s="11" t="s">
        <v>11</v>
      </c>
      <c r="F790" s="3" t="str">
        <f t="shared" si="62"/>
        <v>Por</v>
      </c>
      <c r="G790" s="3" t="str">
        <f t="shared" si="63"/>
        <v>OtherEnc</v>
      </c>
      <c r="H790" s="19">
        <v>5.5</v>
      </c>
      <c r="I790" s="19">
        <v>3</v>
      </c>
      <c r="J790" s="19">
        <v>0</v>
      </c>
      <c r="K790" s="24">
        <v>30</v>
      </c>
      <c r="L790" s="12">
        <f t="shared" si="64"/>
        <v>12.959069696057897</v>
      </c>
      <c r="M790" s="4">
        <f t="shared" si="65"/>
        <v>1.1125738255800777</v>
      </c>
      <c r="N790" s="4">
        <f t="shared" si="66"/>
        <v>2.5617959056360444</v>
      </c>
    </row>
    <row r="791" spans="1:14" x14ac:dyDescent="0.2">
      <c r="A791" s="30">
        <v>37407</v>
      </c>
      <c r="B791" s="3" t="s">
        <v>21</v>
      </c>
      <c r="C791" s="3" t="s">
        <v>15</v>
      </c>
      <c r="D791" s="6">
        <v>3</v>
      </c>
      <c r="E791" s="11" t="s">
        <v>11</v>
      </c>
      <c r="F791" s="3" t="str">
        <f t="shared" si="62"/>
        <v>Por</v>
      </c>
      <c r="G791" s="3" t="str">
        <f t="shared" si="63"/>
        <v>OtherEnc</v>
      </c>
      <c r="H791" s="19">
        <v>3</v>
      </c>
      <c r="I791" s="19">
        <v>1.5</v>
      </c>
      <c r="J791" s="19">
        <v>0</v>
      </c>
      <c r="K791" s="24">
        <v>10</v>
      </c>
      <c r="L791" s="12">
        <f t="shared" si="64"/>
        <v>3.5342917352885173</v>
      </c>
      <c r="M791" s="4">
        <f t="shared" si="65"/>
        <v>0.54830239514151513</v>
      </c>
      <c r="N791" s="4">
        <f t="shared" si="66"/>
        <v>1.2625129215057835</v>
      </c>
    </row>
    <row r="792" spans="1:14" x14ac:dyDescent="0.2">
      <c r="A792" s="30">
        <v>37432</v>
      </c>
      <c r="B792" s="3" t="s">
        <v>20</v>
      </c>
      <c r="C792" s="3" t="s">
        <v>15</v>
      </c>
      <c r="D792" s="2">
        <v>3</v>
      </c>
      <c r="E792" s="3" t="s">
        <v>11</v>
      </c>
      <c r="F792" s="3" t="str">
        <f t="shared" si="62"/>
        <v>Por</v>
      </c>
      <c r="G792" s="3" t="str">
        <f t="shared" si="63"/>
        <v>OtherEnc</v>
      </c>
      <c r="H792" s="17">
        <v>1.4</v>
      </c>
      <c r="I792" s="17">
        <v>1</v>
      </c>
      <c r="J792" s="17">
        <v>0</v>
      </c>
      <c r="K792" s="22">
        <v>0</v>
      </c>
      <c r="L792" s="12">
        <f t="shared" si="64"/>
        <v>1.0995574287564276</v>
      </c>
      <c r="M792" s="4">
        <f t="shared" si="65"/>
        <v>4.1217917044409476E-2</v>
      </c>
      <c r="N792" s="4">
        <f t="shared" si="66"/>
        <v>9.4907761350722444E-2</v>
      </c>
    </row>
    <row r="793" spans="1:14" x14ac:dyDescent="0.2">
      <c r="A793" s="30">
        <v>37432</v>
      </c>
      <c r="B793" s="3" t="s">
        <v>20</v>
      </c>
      <c r="C793" s="3" t="s">
        <v>15</v>
      </c>
      <c r="D793" s="2">
        <v>3</v>
      </c>
      <c r="E793" s="3" t="s">
        <v>11</v>
      </c>
      <c r="F793" s="3" t="str">
        <f t="shared" si="62"/>
        <v>Por</v>
      </c>
      <c r="G793" s="3" t="str">
        <f t="shared" si="63"/>
        <v>OtherEnc</v>
      </c>
      <c r="H793" s="17">
        <v>2.2000000000000002</v>
      </c>
      <c r="I793" s="17">
        <v>1</v>
      </c>
      <c r="J793" s="17">
        <v>0</v>
      </c>
      <c r="K793" s="22">
        <v>10</v>
      </c>
      <c r="L793" s="12">
        <f t="shared" si="64"/>
        <v>1.7278759594743864</v>
      </c>
      <c r="M793" s="4">
        <f t="shared" si="65"/>
        <v>0.23751256218837774</v>
      </c>
      <c r="N793" s="4">
        <f t="shared" si="66"/>
        <v>0.54689288509377987</v>
      </c>
    </row>
    <row r="794" spans="1:14" x14ac:dyDescent="0.2">
      <c r="A794" s="30">
        <v>37407</v>
      </c>
      <c r="B794" s="3" t="s">
        <v>20</v>
      </c>
      <c r="C794" s="3" t="s">
        <v>15</v>
      </c>
      <c r="D794" s="2">
        <v>4</v>
      </c>
      <c r="E794" s="3" t="s">
        <v>11</v>
      </c>
      <c r="F794" s="3" t="str">
        <f t="shared" si="62"/>
        <v>Por</v>
      </c>
      <c r="G794" s="3" t="str">
        <f t="shared" si="63"/>
        <v>OtherEnc</v>
      </c>
      <c r="H794" s="17">
        <v>2</v>
      </c>
      <c r="I794" s="17">
        <v>1</v>
      </c>
      <c r="J794" s="17">
        <v>0</v>
      </c>
      <c r="K794" s="22">
        <v>0</v>
      </c>
      <c r="L794" s="12">
        <f t="shared" si="64"/>
        <v>1.5707963267948966</v>
      </c>
      <c r="M794" s="4">
        <f t="shared" si="65"/>
        <v>0.19611987703015263</v>
      </c>
      <c r="N794" s="4">
        <f t="shared" si="66"/>
        <v>0.45158270528945482</v>
      </c>
    </row>
    <row r="795" spans="1:14" x14ac:dyDescent="0.2">
      <c r="A795" s="30">
        <v>37407</v>
      </c>
      <c r="B795" s="3" t="s">
        <v>20</v>
      </c>
      <c r="C795" s="3" t="s">
        <v>15</v>
      </c>
      <c r="D795" s="2">
        <v>4</v>
      </c>
      <c r="E795" s="3" t="s">
        <v>11</v>
      </c>
      <c r="F795" s="3" t="str">
        <f t="shared" si="62"/>
        <v>Por</v>
      </c>
      <c r="G795" s="3" t="str">
        <f t="shared" si="63"/>
        <v>OtherEnc</v>
      </c>
      <c r="H795" s="17">
        <v>1.2</v>
      </c>
      <c r="I795" s="17">
        <v>0.6</v>
      </c>
      <c r="J795" s="17">
        <v>0</v>
      </c>
      <c r="K795" s="22">
        <v>0</v>
      </c>
      <c r="L795" s="12">
        <f t="shared" si="64"/>
        <v>0.56548667764616278</v>
      </c>
      <c r="M795" s="4">
        <f t="shared" si="65"/>
        <v>-0.24757762220256008</v>
      </c>
      <c r="N795" s="4">
        <f t="shared" si="66"/>
        <v>-0.57006854224252645</v>
      </c>
    </row>
    <row r="796" spans="1:14" x14ac:dyDescent="0.2">
      <c r="A796" s="30">
        <v>37407</v>
      </c>
      <c r="B796" s="3" t="s">
        <v>20</v>
      </c>
      <c r="C796" s="3" t="s">
        <v>15</v>
      </c>
      <c r="D796" s="2">
        <v>4</v>
      </c>
      <c r="E796" s="3" t="s">
        <v>11</v>
      </c>
      <c r="F796" s="3" t="str">
        <f t="shared" si="62"/>
        <v>Por</v>
      </c>
      <c r="G796" s="3" t="str">
        <f t="shared" si="63"/>
        <v>OtherEnc</v>
      </c>
      <c r="H796" s="17">
        <v>3.5</v>
      </c>
      <c r="I796" s="17">
        <v>2.5</v>
      </c>
      <c r="J796" s="17">
        <v>0</v>
      </c>
      <c r="K796" s="22">
        <v>0</v>
      </c>
      <c r="L796" s="12">
        <f t="shared" si="64"/>
        <v>6.8722339297276722</v>
      </c>
      <c r="M796" s="4">
        <f t="shared" si="65"/>
        <v>0.83709793438848468</v>
      </c>
      <c r="N796" s="4">
        <f t="shared" si="66"/>
        <v>1.9274892250990325</v>
      </c>
    </row>
    <row r="797" spans="1:14" x14ac:dyDescent="0.2">
      <c r="A797" s="30">
        <v>37407</v>
      </c>
      <c r="B797" s="3" t="s">
        <v>20</v>
      </c>
      <c r="C797" s="3" t="s">
        <v>15</v>
      </c>
      <c r="D797" s="2">
        <v>5</v>
      </c>
      <c r="E797" s="3" t="s">
        <v>11</v>
      </c>
      <c r="F797" s="3" t="str">
        <f t="shared" si="62"/>
        <v>Por</v>
      </c>
      <c r="G797" s="3" t="str">
        <f t="shared" si="63"/>
        <v>OtherEnc</v>
      </c>
      <c r="H797" s="17">
        <v>4</v>
      </c>
      <c r="I797" s="17">
        <v>2.5</v>
      </c>
      <c r="J797" s="17">
        <v>0</v>
      </c>
      <c r="K797" s="22">
        <v>15</v>
      </c>
      <c r="L797" s="12">
        <f t="shared" si="64"/>
        <v>7.8539816339744828</v>
      </c>
      <c r="M797" s="4">
        <f t="shared" si="65"/>
        <v>0.8950898813661714</v>
      </c>
      <c r="N797" s="4">
        <f t="shared" si="66"/>
        <v>2.061020617723555</v>
      </c>
    </row>
    <row r="798" spans="1:14" x14ac:dyDescent="0.2">
      <c r="A798" s="30">
        <v>37407</v>
      </c>
      <c r="B798" s="3" t="s">
        <v>20</v>
      </c>
      <c r="C798" s="3" t="s">
        <v>15</v>
      </c>
      <c r="D798" s="2">
        <v>5</v>
      </c>
      <c r="E798" s="3" t="s">
        <v>11</v>
      </c>
      <c r="F798" s="3" t="str">
        <f t="shared" si="62"/>
        <v>Por</v>
      </c>
      <c r="G798" s="3" t="str">
        <f t="shared" si="63"/>
        <v>OtherEnc</v>
      </c>
      <c r="H798" s="17">
        <v>1.2</v>
      </c>
      <c r="I798" s="17">
        <v>0.8</v>
      </c>
      <c r="J798" s="17">
        <v>0</v>
      </c>
      <c r="K798" s="22">
        <v>0</v>
      </c>
      <c r="L798" s="12">
        <f t="shared" si="64"/>
        <v>0.7539822368615503</v>
      </c>
      <c r="M798" s="4">
        <f t="shared" si="65"/>
        <v>-0.12263888559426017</v>
      </c>
      <c r="N798" s="4">
        <f t="shared" si="66"/>
        <v>-0.28238646979074566</v>
      </c>
    </row>
    <row r="799" spans="1:14" x14ac:dyDescent="0.2">
      <c r="A799" s="30">
        <v>37407</v>
      </c>
      <c r="B799" s="3" t="s">
        <v>20</v>
      </c>
      <c r="C799" s="3" t="s">
        <v>15</v>
      </c>
      <c r="D799" s="2">
        <v>5</v>
      </c>
      <c r="E799" s="3" t="s">
        <v>11</v>
      </c>
      <c r="F799" s="3" t="str">
        <f t="shared" si="62"/>
        <v>Por</v>
      </c>
      <c r="G799" s="3" t="str">
        <f t="shared" si="63"/>
        <v>OtherEnc</v>
      </c>
      <c r="H799" s="17">
        <v>1.5</v>
      </c>
      <c r="I799" s="17">
        <v>1.5</v>
      </c>
      <c r="J799" s="17">
        <v>0</v>
      </c>
      <c r="K799" s="22">
        <v>5</v>
      </c>
      <c r="L799" s="12">
        <f t="shared" si="64"/>
        <v>1.7671458676442586</v>
      </c>
      <c r="M799" s="4">
        <f t="shared" si="65"/>
        <v>0.24727239947753393</v>
      </c>
      <c r="N799" s="4">
        <f t="shared" si="66"/>
        <v>0.56936574094583825</v>
      </c>
    </row>
    <row r="800" spans="1:14" x14ac:dyDescent="0.2">
      <c r="A800" s="30">
        <v>37407</v>
      </c>
      <c r="B800" s="3" t="s">
        <v>20</v>
      </c>
      <c r="C800" s="3" t="s">
        <v>15</v>
      </c>
      <c r="D800" s="2">
        <v>5</v>
      </c>
      <c r="E800" s="3" t="s">
        <v>11</v>
      </c>
      <c r="F800" s="3" t="str">
        <f t="shared" si="62"/>
        <v>Por</v>
      </c>
      <c r="G800" s="3" t="str">
        <f t="shared" si="63"/>
        <v>OtherEnc</v>
      </c>
      <c r="H800" s="17">
        <v>2</v>
      </c>
      <c r="I800" s="17">
        <v>3</v>
      </c>
      <c r="J800" s="17">
        <v>0</v>
      </c>
      <c r="K800" s="22">
        <v>0</v>
      </c>
      <c r="L800" s="12">
        <f t="shared" si="64"/>
        <v>4.7123889803846897</v>
      </c>
      <c r="M800" s="4">
        <f t="shared" si="65"/>
        <v>0.67324113174981504</v>
      </c>
      <c r="N800" s="4">
        <f t="shared" si="66"/>
        <v>1.5501949939575645</v>
      </c>
    </row>
    <row r="801" spans="1:14" x14ac:dyDescent="0.2">
      <c r="A801" s="30">
        <v>37407</v>
      </c>
      <c r="B801" s="3" t="s">
        <v>21</v>
      </c>
      <c r="C801" s="3" t="s">
        <v>15</v>
      </c>
      <c r="D801" s="7">
        <v>5</v>
      </c>
      <c r="E801" s="11" t="s">
        <v>11</v>
      </c>
      <c r="F801" s="3" t="str">
        <f t="shared" si="62"/>
        <v>Por</v>
      </c>
      <c r="G801" s="3" t="str">
        <f t="shared" si="63"/>
        <v>OtherEnc</v>
      </c>
      <c r="H801" s="19">
        <v>2</v>
      </c>
      <c r="I801" s="19">
        <v>2</v>
      </c>
      <c r="J801" s="19">
        <v>1</v>
      </c>
      <c r="K801" s="24">
        <v>0</v>
      </c>
      <c r="L801" s="12">
        <f t="shared" si="64"/>
        <v>6.2831853071795862</v>
      </c>
      <c r="M801" s="4">
        <f t="shared" si="65"/>
        <v>0.79817986835811505</v>
      </c>
      <c r="N801" s="4">
        <f t="shared" si="66"/>
        <v>1.8378770664093453</v>
      </c>
    </row>
    <row r="802" spans="1:14" x14ac:dyDescent="0.2">
      <c r="A802" s="30">
        <v>37407</v>
      </c>
      <c r="B802" s="3" t="s">
        <v>21</v>
      </c>
      <c r="C802" s="3" t="s">
        <v>15</v>
      </c>
      <c r="D802" s="7">
        <v>5</v>
      </c>
      <c r="E802" s="11" t="s">
        <v>11</v>
      </c>
      <c r="F802" s="3" t="str">
        <f t="shared" si="62"/>
        <v>Por</v>
      </c>
      <c r="G802" s="3" t="str">
        <f t="shared" si="63"/>
        <v>OtherEnc</v>
      </c>
      <c r="H802" s="19">
        <v>1.5</v>
      </c>
      <c r="I802" s="19">
        <v>1</v>
      </c>
      <c r="J802" s="19">
        <v>0</v>
      </c>
      <c r="K802" s="24">
        <v>0</v>
      </c>
      <c r="L802" s="12">
        <f t="shared" si="64"/>
        <v>1.1780972450961724</v>
      </c>
      <c r="M802" s="4">
        <f t="shared" si="65"/>
        <v>7.1181140421852696E-2</v>
      </c>
      <c r="N802" s="4">
        <f t="shared" si="66"/>
        <v>0.16390063283767389</v>
      </c>
    </row>
    <row r="803" spans="1:14" x14ac:dyDescent="0.2">
      <c r="A803" s="30">
        <v>37407</v>
      </c>
      <c r="B803" s="3" t="s">
        <v>21</v>
      </c>
      <c r="C803" s="3" t="s">
        <v>15</v>
      </c>
      <c r="D803" s="7">
        <v>5</v>
      </c>
      <c r="E803" s="11" t="s">
        <v>11</v>
      </c>
      <c r="F803" s="3" t="str">
        <f t="shared" si="62"/>
        <v>Por</v>
      </c>
      <c r="G803" s="3" t="str">
        <f t="shared" si="63"/>
        <v>OtherEnc</v>
      </c>
      <c r="H803" s="19">
        <v>1</v>
      </c>
      <c r="I803" s="19">
        <v>0.5</v>
      </c>
      <c r="J803" s="19">
        <v>0</v>
      </c>
      <c r="K803" s="24">
        <v>0</v>
      </c>
      <c r="L803" s="12">
        <f t="shared" si="64"/>
        <v>0.39269908169872414</v>
      </c>
      <c r="M803" s="4">
        <f t="shared" si="65"/>
        <v>-0.40594011429780974</v>
      </c>
      <c r="N803" s="4">
        <f t="shared" si="66"/>
        <v>-0.93471165583043581</v>
      </c>
    </row>
    <row r="804" spans="1:14" x14ac:dyDescent="0.2">
      <c r="A804" s="30">
        <v>37392</v>
      </c>
      <c r="B804" s="29" t="s">
        <v>21</v>
      </c>
      <c r="C804" s="3" t="s">
        <v>15</v>
      </c>
      <c r="D804" s="2">
        <v>6</v>
      </c>
      <c r="E804" s="26" t="s">
        <v>11</v>
      </c>
      <c r="F804" s="3" t="str">
        <f t="shared" si="62"/>
        <v>Por</v>
      </c>
      <c r="G804" s="3" t="str">
        <f t="shared" si="63"/>
        <v>OtherEnc</v>
      </c>
      <c r="H804" s="18">
        <v>2</v>
      </c>
      <c r="I804" s="18">
        <v>1</v>
      </c>
      <c r="J804" s="18">
        <v>0</v>
      </c>
      <c r="K804" s="23">
        <v>0</v>
      </c>
      <c r="L804" s="12">
        <f t="shared" si="64"/>
        <v>1.5707963267948966</v>
      </c>
      <c r="M804" s="4">
        <f t="shared" si="65"/>
        <v>0.19611987703015263</v>
      </c>
      <c r="N804" s="4">
        <f t="shared" si="66"/>
        <v>0.45158270528945482</v>
      </c>
    </row>
    <row r="805" spans="1:14" x14ac:dyDescent="0.2">
      <c r="A805" s="30">
        <v>37392</v>
      </c>
      <c r="B805" s="29" t="s">
        <v>21</v>
      </c>
      <c r="C805" s="3" t="s">
        <v>15</v>
      </c>
      <c r="D805" s="2">
        <v>6</v>
      </c>
      <c r="E805" s="26" t="s">
        <v>11</v>
      </c>
      <c r="F805" s="3" t="str">
        <f t="shared" si="62"/>
        <v>Por</v>
      </c>
      <c r="G805" s="3" t="str">
        <f t="shared" si="63"/>
        <v>OtherEnc</v>
      </c>
      <c r="H805" s="18">
        <v>2</v>
      </c>
      <c r="I805" s="18">
        <v>3</v>
      </c>
      <c r="J805" s="18">
        <v>0</v>
      </c>
      <c r="K805" s="23">
        <v>10</v>
      </c>
      <c r="L805" s="12">
        <f t="shared" si="64"/>
        <v>4.7123889803846897</v>
      </c>
      <c r="M805" s="4">
        <f t="shared" si="65"/>
        <v>0.67324113174981504</v>
      </c>
      <c r="N805" s="4">
        <f t="shared" si="66"/>
        <v>1.5501949939575645</v>
      </c>
    </row>
    <row r="806" spans="1:14" x14ac:dyDescent="0.2">
      <c r="A806" s="30">
        <v>37407</v>
      </c>
      <c r="B806" s="3" t="s">
        <v>20</v>
      </c>
      <c r="C806" s="3" t="s">
        <v>15</v>
      </c>
      <c r="D806" s="2">
        <v>7</v>
      </c>
      <c r="E806" s="3" t="s">
        <v>11</v>
      </c>
      <c r="F806" s="3" t="str">
        <f t="shared" si="62"/>
        <v>Por</v>
      </c>
      <c r="G806" s="3" t="str">
        <f t="shared" si="63"/>
        <v>OtherEnc</v>
      </c>
      <c r="H806" s="17">
        <v>2</v>
      </c>
      <c r="I806" s="17">
        <v>1.4</v>
      </c>
      <c r="J806" s="17">
        <v>0</v>
      </c>
      <c r="K806" s="22">
        <v>0</v>
      </c>
      <c r="L806" s="12">
        <f t="shared" si="64"/>
        <v>2.1991148575128552</v>
      </c>
      <c r="M806" s="4">
        <f t="shared" si="65"/>
        <v>0.34224791270839067</v>
      </c>
      <c r="N806" s="4">
        <f t="shared" si="66"/>
        <v>0.78805494191066772</v>
      </c>
    </row>
    <row r="807" spans="1:14" x14ac:dyDescent="0.2">
      <c r="A807" s="30">
        <v>37407</v>
      </c>
      <c r="B807" s="3" t="s">
        <v>20</v>
      </c>
      <c r="C807" s="3" t="s">
        <v>15</v>
      </c>
      <c r="D807" s="2">
        <v>7</v>
      </c>
      <c r="E807" s="3" t="s">
        <v>11</v>
      </c>
      <c r="F807" s="3" t="str">
        <f t="shared" si="62"/>
        <v>Por</v>
      </c>
      <c r="G807" s="3" t="str">
        <f t="shared" si="63"/>
        <v>OtherEnc</v>
      </c>
      <c r="H807" s="17">
        <v>3.5</v>
      </c>
      <c r="I807" s="17">
        <v>2</v>
      </c>
      <c r="J807" s="17">
        <v>0</v>
      </c>
      <c r="K807" s="22">
        <v>5</v>
      </c>
      <c r="L807" s="12">
        <f t="shared" si="64"/>
        <v>5.497787143782138</v>
      </c>
      <c r="M807" s="4">
        <f t="shared" si="65"/>
        <v>0.74018792138042833</v>
      </c>
      <c r="N807" s="4">
        <f t="shared" si="66"/>
        <v>1.7043456737848228</v>
      </c>
    </row>
    <row r="808" spans="1:14" x14ac:dyDescent="0.2">
      <c r="A808" s="30">
        <v>37407</v>
      </c>
      <c r="B808" s="3" t="s">
        <v>20</v>
      </c>
      <c r="C808" s="3" t="s">
        <v>15</v>
      </c>
      <c r="D808" s="2">
        <v>7</v>
      </c>
      <c r="E808" s="3" t="s">
        <v>11</v>
      </c>
      <c r="F808" s="3" t="str">
        <f t="shared" si="62"/>
        <v>Por</v>
      </c>
      <c r="G808" s="3" t="str">
        <f t="shared" si="63"/>
        <v>OtherEnc</v>
      </c>
      <c r="H808" s="17">
        <v>1</v>
      </c>
      <c r="I808" s="17">
        <v>0.8</v>
      </c>
      <c r="J808" s="17">
        <v>0</v>
      </c>
      <c r="K808" s="22">
        <v>20</v>
      </c>
      <c r="L808" s="12">
        <f t="shared" si="64"/>
        <v>0.62831853071795862</v>
      </c>
      <c r="M808" s="4">
        <f t="shared" si="65"/>
        <v>-0.20182013164188498</v>
      </c>
      <c r="N808" s="4">
        <f t="shared" si="66"/>
        <v>-0.46470802658470023</v>
      </c>
    </row>
    <row r="809" spans="1:14" x14ac:dyDescent="0.2">
      <c r="A809" s="30">
        <v>37407</v>
      </c>
      <c r="B809" s="3" t="s">
        <v>20</v>
      </c>
      <c r="C809" s="3" t="s">
        <v>15</v>
      </c>
      <c r="D809" s="2">
        <v>7</v>
      </c>
      <c r="E809" s="3" t="s">
        <v>11</v>
      </c>
      <c r="F809" s="3" t="str">
        <f t="shared" si="62"/>
        <v>Por</v>
      </c>
      <c r="G809" s="3" t="str">
        <f t="shared" si="63"/>
        <v>OtherEnc</v>
      </c>
      <c r="H809" s="17">
        <v>1.5</v>
      </c>
      <c r="I809" s="17">
        <v>0.8</v>
      </c>
      <c r="J809" s="17">
        <v>0</v>
      </c>
      <c r="K809" s="22">
        <v>0</v>
      </c>
      <c r="L809" s="12">
        <f t="shared" si="64"/>
        <v>0.94247779607693805</v>
      </c>
      <c r="M809" s="4">
        <f t="shared" si="65"/>
        <v>-2.5728872586203676E-2</v>
      </c>
      <c r="N809" s="4">
        <f t="shared" si="66"/>
        <v>-5.924291847653574E-2</v>
      </c>
    </row>
    <row r="810" spans="1:14" x14ac:dyDescent="0.2">
      <c r="A810" s="30">
        <v>37407</v>
      </c>
      <c r="B810" s="3" t="s">
        <v>20</v>
      </c>
      <c r="C810" s="3" t="s">
        <v>15</v>
      </c>
      <c r="D810" s="2">
        <v>7</v>
      </c>
      <c r="E810" s="3" t="s">
        <v>11</v>
      </c>
      <c r="F810" s="3" t="str">
        <f t="shared" si="62"/>
        <v>Por</v>
      </c>
      <c r="G810" s="3" t="str">
        <f t="shared" si="63"/>
        <v>OtherEnc</v>
      </c>
      <c r="H810" s="17">
        <v>3</v>
      </c>
      <c r="I810" s="17">
        <v>3.5</v>
      </c>
      <c r="J810" s="17">
        <v>0</v>
      </c>
      <c r="K810" s="22">
        <v>40</v>
      </c>
      <c r="L810" s="12">
        <f t="shared" si="64"/>
        <v>8.2466807156732074</v>
      </c>
      <c r="M810" s="4">
        <f t="shared" si="65"/>
        <v>0.91627918043610956</v>
      </c>
      <c r="N810" s="4">
        <f t="shared" si="66"/>
        <v>2.1098107818929872</v>
      </c>
    </row>
    <row r="811" spans="1:14" x14ac:dyDescent="0.2">
      <c r="A811" s="30">
        <v>37407</v>
      </c>
      <c r="B811" s="3" t="s">
        <v>20</v>
      </c>
      <c r="C811" s="3" t="s">
        <v>15</v>
      </c>
      <c r="D811" s="2">
        <v>7</v>
      </c>
      <c r="E811" s="3" t="s">
        <v>11</v>
      </c>
      <c r="F811" s="3" t="str">
        <f t="shared" si="62"/>
        <v>Por</v>
      </c>
      <c r="G811" s="3" t="str">
        <f t="shared" si="63"/>
        <v>OtherEnc</v>
      </c>
      <c r="H811" s="17">
        <v>4.5</v>
      </c>
      <c r="I811" s="17">
        <v>3.5</v>
      </c>
      <c r="J811" s="17">
        <v>0</v>
      </c>
      <c r="K811" s="22">
        <v>0</v>
      </c>
      <c r="L811" s="12">
        <f t="shared" si="64"/>
        <v>12.370021073509811</v>
      </c>
      <c r="M811" s="4">
        <f t="shared" si="65"/>
        <v>1.0923704394917908</v>
      </c>
      <c r="N811" s="4">
        <f t="shared" si="66"/>
        <v>2.5152758900011518</v>
      </c>
    </row>
    <row r="812" spans="1:14" x14ac:dyDescent="0.2">
      <c r="A812" s="30">
        <v>37407</v>
      </c>
      <c r="B812" s="3" t="s">
        <v>21</v>
      </c>
      <c r="C812" s="3" t="s">
        <v>15</v>
      </c>
      <c r="D812" s="6">
        <v>7</v>
      </c>
      <c r="E812" s="11" t="s">
        <v>11</v>
      </c>
      <c r="F812" s="3" t="str">
        <f t="shared" si="62"/>
        <v>Por</v>
      </c>
      <c r="G812" s="3" t="str">
        <f t="shared" si="63"/>
        <v>OtherEnc</v>
      </c>
      <c r="H812" s="19">
        <v>1.5</v>
      </c>
      <c r="I812" s="19">
        <v>2</v>
      </c>
      <c r="J812" s="19">
        <v>0</v>
      </c>
      <c r="K812" s="24">
        <v>5</v>
      </c>
      <c r="L812" s="12">
        <f t="shared" si="64"/>
        <v>2.3561944901923448</v>
      </c>
      <c r="M812" s="4">
        <f t="shared" si="65"/>
        <v>0.37221113608583389</v>
      </c>
      <c r="N812" s="4">
        <f t="shared" si="66"/>
        <v>0.85704781339761926</v>
      </c>
    </row>
    <row r="813" spans="1:14" x14ac:dyDescent="0.2">
      <c r="A813" s="30">
        <v>37407</v>
      </c>
      <c r="B813" s="3" t="s">
        <v>21</v>
      </c>
      <c r="C813" s="3" t="s">
        <v>15</v>
      </c>
      <c r="D813" s="6">
        <v>7</v>
      </c>
      <c r="E813" s="11" t="s">
        <v>11</v>
      </c>
      <c r="F813" s="3" t="str">
        <f t="shared" si="62"/>
        <v>Por</v>
      </c>
      <c r="G813" s="3" t="str">
        <f t="shared" si="63"/>
        <v>OtherEnc</v>
      </c>
      <c r="H813" s="19">
        <v>1</v>
      </c>
      <c r="I813" s="19">
        <v>1</v>
      </c>
      <c r="J813" s="19">
        <v>0</v>
      </c>
      <c r="K813" s="24">
        <v>0</v>
      </c>
      <c r="L813" s="12">
        <f t="shared" si="64"/>
        <v>0.78539816339744828</v>
      </c>
      <c r="M813" s="4">
        <f t="shared" si="65"/>
        <v>-0.10491011863382856</v>
      </c>
      <c r="N813" s="4">
        <f t="shared" si="66"/>
        <v>-0.24156447527049049</v>
      </c>
    </row>
    <row r="814" spans="1:14" x14ac:dyDescent="0.2">
      <c r="A814" s="30">
        <v>37407</v>
      </c>
      <c r="B814" s="3" t="s">
        <v>21</v>
      </c>
      <c r="C814" s="3" t="s">
        <v>15</v>
      </c>
      <c r="D814" s="6">
        <v>7</v>
      </c>
      <c r="E814" s="11" t="s">
        <v>11</v>
      </c>
      <c r="F814" s="3" t="str">
        <f t="shared" si="62"/>
        <v>Por</v>
      </c>
      <c r="G814" s="3" t="str">
        <f t="shared" si="63"/>
        <v>OtherEnc</v>
      </c>
      <c r="H814" s="19">
        <v>1</v>
      </c>
      <c r="I814" s="19">
        <v>1.5</v>
      </c>
      <c r="J814" s="19">
        <v>0</v>
      </c>
      <c r="K814" s="24">
        <v>0</v>
      </c>
      <c r="L814" s="12">
        <f t="shared" si="64"/>
        <v>1.1780972450961724</v>
      </c>
      <c r="M814" s="4">
        <f t="shared" si="65"/>
        <v>7.1181140421852696E-2</v>
      </c>
      <c r="N814" s="4">
        <f t="shared" si="66"/>
        <v>0.16390063283767389</v>
      </c>
    </row>
    <row r="815" spans="1:14" x14ac:dyDescent="0.2">
      <c r="A815" s="30">
        <v>37432</v>
      </c>
      <c r="B815" s="3" t="s">
        <v>20</v>
      </c>
      <c r="C815" s="3" t="s">
        <v>15</v>
      </c>
      <c r="D815" s="2">
        <v>7</v>
      </c>
      <c r="E815" s="3" t="s">
        <v>11</v>
      </c>
      <c r="F815" s="3" t="str">
        <f t="shared" si="62"/>
        <v>Por</v>
      </c>
      <c r="G815" s="3" t="str">
        <f t="shared" si="63"/>
        <v>OtherEnc</v>
      </c>
      <c r="H815" s="17">
        <v>2</v>
      </c>
      <c r="I815" s="17">
        <v>1.5</v>
      </c>
      <c r="J815" s="17">
        <v>0</v>
      </c>
      <c r="K815" s="22">
        <v>10</v>
      </c>
      <c r="L815" s="12">
        <f t="shared" si="64"/>
        <v>2.3561944901923448</v>
      </c>
      <c r="M815" s="4">
        <f t="shared" si="65"/>
        <v>0.37221113608583389</v>
      </c>
      <c r="N815" s="4">
        <f t="shared" si="66"/>
        <v>0.85704781339761926</v>
      </c>
    </row>
    <row r="816" spans="1:14" x14ac:dyDescent="0.2">
      <c r="A816" s="30">
        <v>37432</v>
      </c>
      <c r="B816" s="3" t="s">
        <v>20</v>
      </c>
      <c r="C816" s="3" t="s">
        <v>15</v>
      </c>
      <c r="D816" s="2">
        <v>7</v>
      </c>
      <c r="E816" s="3" t="s">
        <v>11</v>
      </c>
      <c r="F816" s="3" t="str">
        <f t="shared" si="62"/>
        <v>Por</v>
      </c>
      <c r="G816" s="3" t="str">
        <f t="shared" si="63"/>
        <v>OtherEnc</v>
      </c>
      <c r="H816" s="17">
        <v>4.5</v>
      </c>
      <c r="I816" s="17">
        <v>2.5</v>
      </c>
      <c r="J816" s="17">
        <v>0</v>
      </c>
      <c r="K816" s="22">
        <v>5</v>
      </c>
      <c r="L816" s="12">
        <f t="shared" si="64"/>
        <v>8.8357293382212934</v>
      </c>
      <c r="M816" s="4">
        <f t="shared" si="65"/>
        <v>0.94624240381355273</v>
      </c>
      <c r="N816" s="4">
        <f t="shared" si="66"/>
        <v>2.1788036533799389</v>
      </c>
    </row>
    <row r="817" spans="1:14" x14ac:dyDescent="0.2">
      <c r="A817" s="30">
        <v>37392</v>
      </c>
      <c r="B817" s="29" t="s">
        <v>20</v>
      </c>
      <c r="C817" s="11" t="s">
        <v>15</v>
      </c>
      <c r="D817" s="7">
        <v>8</v>
      </c>
      <c r="E817" s="11" t="s">
        <v>11</v>
      </c>
      <c r="F817" s="3" t="str">
        <f t="shared" si="62"/>
        <v>Por</v>
      </c>
      <c r="G817" s="3" t="str">
        <f t="shared" si="63"/>
        <v>OtherEnc</v>
      </c>
      <c r="H817" s="19">
        <v>4</v>
      </c>
      <c r="I817" s="19">
        <v>3.5</v>
      </c>
      <c r="J817" s="19">
        <v>0</v>
      </c>
      <c r="K817" s="24">
        <v>5</v>
      </c>
      <c r="L817" s="12">
        <f t="shared" si="64"/>
        <v>10.995574287564276</v>
      </c>
      <c r="M817" s="4">
        <f t="shared" si="65"/>
        <v>1.0412179170444096</v>
      </c>
      <c r="N817" s="4">
        <f t="shared" si="66"/>
        <v>2.397492854344768</v>
      </c>
    </row>
    <row r="818" spans="1:14" x14ac:dyDescent="0.2">
      <c r="A818" s="30">
        <v>37432</v>
      </c>
      <c r="B818" s="3" t="s">
        <v>20</v>
      </c>
      <c r="C818" s="3" t="s">
        <v>15</v>
      </c>
      <c r="D818" s="2">
        <v>8</v>
      </c>
      <c r="E818" s="3" t="s">
        <v>11</v>
      </c>
      <c r="F818" s="3" t="str">
        <f t="shared" si="62"/>
        <v>Por</v>
      </c>
      <c r="G818" s="3" t="str">
        <f t="shared" si="63"/>
        <v>OtherEnc</v>
      </c>
      <c r="H818" s="17">
        <v>2.2000000000000002</v>
      </c>
      <c r="I818" s="17">
        <v>1.4</v>
      </c>
      <c r="J818" s="17">
        <v>0</v>
      </c>
      <c r="K818" s="22">
        <v>0</v>
      </c>
      <c r="L818" s="12">
        <f t="shared" si="64"/>
        <v>2.4190263432641408</v>
      </c>
      <c r="M818" s="4">
        <f t="shared" si="65"/>
        <v>0.38364059786661575</v>
      </c>
      <c r="N818" s="4">
        <f t="shared" si="66"/>
        <v>0.88336512171499271</v>
      </c>
    </row>
    <row r="819" spans="1:14" x14ac:dyDescent="0.2">
      <c r="A819" s="30">
        <v>37392</v>
      </c>
      <c r="B819" s="29" t="s">
        <v>21</v>
      </c>
      <c r="C819" s="3" t="s">
        <v>15</v>
      </c>
      <c r="D819" s="2">
        <v>9</v>
      </c>
      <c r="E819" s="26" t="s">
        <v>11</v>
      </c>
      <c r="F819" s="3" t="str">
        <f t="shared" si="62"/>
        <v>Por</v>
      </c>
      <c r="G819" s="3" t="str">
        <f t="shared" si="63"/>
        <v>OtherEnc</v>
      </c>
      <c r="H819" s="18">
        <v>3</v>
      </c>
      <c r="I819" s="18">
        <v>1</v>
      </c>
      <c r="J819" s="18">
        <v>0</v>
      </c>
      <c r="K819" s="23">
        <v>10</v>
      </c>
      <c r="L819" s="12">
        <f t="shared" si="64"/>
        <v>2.3561944901923448</v>
      </c>
      <c r="M819" s="4">
        <f t="shared" si="65"/>
        <v>0.37221113608583389</v>
      </c>
      <c r="N819" s="4">
        <f t="shared" si="66"/>
        <v>0.85704781339761926</v>
      </c>
    </row>
    <row r="820" spans="1:14" x14ac:dyDescent="0.2">
      <c r="A820" s="30">
        <v>37392</v>
      </c>
      <c r="B820" s="29" t="s">
        <v>20</v>
      </c>
      <c r="C820" s="11" t="s">
        <v>15</v>
      </c>
      <c r="D820" s="7">
        <v>9</v>
      </c>
      <c r="E820" s="11" t="s">
        <v>11</v>
      </c>
      <c r="F820" s="3" t="str">
        <f t="shared" si="62"/>
        <v>Por</v>
      </c>
      <c r="G820" s="3" t="str">
        <f t="shared" si="63"/>
        <v>OtherEnc</v>
      </c>
      <c r="H820" s="19">
        <v>3</v>
      </c>
      <c r="I820" s="19">
        <v>2</v>
      </c>
      <c r="J820" s="19">
        <v>0</v>
      </c>
      <c r="K820" s="24">
        <v>0</v>
      </c>
      <c r="L820" s="12">
        <f t="shared" si="64"/>
        <v>4.7123889803846897</v>
      </c>
      <c r="M820" s="4">
        <f t="shared" si="65"/>
        <v>0.67324113174981504</v>
      </c>
      <c r="N820" s="4">
        <f t="shared" si="66"/>
        <v>1.5501949939575645</v>
      </c>
    </row>
    <row r="821" spans="1:14" x14ac:dyDescent="0.2">
      <c r="A821" s="30">
        <v>37392</v>
      </c>
      <c r="B821" s="29" t="s">
        <v>20</v>
      </c>
      <c r="C821" s="11" t="s">
        <v>15</v>
      </c>
      <c r="D821" s="7">
        <v>9</v>
      </c>
      <c r="E821" s="11" t="s">
        <v>11</v>
      </c>
      <c r="F821" s="3" t="str">
        <f t="shared" si="62"/>
        <v>Por</v>
      </c>
      <c r="G821" s="3" t="str">
        <f t="shared" si="63"/>
        <v>OtherEnc</v>
      </c>
      <c r="H821" s="19">
        <v>1.5</v>
      </c>
      <c r="I821" s="19">
        <v>1.5</v>
      </c>
      <c r="J821" s="19">
        <v>0</v>
      </c>
      <c r="K821" s="24">
        <v>0</v>
      </c>
      <c r="L821" s="12">
        <f t="shared" si="64"/>
        <v>1.7671458676442586</v>
      </c>
      <c r="M821" s="4">
        <f t="shared" si="65"/>
        <v>0.24727239947753393</v>
      </c>
      <c r="N821" s="4">
        <f t="shared" si="66"/>
        <v>0.56936574094583825</v>
      </c>
    </row>
    <row r="822" spans="1:14" x14ac:dyDescent="0.2">
      <c r="A822" s="30">
        <v>37407</v>
      </c>
      <c r="B822" s="3" t="s">
        <v>20</v>
      </c>
      <c r="C822" s="3" t="s">
        <v>15</v>
      </c>
      <c r="D822" s="2">
        <v>10</v>
      </c>
      <c r="E822" s="3" t="s">
        <v>11</v>
      </c>
      <c r="F822" s="3" t="str">
        <f t="shared" si="62"/>
        <v>Por</v>
      </c>
      <c r="G822" s="3" t="str">
        <f t="shared" si="63"/>
        <v>OtherEnc</v>
      </c>
      <c r="H822" s="17">
        <v>3</v>
      </c>
      <c r="I822" s="17">
        <v>2.5</v>
      </c>
      <c r="J822" s="17">
        <v>0</v>
      </c>
      <c r="K822" s="22">
        <v>20</v>
      </c>
      <c r="L822" s="12">
        <f t="shared" si="64"/>
        <v>5.8904862254808616</v>
      </c>
      <c r="M822" s="4">
        <f t="shared" si="65"/>
        <v>0.7701511447578715</v>
      </c>
      <c r="N822" s="4">
        <f t="shared" si="66"/>
        <v>1.7733385452717743</v>
      </c>
    </row>
    <row r="823" spans="1:14" x14ac:dyDescent="0.2">
      <c r="A823" s="30">
        <v>37407</v>
      </c>
      <c r="B823" s="3" t="s">
        <v>20</v>
      </c>
      <c r="C823" s="3" t="s">
        <v>15</v>
      </c>
      <c r="D823" s="2">
        <v>10</v>
      </c>
      <c r="E823" s="3" t="s">
        <v>11</v>
      </c>
      <c r="F823" s="3" t="str">
        <f t="shared" si="62"/>
        <v>Por</v>
      </c>
      <c r="G823" s="3" t="str">
        <f t="shared" si="63"/>
        <v>OtherEnc</v>
      </c>
      <c r="H823" s="17">
        <v>3.5</v>
      </c>
      <c r="I823" s="17">
        <v>1.5</v>
      </c>
      <c r="J823" s="17">
        <v>0</v>
      </c>
      <c r="K823" s="22">
        <v>10</v>
      </c>
      <c r="L823" s="12">
        <f t="shared" si="64"/>
        <v>4.1233403578366037</v>
      </c>
      <c r="M823" s="4">
        <f t="shared" si="65"/>
        <v>0.61524918477212831</v>
      </c>
      <c r="N823" s="4">
        <f t="shared" si="66"/>
        <v>1.416663601333042</v>
      </c>
    </row>
    <row r="824" spans="1:14" x14ac:dyDescent="0.2">
      <c r="A824" s="30">
        <v>37407</v>
      </c>
      <c r="B824" s="3" t="s">
        <v>20</v>
      </c>
      <c r="C824" s="3" t="s">
        <v>15</v>
      </c>
      <c r="D824" s="2">
        <v>10</v>
      </c>
      <c r="E824" s="3" t="s">
        <v>11</v>
      </c>
      <c r="F824" s="3" t="str">
        <f t="shared" si="62"/>
        <v>Por</v>
      </c>
      <c r="G824" s="3" t="str">
        <f t="shared" si="63"/>
        <v>OtherEnc</v>
      </c>
      <c r="H824" s="17">
        <v>2</v>
      </c>
      <c r="I824" s="17">
        <v>1</v>
      </c>
      <c r="J824" s="17">
        <v>0</v>
      </c>
      <c r="K824" s="22">
        <v>5</v>
      </c>
      <c r="L824" s="12">
        <f t="shared" si="64"/>
        <v>1.5707963267948966</v>
      </c>
      <c r="M824" s="4">
        <f t="shared" si="65"/>
        <v>0.19611987703015263</v>
      </c>
      <c r="N824" s="4">
        <f t="shared" si="66"/>
        <v>0.45158270528945482</v>
      </c>
    </row>
    <row r="825" spans="1:14" x14ac:dyDescent="0.2">
      <c r="A825" s="30">
        <v>37407</v>
      </c>
      <c r="B825" s="3" t="s">
        <v>20</v>
      </c>
      <c r="C825" s="3" t="s">
        <v>15</v>
      </c>
      <c r="D825" s="2">
        <v>10</v>
      </c>
      <c r="E825" s="3" t="s">
        <v>11</v>
      </c>
      <c r="F825" s="3" t="str">
        <f t="shared" si="62"/>
        <v>Por</v>
      </c>
      <c r="G825" s="3" t="str">
        <f t="shared" si="63"/>
        <v>OtherEnc</v>
      </c>
      <c r="H825" s="17">
        <v>2</v>
      </c>
      <c r="I825" s="17">
        <v>1</v>
      </c>
      <c r="J825" s="17">
        <v>0</v>
      </c>
      <c r="K825" s="22">
        <v>15</v>
      </c>
      <c r="L825" s="12">
        <f t="shared" si="64"/>
        <v>1.5707963267948966</v>
      </c>
      <c r="M825" s="4">
        <f t="shared" si="65"/>
        <v>0.19611987703015263</v>
      </c>
      <c r="N825" s="4">
        <f t="shared" si="66"/>
        <v>0.45158270528945482</v>
      </c>
    </row>
    <row r="826" spans="1:14" x14ac:dyDescent="0.2">
      <c r="A826" s="30">
        <v>37432</v>
      </c>
      <c r="B826" s="3" t="s">
        <v>20</v>
      </c>
      <c r="C826" s="3" t="s">
        <v>15</v>
      </c>
      <c r="D826" s="2">
        <v>10</v>
      </c>
      <c r="E826" s="3" t="s">
        <v>11</v>
      </c>
      <c r="F826" s="3" t="str">
        <f t="shared" si="62"/>
        <v>Por</v>
      </c>
      <c r="G826" s="3" t="str">
        <f t="shared" si="63"/>
        <v>OtherEnc</v>
      </c>
      <c r="H826" s="17">
        <v>1</v>
      </c>
      <c r="I826" s="17">
        <v>0.6</v>
      </c>
      <c r="J826" s="17">
        <v>0</v>
      </c>
      <c r="K826" s="22">
        <v>5</v>
      </c>
      <c r="L826" s="12">
        <f t="shared" si="64"/>
        <v>0.47123889803846897</v>
      </c>
      <c r="M826" s="4">
        <f t="shared" si="65"/>
        <v>-0.32675886825018491</v>
      </c>
      <c r="N826" s="4">
        <f t="shared" si="66"/>
        <v>-0.75239009903648113</v>
      </c>
    </row>
    <row r="827" spans="1:14" x14ac:dyDescent="0.2">
      <c r="A827" s="30">
        <v>37407</v>
      </c>
      <c r="B827" s="3" t="s">
        <v>21</v>
      </c>
      <c r="C827" s="3" t="s">
        <v>15</v>
      </c>
      <c r="D827" s="7">
        <v>1</v>
      </c>
      <c r="E827" s="11" t="s">
        <v>6</v>
      </c>
      <c r="F827" s="3" t="str">
        <f t="shared" si="62"/>
        <v>Por</v>
      </c>
      <c r="G827" s="3" t="str">
        <f t="shared" si="63"/>
        <v>Hemisph</v>
      </c>
      <c r="H827" s="19">
        <v>13.5</v>
      </c>
      <c r="I827" s="19">
        <v>15</v>
      </c>
      <c r="J827" s="19">
        <v>0</v>
      </c>
      <c r="K827" s="24">
        <v>5</v>
      </c>
      <c r="L827" s="12">
        <f t="shared" si="64"/>
        <v>159.04312808798326</v>
      </c>
      <c r="M827" s="4">
        <f t="shared" si="65"/>
        <v>2.2015149089168586</v>
      </c>
      <c r="N827" s="4">
        <f t="shared" si="66"/>
        <v>5.0691754112761034</v>
      </c>
    </row>
    <row r="828" spans="1:14" x14ac:dyDescent="0.2">
      <c r="A828" s="30">
        <v>37407</v>
      </c>
      <c r="B828" s="3" t="s">
        <v>21</v>
      </c>
      <c r="C828" s="3" t="s">
        <v>15</v>
      </c>
      <c r="D828" s="7">
        <v>1</v>
      </c>
      <c r="E828" s="11" t="s">
        <v>6</v>
      </c>
      <c r="F828" s="3" t="str">
        <f t="shared" si="62"/>
        <v>Por</v>
      </c>
      <c r="G828" s="3" t="str">
        <f t="shared" si="63"/>
        <v>Hemisph</v>
      </c>
      <c r="H828" s="19">
        <v>2</v>
      </c>
      <c r="I828" s="19">
        <v>1.5</v>
      </c>
      <c r="J828" s="19">
        <v>0</v>
      </c>
      <c r="K828" s="24">
        <v>0</v>
      </c>
      <c r="L828" s="12">
        <f t="shared" si="64"/>
        <v>2.3561944901923448</v>
      </c>
      <c r="M828" s="4">
        <f t="shared" si="65"/>
        <v>0.37221113608583389</v>
      </c>
      <c r="N828" s="4">
        <f t="shared" si="66"/>
        <v>0.85704781339761926</v>
      </c>
    </row>
    <row r="829" spans="1:14" x14ac:dyDescent="0.2">
      <c r="A829" s="30">
        <v>37407</v>
      </c>
      <c r="B829" s="3" t="s">
        <v>21</v>
      </c>
      <c r="C829" s="3" t="s">
        <v>15</v>
      </c>
      <c r="D829" s="7">
        <v>1</v>
      </c>
      <c r="E829" s="11" t="s">
        <v>6</v>
      </c>
      <c r="F829" s="3" t="str">
        <f t="shared" si="62"/>
        <v>Por</v>
      </c>
      <c r="G829" s="3" t="str">
        <f t="shared" si="63"/>
        <v>Hemisph</v>
      </c>
      <c r="H829" s="19">
        <v>9.5</v>
      </c>
      <c r="I829" s="19">
        <v>6.5</v>
      </c>
      <c r="J829" s="19">
        <v>0</v>
      </c>
      <c r="K829" s="24">
        <v>5</v>
      </c>
      <c r="L829" s="12">
        <f t="shared" si="64"/>
        <v>48.49833658979243</v>
      </c>
      <c r="M829" s="4">
        <f t="shared" si="65"/>
        <v>1.6857268432978747</v>
      </c>
      <c r="N829" s="4">
        <f t="shared" si="66"/>
        <v>3.8815295002375962</v>
      </c>
    </row>
    <row r="830" spans="1:14" x14ac:dyDescent="0.2">
      <c r="A830" s="30">
        <v>37432</v>
      </c>
      <c r="B830" s="3" t="s">
        <v>20</v>
      </c>
      <c r="C830" s="3" t="s">
        <v>15</v>
      </c>
      <c r="D830" s="2">
        <v>1</v>
      </c>
      <c r="E830" s="3" t="s">
        <v>6</v>
      </c>
      <c r="F830" s="3" t="str">
        <f t="shared" si="62"/>
        <v>Por</v>
      </c>
      <c r="G830" s="3" t="str">
        <f t="shared" si="63"/>
        <v>Hemisph</v>
      </c>
      <c r="H830" s="17">
        <v>4.5</v>
      </c>
      <c r="I830" s="17">
        <v>2</v>
      </c>
      <c r="J830" s="17">
        <v>1</v>
      </c>
      <c r="K830" s="22">
        <v>10</v>
      </c>
      <c r="L830" s="12">
        <f t="shared" si="64"/>
        <v>10.210176124166829</v>
      </c>
      <c r="M830" s="4">
        <f t="shared" si="65"/>
        <v>1.0090332336730083</v>
      </c>
      <c r="N830" s="4">
        <f t="shared" si="66"/>
        <v>2.3233848821910463</v>
      </c>
    </row>
    <row r="831" spans="1:14" x14ac:dyDescent="0.2">
      <c r="A831" s="30">
        <v>37432</v>
      </c>
      <c r="B831" s="3" t="s">
        <v>20</v>
      </c>
      <c r="C831" s="3" t="s">
        <v>15</v>
      </c>
      <c r="D831" s="2">
        <v>1</v>
      </c>
      <c r="E831" s="3" t="s">
        <v>6</v>
      </c>
      <c r="F831" s="3" t="str">
        <f t="shared" si="62"/>
        <v>Por</v>
      </c>
      <c r="G831" s="3" t="str">
        <f t="shared" si="63"/>
        <v>Hemisph</v>
      </c>
      <c r="H831" s="17">
        <v>13</v>
      </c>
      <c r="I831" s="17">
        <v>12</v>
      </c>
      <c r="J831" s="17">
        <v>7</v>
      </c>
      <c r="K831" s="22">
        <v>60</v>
      </c>
      <c r="L831" s="12">
        <f t="shared" si="64"/>
        <v>276.46015351590177</v>
      </c>
      <c r="M831" s="4">
        <f t="shared" si="65"/>
        <v>2.4416325448443024</v>
      </c>
      <c r="N831" s="4">
        <f t="shared" si="66"/>
        <v>5.6220667003276068</v>
      </c>
    </row>
    <row r="832" spans="1:14" x14ac:dyDescent="0.2">
      <c r="A832" s="30">
        <v>37432</v>
      </c>
      <c r="B832" s="3" t="s">
        <v>20</v>
      </c>
      <c r="C832" s="3" t="s">
        <v>15</v>
      </c>
      <c r="D832" s="2">
        <v>1</v>
      </c>
      <c r="E832" s="3" t="s">
        <v>6</v>
      </c>
      <c r="F832" s="3" t="str">
        <f t="shared" si="62"/>
        <v>Por</v>
      </c>
      <c r="G832" s="3" t="str">
        <f t="shared" si="63"/>
        <v>Hemisph</v>
      </c>
      <c r="H832" s="17">
        <v>9.5</v>
      </c>
      <c r="I832" s="17">
        <v>6</v>
      </c>
      <c r="J832" s="17">
        <v>4</v>
      </c>
      <c r="K832" s="22">
        <v>60</v>
      </c>
      <c r="L832" s="12">
        <f t="shared" si="64"/>
        <v>95.033177771091246</v>
      </c>
      <c r="M832" s="4">
        <f t="shared" si="65"/>
        <v>1.9778752516826215</v>
      </c>
      <c r="N832" s="4">
        <f t="shared" si="66"/>
        <v>4.5542260703262505</v>
      </c>
    </row>
    <row r="833" spans="1:14" x14ac:dyDescent="0.2">
      <c r="A833" s="30">
        <v>37392</v>
      </c>
      <c r="B833" s="29" t="s">
        <v>21</v>
      </c>
      <c r="C833" s="3" t="s">
        <v>15</v>
      </c>
      <c r="D833" s="2">
        <v>2</v>
      </c>
      <c r="E833" s="26" t="s">
        <v>6</v>
      </c>
      <c r="F833" s="3" t="str">
        <f t="shared" si="62"/>
        <v>Por</v>
      </c>
      <c r="G833" s="3" t="str">
        <f t="shared" si="63"/>
        <v>Hemisph</v>
      </c>
      <c r="H833" s="18">
        <v>1.5</v>
      </c>
      <c r="I833" s="18">
        <v>2.5</v>
      </c>
      <c r="J833" s="18">
        <v>0</v>
      </c>
      <c r="K833" s="23">
        <v>0</v>
      </c>
      <c r="L833" s="12">
        <f t="shared" si="64"/>
        <v>2.9452431127404308</v>
      </c>
      <c r="M833" s="4">
        <f t="shared" si="65"/>
        <v>0.46912114909389024</v>
      </c>
      <c r="N833" s="4">
        <f t="shared" si="66"/>
        <v>1.0801913647118289</v>
      </c>
    </row>
    <row r="834" spans="1:14" x14ac:dyDescent="0.2">
      <c r="A834" s="30">
        <v>37432</v>
      </c>
      <c r="B834" s="3" t="s">
        <v>28</v>
      </c>
      <c r="C834" s="3" t="s">
        <v>15</v>
      </c>
      <c r="D834" s="2">
        <v>2</v>
      </c>
      <c r="E834" s="3" t="s">
        <v>6</v>
      </c>
      <c r="F834" s="3" t="str">
        <f t="shared" si="62"/>
        <v>Por</v>
      </c>
      <c r="G834" s="3" t="str">
        <f t="shared" si="63"/>
        <v>Hemisph</v>
      </c>
      <c r="H834" s="17">
        <v>15</v>
      </c>
      <c r="I834" s="17">
        <v>12</v>
      </c>
      <c r="J834" s="17">
        <v>17</v>
      </c>
      <c r="K834" s="22">
        <v>0</v>
      </c>
      <c r="L834" s="12">
        <f t="shared" si="64"/>
        <v>1049.291946298991</v>
      </c>
      <c r="M834" s="4">
        <f t="shared" si="65"/>
        <v>3.0208963395056982</v>
      </c>
      <c r="N834" s="4">
        <f t="shared" si="66"/>
        <v>6.9558708788261008</v>
      </c>
    </row>
    <row r="835" spans="1:14" x14ac:dyDescent="0.2">
      <c r="A835" s="30">
        <v>37432</v>
      </c>
      <c r="B835" s="3" t="s">
        <v>20</v>
      </c>
      <c r="C835" s="3" t="s">
        <v>15</v>
      </c>
      <c r="D835" s="2">
        <v>2</v>
      </c>
      <c r="E835" s="3" t="s">
        <v>6</v>
      </c>
      <c r="F835" s="3" t="str">
        <f t="shared" ref="F835:F898" si="67">VLOOKUP(E835,P$3:Q$22,2)</f>
        <v>Por</v>
      </c>
      <c r="G835" s="3" t="str">
        <f t="shared" ref="G835:G898" si="68">VLOOKUP(E835,P$24:Q$44,2)</f>
        <v>Hemisph</v>
      </c>
      <c r="H835" s="17">
        <v>43</v>
      </c>
      <c r="I835" s="17">
        <v>28</v>
      </c>
      <c r="J835" s="17">
        <v>14.5</v>
      </c>
      <c r="K835" s="22">
        <v>55</v>
      </c>
      <c r="L835" s="12">
        <f t="shared" ref="L835:L898" si="69">IF(J835&gt;0,PI()*((H835/2)*(I835/2)+J835^2),((H835/2)*(I835/2))*PI())</f>
        <v>1606.1392441477817</v>
      </c>
      <c r="M835" s="4">
        <f t="shared" ref="M835:M898" si="70">LOG(L835)</f>
        <v>3.2057831937095322</v>
      </c>
      <c r="N835" s="4">
        <f t="shared" ref="N835:N898" si="71">LN(L835)</f>
        <v>7.3815885932064118</v>
      </c>
    </row>
    <row r="836" spans="1:14" x14ac:dyDescent="0.2">
      <c r="A836" s="30">
        <v>37432</v>
      </c>
      <c r="B836" s="3" t="s">
        <v>20</v>
      </c>
      <c r="C836" s="3" t="s">
        <v>15</v>
      </c>
      <c r="D836" s="2">
        <v>2</v>
      </c>
      <c r="E836" s="3" t="s">
        <v>6</v>
      </c>
      <c r="F836" s="3" t="str">
        <f t="shared" si="67"/>
        <v>Por</v>
      </c>
      <c r="G836" s="3" t="str">
        <f t="shared" si="68"/>
        <v>Hemisph</v>
      </c>
      <c r="H836" s="17">
        <v>62</v>
      </c>
      <c r="I836" s="17">
        <v>57</v>
      </c>
      <c r="J836" s="17">
        <v>17.5</v>
      </c>
      <c r="K836" s="22">
        <v>60</v>
      </c>
      <c r="L836" s="12">
        <f t="shared" si="69"/>
        <v>3737.7098596084566</v>
      </c>
      <c r="M836" s="4">
        <f t="shared" si="70"/>
        <v>3.5726055861649288</v>
      </c>
      <c r="N836" s="4">
        <f t="shared" si="71"/>
        <v>8.2262283658506199</v>
      </c>
    </row>
    <row r="837" spans="1:14" x14ac:dyDescent="0.2">
      <c r="A837" s="30">
        <v>37407</v>
      </c>
      <c r="B837" s="3" t="s">
        <v>20</v>
      </c>
      <c r="C837" s="3" t="s">
        <v>15</v>
      </c>
      <c r="D837" s="2">
        <v>3</v>
      </c>
      <c r="E837" s="3" t="s">
        <v>6</v>
      </c>
      <c r="F837" s="3" t="str">
        <f t="shared" si="67"/>
        <v>Por</v>
      </c>
      <c r="G837" s="3" t="str">
        <f t="shared" si="68"/>
        <v>Hemisph</v>
      </c>
      <c r="H837" s="17">
        <v>51</v>
      </c>
      <c r="I837" s="17">
        <v>30.5</v>
      </c>
      <c r="J837" s="17">
        <v>30.5</v>
      </c>
      <c r="K837" s="22">
        <v>25</v>
      </c>
      <c r="L837" s="12">
        <f t="shared" si="69"/>
        <v>4144.1534091666363</v>
      </c>
      <c r="M837" s="4">
        <f t="shared" si="70"/>
        <v>3.6174358238417526</v>
      </c>
      <c r="N837" s="4">
        <f t="shared" si="71"/>
        <v>8.3294538028406553</v>
      </c>
    </row>
    <row r="838" spans="1:14" x14ac:dyDescent="0.2">
      <c r="A838" s="30">
        <v>37407</v>
      </c>
      <c r="B838" s="3" t="s">
        <v>20</v>
      </c>
      <c r="C838" s="3" t="s">
        <v>15</v>
      </c>
      <c r="D838" s="2">
        <v>3</v>
      </c>
      <c r="E838" s="3" t="s">
        <v>6</v>
      </c>
      <c r="F838" s="3" t="str">
        <f t="shared" si="67"/>
        <v>Por</v>
      </c>
      <c r="G838" s="3" t="str">
        <f t="shared" si="68"/>
        <v>Hemisph</v>
      </c>
      <c r="H838" s="17">
        <v>74.5</v>
      </c>
      <c r="I838" s="17">
        <v>57.5</v>
      </c>
      <c r="J838" s="17">
        <v>18</v>
      </c>
      <c r="K838" s="22">
        <v>80</v>
      </c>
      <c r="L838" s="12">
        <f t="shared" si="69"/>
        <v>4382.3254022169122</v>
      </c>
      <c r="M838" s="4">
        <f t="shared" si="70"/>
        <v>3.64170462222978</v>
      </c>
      <c r="N838" s="4">
        <f t="shared" si="71"/>
        <v>8.3853347762338046</v>
      </c>
    </row>
    <row r="839" spans="1:14" x14ac:dyDescent="0.2">
      <c r="A839" s="30">
        <v>37407</v>
      </c>
      <c r="B839" s="3" t="s">
        <v>20</v>
      </c>
      <c r="C839" s="3" t="s">
        <v>15</v>
      </c>
      <c r="D839" s="2">
        <v>3</v>
      </c>
      <c r="E839" s="3" t="s">
        <v>6</v>
      </c>
      <c r="F839" s="3" t="str">
        <f t="shared" si="67"/>
        <v>Por</v>
      </c>
      <c r="G839" s="3" t="str">
        <f t="shared" si="68"/>
        <v>Hemisph</v>
      </c>
      <c r="H839" s="17">
        <v>44.5</v>
      </c>
      <c r="I839" s="17">
        <v>43</v>
      </c>
      <c r="J839" s="17">
        <v>16</v>
      </c>
      <c r="K839" s="22">
        <v>80</v>
      </c>
      <c r="L839" s="12">
        <f t="shared" si="69"/>
        <v>2307.1071049800044</v>
      </c>
      <c r="M839" s="4">
        <f t="shared" si="70"/>
        <v>3.3630677566459641</v>
      </c>
      <c r="N839" s="4">
        <f t="shared" si="71"/>
        <v>7.7437496831819237</v>
      </c>
    </row>
    <row r="840" spans="1:14" x14ac:dyDescent="0.2">
      <c r="A840" s="30">
        <v>37407</v>
      </c>
      <c r="B840" s="3" t="s">
        <v>21</v>
      </c>
      <c r="C840" s="3" t="s">
        <v>15</v>
      </c>
      <c r="D840" s="6">
        <v>3</v>
      </c>
      <c r="E840" s="11" t="s">
        <v>6</v>
      </c>
      <c r="F840" s="3" t="str">
        <f t="shared" si="67"/>
        <v>Por</v>
      </c>
      <c r="G840" s="3" t="str">
        <f t="shared" si="68"/>
        <v>Hemisph</v>
      </c>
      <c r="H840" s="19">
        <v>45</v>
      </c>
      <c r="I840" s="19">
        <v>25</v>
      </c>
      <c r="J840" s="19">
        <v>19</v>
      </c>
      <c r="K840" s="24">
        <v>40</v>
      </c>
      <c r="L840" s="12">
        <f t="shared" si="69"/>
        <v>2017.6878817680447</v>
      </c>
      <c r="M840" s="4">
        <f t="shared" si="70"/>
        <v>3.3048539856325174</v>
      </c>
      <c r="N840" s="4">
        <f t="shared" si="71"/>
        <v>7.6097075218393933</v>
      </c>
    </row>
    <row r="841" spans="1:14" x14ac:dyDescent="0.2">
      <c r="A841" s="30">
        <v>37407</v>
      </c>
      <c r="B841" s="3" t="s">
        <v>21</v>
      </c>
      <c r="C841" s="3" t="s">
        <v>15</v>
      </c>
      <c r="D841" s="6">
        <v>3</v>
      </c>
      <c r="E841" s="11" t="s">
        <v>6</v>
      </c>
      <c r="F841" s="3" t="str">
        <f t="shared" si="67"/>
        <v>Por</v>
      </c>
      <c r="G841" s="3" t="str">
        <f t="shared" si="68"/>
        <v>Hemisph</v>
      </c>
      <c r="H841" s="19">
        <v>24</v>
      </c>
      <c r="I841" s="19">
        <v>17</v>
      </c>
      <c r="J841" s="19">
        <v>22</v>
      </c>
      <c r="K841" s="24">
        <v>55</v>
      </c>
      <c r="L841" s="12">
        <f t="shared" si="69"/>
        <v>1840.9732950036187</v>
      </c>
      <c r="M841" s="4">
        <f t="shared" si="70"/>
        <v>3.2650474887122245</v>
      </c>
      <c r="N841" s="4">
        <f t="shared" si="71"/>
        <v>7.518049675426413</v>
      </c>
    </row>
    <row r="842" spans="1:14" x14ac:dyDescent="0.2">
      <c r="A842" s="30">
        <v>37432</v>
      </c>
      <c r="B842" s="3" t="s">
        <v>28</v>
      </c>
      <c r="C842" s="3" t="s">
        <v>15</v>
      </c>
      <c r="D842" s="2">
        <v>3</v>
      </c>
      <c r="E842" s="3" t="s">
        <v>6</v>
      </c>
      <c r="F842" s="3" t="str">
        <f t="shared" si="67"/>
        <v>Por</v>
      </c>
      <c r="G842" s="3" t="str">
        <f t="shared" si="68"/>
        <v>Hemisph</v>
      </c>
      <c r="H842" s="17">
        <v>50</v>
      </c>
      <c r="I842" s="17">
        <v>42</v>
      </c>
      <c r="J842" s="17">
        <v>22</v>
      </c>
      <c r="K842" s="22">
        <v>50</v>
      </c>
      <c r="L842" s="12">
        <f t="shared" si="69"/>
        <v>3169.8669874721013</v>
      </c>
      <c r="M842" s="4">
        <f t="shared" si="70"/>
        <v>3.5010410389310445</v>
      </c>
      <c r="N842" s="4">
        <f t="shared" si="71"/>
        <v>8.0614449062030094</v>
      </c>
    </row>
    <row r="843" spans="1:14" x14ac:dyDescent="0.2">
      <c r="A843" s="30">
        <v>37432</v>
      </c>
      <c r="B843" s="3" t="s">
        <v>28</v>
      </c>
      <c r="C843" s="3" t="s">
        <v>15</v>
      </c>
      <c r="D843" s="2">
        <v>3</v>
      </c>
      <c r="E843" s="3" t="s">
        <v>6</v>
      </c>
      <c r="F843" s="3" t="str">
        <f t="shared" si="67"/>
        <v>Por</v>
      </c>
      <c r="G843" s="3" t="str">
        <f t="shared" si="68"/>
        <v>Hemisph</v>
      </c>
      <c r="H843" s="17">
        <v>13</v>
      </c>
      <c r="I843" s="17">
        <v>9</v>
      </c>
      <c r="J843" s="17">
        <v>7</v>
      </c>
      <c r="K843" s="22">
        <v>0</v>
      </c>
      <c r="L843" s="12">
        <f t="shared" si="69"/>
        <v>245.8296251434013</v>
      </c>
      <c r="M843" s="4">
        <f t="shared" si="70"/>
        <v>2.39063421891262</v>
      </c>
      <c r="N843" s="4">
        <f t="shared" si="71"/>
        <v>5.504638715269663</v>
      </c>
    </row>
    <row r="844" spans="1:14" x14ac:dyDescent="0.2">
      <c r="A844" s="30">
        <v>37407</v>
      </c>
      <c r="B844" s="3" t="s">
        <v>20</v>
      </c>
      <c r="C844" s="3" t="s">
        <v>15</v>
      </c>
      <c r="D844" s="2">
        <v>4</v>
      </c>
      <c r="E844" s="3" t="s">
        <v>6</v>
      </c>
      <c r="F844" s="3" t="str">
        <f t="shared" si="67"/>
        <v>Por</v>
      </c>
      <c r="G844" s="3" t="str">
        <f t="shared" si="68"/>
        <v>Hemisph</v>
      </c>
      <c r="H844" s="17">
        <v>103</v>
      </c>
      <c r="I844" s="17">
        <v>68</v>
      </c>
      <c r="J844" s="17">
        <v>21</v>
      </c>
      <c r="K844" s="22">
        <v>75</v>
      </c>
      <c r="L844" s="12">
        <f t="shared" si="69"/>
        <v>6886.3710966688268</v>
      </c>
      <c r="M844" s="4">
        <f t="shared" si="70"/>
        <v>3.8379904225064654</v>
      </c>
      <c r="N844" s="4">
        <f t="shared" si="71"/>
        <v>8.8372995339173066</v>
      </c>
    </row>
    <row r="845" spans="1:14" x14ac:dyDescent="0.2">
      <c r="A845" s="30">
        <v>37407</v>
      </c>
      <c r="B845" s="3" t="s">
        <v>21</v>
      </c>
      <c r="C845" s="3" t="s">
        <v>15</v>
      </c>
      <c r="D845" s="7">
        <v>5</v>
      </c>
      <c r="E845" s="11" t="s">
        <v>6</v>
      </c>
      <c r="F845" s="3" t="str">
        <f t="shared" si="67"/>
        <v>Por</v>
      </c>
      <c r="G845" s="3" t="str">
        <f t="shared" si="68"/>
        <v>Hemisph</v>
      </c>
      <c r="H845" s="19">
        <v>9.5</v>
      </c>
      <c r="I845" s="19">
        <v>10.5</v>
      </c>
      <c r="J845" s="19">
        <v>0</v>
      </c>
      <c r="K845" s="24">
        <v>0</v>
      </c>
      <c r="L845" s="12">
        <f t="shared" si="69"/>
        <v>78.343466798895463</v>
      </c>
      <c r="M845" s="4">
        <f t="shared" si="70"/>
        <v>1.8940027857249573</v>
      </c>
      <c r="N845" s="4">
        <f t="shared" si="71"/>
        <v>4.3611025804994821</v>
      </c>
    </row>
    <row r="846" spans="1:14" x14ac:dyDescent="0.2">
      <c r="A846" s="30">
        <v>37407</v>
      </c>
      <c r="B846" s="3" t="s">
        <v>21</v>
      </c>
      <c r="C846" s="3" t="s">
        <v>15</v>
      </c>
      <c r="D846" s="7">
        <v>5</v>
      </c>
      <c r="E846" s="11" t="s">
        <v>6</v>
      </c>
      <c r="F846" s="3" t="str">
        <f t="shared" si="67"/>
        <v>Por</v>
      </c>
      <c r="G846" s="3" t="str">
        <f t="shared" si="68"/>
        <v>Hemisph</v>
      </c>
      <c r="H846" s="19">
        <v>12</v>
      </c>
      <c r="I846" s="19">
        <v>11</v>
      </c>
      <c r="J846" s="19">
        <v>0</v>
      </c>
      <c r="K846" s="24">
        <v>5</v>
      </c>
      <c r="L846" s="12">
        <f t="shared" si="69"/>
        <v>103.67255756846318</v>
      </c>
      <c r="M846" s="4">
        <f t="shared" si="70"/>
        <v>2.0156638125720212</v>
      </c>
      <c r="N846" s="4">
        <f t="shared" si="71"/>
        <v>4.6412374473158806</v>
      </c>
    </row>
    <row r="847" spans="1:14" x14ac:dyDescent="0.2">
      <c r="A847" s="30">
        <v>37407</v>
      </c>
      <c r="B847" s="3" t="s">
        <v>21</v>
      </c>
      <c r="C847" s="3" t="s">
        <v>15</v>
      </c>
      <c r="D847" s="7">
        <v>5</v>
      </c>
      <c r="E847" s="11" t="s">
        <v>6</v>
      </c>
      <c r="F847" s="3" t="str">
        <f t="shared" si="67"/>
        <v>Por</v>
      </c>
      <c r="G847" s="3" t="str">
        <f t="shared" si="68"/>
        <v>Hemisph</v>
      </c>
      <c r="H847" s="19">
        <v>15</v>
      </c>
      <c r="I847" s="19">
        <v>9.5</v>
      </c>
      <c r="J847" s="19">
        <v>0</v>
      </c>
      <c r="K847" s="24">
        <v>5</v>
      </c>
      <c r="L847" s="12">
        <f t="shared" si="69"/>
        <v>111.91923828413638</v>
      </c>
      <c r="M847" s="4">
        <f t="shared" si="70"/>
        <v>2.0489047457107006</v>
      </c>
      <c r="N847" s="4">
        <f t="shared" si="71"/>
        <v>4.7177775244382145</v>
      </c>
    </row>
    <row r="848" spans="1:14" x14ac:dyDescent="0.2">
      <c r="A848" s="30">
        <v>37432</v>
      </c>
      <c r="B848" s="3" t="s">
        <v>20</v>
      </c>
      <c r="C848" s="3" t="s">
        <v>15</v>
      </c>
      <c r="D848" s="2">
        <v>5</v>
      </c>
      <c r="E848" s="3" t="s">
        <v>6</v>
      </c>
      <c r="F848" s="3" t="str">
        <f t="shared" si="67"/>
        <v>Por</v>
      </c>
      <c r="G848" s="3" t="str">
        <f t="shared" si="68"/>
        <v>Hemisph</v>
      </c>
      <c r="H848" s="17">
        <v>74</v>
      </c>
      <c r="I848" s="17">
        <v>56</v>
      </c>
      <c r="J848" s="17">
        <v>22</v>
      </c>
      <c r="K848" s="22">
        <v>65</v>
      </c>
      <c r="L848" s="12">
        <f t="shared" si="69"/>
        <v>4775.2208334564857</v>
      </c>
      <c r="M848" s="4">
        <f t="shared" si="70"/>
        <v>3.6789934606389063</v>
      </c>
      <c r="N848" s="4">
        <f t="shared" si="71"/>
        <v>8.4711954996897223</v>
      </c>
    </row>
    <row r="849" spans="1:14" x14ac:dyDescent="0.2">
      <c r="A849" s="30">
        <v>37392</v>
      </c>
      <c r="B849" s="29" t="s">
        <v>21</v>
      </c>
      <c r="C849" s="3" t="s">
        <v>15</v>
      </c>
      <c r="D849" s="2">
        <v>6</v>
      </c>
      <c r="E849" s="26" t="s">
        <v>6</v>
      </c>
      <c r="F849" s="3" t="str">
        <f t="shared" si="67"/>
        <v>Por</v>
      </c>
      <c r="G849" s="3" t="str">
        <f t="shared" si="68"/>
        <v>Hemisph</v>
      </c>
      <c r="H849" s="18">
        <v>17.5</v>
      </c>
      <c r="I849" s="18">
        <v>11.5</v>
      </c>
      <c r="J849" s="18">
        <v>0</v>
      </c>
      <c r="K849" s="23">
        <v>10</v>
      </c>
      <c r="L849" s="12">
        <f t="shared" si="69"/>
        <v>158.06138038373646</v>
      </c>
      <c r="M849" s="4">
        <f t="shared" si="70"/>
        <v>2.1988257704060774</v>
      </c>
      <c r="N849" s="4">
        <f t="shared" si="71"/>
        <v>5.062983441028182</v>
      </c>
    </row>
    <row r="850" spans="1:14" x14ac:dyDescent="0.2">
      <c r="A850" s="30">
        <v>37392</v>
      </c>
      <c r="B850" s="29" t="s">
        <v>21</v>
      </c>
      <c r="C850" s="3" t="s">
        <v>15</v>
      </c>
      <c r="D850" s="2">
        <v>6</v>
      </c>
      <c r="E850" s="26" t="s">
        <v>6</v>
      </c>
      <c r="F850" s="3" t="str">
        <f t="shared" si="67"/>
        <v>Por</v>
      </c>
      <c r="G850" s="3" t="str">
        <f t="shared" si="68"/>
        <v>Hemisph</v>
      </c>
      <c r="H850" s="18">
        <v>11</v>
      </c>
      <c r="I850" s="18">
        <v>9</v>
      </c>
      <c r="J850" s="18">
        <v>12</v>
      </c>
      <c r="K850" s="23">
        <v>10</v>
      </c>
      <c r="L850" s="12">
        <f t="shared" si="69"/>
        <v>530.14376029327764</v>
      </c>
      <c r="M850" s="4">
        <f t="shared" si="70"/>
        <v>2.7243936541971965</v>
      </c>
      <c r="N850" s="4">
        <f t="shared" si="71"/>
        <v>6.2731482156020393</v>
      </c>
    </row>
    <row r="851" spans="1:14" x14ac:dyDescent="0.2">
      <c r="A851" s="30">
        <v>37392</v>
      </c>
      <c r="B851" s="29" t="s">
        <v>21</v>
      </c>
      <c r="C851" s="3" t="s">
        <v>15</v>
      </c>
      <c r="D851" s="2">
        <v>6</v>
      </c>
      <c r="E851" s="26" t="s">
        <v>6</v>
      </c>
      <c r="F851" s="3" t="str">
        <f t="shared" si="67"/>
        <v>Por</v>
      </c>
      <c r="G851" s="3" t="str">
        <f t="shared" si="68"/>
        <v>Hemisph</v>
      </c>
      <c r="H851" s="18">
        <v>19</v>
      </c>
      <c r="I851" s="18">
        <v>13</v>
      </c>
      <c r="J851" s="18">
        <v>0</v>
      </c>
      <c r="K851" s="23">
        <v>15</v>
      </c>
      <c r="L851" s="12">
        <f t="shared" si="69"/>
        <v>193.99334635916972</v>
      </c>
      <c r="M851" s="4">
        <f t="shared" si="70"/>
        <v>2.287786834625837</v>
      </c>
      <c r="N851" s="4">
        <f t="shared" si="71"/>
        <v>5.2678238613574866</v>
      </c>
    </row>
    <row r="852" spans="1:14" x14ac:dyDescent="0.2">
      <c r="A852" s="30">
        <v>37392</v>
      </c>
      <c r="B852" s="29" t="s">
        <v>20</v>
      </c>
      <c r="C852" s="11" t="s">
        <v>15</v>
      </c>
      <c r="D852" s="7">
        <v>6</v>
      </c>
      <c r="E852" s="11" t="s">
        <v>6</v>
      </c>
      <c r="F852" s="3" t="str">
        <f t="shared" si="67"/>
        <v>Por</v>
      </c>
      <c r="G852" s="3" t="str">
        <f t="shared" si="68"/>
        <v>Hemisph</v>
      </c>
      <c r="H852" s="19">
        <v>31</v>
      </c>
      <c r="I852" s="19">
        <v>20.5</v>
      </c>
      <c r="J852" s="19">
        <v>8.5</v>
      </c>
      <c r="K852" s="24">
        <v>10</v>
      </c>
      <c r="L852" s="12">
        <f t="shared" si="69"/>
        <v>726.1006020609409</v>
      </c>
      <c r="M852" s="4">
        <f t="shared" si="70"/>
        <v>2.8609967968613632</v>
      </c>
      <c r="N852" s="4">
        <f t="shared" si="71"/>
        <v>6.5876885755566894</v>
      </c>
    </row>
    <row r="853" spans="1:14" x14ac:dyDescent="0.2">
      <c r="A853" s="30">
        <v>37392</v>
      </c>
      <c r="B853" s="29" t="s">
        <v>20</v>
      </c>
      <c r="C853" s="11" t="s">
        <v>15</v>
      </c>
      <c r="D853" s="7">
        <v>6</v>
      </c>
      <c r="E853" s="11" t="s">
        <v>6</v>
      </c>
      <c r="F853" s="3" t="str">
        <f t="shared" si="67"/>
        <v>Por</v>
      </c>
      <c r="G853" s="3" t="str">
        <f t="shared" si="68"/>
        <v>Hemisph</v>
      </c>
      <c r="H853" s="19">
        <v>10.5</v>
      </c>
      <c r="I853" s="19">
        <v>5</v>
      </c>
      <c r="J853" s="19">
        <v>1</v>
      </c>
      <c r="K853" s="24">
        <v>90</v>
      </c>
      <c r="L853" s="12">
        <f t="shared" si="69"/>
        <v>44.374996231955826</v>
      </c>
      <c r="M853" s="4">
        <f t="shared" si="70"/>
        <v>1.6471383291856099</v>
      </c>
      <c r="N853" s="4">
        <f t="shared" si="71"/>
        <v>3.7926761628819046</v>
      </c>
    </row>
    <row r="854" spans="1:14" x14ac:dyDescent="0.2">
      <c r="A854" s="30">
        <v>37392</v>
      </c>
      <c r="B854" s="29" t="s">
        <v>20</v>
      </c>
      <c r="C854" s="11" t="s">
        <v>15</v>
      </c>
      <c r="D854" s="7">
        <v>6</v>
      </c>
      <c r="E854" s="11" t="s">
        <v>6</v>
      </c>
      <c r="F854" s="3" t="str">
        <f t="shared" si="67"/>
        <v>Por</v>
      </c>
      <c r="G854" s="3" t="str">
        <f t="shared" si="68"/>
        <v>Hemisph</v>
      </c>
      <c r="H854" s="19">
        <v>68</v>
      </c>
      <c r="I854" s="19">
        <v>48</v>
      </c>
      <c r="J854" s="19">
        <v>52</v>
      </c>
      <c r="K854" s="24">
        <v>35</v>
      </c>
      <c r="L854" s="12">
        <f t="shared" si="69"/>
        <v>11058.406140636072</v>
      </c>
      <c r="M854" s="4">
        <f t="shared" si="70"/>
        <v>4.0436925361722649</v>
      </c>
      <c r="N854" s="4">
        <f t="shared" si="71"/>
        <v>9.3109461544415435</v>
      </c>
    </row>
    <row r="855" spans="1:14" x14ac:dyDescent="0.2">
      <c r="A855" s="30">
        <v>37432</v>
      </c>
      <c r="B855" s="3" t="s">
        <v>28</v>
      </c>
      <c r="C855" s="3" t="s">
        <v>15</v>
      </c>
      <c r="D855" s="2">
        <v>6</v>
      </c>
      <c r="E855" s="3" t="s">
        <v>6</v>
      </c>
      <c r="F855" s="3" t="str">
        <f t="shared" si="67"/>
        <v>Por</v>
      </c>
      <c r="G855" s="3" t="str">
        <f t="shared" si="68"/>
        <v>Hemisph</v>
      </c>
      <c r="H855" s="17">
        <v>110</v>
      </c>
      <c r="I855" s="17">
        <v>90</v>
      </c>
      <c r="J855" s="17">
        <v>50</v>
      </c>
      <c r="K855" s="22">
        <v>20</v>
      </c>
      <c r="L855" s="12">
        <f t="shared" si="69"/>
        <v>15629.42345160922</v>
      </c>
      <c r="M855" s="4">
        <f t="shared" si="70"/>
        <v>4.193942957775878</v>
      </c>
      <c r="N855" s="4">
        <f t="shared" si="71"/>
        <v>9.6569105354420941</v>
      </c>
    </row>
    <row r="856" spans="1:14" x14ac:dyDescent="0.2">
      <c r="A856" s="30">
        <v>37432</v>
      </c>
      <c r="B856" s="3" t="s">
        <v>28</v>
      </c>
      <c r="C856" s="3" t="s">
        <v>15</v>
      </c>
      <c r="D856" s="2">
        <v>6</v>
      </c>
      <c r="E856" s="3" t="s">
        <v>6</v>
      </c>
      <c r="F856" s="3" t="str">
        <f t="shared" si="67"/>
        <v>Por</v>
      </c>
      <c r="G856" s="3" t="str">
        <f t="shared" si="68"/>
        <v>Hemisph</v>
      </c>
      <c r="H856" s="17">
        <v>11</v>
      </c>
      <c r="I856" s="17">
        <v>10</v>
      </c>
      <c r="J856" s="17">
        <v>19</v>
      </c>
      <c r="K856" s="22">
        <v>0</v>
      </c>
      <c r="L856" s="12">
        <f t="shared" si="69"/>
        <v>1220.5087459196345</v>
      </c>
      <c r="M856" s="4">
        <f t="shared" si="70"/>
        <v>3.0865408958310669</v>
      </c>
      <c r="N856" s="4">
        <f t="shared" si="71"/>
        <v>7.1070230556571019</v>
      </c>
    </row>
    <row r="857" spans="1:14" x14ac:dyDescent="0.2">
      <c r="A857" s="30">
        <v>37407</v>
      </c>
      <c r="B857" s="3" t="s">
        <v>20</v>
      </c>
      <c r="C857" s="3" t="s">
        <v>15</v>
      </c>
      <c r="D857" s="2">
        <v>7</v>
      </c>
      <c r="E857" s="3" t="s">
        <v>6</v>
      </c>
      <c r="F857" s="3" t="str">
        <f t="shared" si="67"/>
        <v>Por</v>
      </c>
      <c r="G857" s="3" t="str">
        <f t="shared" si="68"/>
        <v>Hemisph</v>
      </c>
      <c r="H857" s="17">
        <v>45.5</v>
      </c>
      <c r="I857" s="17">
        <v>46</v>
      </c>
      <c r="J857" s="17">
        <v>15</v>
      </c>
      <c r="K857" s="22">
        <v>60</v>
      </c>
      <c r="L857" s="12">
        <f t="shared" si="69"/>
        <v>2350.6967030485625</v>
      </c>
      <c r="M857" s="4">
        <f t="shared" si="70"/>
        <v>3.371196598206363</v>
      </c>
      <c r="N857" s="4">
        <f t="shared" si="71"/>
        <v>7.762467032582208</v>
      </c>
    </row>
    <row r="858" spans="1:14" x14ac:dyDescent="0.2">
      <c r="A858" s="30">
        <v>37407</v>
      </c>
      <c r="B858" s="3" t="s">
        <v>20</v>
      </c>
      <c r="C858" s="3" t="s">
        <v>15</v>
      </c>
      <c r="D858" s="2">
        <v>7</v>
      </c>
      <c r="E858" s="3" t="s">
        <v>6</v>
      </c>
      <c r="F858" s="3" t="str">
        <f t="shared" si="67"/>
        <v>Por</v>
      </c>
      <c r="G858" s="3" t="str">
        <f t="shared" si="68"/>
        <v>Hemisph</v>
      </c>
      <c r="H858" s="17">
        <v>14</v>
      </c>
      <c r="I858" s="17">
        <v>12.5</v>
      </c>
      <c r="J858" s="17">
        <v>9</v>
      </c>
      <c r="K858" s="22">
        <v>70</v>
      </c>
      <c r="L858" s="12">
        <f t="shared" si="69"/>
        <v>391.9136835353267</v>
      </c>
      <c r="M858" s="4">
        <f t="shared" si="70"/>
        <v>2.5931904269895614</v>
      </c>
      <c r="N858" s="4">
        <f t="shared" si="71"/>
        <v>5.9710416204810279</v>
      </c>
    </row>
    <row r="859" spans="1:14" x14ac:dyDescent="0.2">
      <c r="A859" s="30">
        <v>37407</v>
      </c>
      <c r="B859" s="3" t="s">
        <v>21</v>
      </c>
      <c r="C859" s="3" t="s">
        <v>15</v>
      </c>
      <c r="D859" s="6">
        <v>7</v>
      </c>
      <c r="E859" s="11" t="s">
        <v>6</v>
      </c>
      <c r="F859" s="3" t="str">
        <f t="shared" si="67"/>
        <v>Por</v>
      </c>
      <c r="G859" s="3" t="str">
        <f t="shared" si="68"/>
        <v>Hemisph</v>
      </c>
      <c r="H859" s="19">
        <v>55</v>
      </c>
      <c r="I859" s="19">
        <v>38</v>
      </c>
      <c r="J859" s="19">
        <v>31</v>
      </c>
      <c r="K859" s="24">
        <v>10</v>
      </c>
      <c r="L859" s="12">
        <f t="shared" si="69"/>
        <v>4660.552701600458</v>
      </c>
      <c r="M859" s="4">
        <f t="shared" si="70"/>
        <v>3.6684374233469943</v>
      </c>
      <c r="N859" s="4">
        <f t="shared" si="71"/>
        <v>8.4468893255802762</v>
      </c>
    </row>
    <row r="860" spans="1:14" x14ac:dyDescent="0.2">
      <c r="A860" s="30">
        <v>37407</v>
      </c>
      <c r="B860" s="3" t="s">
        <v>21</v>
      </c>
      <c r="C860" s="3" t="s">
        <v>15</v>
      </c>
      <c r="D860" s="6">
        <v>7</v>
      </c>
      <c r="E860" s="11" t="s">
        <v>6</v>
      </c>
      <c r="F860" s="3" t="str">
        <f t="shared" si="67"/>
        <v>Por</v>
      </c>
      <c r="G860" s="3" t="str">
        <f t="shared" si="68"/>
        <v>Hemisph</v>
      </c>
      <c r="H860" s="19">
        <v>19</v>
      </c>
      <c r="I860" s="19">
        <v>24</v>
      </c>
      <c r="J860" s="19">
        <v>19</v>
      </c>
      <c r="K860" s="24">
        <v>10</v>
      </c>
      <c r="L860" s="12">
        <f t="shared" si="69"/>
        <v>1492.2565104551518</v>
      </c>
      <c r="M860" s="4">
        <f t="shared" si="70"/>
        <v>3.1738434823190005</v>
      </c>
      <c r="N860" s="4">
        <f t="shared" si="71"/>
        <v>7.3080446898840412</v>
      </c>
    </row>
    <row r="861" spans="1:14" x14ac:dyDescent="0.2">
      <c r="A861" s="30">
        <v>37407</v>
      </c>
      <c r="B861" s="3" t="s">
        <v>21</v>
      </c>
      <c r="C861" s="3" t="s">
        <v>15</v>
      </c>
      <c r="D861" s="6">
        <v>7</v>
      </c>
      <c r="E861" s="11" t="s">
        <v>6</v>
      </c>
      <c r="F861" s="3" t="str">
        <f t="shared" si="67"/>
        <v>Por</v>
      </c>
      <c r="G861" s="3" t="str">
        <f t="shared" si="68"/>
        <v>Hemisph</v>
      </c>
      <c r="H861" s="19">
        <v>26</v>
      </c>
      <c r="I861" s="19">
        <v>27</v>
      </c>
      <c r="J861" s="19">
        <v>30</v>
      </c>
      <c r="K861" s="24">
        <v>20</v>
      </c>
      <c r="L861" s="12">
        <f t="shared" si="69"/>
        <v>3378.7828989358227</v>
      </c>
      <c r="M861" s="4">
        <f t="shared" si="70"/>
        <v>3.5287602874176152</v>
      </c>
      <c r="N861" s="4">
        <f t="shared" si="71"/>
        <v>8.1252708345571847</v>
      </c>
    </row>
    <row r="862" spans="1:14" x14ac:dyDescent="0.2">
      <c r="A862" s="30">
        <v>37432</v>
      </c>
      <c r="B862" s="3" t="s">
        <v>28</v>
      </c>
      <c r="C862" s="3" t="s">
        <v>15</v>
      </c>
      <c r="D862" s="2">
        <v>7</v>
      </c>
      <c r="E862" s="3" t="s">
        <v>6</v>
      </c>
      <c r="F862" s="3" t="str">
        <f t="shared" si="67"/>
        <v>Por</v>
      </c>
      <c r="G862" s="3" t="str">
        <f t="shared" si="68"/>
        <v>Hemisph</v>
      </c>
      <c r="H862" s="17">
        <v>12</v>
      </c>
      <c r="I862" s="17">
        <v>10</v>
      </c>
      <c r="J862" s="17">
        <v>5</v>
      </c>
      <c r="K862" s="22">
        <v>30</v>
      </c>
      <c r="L862" s="12">
        <f t="shared" si="69"/>
        <v>172.78759594743863</v>
      </c>
      <c r="M862" s="4">
        <f t="shared" si="70"/>
        <v>2.2375125621883778</v>
      </c>
      <c r="N862" s="4">
        <f t="shared" si="71"/>
        <v>5.1520630710818711</v>
      </c>
    </row>
    <row r="863" spans="1:14" x14ac:dyDescent="0.2">
      <c r="A863" s="30">
        <v>37392</v>
      </c>
      <c r="B863" s="29" t="s">
        <v>21</v>
      </c>
      <c r="C863" s="3" t="s">
        <v>15</v>
      </c>
      <c r="D863" s="2">
        <v>8</v>
      </c>
      <c r="E863" s="26" t="s">
        <v>6</v>
      </c>
      <c r="F863" s="3" t="str">
        <f t="shared" si="67"/>
        <v>Por</v>
      </c>
      <c r="G863" s="3" t="str">
        <f t="shared" si="68"/>
        <v>Hemisph</v>
      </c>
      <c r="H863" s="18">
        <v>18.5</v>
      </c>
      <c r="I863" s="18">
        <v>21</v>
      </c>
      <c r="J863" s="18">
        <v>0</v>
      </c>
      <c r="K863" s="23">
        <v>30</v>
      </c>
      <c r="L863" s="12">
        <f t="shared" si="69"/>
        <v>305.12718647990863</v>
      </c>
      <c r="M863" s="4">
        <f t="shared" si="70"/>
        <v>2.4844809045031044</v>
      </c>
      <c r="N863" s="4">
        <f t="shared" si="71"/>
        <v>5.720728694537212</v>
      </c>
    </row>
    <row r="864" spans="1:14" x14ac:dyDescent="0.2">
      <c r="A864" s="30">
        <v>37392</v>
      </c>
      <c r="B864" s="29" t="s">
        <v>21</v>
      </c>
      <c r="C864" s="3" t="s">
        <v>15</v>
      </c>
      <c r="D864" s="2">
        <v>8</v>
      </c>
      <c r="E864" s="26" t="s">
        <v>6</v>
      </c>
      <c r="F864" s="3" t="str">
        <f t="shared" si="67"/>
        <v>Por</v>
      </c>
      <c r="G864" s="3" t="str">
        <f t="shared" si="68"/>
        <v>Hemisph</v>
      </c>
      <c r="H864" s="18">
        <v>6</v>
      </c>
      <c r="I864" s="18">
        <v>4</v>
      </c>
      <c r="J864" s="18">
        <v>0</v>
      </c>
      <c r="K864" s="23">
        <v>0</v>
      </c>
      <c r="L864" s="12">
        <f t="shared" si="69"/>
        <v>18.849555921538759</v>
      </c>
      <c r="M864" s="4">
        <f t="shared" si="70"/>
        <v>1.2753011230777775</v>
      </c>
      <c r="N864" s="4">
        <f t="shared" si="71"/>
        <v>2.9364893550774553</v>
      </c>
    </row>
    <row r="865" spans="1:14" x14ac:dyDescent="0.2">
      <c r="A865" s="30">
        <v>37392</v>
      </c>
      <c r="B865" s="29" t="s">
        <v>21</v>
      </c>
      <c r="C865" s="3" t="s">
        <v>15</v>
      </c>
      <c r="D865" s="2">
        <v>8</v>
      </c>
      <c r="E865" s="26" t="s">
        <v>6</v>
      </c>
      <c r="F865" s="3" t="str">
        <f t="shared" si="67"/>
        <v>Por</v>
      </c>
      <c r="G865" s="3" t="str">
        <f t="shared" si="68"/>
        <v>Hemisph</v>
      </c>
      <c r="H865" s="18">
        <v>4</v>
      </c>
      <c r="I865" s="18">
        <v>3</v>
      </c>
      <c r="J865" s="18">
        <v>0</v>
      </c>
      <c r="K865" s="23">
        <v>10</v>
      </c>
      <c r="L865" s="12">
        <f t="shared" si="69"/>
        <v>9.4247779607693793</v>
      </c>
      <c r="M865" s="4">
        <f t="shared" si="70"/>
        <v>0.97427112741379629</v>
      </c>
      <c r="N865" s="4">
        <f t="shared" si="71"/>
        <v>2.2433421745175099</v>
      </c>
    </row>
    <row r="866" spans="1:14" x14ac:dyDescent="0.2">
      <c r="A866" s="30">
        <v>37392</v>
      </c>
      <c r="B866" s="29" t="s">
        <v>21</v>
      </c>
      <c r="C866" s="3" t="s">
        <v>15</v>
      </c>
      <c r="D866" s="2">
        <v>8</v>
      </c>
      <c r="E866" s="26" t="s">
        <v>6</v>
      </c>
      <c r="F866" s="3" t="str">
        <f t="shared" si="67"/>
        <v>Por</v>
      </c>
      <c r="G866" s="3" t="str">
        <f t="shared" si="68"/>
        <v>Hemisph</v>
      </c>
      <c r="H866" s="18">
        <v>65</v>
      </c>
      <c r="I866" s="18">
        <v>43</v>
      </c>
      <c r="J866" s="18">
        <v>22</v>
      </c>
      <c r="K866" s="23">
        <v>75</v>
      </c>
      <c r="L866" s="12">
        <f t="shared" si="69"/>
        <v>3715.718711033328</v>
      </c>
      <c r="M866" s="4">
        <f t="shared" si="70"/>
        <v>3.5700428294147368</v>
      </c>
      <c r="N866" s="4">
        <f t="shared" si="71"/>
        <v>8.2203274003606577</v>
      </c>
    </row>
    <row r="867" spans="1:14" x14ac:dyDescent="0.2">
      <c r="A867" s="30">
        <v>37392</v>
      </c>
      <c r="B867" s="29" t="s">
        <v>21</v>
      </c>
      <c r="C867" s="3" t="s">
        <v>15</v>
      </c>
      <c r="D867" s="2">
        <v>8</v>
      </c>
      <c r="E867" s="26" t="s">
        <v>6</v>
      </c>
      <c r="F867" s="3" t="str">
        <f t="shared" si="67"/>
        <v>Por</v>
      </c>
      <c r="G867" s="3" t="str">
        <f t="shared" si="68"/>
        <v>Hemisph</v>
      </c>
      <c r="H867" s="18">
        <v>25</v>
      </c>
      <c r="I867" s="18">
        <v>13</v>
      </c>
      <c r="J867" s="18">
        <v>0</v>
      </c>
      <c r="K867" s="23">
        <v>90</v>
      </c>
      <c r="L867" s="12">
        <f t="shared" si="69"/>
        <v>255.25440310417068</v>
      </c>
      <c r="M867" s="4">
        <f t="shared" si="70"/>
        <v>2.4069732423450456</v>
      </c>
      <c r="N867" s="4">
        <f t="shared" si="71"/>
        <v>5.5422607070592473</v>
      </c>
    </row>
    <row r="868" spans="1:14" x14ac:dyDescent="0.2">
      <c r="A868" s="30">
        <v>37392</v>
      </c>
      <c r="B868" s="29" t="s">
        <v>21</v>
      </c>
      <c r="C868" s="3" t="s">
        <v>15</v>
      </c>
      <c r="D868" s="2">
        <v>8</v>
      </c>
      <c r="E868" s="26" t="s">
        <v>6</v>
      </c>
      <c r="F868" s="3" t="str">
        <f t="shared" si="67"/>
        <v>Por</v>
      </c>
      <c r="G868" s="3" t="str">
        <f t="shared" si="68"/>
        <v>Hemisph</v>
      </c>
      <c r="H868" s="18">
        <v>26</v>
      </c>
      <c r="I868" s="18">
        <v>24</v>
      </c>
      <c r="J868" s="18">
        <v>0</v>
      </c>
      <c r="K868" s="23">
        <v>70</v>
      </c>
      <c r="L868" s="12">
        <f t="shared" si="69"/>
        <v>490.08845396000771</v>
      </c>
      <c r="M868" s="4">
        <f t="shared" si="70"/>
        <v>2.6902744710485953</v>
      </c>
      <c r="N868" s="4">
        <f t="shared" si="71"/>
        <v>6.194585893098937</v>
      </c>
    </row>
    <row r="869" spans="1:14" x14ac:dyDescent="0.2">
      <c r="A869" s="30">
        <v>37392</v>
      </c>
      <c r="B869" s="29" t="s">
        <v>20</v>
      </c>
      <c r="C869" s="11" t="s">
        <v>15</v>
      </c>
      <c r="D869" s="7">
        <v>8</v>
      </c>
      <c r="E869" s="11" t="s">
        <v>6</v>
      </c>
      <c r="F869" s="3" t="str">
        <f t="shared" si="67"/>
        <v>Por</v>
      </c>
      <c r="G869" s="3" t="str">
        <f t="shared" si="68"/>
        <v>Hemisph</v>
      </c>
      <c r="H869" s="19">
        <v>33.5</v>
      </c>
      <c r="I869" s="19">
        <v>31</v>
      </c>
      <c r="J869" s="19">
        <v>11</v>
      </c>
      <c r="K869" s="24">
        <v>75</v>
      </c>
      <c r="L869" s="12">
        <f t="shared" si="69"/>
        <v>1195.768703772615</v>
      </c>
      <c r="M869" s="4">
        <f t="shared" si="70"/>
        <v>3.0776471826710843</v>
      </c>
      <c r="N869" s="4">
        <f t="shared" si="71"/>
        <v>7.0865445243135614</v>
      </c>
    </row>
    <row r="870" spans="1:14" x14ac:dyDescent="0.2">
      <c r="A870" s="30">
        <v>37392</v>
      </c>
      <c r="B870" s="29" t="s">
        <v>20</v>
      </c>
      <c r="C870" s="11" t="s">
        <v>15</v>
      </c>
      <c r="D870" s="7">
        <v>8</v>
      </c>
      <c r="E870" s="11" t="s">
        <v>6</v>
      </c>
      <c r="F870" s="3" t="str">
        <f t="shared" si="67"/>
        <v>Por</v>
      </c>
      <c r="G870" s="3" t="str">
        <f t="shared" si="68"/>
        <v>Hemisph</v>
      </c>
      <c r="H870" s="19">
        <v>10</v>
      </c>
      <c r="I870" s="19">
        <v>6.5</v>
      </c>
      <c r="J870" s="19">
        <v>2</v>
      </c>
      <c r="K870" s="24">
        <v>30</v>
      </c>
      <c r="L870" s="12">
        <f t="shared" si="69"/>
        <v>63.617251235193308</v>
      </c>
      <c r="M870" s="4">
        <f t="shared" si="70"/>
        <v>1.8035749002448211</v>
      </c>
      <c r="N870" s="4">
        <f t="shared" si="71"/>
        <v>4.1528846794019483</v>
      </c>
    </row>
    <row r="871" spans="1:14" x14ac:dyDescent="0.2">
      <c r="A871" s="30">
        <v>37392</v>
      </c>
      <c r="B871" s="29" t="s">
        <v>20</v>
      </c>
      <c r="C871" s="11" t="s">
        <v>15</v>
      </c>
      <c r="D871" s="7">
        <v>8</v>
      </c>
      <c r="E871" s="11" t="s">
        <v>6</v>
      </c>
      <c r="F871" s="3" t="str">
        <f t="shared" si="67"/>
        <v>Por</v>
      </c>
      <c r="G871" s="3" t="str">
        <f t="shared" si="68"/>
        <v>Hemisph</v>
      </c>
      <c r="H871" s="19">
        <v>4</v>
      </c>
      <c r="I871" s="19">
        <v>3</v>
      </c>
      <c r="J871" s="19">
        <v>3.5</v>
      </c>
      <c r="K871" s="24">
        <v>15</v>
      </c>
      <c r="L871" s="12">
        <f t="shared" si="69"/>
        <v>47.909287967244346</v>
      </c>
      <c r="M871" s="4">
        <f t="shared" si="70"/>
        <v>1.6804197163769385</v>
      </c>
      <c r="N871" s="4">
        <f t="shared" si="71"/>
        <v>3.8693093889028209</v>
      </c>
    </row>
    <row r="872" spans="1:14" x14ac:dyDescent="0.2">
      <c r="A872" s="30">
        <v>37432</v>
      </c>
      <c r="B872" s="3" t="s">
        <v>28</v>
      </c>
      <c r="C872" s="3" t="s">
        <v>15</v>
      </c>
      <c r="D872" s="2">
        <v>8</v>
      </c>
      <c r="E872" s="3" t="s">
        <v>6</v>
      </c>
      <c r="F872" s="3" t="str">
        <f t="shared" si="67"/>
        <v>Por</v>
      </c>
      <c r="G872" s="3" t="str">
        <f t="shared" si="68"/>
        <v>Hemisph</v>
      </c>
      <c r="H872" s="17">
        <v>78</v>
      </c>
      <c r="I872" s="17">
        <v>55</v>
      </c>
      <c r="J872" s="17">
        <v>35</v>
      </c>
      <c r="K872" s="22">
        <v>30</v>
      </c>
      <c r="L872" s="12">
        <f t="shared" si="69"/>
        <v>7217.8091216225494</v>
      </c>
      <c r="M872" s="4">
        <f t="shared" si="70"/>
        <v>3.8584053927522826</v>
      </c>
      <c r="N872" s="4">
        <f t="shared" si="71"/>
        <v>8.8843067400792428</v>
      </c>
    </row>
    <row r="873" spans="1:14" x14ac:dyDescent="0.2">
      <c r="A873" s="30">
        <v>37392</v>
      </c>
      <c r="B873" s="29" t="s">
        <v>21</v>
      </c>
      <c r="C873" s="3" t="s">
        <v>15</v>
      </c>
      <c r="D873" s="2">
        <v>9</v>
      </c>
      <c r="E873" s="26" t="s">
        <v>6</v>
      </c>
      <c r="F873" s="3" t="str">
        <f t="shared" si="67"/>
        <v>Por</v>
      </c>
      <c r="G873" s="3" t="str">
        <f t="shared" si="68"/>
        <v>Hemisph</v>
      </c>
      <c r="H873" s="18">
        <v>32.5</v>
      </c>
      <c r="I873" s="18">
        <v>25</v>
      </c>
      <c r="J873" s="18">
        <v>18</v>
      </c>
      <c r="K873" s="23">
        <v>70</v>
      </c>
      <c r="L873" s="12">
        <f t="shared" si="69"/>
        <v>1656.0120275235197</v>
      </c>
      <c r="M873" s="4">
        <f t="shared" si="70"/>
        <v>3.2190634867170536</v>
      </c>
      <c r="N873" s="4">
        <f t="shared" si="71"/>
        <v>7.4121675979161239</v>
      </c>
    </row>
    <row r="874" spans="1:14" x14ac:dyDescent="0.2">
      <c r="A874" s="30">
        <v>37392</v>
      </c>
      <c r="B874" s="29" t="s">
        <v>20</v>
      </c>
      <c r="C874" s="11" t="s">
        <v>15</v>
      </c>
      <c r="D874" s="7">
        <v>9</v>
      </c>
      <c r="E874" s="11" t="s">
        <v>6</v>
      </c>
      <c r="F874" s="3" t="str">
        <f t="shared" si="67"/>
        <v>Por</v>
      </c>
      <c r="G874" s="3" t="str">
        <f t="shared" si="68"/>
        <v>Hemisph</v>
      </c>
      <c r="H874" s="19">
        <v>37</v>
      </c>
      <c r="I874" s="19">
        <v>29</v>
      </c>
      <c r="J874" s="19">
        <v>15.5</v>
      </c>
      <c r="K874" s="24">
        <v>80</v>
      </c>
      <c r="L874" s="12">
        <f t="shared" si="69"/>
        <v>1597.4998643504098</v>
      </c>
      <c r="M874" s="4">
        <f t="shared" si="70"/>
        <v>3.2034408299528971</v>
      </c>
      <c r="N874" s="4">
        <f t="shared" si="71"/>
        <v>7.3761951013380145</v>
      </c>
    </row>
    <row r="875" spans="1:14" x14ac:dyDescent="0.2">
      <c r="A875" s="30">
        <v>37432</v>
      </c>
      <c r="B875" s="3" t="s">
        <v>28</v>
      </c>
      <c r="C875" s="3" t="s">
        <v>15</v>
      </c>
      <c r="D875" s="2">
        <v>9</v>
      </c>
      <c r="E875" s="3" t="s">
        <v>6</v>
      </c>
      <c r="F875" s="3" t="str">
        <f t="shared" si="67"/>
        <v>Por</v>
      </c>
      <c r="G875" s="3" t="str">
        <f t="shared" si="68"/>
        <v>Hemisph</v>
      </c>
      <c r="H875" s="17">
        <v>11</v>
      </c>
      <c r="I875" s="17">
        <v>8</v>
      </c>
      <c r="J875" s="17">
        <v>0</v>
      </c>
      <c r="K875" s="22">
        <v>0</v>
      </c>
      <c r="L875" s="12">
        <f t="shared" si="69"/>
        <v>69.115038378975441</v>
      </c>
      <c r="M875" s="4">
        <f t="shared" si="70"/>
        <v>1.8395725535163401</v>
      </c>
      <c r="N875" s="4">
        <f t="shared" si="71"/>
        <v>4.235772339207716</v>
      </c>
    </row>
    <row r="876" spans="1:14" x14ac:dyDescent="0.2">
      <c r="A876" s="30">
        <v>37432</v>
      </c>
      <c r="B876" s="3" t="s">
        <v>28</v>
      </c>
      <c r="C876" s="3" t="s">
        <v>15</v>
      </c>
      <c r="D876" s="2">
        <v>9</v>
      </c>
      <c r="E876" s="3" t="s">
        <v>6</v>
      </c>
      <c r="F876" s="3" t="str">
        <f t="shared" si="67"/>
        <v>Por</v>
      </c>
      <c r="G876" s="3" t="str">
        <f t="shared" si="68"/>
        <v>Hemisph</v>
      </c>
      <c r="H876" s="17">
        <v>5</v>
      </c>
      <c r="I876" s="17">
        <v>3</v>
      </c>
      <c r="J876" s="17">
        <v>0</v>
      </c>
      <c r="K876" s="22">
        <v>0</v>
      </c>
      <c r="L876" s="12">
        <f t="shared" si="69"/>
        <v>11.780972450961723</v>
      </c>
      <c r="M876" s="4">
        <f t="shared" si="70"/>
        <v>1.0711811404218528</v>
      </c>
      <c r="N876" s="4">
        <f t="shared" si="71"/>
        <v>2.4664857258317197</v>
      </c>
    </row>
    <row r="877" spans="1:14" x14ac:dyDescent="0.2">
      <c r="A877" s="30">
        <v>37432</v>
      </c>
      <c r="B877" s="3" t="s">
        <v>20</v>
      </c>
      <c r="C877" s="3" t="s">
        <v>15</v>
      </c>
      <c r="D877" s="2">
        <v>9</v>
      </c>
      <c r="E877" s="3" t="s">
        <v>6</v>
      </c>
      <c r="F877" s="3" t="str">
        <f t="shared" si="67"/>
        <v>Por</v>
      </c>
      <c r="G877" s="3" t="str">
        <f t="shared" si="68"/>
        <v>Hemisph</v>
      </c>
      <c r="H877" s="17">
        <v>47</v>
      </c>
      <c r="I877" s="17">
        <v>39</v>
      </c>
      <c r="J877" s="17">
        <v>16</v>
      </c>
      <c r="K877" s="22">
        <v>50</v>
      </c>
      <c r="L877" s="12">
        <f t="shared" si="69"/>
        <v>2243.8825528265097</v>
      </c>
      <c r="M877" s="4">
        <f t="shared" si="70"/>
        <v>3.3510001217489145</v>
      </c>
      <c r="N877" s="4">
        <f t="shared" si="71"/>
        <v>7.715962926960283</v>
      </c>
    </row>
    <row r="878" spans="1:14" x14ac:dyDescent="0.2">
      <c r="A878" s="30">
        <v>37432</v>
      </c>
      <c r="B878" s="3" t="s">
        <v>20</v>
      </c>
      <c r="C878" s="3" t="s">
        <v>15</v>
      </c>
      <c r="D878" s="2">
        <v>9</v>
      </c>
      <c r="E878" s="3" t="s">
        <v>6</v>
      </c>
      <c r="F878" s="3" t="str">
        <f t="shared" si="67"/>
        <v>Por</v>
      </c>
      <c r="G878" s="3" t="str">
        <f t="shared" si="68"/>
        <v>Hemisph</v>
      </c>
      <c r="H878" s="17">
        <v>54</v>
      </c>
      <c r="I878" s="17">
        <v>33</v>
      </c>
      <c r="J878" s="17">
        <v>24</v>
      </c>
      <c r="K878" s="22">
        <v>55</v>
      </c>
      <c r="L878" s="12">
        <f t="shared" si="69"/>
        <v>3209.1368956419738</v>
      </c>
      <c r="M878" s="4">
        <f t="shared" si="70"/>
        <v>3.5063882436626002</v>
      </c>
      <c r="N878" s="4">
        <f t="shared" si="71"/>
        <v>8.0737573001070775</v>
      </c>
    </row>
    <row r="879" spans="1:14" x14ac:dyDescent="0.2">
      <c r="A879" s="30">
        <v>37407</v>
      </c>
      <c r="B879" s="3" t="s">
        <v>21</v>
      </c>
      <c r="C879" s="3" t="s">
        <v>15</v>
      </c>
      <c r="D879" s="7">
        <v>1</v>
      </c>
      <c r="E879" s="11" t="s">
        <v>12</v>
      </c>
      <c r="F879" s="3" t="str">
        <f t="shared" si="67"/>
        <v>Poc</v>
      </c>
      <c r="G879" s="3" t="str">
        <f t="shared" si="68"/>
        <v>Branch</v>
      </c>
      <c r="H879" s="19">
        <v>4</v>
      </c>
      <c r="I879" s="19">
        <v>4</v>
      </c>
      <c r="J879" s="19">
        <v>3</v>
      </c>
      <c r="K879" s="24">
        <v>0</v>
      </c>
      <c r="L879" s="12">
        <f t="shared" si="69"/>
        <v>40.840704496667314</v>
      </c>
      <c r="M879" s="4">
        <f t="shared" si="70"/>
        <v>1.6110932250009706</v>
      </c>
      <c r="N879" s="4">
        <f t="shared" si="71"/>
        <v>3.7096792433109371</v>
      </c>
    </row>
    <row r="880" spans="1:14" x14ac:dyDescent="0.2">
      <c r="A880" s="30">
        <v>37407</v>
      </c>
      <c r="B880" s="3" t="s">
        <v>21</v>
      </c>
      <c r="C880" s="3" t="s">
        <v>15</v>
      </c>
      <c r="D880" s="7">
        <v>1</v>
      </c>
      <c r="E880" s="11" t="s">
        <v>12</v>
      </c>
      <c r="F880" s="3" t="str">
        <f t="shared" si="67"/>
        <v>Poc</v>
      </c>
      <c r="G880" s="3" t="str">
        <f t="shared" si="68"/>
        <v>Branch</v>
      </c>
      <c r="H880" s="19">
        <v>31</v>
      </c>
      <c r="I880" s="19">
        <v>28</v>
      </c>
      <c r="J880" s="19">
        <v>16</v>
      </c>
      <c r="K880" s="24">
        <v>80</v>
      </c>
      <c r="L880" s="12">
        <f t="shared" si="69"/>
        <v>1485.9733251479722</v>
      </c>
      <c r="M880" s="4">
        <f t="shared" si="70"/>
        <v>3.1720110134319452</v>
      </c>
      <c r="N880" s="4">
        <f t="shared" si="71"/>
        <v>7.3038252743413334</v>
      </c>
    </row>
    <row r="881" spans="1:14" x14ac:dyDescent="0.2">
      <c r="A881" s="30">
        <v>37432</v>
      </c>
      <c r="B881" s="3" t="s">
        <v>28</v>
      </c>
      <c r="C881" s="3" t="s">
        <v>15</v>
      </c>
      <c r="D881" s="2">
        <v>1</v>
      </c>
      <c r="E881" s="3" t="s">
        <v>12</v>
      </c>
      <c r="F881" s="3" t="str">
        <f t="shared" si="67"/>
        <v>Poc</v>
      </c>
      <c r="G881" s="3" t="str">
        <f t="shared" si="68"/>
        <v>Branch</v>
      </c>
      <c r="H881" s="17">
        <v>9</v>
      </c>
      <c r="I881" s="17">
        <v>7</v>
      </c>
      <c r="J881" s="17">
        <v>5</v>
      </c>
      <c r="K881" s="22">
        <v>0</v>
      </c>
      <c r="L881" s="12">
        <f t="shared" si="69"/>
        <v>128.01990063378406</v>
      </c>
      <c r="M881" s="4">
        <f t="shared" si="70"/>
        <v>2.1072774857701293</v>
      </c>
      <c r="N881" s="4">
        <f t="shared" si="71"/>
        <v>4.8521857255362715</v>
      </c>
    </row>
    <row r="882" spans="1:14" x14ac:dyDescent="0.2">
      <c r="A882" s="30">
        <v>37432</v>
      </c>
      <c r="B882" s="3" t="s">
        <v>20</v>
      </c>
      <c r="C882" s="3" t="s">
        <v>15</v>
      </c>
      <c r="D882" s="2">
        <v>1</v>
      </c>
      <c r="E882" s="3" t="s">
        <v>12</v>
      </c>
      <c r="F882" s="3" t="str">
        <f t="shared" si="67"/>
        <v>Poc</v>
      </c>
      <c r="G882" s="3" t="str">
        <f t="shared" si="68"/>
        <v>Branch</v>
      </c>
      <c r="H882" s="17">
        <v>36.5</v>
      </c>
      <c r="I882" s="17">
        <v>25</v>
      </c>
      <c r="J882" s="17">
        <v>21</v>
      </c>
      <c r="K882" s="22">
        <v>70</v>
      </c>
      <c r="L882" s="12">
        <f t="shared" si="69"/>
        <v>2102.1181843332702</v>
      </c>
      <c r="M882" s="4">
        <f t="shared" si="70"/>
        <v>3.3226571290856217</v>
      </c>
      <c r="N882" s="4">
        <f t="shared" si="71"/>
        <v>7.6507007745629458</v>
      </c>
    </row>
    <row r="883" spans="1:14" x14ac:dyDescent="0.2">
      <c r="A883" s="30">
        <v>37407</v>
      </c>
      <c r="B883" s="3" t="s">
        <v>21</v>
      </c>
      <c r="C883" s="3" t="s">
        <v>15</v>
      </c>
      <c r="D883" s="6">
        <v>3</v>
      </c>
      <c r="E883" s="11" t="s">
        <v>12</v>
      </c>
      <c r="F883" s="3" t="str">
        <f t="shared" si="67"/>
        <v>Poc</v>
      </c>
      <c r="G883" s="3" t="str">
        <f t="shared" si="68"/>
        <v>Branch</v>
      </c>
      <c r="H883" s="19">
        <v>4.5</v>
      </c>
      <c r="I883" s="19">
        <v>5</v>
      </c>
      <c r="J883" s="19">
        <v>5</v>
      </c>
      <c r="K883" s="24">
        <v>10</v>
      </c>
      <c r="L883" s="12">
        <f t="shared" si="69"/>
        <v>96.211275016187415</v>
      </c>
      <c r="M883" s="4">
        <f t="shared" si="70"/>
        <v>1.9832259700667227</v>
      </c>
      <c r="N883" s="4">
        <f t="shared" si="71"/>
        <v>4.5665465547142912</v>
      </c>
    </row>
    <row r="884" spans="1:14" x14ac:dyDescent="0.2">
      <c r="A884" s="30">
        <v>37407</v>
      </c>
      <c r="B884" s="3" t="s">
        <v>21</v>
      </c>
      <c r="C884" s="3" t="s">
        <v>15</v>
      </c>
      <c r="D884" s="6">
        <v>3</v>
      </c>
      <c r="E884" s="11" t="s">
        <v>12</v>
      </c>
      <c r="F884" s="3" t="str">
        <f t="shared" si="67"/>
        <v>Poc</v>
      </c>
      <c r="G884" s="3" t="str">
        <f t="shared" si="68"/>
        <v>Branch</v>
      </c>
      <c r="H884" s="19">
        <v>17</v>
      </c>
      <c r="I884" s="19">
        <v>11</v>
      </c>
      <c r="J884" s="19">
        <v>10.5</v>
      </c>
      <c r="K884" s="24">
        <v>0</v>
      </c>
      <c r="L884" s="12">
        <f t="shared" si="69"/>
        <v>493.23004661359749</v>
      </c>
      <c r="M884" s="4">
        <f t="shared" si="70"/>
        <v>2.6930495251033677</v>
      </c>
      <c r="N884" s="4">
        <f t="shared" si="71"/>
        <v>6.2009756911977085</v>
      </c>
    </row>
    <row r="885" spans="1:14" x14ac:dyDescent="0.2">
      <c r="A885" s="30">
        <v>37432</v>
      </c>
      <c r="B885" s="3" t="s">
        <v>20</v>
      </c>
      <c r="C885" s="3" t="s">
        <v>15</v>
      </c>
      <c r="D885" s="2">
        <v>3</v>
      </c>
      <c r="E885" s="3" t="s">
        <v>12</v>
      </c>
      <c r="F885" s="3" t="str">
        <f t="shared" si="67"/>
        <v>Poc</v>
      </c>
      <c r="G885" s="3" t="str">
        <f t="shared" si="68"/>
        <v>Branch</v>
      </c>
      <c r="H885" s="17">
        <v>8</v>
      </c>
      <c r="I885" s="17">
        <v>5.5</v>
      </c>
      <c r="J885" s="17">
        <v>7</v>
      </c>
      <c r="K885" s="22">
        <v>5</v>
      </c>
      <c r="L885" s="12">
        <f t="shared" si="69"/>
        <v>188.49555921538757</v>
      </c>
      <c r="M885" s="4">
        <f t="shared" si="70"/>
        <v>2.2753011230777775</v>
      </c>
      <c r="N885" s="4">
        <f t="shared" si="71"/>
        <v>5.2390744480715004</v>
      </c>
    </row>
    <row r="886" spans="1:14" x14ac:dyDescent="0.2">
      <c r="A886" s="30">
        <v>37432</v>
      </c>
      <c r="B886" s="3" t="s">
        <v>20</v>
      </c>
      <c r="C886" s="3" t="s">
        <v>15</v>
      </c>
      <c r="D886" s="2">
        <v>3</v>
      </c>
      <c r="E886" s="3" t="s">
        <v>12</v>
      </c>
      <c r="F886" s="3" t="str">
        <f t="shared" si="67"/>
        <v>Poc</v>
      </c>
      <c r="G886" s="3" t="str">
        <f t="shared" si="68"/>
        <v>Branch</v>
      </c>
      <c r="H886" s="17">
        <v>3</v>
      </c>
      <c r="I886" s="17">
        <v>2.5</v>
      </c>
      <c r="J886" s="17">
        <v>1</v>
      </c>
      <c r="K886" s="22">
        <v>10</v>
      </c>
      <c r="L886" s="12">
        <f t="shared" si="69"/>
        <v>9.0320788790706548</v>
      </c>
      <c r="M886" s="4">
        <f t="shared" si="70"/>
        <v>0.9557877217197831</v>
      </c>
      <c r="N886" s="4">
        <f t="shared" si="71"/>
        <v>2.2007825600987139</v>
      </c>
    </row>
    <row r="887" spans="1:14" x14ac:dyDescent="0.2">
      <c r="A887" s="30">
        <v>37432</v>
      </c>
      <c r="B887" s="3" t="s">
        <v>20</v>
      </c>
      <c r="C887" s="3" t="s">
        <v>15</v>
      </c>
      <c r="D887" s="2">
        <v>3</v>
      </c>
      <c r="E887" s="3" t="s">
        <v>12</v>
      </c>
      <c r="F887" s="3" t="str">
        <f t="shared" si="67"/>
        <v>Poc</v>
      </c>
      <c r="G887" s="3" t="str">
        <f t="shared" si="68"/>
        <v>Branch</v>
      </c>
      <c r="H887" s="17">
        <v>3.5</v>
      </c>
      <c r="I887" s="17">
        <v>3</v>
      </c>
      <c r="J887" s="17">
        <v>3</v>
      </c>
      <c r="K887" s="22">
        <v>15</v>
      </c>
      <c r="L887" s="12">
        <f t="shared" si="69"/>
        <v>36.521014597981342</v>
      </c>
      <c r="M887" s="4">
        <f t="shared" si="70"/>
        <v>1.5625428342561254</v>
      </c>
      <c r="N887" s="4">
        <f t="shared" si="71"/>
        <v>3.59788783732282</v>
      </c>
    </row>
    <row r="888" spans="1:14" x14ac:dyDescent="0.2">
      <c r="A888" s="30">
        <v>37432</v>
      </c>
      <c r="B888" s="3" t="s">
        <v>20</v>
      </c>
      <c r="C888" s="3" t="s">
        <v>15</v>
      </c>
      <c r="D888" s="2">
        <v>4</v>
      </c>
      <c r="E888" s="3" t="s">
        <v>12</v>
      </c>
      <c r="F888" s="3" t="str">
        <f t="shared" si="67"/>
        <v>Poc</v>
      </c>
      <c r="G888" s="3" t="str">
        <f t="shared" si="68"/>
        <v>Branch</v>
      </c>
      <c r="H888" s="17">
        <v>31.5</v>
      </c>
      <c r="I888" s="17">
        <v>31</v>
      </c>
      <c r="J888" s="17">
        <v>20.5</v>
      </c>
      <c r="K888" s="22">
        <v>25</v>
      </c>
      <c r="L888" s="12">
        <f t="shared" si="69"/>
        <v>2087.1956192287189</v>
      </c>
      <c r="M888" s="4">
        <f t="shared" si="70"/>
        <v>3.3195631545615059</v>
      </c>
      <c r="N888" s="4">
        <f t="shared" si="71"/>
        <v>7.6435766349456129</v>
      </c>
    </row>
    <row r="889" spans="1:14" x14ac:dyDescent="0.2">
      <c r="A889" s="30">
        <v>37407</v>
      </c>
      <c r="B889" s="3" t="s">
        <v>20</v>
      </c>
      <c r="C889" s="3" t="s">
        <v>15</v>
      </c>
      <c r="D889" s="2">
        <v>5</v>
      </c>
      <c r="E889" s="3" t="s">
        <v>12</v>
      </c>
      <c r="F889" s="3" t="str">
        <f t="shared" si="67"/>
        <v>Poc</v>
      </c>
      <c r="G889" s="3" t="str">
        <f t="shared" si="68"/>
        <v>Branch</v>
      </c>
      <c r="H889" s="17">
        <v>27</v>
      </c>
      <c r="I889" s="17">
        <v>26</v>
      </c>
      <c r="J889" s="17">
        <v>19</v>
      </c>
      <c r="K889" s="22">
        <v>20</v>
      </c>
      <c r="L889" s="12">
        <f t="shared" si="69"/>
        <v>1685.4644586509239</v>
      </c>
      <c r="M889" s="4">
        <f t="shared" si="70"/>
        <v>3.2267195989961035</v>
      </c>
      <c r="N889" s="4">
        <f t="shared" si="71"/>
        <v>7.429796447920153</v>
      </c>
    </row>
    <row r="890" spans="1:14" x14ac:dyDescent="0.2">
      <c r="A890" s="30">
        <v>37407</v>
      </c>
      <c r="B890" s="3" t="s">
        <v>21</v>
      </c>
      <c r="C890" s="3" t="s">
        <v>15</v>
      </c>
      <c r="D890" s="7">
        <v>5</v>
      </c>
      <c r="E890" s="11" t="s">
        <v>12</v>
      </c>
      <c r="F890" s="3" t="str">
        <f t="shared" si="67"/>
        <v>Poc</v>
      </c>
      <c r="G890" s="3" t="str">
        <f t="shared" si="68"/>
        <v>Branch</v>
      </c>
      <c r="H890" s="19">
        <v>34</v>
      </c>
      <c r="I890" s="19">
        <v>29</v>
      </c>
      <c r="J890" s="19">
        <v>21</v>
      </c>
      <c r="K890" s="24">
        <v>15</v>
      </c>
      <c r="L890" s="12">
        <f t="shared" si="69"/>
        <v>2159.8449493429825</v>
      </c>
      <c r="M890" s="4">
        <f t="shared" si="70"/>
        <v>3.334422575196434</v>
      </c>
      <c r="N890" s="4">
        <f t="shared" si="71"/>
        <v>7.6777917153901267</v>
      </c>
    </row>
    <row r="891" spans="1:14" x14ac:dyDescent="0.2">
      <c r="A891" s="30">
        <v>37407</v>
      </c>
      <c r="B891" s="3" t="s">
        <v>21</v>
      </c>
      <c r="C891" s="3" t="s">
        <v>15</v>
      </c>
      <c r="D891" s="7">
        <v>5</v>
      </c>
      <c r="E891" s="11" t="s">
        <v>12</v>
      </c>
      <c r="F891" s="3" t="str">
        <f t="shared" si="67"/>
        <v>Poc</v>
      </c>
      <c r="G891" s="3" t="str">
        <f t="shared" si="68"/>
        <v>Branch</v>
      </c>
      <c r="H891" s="19">
        <v>25</v>
      </c>
      <c r="I891" s="19">
        <v>18</v>
      </c>
      <c r="J891" s="19">
        <v>16</v>
      </c>
      <c r="K891" s="24">
        <v>20</v>
      </c>
      <c r="L891" s="12">
        <f t="shared" si="69"/>
        <v>1157.6768928478389</v>
      </c>
      <c r="M891" s="4">
        <f t="shared" si="70"/>
        <v>3.0635873648892042</v>
      </c>
      <c r="N891" s="4">
        <f t="shared" si="71"/>
        <v>7.0541705974787918</v>
      </c>
    </row>
    <row r="892" spans="1:14" x14ac:dyDescent="0.2">
      <c r="A892" s="30">
        <v>37407</v>
      </c>
      <c r="B892" s="3" t="s">
        <v>21</v>
      </c>
      <c r="C892" s="3" t="s">
        <v>15</v>
      </c>
      <c r="D892" s="7">
        <v>5</v>
      </c>
      <c r="E892" s="11" t="s">
        <v>12</v>
      </c>
      <c r="F892" s="3" t="str">
        <f t="shared" si="67"/>
        <v>Poc</v>
      </c>
      <c r="G892" s="3" t="str">
        <f t="shared" si="68"/>
        <v>Branch</v>
      </c>
      <c r="H892" s="19">
        <v>28</v>
      </c>
      <c r="I892" s="19">
        <v>24</v>
      </c>
      <c r="J892" s="19">
        <v>21</v>
      </c>
      <c r="K892" s="24">
        <v>5</v>
      </c>
      <c r="L892" s="12">
        <f t="shared" si="69"/>
        <v>1913.229926036184</v>
      </c>
      <c r="M892" s="4">
        <f t="shared" si="70"/>
        <v>3.2817671653270093</v>
      </c>
      <c r="N892" s="4">
        <f t="shared" si="71"/>
        <v>7.5565481535592971</v>
      </c>
    </row>
    <row r="893" spans="1:14" x14ac:dyDescent="0.2">
      <c r="A893" s="30">
        <v>37432</v>
      </c>
      <c r="B893" s="3" t="s">
        <v>28</v>
      </c>
      <c r="C893" s="3" t="s">
        <v>15</v>
      </c>
      <c r="D893" s="2">
        <v>5</v>
      </c>
      <c r="E893" s="3" t="s">
        <v>12</v>
      </c>
      <c r="F893" s="3" t="str">
        <f t="shared" si="67"/>
        <v>Poc</v>
      </c>
      <c r="G893" s="3" t="str">
        <f t="shared" si="68"/>
        <v>Branch</v>
      </c>
      <c r="H893" s="17">
        <v>7</v>
      </c>
      <c r="I893" s="17">
        <v>7</v>
      </c>
      <c r="J893" s="17">
        <v>6</v>
      </c>
      <c r="K893" s="22">
        <v>0</v>
      </c>
      <c r="L893" s="12">
        <f t="shared" si="69"/>
        <v>151.58184553570752</v>
      </c>
      <c r="M893" s="4">
        <f t="shared" si="70"/>
        <v>2.1806471903739451</v>
      </c>
      <c r="N893" s="4">
        <f t="shared" si="71"/>
        <v>5.0211257136343947</v>
      </c>
    </row>
    <row r="894" spans="1:14" x14ac:dyDescent="0.2">
      <c r="A894" s="30">
        <v>37432</v>
      </c>
      <c r="B894" s="3" t="s">
        <v>20</v>
      </c>
      <c r="C894" s="3" t="s">
        <v>15</v>
      </c>
      <c r="D894" s="2">
        <v>5</v>
      </c>
      <c r="E894" s="3" t="s">
        <v>12</v>
      </c>
      <c r="F894" s="3" t="str">
        <f t="shared" si="67"/>
        <v>Poc</v>
      </c>
      <c r="G894" s="3" t="str">
        <f t="shared" si="68"/>
        <v>Branch</v>
      </c>
      <c r="H894" s="17">
        <v>19</v>
      </c>
      <c r="I894" s="17">
        <v>15</v>
      </c>
      <c r="J894" s="17">
        <v>11.5</v>
      </c>
      <c r="K894" s="22">
        <v>2</v>
      </c>
      <c r="L894" s="12">
        <f t="shared" si="69"/>
        <v>639.31410500552295</v>
      </c>
      <c r="M894" s="4">
        <f t="shared" si="70"/>
        <v>2.8057142862553728</v>
      </c>
      <c r="N894" s="4">
        <f t="shared" si="71"/>
        <v>6.46039589073205</v>
      </c>
    </row>
    <row r="895" spans="1:14" x14ac:dyDescent="0.2">
      <c r="A895" s="30">
        <v>37392</v>
      </c>
      <c r="B895" s="29" t="s">
        <v>21</v>
      </c>
      <c r="C895" s="3" t="s">
        <v>15</v>
      </c>
      <c r="D895" s="2">
        <v>6</v>
      </c>
      <c r="E895" s="26" t="s">
        <v>12</v>
      </c>
      <c r="F895" s="3" t="str">
        <f t="shared" si="67"/>
        <v>Poc</v>
      </c>
      <c r="G895" s="3" t="str">
        <f t="shared" si="68"/>
        <v>Branch</v>
      </c>
      <c r="H895" s="18">
        <v>14</v>
      </c>
      <c r="I895" s="18">
        <v>15</v>
      </c>
      <c r="J895" s="18">
        <v>10</v>
      </c>
      <c r="K895" s="23">
        <v>5</v>
      </c>
      <c r="L895" s="12">
        <f t="shared" si="69"/>
        <v>479.09287967244347</v>
      </c>
      <c r="M895" s="4">
        <f t="shared" si="70"/>
        <v>2.6804197163769383</v>
      </c>
      <c r="N895" s="4">
        <f t="shared" si="71"/>
        <v>6.1718944818968664</v>
      </c>
    </row>
    <row r="896" spans="1:14" x14ac:dyDescent="0.2">
      <c r="A896" s="30">
        <v>37392</v>
      </c>
      <c r="B896" s="29" t="s">
        <v>21</v>
      </c>
      <c r="C896" s="3" t="s">
        <v>15</v>
      </c>
      <c r="D896" s="2">
        <v>6</v>
      </c>
      <c r="E896" s="26" t="s">
        <v>12</v>
      </c>
      <c r="F896" s="3" t="str">
        <f t="shared" si="67"/>
        <v>Poc</v>
      </c>
      <c r="G896" s="3" t="str">
        <f t="shared" si="68"/>
        <v>Branch</v>
      </c>
      <c r="H896" s="18">
        <v>6.5</v>
      </c>
      <c r="I896" s="18">
        <v>7.5</v>
      </c>
      <c r="J896" s="18">
        <v>6</v>
      </c>
      <c r="K896" s="23">
        <v>5</v>
      </c>
      <c r="L896" s="12">
        <f t="shared" si="69"/>
        <v>151.38549599485816</v>
      </c>
      <c r="M896" s="4">
        <f t="shared" si="70"/>
        <v>2.1800842680891659</v>
      </c>
      <c r="N896" s="4">
        <f t="shared" si="71"/>
        <v>5.0198295371729484</v>
      </c>
    </row>
    <row r="897" spans="1:14" x14ac:dyDescent="0.2">
      <c r="A897" s="30">
        <v>37392</v>
      </c>
      <c r="B897" s="29" t="s">
        <v>21</v>
      </c>
      <c r="C897" s="3" t="s">
        <v>15</v>
      </c>
      <c r="D897" s="2">
        <v>6</v>
      </c>
      <c r="E897" s="26" t="s">
        <v>12</v>
      </c>
      <c r="F897" s="3" t="str">
        <f t="shared" si="67"/>
        <v>Poc</v>
      </c>
      <c r="G897" s="3" t="str">
        <f t="shared" si="68"/>
        <v>Branch</v>
      </c>
      <c r="H897" s="18">
        <v>3</v>
      </c>
      <c r="I897" s="18">
        <v>3.5</v>
      </c>
      <c r="J897" s="18">
        <v>1</v>
      </c>
      <c r="K897" s="23">
        <v>0</v>
      </c>
      <c r="L897" s="12">
        <f t="shared" si="69"/>
        <v>11.388273369263</v>
      </c>
      <c r="M897" s="4">
        <f t="shared" si="70"/>
        <v>1.0564578836011465</v>
      </c>
      <c r="N897" s="4">
        <f t="shared" si="71"/>
        <v>2.4325841741560383</v>
      </c>
    </row>
    <row r="898" spans="1:14" x14ac:dyDescent="0.2">
      <c r="A898" s="30">
        <v>37392</v>
      </c>
      <c r="B898" s="29" t="s">
        <v>21</v>
      </c>
      <c r="C898" s="3" t="s">
        <v>15</v>
      </c>
      <c r="D898" s="2">
        <v>6</v>
      </c>
      <c r="E898" s="26" t="s">
        <v>12</v>
      </c>
      <c r="F898" s="3" t="str">
        <f t="shared" si="67"/>
        <v>Poc</v>
      </c>
      <c r="G898" s="3" t="str">
        <f t="shared" si="68"/>
        <v>Branch</v>
      </c>
      <c r="H898" s="18">
        <v>29</v>
      </c>
      <c r="I898" s="18">
        <v>21.5</v>
      </c>
      <c r="J898" s="18">
        <v>19</v>
      </c>
      <c r="K898" s="23">
        <v>5</v>
      </c>
      <c r="L898" s="12">
        <f t="shared" si="69"/>
        <v>1623.8107028242243</v>
      </c>
      <c r="M898" s="4">
        <f t="shared" si="70"/>
        <v>3.2105353995907557</v>
      </c>
      <c r="N898" s="4">
        <f t="shared" si="71"/>
        <v>7.3925309516273563</v>
      </c>
    </row>
    <row r="899" spans="1:14" x14ac:dyDescent="0.2">
      <c r="A899" s="30">
        <v>37392</v>
      </c>
      <c r="B899" s="29" t="s">
        <v>20</v>
      </c>
      <c r="C899" s="11" t="s">
        <v>15</v>
      </c>
      <c r="D899" s="7">
        <v>6</v>
      </c>
      <c r="E899" s="11" t="s">
        <v>12</v>
      </c>
      <c r="F899" s="3" t="str">
        <f t="shared" ref="F899:F962" si="72">VLOOKUP(E899,P$3:Q$22,2)</f>
        <v>Poc</v>
      </c>
      <c r="G899" s="3" t="str">
        <f t="shared" ref="G899:G962" si="73">VLOOKUP(E899,P$24:Q$44,2)</f>
        <v>Branch</v>
      </c>
      <c r="H899" s="19">
        <v>10</v>
      </c>
      <c r="I899" s="19">
        <v>9.5</v>
      </c>
      <c r="J899" s="19">
        <v>7</v>
      </c>
      <c r="K899" s="24">
        <v>0</v>
      </c>
      <c r="L899" s="12">
        <f t="shared" ref="L899:L962" si="74">IF(J899&gt;0,PI()*((H899/2)*(I899/2)+J899^2),((H899/2)*(I899/2))*PI())</f>
        <v>228.55086554865744</v>
      </c>
      <c r="M899" s="4">
        <f t="shared" ref="M899:M962" si="75">LOG(L899)</f>
        <v>2.3589828703520785</v>
      </c>
      <c r="N899" s="4">
        <f t="shared" ref="N899:N962" si="76">LN(L899)</f>
        <v>5.431758791901002</v>
      </c>
    </row>
    <row r="900" spans="1:14" x14ac:dyDescent="0.2">
      <c r="A900" s="30">
        <v>37432</v>
      </c>
      <c r="B900" s="3" t="s">
        <v>28</v>
      </c>
      <c r="C900" s="3" t="s">
        <v>15</v>
      </c>
      <c r="D900" s="2">
        <v>6</v>
      </c>
      <c r="E900" s="3" t="s">
        <v>12</v>
      </c>
      <c r="F900" s="3" t="str">
        <f t="shared" si="72"/>
        <v>Poc</v>
      </c>
      <c r="G900" s="3" t="str">
        <f t="shared" si="73"/>
        <v>Branch</v>
      </c>
      <c r="H900" s="17">
        <v>8</v>
      </c>
      <c r="I900" s="17">
        <v>6</v>
      </c>
      <c r="J900" s="17">
        <v>4</v>
      </c>
      <c r="K900" s="22">
        <v>20</v>
      </c>
      <c r="L900" s="12">
        <f t="shared" si="74"/>
        <v>87.964594300514207</v>
      </c>
      <c r="M900" s="4">
        <f t="shared" si="75"/>
        <v>1.9443079040363531</v>
      </c>
      <c r="N900" s="4">
        <f t="shared" si="76"/>
        <v>4.4769343960246042</v>
      </c>
    </row>
    <row r="901" spans="1:14" x14ac:dyDescent="0.2">
      <c r="A901" s="30">
        <v>37432</v>
      </c>
      <c r="B901" s="3" t="s">
        <v>20</v>
      </c>
      <c r="C901" s="3" t="s">
        <v>15</v>
      </c>
      <c r="D901" s="2">
        <v>6</v>
      </c>
      <c r="E901" s="3" t="s">
        <v>12</v>
      </c>
      <c r="F901" s="3" t="str">
        <f t="shared" si="72"/>
        <v>Poc</v>
      </c>
      <c r="G901" s="3" t="str">
        <f t="shared" si="73"/>
        <v>Branch</v>
      </c>
      <c r="H901" s="17">
        <v>12</v>
      </c>
      <c r="I901" s="17">
        <v>10</v>
      </c>
      <c r="J901" s="17">
        <v>12.5</v>
      </c>
      <c r="K901" s="22">
        <v>2</v>
      </c>
      <c r="L901" s="12">
        <f t="shared" si="74"/>
        <v>585.121631731099</v>
      </c>
      <c r="M901" s="4">
        <f t="shared" si="75"/>
        <v>2.7672461541144644</v>
      </c>
      <c r="N901" s="4">
        <f t="shared" si="76"/>
        <v>6.3718197431090688</v>
      </c>
    </row>
    <row r="902" spans="1:14" x14ac:dyDescent="0.2">
      <c r="A902" s="30">
        <v>37407</v>
      </c>
      <c r="B902" s="3" t="s">
        <v>20</v>
      </c>
      <c r="C902" s="3" t="s">
        <v>15</v>
      </c>
      <c r="D902" s="2">
        <v>7</v>
      </c>
      <c r="E902" s="3" t="s">
        <v>12</v>
      </c>
      <c r="F902" s="3" t="str">
        <f t="shared" si="72"/>
        <v>Poc</v>
      </c>
      <c r="G902" s="3" t="str">
        <f t="shared" si="73"/>
        <v>Branch</v>
      </c>
      <c r="H902" s="17">
        <v>39</v>
      </c>
      <c r="I902" s="17">
        <v>34.5</v>
      </c>
      <c r="J902" s="17">
        <v>26</v>
      </c>
      <c r="K902" s="22">
        <v>40</v>
      </c>
      <c r="L902" s="12">
        <f t="shared" si="74"/>
        <v>3180.4698626779668</v>
      </c>
      <c r="M902" s="4">
        <f t="shared" si="75"/>
        <v>3.5024912846681966</v>
      </c>
      <c r="N902" s="4">
        <f t="shared" si="76"/>
        <v>8.064784220418554</v>
      </c>
    </row>
    <row r="903" spans="1:14" x14ac:dyDescent="0.2">
      <c r="A903" s="30">
        <v>37407</v>
      </c>
      <c r="B903" s="3" t="s">
        <v>20</v>
      </c>
      <c r="C903" s="3" t="s">
        <v>15</v>
      </c>
      <c r="D903" s="2">
        <v>7</v>
      </c>
      <c r="E903" s="3" t="s">
        <v>12</v>
      </c>
      <c r="F903" s="3" t="str">
        <f t="shared" si="72"/>
        <v>Poc</v>
      </c>
      <c r="G903" s="3" t="str">
        <f t="shared" si="73"/>
        <v>Branch</v>
      </c>
      <c r="H903" s="17">
        <v>1.5</v>
      </c>
      <c r="I903" s="17">
        <v>1</v>
      </c>
      <c r="J903" s="17">
        <v>0.6</v>
      </c>
      <c r="K903" s="22">
        <v>0</v>
      </c>
      <c r="L903" s="12">
        <f t="shared" si="74"/>
        <v>2.3090706003884978</v>
      </c>
      <c r="M903" s="4">
        <f t="shared" si="75"/>
        <v>0.36343721177832872</v>
      </c>
      <c r="N903" s="4">
        <f t="shared" si="76"/>
        <v>0.83684510608009965</v>
      </c>
    </row>
    <row r="904" spans="1:14" x14ac:dyDescent="0.2">
      <c r="A904" s="30">
        <v>37407</v>
      </c>
      <c r="B904" s="3" t="s">
        <v>20</v>
      </c>
      <c r="C904" s="3" t="s">
        <v>15</v>
      </c>
      <c r="D904" s="2">
        <v>7</v>
      </c>
      <c r="E904" s="3" t="s">
        <v>12</v>
      </c>
      <c r="F904" s="3" t="str">
        <f t="shared" si="72"/>
        <v>Poc</v>
      </c>
      <c r="G904" s="3" t="str">
        <f t="shared" si="73"/>
        <v>Branch</v>
      </c>
      <c r="H904" s="17">
        <v>11.5</v>
      </c>
      <c r="I904" s="17">
        <v>8</v>
      </c>
      <c r="J904" s="17">
        <v>6</v>
      </c>
      <c r="K904" s="22">
        <v>0</v>
      </c>
      <c r="L904" s="12">
        <f t="shared" si="74"/>
        <v>185.35396656179779</v>
      </c>
      <c r="M904" s="4">
        <f t="shared" si="75"/>
        <v>2.2680018843362779</v>
      </c>
      <c r="N904" s="4">
        <f t="shared" si="76"/>
        <v>5.2222673297551196</v>
      </c>
    </row>
    <row r="905" spans="1:14" x14ac:dyDescent="0.2">
      <c r="A905" s="30">
        <v>37432</v>
      </c>
      <c r="B905" s="3" t="s">
        <v>28</v>
      </c>
      <c r="C905" s="3" t="s">
        <v>15</v>
      </c>
      <c r="D905" s="2">
        <v>7</v>
      </c>
      <c r="E905" s="3" t="s">
        <v>12</v>
      </c>
      <c r="F905" s="3" t="str">
        <f t="shared" si="72"/>
        <v>Poc</v>
      </c>
      <c r="G905" s="3" t="str">
        <f t="shared" si="73"/>
        <v>Branch</v>
      </c>
      <c r="H905" s="17">
        <v>15</v>
      </c>
      <c r="I905" s="17">
        <v>11</v>
      </c>
      <c r="J905" s="17">
        <v>8</v>
      </c>
      <c r="K905" s="22">
        <v>0</v>
      </c>
      <c r="L905" s="12">
        <f t="shared" si="74"/>
        <v>330.65262679032571</v>
      </c>
      <c r="M905" s="4">
        <f t="shared" si="75"/>
        <v>2.5193719772018399</v>
      </c>
      <c r="N905" s="4">
        <f t="shared" si="76"/>
        <v>5.8010683584118912</v>
      </c>
    </row>
    <row r="906" spans="1:14" x14ac:dyDescent="0.2">
      <c r="A906" s="30">
        <v>37432</v>
      </c>
      <c r="B906" s="3" t="s">
        <v>20</v>
      </c>
      <c r="C906" s="3" t="s">
        <v>15</v>
      </c>
      <c r="D906" s="2">
        <v>7</v>
      </c>
      <c r="E906" s="3" t="s">
        <v>12</v>
      </c>
      <c r="F906" s="3" t="str">
        <f t="shared" si="72"/>
        <v>Poc</v>
      </c>
      <c r="G906" s="3" t="str">
        <f t="shared" si="73"/>
        <v>Branch</v>
      </c>
      <c r="H906" s="17">
        <v>7.5</v>
      </c>
      <c r="I906" s="17">
        <v>7</v>
      </c>
      <c r="J906" s="17">
        <v>4</v>
      </c>
      <c r="K906" s="22">
        <v>0</v>
      </c>
      <c r="L906" s="12">
        <f t="shared" si="74"/>
        <v>91.498886035802727</v>
      </c>
      <c r="M906" s="4">
        <f t="shared" si="75"/>
        <v>1.9614158067282093</v>
      </c>
      <c r="N906" s="4">
        <f t="shared" si="76"/>
        <v>4.5163267977352648</v>
      </c>
    </row>
    <row r="907" spans="1:14" x14ac:dyDescent="0.2">
      <c r="A907" s="30">
        <v>37392</v>
      </c>
      <c r="B907" s="29" t="s">
        <v>20</v>
      </c>
      <c r="C907" s="11" t="s">
        <v>15</v>
      </c>
      <c r="D907" s="7">
        <v>8</v>
      </c>
      <c r="E907" s="11" t="s">
        <v>12</v>
      </c>
      <c r="F907" s="3" t="str">
        <f t="shared" si="72"/>
        <v>Poc</v>
      </c>
      <c r="G907" s="3" t="str">
        <f t="shared" si="73"/>
        <v>Branch</v>
      </c>
      <c r="H907" s="19">
        <v>11</v>
      </c>
      <c r="I907" s="19">
        <v>10.5</v>
      </c>
      <c r="J907" s="19">
        <v>5</v>
      </c>
      <c r="K907" s="24">
        <v>10</v>
      </c>
      <c r="L907" s="12">
        <f t="shared" si="74"/>
        <v>169.25330421215011</v>
      </c>
      <c r="M907" s="4">
        <f t="shared" si="75"/>
        <v>2.2285371558629219</v>
      </c>
      <c r="N907" s="4">
        <f t="shared" si="76"/>
        <v>5.131396434273312</v>
      </c>
    </row>
    <row r="908" spans="1:14" x14ac:dyDescent="0.2">
      <c r="A908" s="30">
        <v>37432</v>
      </c>
      <c r="B908" s="3" t="s">
        <v>20</v>
      </c>
      <c r="C908" s="3" t="s">
        <v>15</v>
      </c>
      <c r="D908" s="2">
        <v>8</v>
      </c>
      <c r="E908" s="3" t="s">
        <v>12</v>
      </c>
      <c r="F908" s="3" t="str">
        <f t="shared" si="72"/>
        <v>Poc</v>
      </c>
      <c r="G908" s="3" t="str">
        <f t="shared" si="73"/>
        <v>Branch</v>
      </c>
      <c r="H908" s="17">
        <v>35</v>
      </c>
      <c r="I908" s="17">
        <v>32</v>
      </c>
      <c r="J908" s="17">
        <v>19</v>
      </c>
      <c r="K908" s="22">
        <v>35</v>
      </c>
      <c r="L908" s="12">
        <f t="shared" si="74"/>
        <v>2013.7608909510575</v>
      </c>
      <c r="M908" s="4">
        <f t="shared" si="75"/>
        <v>3.3040079022129514</v>
      </c>
      <c r="N908" s="4">
        <f t="shared" si="76"/>
        <v>7.6077593427700698</v>
      </c>
    </row>
    <row r="909" spans="1:14" x14ac:dyDescent="0.2">
      <c r="A909" s="30">
        <v>37392</v>
      </c>
      <c r="B909" s="29" t="s">
        <v>20</v>
      </c>
      <c r="C909" s="11" t="s">
        <v>15</v>
      </c>
      <c r="D909" s="7">
        <v>9</v>
      </c>
      <c r="E909" s="11" t="s">
        <v>12</v>
      </c>
      <c r="F909" s="3" t="str">
        <f t="shared" si="72"/>
        <v>Poc</v>
      </c>
      <c r="G909" s="3" t="str">
        <f t="shared" si="73"/>
        <v>Branch</v>
      </c>
      <c r="H909" s="19">
        <v>7</v>
      </c>
      <c r="I909" s="19">
        <v>6.5</v>
      </c>
      <c r="J909" s="19">
        <v>5</v>
      </c>
      <c r="K909" s="24">
        <v>0</v>
      </c>
      <c r="L909" s="12">
        <f t="shared" si="74"/>
        <v>114.27543277432872</v>
      </c>
      <c r="M909" s="4">
        <f t="shared" si="75"/>
        <v>2.0579528746880977</v>
      </c>
      <c r="N909" s="4">
        <f t="shared" si="76"/>
        <v>4.7386116113410566</v>
      </c>
    </row>
    <row r="910" spans="1:14" x14ac:dyDescent="0.2">
      <c r="A910" s="30">
        <v>37432</v>
      </c>
      <c r="B910" s="3" t="s">
        <v>20</v>
      </c>
      <c r="C910" s="3" t="s">
        <v>15</v>
      </c>
      <c r="D910" s="2">
        <v>9</v>
      </c>
      <c r="E910" s="3" t="s">
        <v>12</v>
      </c>
      <c r="F910" s="3" t="str">
        <f t="shared" si="72"/>
        <v>Poc</v>
      </c>
      <c r="G910" s="3" t="str">
        <f t="shared" si="73"/>
        <v>Branch</v>
      </c>
      <c r="H910" s="17">
        <v>34</v>
      </c>
      <c r="I910" s="17">
        <v>32.5</v>
      </c>
      <c r="J910" s="17">
        <v>16</v>
      </c>
      <c r="K910" s="22">
        <v>10</v>
      </c>
      <c r="L910" s="12">
        <f t="shared" si="74"/>
        <v>1672.1126898731675</v>
      </c>
      <c r="M910" s="4">
        <f t="shared" si="75"/>
        <v>3.2232655428044938</v>
      </c>
      <c r="N910" s="4">
        <f t="shared" si="76"/>
        <v>7.4218431896229893</v>
      </c>
    </row>
    <row r="911" spans="1:14" x14ac:dyDescent="0.2">
      <c r="A911" s="30">
        <v>37432</v>
      </c>
      <c r="B911" s="3" t="s">
        <v>20</v>
      </c>
      <c r="C911" s="3" t="s">
        <v>15</v>
      </c>
      <c r="D911" s="2">
        <v>9</v>
      </c>
      <c r="E911" s="3" t="s">
        <v>12</v>
      </c>
      <c r="F911" s="3" t="str">
        <f t="shared" si="72"/>
        <v>Poc</v>
      </c>
      <c r="G911" s="3" t="str">
        <f t="shared" si="73"/>
        <v>Branch</v>
      </c>
      <c r="H911" s="17">
        <v>32</v>
      </c>
      <c r="I911" s="17">
        <v>25</v>
      </c>
      <c r="J911" s="17">
        <v>21</v>
      </c>
      <c r="K911" s="22">
        <v>30</v>
      </c>
      <c r="L911" s="12">
        <f t="shared" si="74"/>
        <v>2013.7608909510575</v>
      </c>
      <c r="M911" s="4">
        <f t="shared" si="75"/>
        <v>3.3040079022129514</v>
      </c>
      <c r="N911" s="4">
        <f t="shared" si="76"/>
        <v>7.6077593427700698</v>
      </c>
    </row>
    <row r="912" spans="1:14" x14ac:dyDescent="0.2">
      <c r="A912" s="30">
        <v>37432</v>
      </c>
      <c r="B912" s="3" t="s">
        <v>20</v>
      </c>
      <c r="C912" s="3" t="s">
        <v>15</v>
      </c>
      <c r="D912" s="2">
        <v>9</v>
      </c>
      <c r="E912" s="3" t="s">
        <v>12</v>
      </c>
      <c r="F912" s="3" t="str">
        <f t="shared" si="72"/>
        <v>Poc</v>
      </c>
      <c r="G912" s="3" t="str">
        <f t="shared" si="73"/>
        <v>Branch</v>
      </c>
      <c r="H912" s="17">
        <v>13</v>
      </c>
      <c r="I912" s="17">
        <v>11</v>
      </c>
      <c r="J912" s="17">
        <v>11</v>
      </c>
      <c r="K912" s="22">
        <v>2</v>
      </c>
      <c r="L912" s="12">
        <f t="shared" si="74"/>
        <v>492.44464845020008</v>
      </c>
      <c r="M912" s="4">
        <f t="shared" si="75"/>
        <v>2.692357422196888</v>
      </c>
      <c r="N912" s="4">
        <f t="shared" si="76"/>
        <v>6.1993820653624301</v>
      </c>
    </row>
    <row r="913" spans="1:14" x14ac:dyDescent="0.2">
      <c r="A913" s="30">
        <v>37407</v>
      </c>
      <c r="B913" s="3" t="s">
        <v>20</v>
      </c>
      <c r="C913" s="3" t="s">
        <v>15</v>
      </c>
      <c r="D913" s="2">
        <v>10</v>
      </c>
      <c r="E913" s="3" t="s">
        <v>12</v>
      </c>
      <c r="F913" s="3" t="str">
        <f t="shared" si="72"/>
        <v>Poc</v>
      </c>
      <c r="G913" s="3" t="str">
        <f t="shared" si="73"/>
        <v>Branch</v>
      </c>
      <c r="H913" s="17">
        <v>3.5</v>
      </c>
      <c r="I913" s="17">
        <v>3</v>
      </c>
      <c r="J913" s="17">
        <v>1.4</v>
      </c>
      <c r="K913" s="22">
        <v>0</v>
      </c>
      <c r="L913" s="12">
        <f t="shared" si="74"/>
        <v>14.404202316709201</v>
      </c>
      <c r="M913" s="4">
        <f t="shared" si="75"/>
        <v>1.1584892127001738</v>
      </c>
      <c r="N913" s="4">
        <f t="shared" si="76"/>
        <v>2.6675199915578283</v>
      </c>
    </row>
    <row r="914" spans="1:14" x14ac:dyDescent="0.2">
      <c r="A914" s="30">
        <v>37407</v>
      </c>
      <c r="B914" s="3" t="s">
        <v>20</v>
      </c>
      <c r="C914" s="3" t="s">
        <v>15</v>
      </c>
      <c r="D914" s="2">
        <v>10</v>
      </c>
      <c r="E914" s="3" t="s">
        <v>12</v>
      </c>
      <c r="F914" s="3" t="str">
        <f t="shared" si="72"/>
        <v>Poc</v>
      </c>
      <c r="G914" s="3" t="str">
        <f t="shared" si="73"/>
        <v>Branch</v>
      </c>
      <c r="H914" s="17">
        <v>18</v>
      </c>
      <c r="I914" s="17">
        <v>14</v>
      </c>
      <c r="J914" s="17">
        <v>10.5</v>
      </c>
      <c r="K914" s="22">
        <v>2</v>
      </c>
      <c r="L914" s="12">
        <f t="shared" si="74"/>
        <v>544.2809272344316</v>
      </c>
      <c r="M914" s="4">
        <f t="shared" si="75"/>
        <v>2.7358231159779782</v>
      </c>
      <c r="N914" s="4">
        <f t="shared" si="76"/>
        <v>6.2994655239194124</v>
      </c>
    </row>
    <row r="915" spans="1:14" x14ac:dyDescent="0.2">
      <c r="A915" s="30">
        <v>37407</v>
      </c>
      <c r="B915" s="3" t="s">
        <v>20</v>
      </c>
      <c r="C915" s="3" t="s">
        <v>15</v>
      </c>
      <c r="D915" s="2">
        <v>10</v>
      </c>
      <c r="E915" s="3" t="s">
        <v>12</v>
      </c>
      <c r="F915" s="3" t="str">
        <f t="shared" si="72"/>
        <v>Poc</v>
      </c>
      <c r="G915" s="3" t="str">
        <f t="shared" si="73"/>
        <v>Branch</v>
      </c>
      <c r="H915" s="17">
        <v>1.5</v>
      </c>
      <c r="I915" s="17">
        <v>2.5</v>
      </c>
      <c r="J915" s="17">
        <v>1</v>
      </c>
      <c r="K915" s="22">
        <v>50</v>
      </c>
      <c r="L915" s="12">
        <f t="shared" si="74"/>
        <v>6.0868357663302239</v>
      </c>
      <c r="M915" s="4">
        <f t="shared" si="75"/>
        <v>0.78439158387248176</v>
      </c>
      <c r="N915" s="4">
        <f t="shared" si="76"/>
        <v>1.8061283680947651</v>
      </c>
    </row>
    <row r="916" spans="1:14" x14ac:dyDescent="0.2">
      <c r="A916" s="30">
        <v>37407</v>
      </c>
      <c r="B916" s="3" t="s">
        <v>20</v>
      </c>
      <c r="C916" s="3" t="s">
        <v>15</v>
      </c>
      <c r="D916" s="2">
        <v>10</v>
      </c>
      <c r="E916" s="3" t="s">
        <v>12</v>
      </c>
      <c r="F916" s="3" t="str">
        <f t="shared" si="72"/>
        <v>Poc</v>
      </c>
      <c r="G916" s="3" t="str">
        <f t="shared" si="73"/>
        <v>Branch</v>
      </c>
      <c r="H916" s="17">
        <v>3</v>
      </c>
      <c r="I916" s="17">
        <v>3</v>
      </c>
      <c r="J916" s="17">
        <v>1.5</v>
      </c>
      <c r="K916" s="22">
        <v>0</v>
      </c>
      <c r="L916" s="12">
        <f t="shared" si="74"/>
        <v>14.137166941154069</v>
      </c>
      <c r="M916" s="4">
        <f t="shared" si="75"/>
        <v>1.1503623864694774</v>
      </c>
      <c r="N916" s="4">
        <f t="shared" si="76"/>
        <v>2.6488072826256741</v>
      </c>
    </row>
    <row r="917" spans="1:14" x14ac:dyDescent="0.2">
      <c r="A917" s="30">
        <v>37407</v>
      </c>
      <c r="B917" s="3" t="s">
        <v>21</v>
      </c>
      <c r="C917" s="3" t="s">
        <v>15</v>
      </c>
      <c r="D917" s="7">
        <v>10</v>
      </c>
      <c r="E917" s="11" t="s">
        <v>12</v>
      </c>
      <c r="F917" s="3" t="str">
        <f t="shared" si="72"/>
        <v>Poc</v>
      </c>
      <c r="G917" s="3" t="str">
        <f t="shared" si="73"/>
        <v>Branch</v>
      </c>
      <c r="H917" s="19">
        <v>33</v>
      </c>
      <c r="I917" s="19">
        <v>27</v>
      </c>
      <c r="J917" s="19">
        <v>26</v>
      </c>
      <c r="K917" s="24">
        <v>5</v>
      </c>
      <c r="L917" s="12">
        <f t="shared" si="74"/>
        <v>2823.5063974138266</v>
      </c>
      <c r="M917" s="4">
        <f t="shared" si="75"/>
        <v>3.4507887760850728</v>
      </c>
      <c r="N917" s="4">
        <f t="shared" si="76"/>
        <v>7.9457347948846566</v>
      </c>
    </row>
    <row r="918" spans="1:14" x14ac:dyDescent="0.2">
      <c r="A918" s="30">
        <v>37432</v>
      </c>
      <c r="B918" s="3" t="s">
        <v>28</v>
      </c>
      <c r="C918" s="3" t="s">
        <v>15</v>
      </c>
      <c r="D918" s="2">
        <v>10</v>
      </c>
      <c r="E918" s="3" t="s">
        <v>12</v>
      </c>
      <c r="F918" s="3" t="str">
        <f t="shared" si="72"/>
        <v>Poc</v>
      </c>
      <c r="G918" s="3" t="str">
        <f t="shared" si="73"/>
        <v>Branch</v>
      </c>
      <c r="H918" s="17">
        <v>9</v>
      </c>
      <c r="I918" s="17">
        <v>9</v>
      </c>
      <c r="J918" s="17">
        <v>8</v>
      </c>
      <c r="K918" s="22">
        <v>0</v>
      </c>
      <c r="L918" s="12">
        <f t="shared" si="74"/>
        <v>264.67918106494005</v>
      </c>
      <c r="M918" s="4">
        <f t="shared" si="75"/>
        <v>2.4227197822375102</v>
      </c>
      <c r="N918" s="4">
        <f t="shared" si="76"/>
        <v>5.5785184550818716</v>
      </c>
    </row>
    <row r="919" spans="1:14" x14ac:dyDescent="0.2">
      <c r="A919" s="30">
        <v>37407</v>
      </c>
      <c r="B919" s="3" t="s">
        <v>20</v>
      </c>
      <c r="C919" s="3" t="s">
        <v>15</v>
      </c>
      <c r="D919" s="2">
        <v>7</v>
      </c>
      <c r="E919" s="3" t="s">
        <v>10</v>
      </c>
      <c r="F919" s="3" t="str">
        <f t="shared" si="72"/>
        <v>Other</v>
      </c>
      <c r="G919" s="3" t="str">
        <f t="shared" si="73"/>
        <v>OtherEnc</v>
      </c>
      <c r="H919" s="17">
        <v>34</v>
      </c>
      <c r="I919" s="17">
        <v>18</v>
      </c>
      <c r="J919" s="17">
        <v>0</v>
      </c>
      <c r="K919" s="22">
        <v>75</v>
      </c>
      <c r="L919" s="12">
        <f t="shared" si="74"/>
        <v>480.66367599923836</v>
      </c>
      <c r="M919" s="4">
        <f t="shared" si="75"/>
        <v>2.6818413035117326</v>
      </c>
      <c r="N919" s="4">
        <f t="shared" si="76"/>
        <v>6.1751678072418352</v>
      </c>
    </row>
    <row r="920" spans="1:14" x14ac:dyDescent="0.2">
      <c r="A920" s="30">
        <v>37432</v>
      </c>
      <c r="B920" s="3" t="s">
        <v>20</v>
      </c>
      <c r="C920" s="3" t="s">
        <v>15</v>
      </c>
      <c r="D920" s="2">
        <v>10</v>
      </c>
      <c r="E920" s="3" t="s">
        <v>10</v>
      </c>
      <c r="F920" s="3" t="str">
        <f t="shared" si="72"/>
        <v>Other</v>
      </c>
      <c r="G920" s="3" t="str">
        <f t="shared" si="73"/>
        <v>OtherEnc</v>
      </c>
      <c r="H920" s="17">
        <v>2</v>
      </c>
      <c r="I920" s="17">
        <v>3</v>
      </c>
      <c r="J920" s="17">
        <v>0</v>
      </c>
      <c r="K920" s="22">
        <v>0</v>
      </c>
      <c r="L920" s="12">
        <f t="shared" si="74"/>
        <v>4.7123889803846897</v>
      </c>
      <c r="M920" s="4">
        <f t="shared" si="75"/>
        <v>0.67324113174981504</v>
      </c>
      <c r="N920" s="4">
        <f t="shared" si="76"/>
        <v>1.5501949939575645</v>
      </c>
    </row>
    <row r="921" spans="1:14" x14ac:dyDescent="0.2">
      <c r="A921" s="30">
        <v>37407</v>
      </c>
      <c r="B921" s="3" t="s">
        <v>21</v>
      </c>
      <c r="C921" s="3" t="s">
        <v>15</v>
      </c>
      <c r="D921" s="7">
        <v>1</v>
      </c>
      <c r="E921" s="11" t="s">
        <v>7</v>
      </c>
      <c r="F921" s="3" t="str">
        <f t="shared" si="72"/>
        <v>Other</v>
      </c>
      <c r="G921" s="3" t="str">
        <f t="shared" si="73"/>
        <v>OtherEnc</v>
      </c>
      <c r="H921" s="19">
        <v>8</v>
      </c>
      <c r="I921" s="19">
        <v>11</v>
      </c>
      <c r="J921" s="19">
        <v>0</v>
      </c>
      <c r="K921" s="24">
        <v>15</v>
      </c>
      <c r="L921" s="12">
        <f t="shared" si="74"/>
        <v>69.115038378975441</v>
      </c>
      <c r="M921" s="4">
        <f t="shared" si="75"/>
        <v>1.8395725535163401</v>
      </c>
      <c r="N921" s="4">
        <f t="shared" si="76"/>
        <v>4.235772339207716</v>
      </c>
    </row>
    <row r="922" spans="1:14" x14ac:dyDescent="0.2">
      <c r="A922" s="30">
        <v>37407</v>
      </c>
      <c r="B922" s="3" t="s">
        <v>21</v>
      </c>
      <c r="C922" s="3" t="s">
        <v>15</v>
      </c>
      <c r="D922" s="7">
        <v>1</v>
      </c>
      <c r="E922" s="11" t="s">
        <v>7</v>
      </c>
      <c r="F922" s="3" t="str">
        <f t="shared" si="72"/>
        <v>Other</v>
      </c>
      <c r="G922" s="3" t="str">
        <f t="shared" si="73"/>
        <v>OtherEnc</v>
      </c>
      <c r="H922" s="19">
        <v>5</v>
      </c>
      <c r="I922" s="19">
        <v>1.5</v>
      </c>
      <c r="J922" s="19">
        <v>0</v>
      </c>
      <c r="K922" s="24">
        <v>10</v>
      </c>
      <c r="L922" s="12">
        <f t="shared" si="74"/>
        <v>5.8904862254808616</v>
      </c>
      <c r="M922" s="4">
        <f t="shared" si="75"/>
        <v>0.7701511447578715</v>
      </c>
      <c r="N922" s="4">
        <f t="shared" si="76"/>
        <v>1.7733385452717743</v>
      </c>
    </row>
    <row r="923" spans="1:14" x14ac:dyDescent="0.2">
      <c r="A923" s="30">
        <v>37407</v>
      </c>
      <c r="B923" s="3" t="s">
        <v>21</v>
      </c>
      <c r="C923" s="3" t="s">
        <v>15</v>
      </c>
      <c r="D923" s="7">
        <v>1</v>
      </c>
      <c r="E923" s="11" t="s">
        <v>7</v>
      </c>
      <c r="F923" s="3" t="str">
        <f t="shared" si="72"/>
        <v>Other</v>
      </c>
      <c r="G923" s="3" t="str">
        <f t="shared" si="73"/>
        <v>OtherEnc</v>
      </c>
      <c r="H923" s="19">
        <v>21</v>
      </c>
      <c r="I923" s="19">
        <v>13.5</v>
      </c>
      <c r="J923" s="19">
        <v>0</v>
      </c>
      <c r="K923" s="24">
        <v>30</v>
      </c>
      <c r="L923" s="12">
        <f t="shared" si="74"/>
        <v>222.66037932317658</v>
      </c>
      <c r="M923" s="4">
        <f t="shared" si="75"/>
        <v>2.3476429445950968</v>
      </c>
      <c r="N923" s="4">
        <f t="shared" si="76"/>
        <v>5.4056476478973163</v>
      </c>
    </row>
    <row r="924" spans="1:14" x14ac:dyDescent="0.2">
      <c r="A924" s="30">
        <v>37407</v>
      </c>
      <c r="B924" s="3" t="s">
        <v>21</v>
      </c>
      <c r="C924" s="3" t="s">
        <v>15</v>
      </c>
      <c r="D924" s="7">
        <v>1</v>
      </c>
      <c r="E924" s="11" t="s">
        <v>7</v>
      </c>
      <c r="F924" s="3" t="str">
        <f t="shared" si="72"/>
        <v>Other</v>
      </c>
      <c r="G924" s="3" t="str">
        <f t="shared" si="73"/>
        <v>OtherEnc</v>
      </c>
      <c r="H924" s="19">
        <v>8.5</v>
      </c>
      <c r="I924" s="19">
        <v>3</v>
      </c>
      <c r="J924" s="19">
        <v>0</v>
      </c>
      <c r="K924" s="24">
        <v>40</v>
      </c>
      <c r="L924" s="12">
        <f t="shared" si="74"/>
        <v>20.027653166634931</v>
      </c>
      <c r="M924" s="4">
        <f t="shared" si="75"/>
        <v>1.3016300618001266</v>
      </c>
      <c r="N924" s="4">
        <f t="shared" si="76"/>
        <v>2.9971139768938899</v>
      </c>
    </row>
    <row r="925" spans="1:14" x14ac:dyDescent="0.2">
      <c r="A925" s="30">
        <v>37432</v>
      </c>
      <c r="B925" s="3" t="s">
        <v>20</v>
      </c>
      <c r="C925" s="3" t="s">
        <v>15</v>
      </c>
      <c r="D925" s="2">
        <v>1</v>
      </c>
      <c r="E925" s="3" t="s">
        <v>7</v>
      </c>
      <c r="F925" s="3" t="str">
        <f t="shared" si="72"/>
        <v>Other</v>
      </c>
      <c r="G925" s="3" t="str">
        <f t="shared" si="73"/>
        <v>OtherEnc</v>
      </c>
      <c r="H925" s="17">
        <v>1.5</v>
      </c>
      <c r="I925" s="17">
        <v>1.4</v>
      </c>
      <c r="J925" s="17">
        <v>0</v>
      </c>
      <c r="K925" s="22">
        <v>0</v>
      </c>
      <c r="L925" s="12">
        <f t="shared" si="74"/>
        <v>1.6493361431346412</v>
      </c>
      <c r="M925" s="4">
        <f t="shared" si="75"/>
        <v>0.21730917610009065</v>
      </c>
      <c r="N925" s="4">
        <f t="shared" si="76"/>
        <v>0.5003728694588867</v>
      </c>
    </row>
    <row r="926" spans="1:14" x14ac:dyDescent="0.2">
      <c r="A926" s="30">
        <v>37432</v>
      </c>
      <c r="B926" s="3" t="s">
        <v>28</v>
      </c>
      <c r="C926" s="3" t="s">
        <v>15</v>
      </c>
      <c r="D926" s="2">
        <v>2</v>
      </c>
      <c r="E926" s="3" t="s">
        <v>7</v>
      </c>
      <c r="F926" s="3" t="str">
        <f t="shared" si="72"/>
        <v>Other</v>
      </c>
      <c r="G926" s="3" t="str">
        <f t="shared" si="73"/>
        <v>OtherEnc</v>
      </c>
      <c r="H926" s="17">
        <v>4</v>
      </c>
      <c r="I926" s="17">
        <v>3</v>
      </c>
      <c r="J926" s="17">
        <v>0</v>
      </c>
      <c r="K926" s="22">
        <v>0</v>
      </c>
      <c r="L926" s="12">
        <f t="shared" si="74"/>
        <v>9.4247779607693793</v>
      </c>
      <c r="M926" s="4">
        <f t="shared" si="75"/>
        <v>0.97427112741379629</v>
      </c>
      <c r="N926" s="4">
        <f t="shared" si="76"/>
        <v>2.2433421745175099</v>
      </c>
    </row>
    <row r="927" spans="1:14" x14ac:dyDescent="0.2">
      <c r="A927" s="30">
        <v>37407</v>
      </c>
      <c r="B927" s="3" t="s">
        <v>20</v>
      </c>
      <c r="C927" s="3" t="s">
        <v>15</v>
      </c>
      <c r="D927" s="2">
        <v>3</v>
      </c>
      <c r="E927" s="3" t="s">
        <v>7</v>
      </c>
      <c r="F927" s="3" t="str">
        <f t="shared" si="72"/>
        <v>Other</v>
      </c>
      <c r="G927" s="3" t="str">
        <f t="shared" si="73"/>
        <v>OtherEnc</v>
      </c>
      <c r="H927" s="17">
        <v>1.5</v>
      </c>
      <c r="I927" s="17">
        <v>1.5</v>
      </c>
      <c r="J927" s="17">
        <v>0</v>
      </c>
      <c r="K927" s="22">
        <v>10</v>
      </c>
      <c r="L927" s="12">
        <f t="shared" si="74"/>
        <v>1.7671458676442586</v>
      </c>
      <c r="M927" s="4">
        <f t="shared" si="75"/>
        <v>0.24727239947753393</v>
      </c>
      <c r="N927" s="4">
        <f t="shared" si="76"/>
        <v>0.56936574094583825</v>
      </c>
    </row>
    <row r="928" spans="1:14" x14ac:dyDescent="0.2">
      <c r="A928" s="30">
        <v>37407</v>
      </c>
      <c r="B928" s="3" t="s">
        <v>20</v>
      </c>
      <c r="C928" s="3" t="s">
        <v>15</v>
      </c>
      <c r="D928" s="2">
        <v>3</v>
      </c>
      <c r="E928" s="3" t="s">
        <v>7</v>
      </c>
      <c r="F928" s="3" t="str">
        <f t="shared" si="72"/>
        <v>Other</v>
      </c>
      <c r="G928" s="3" t="str">
        <f t="shared" si="73"/>
        <v>OtherEnc</v>
      </c>
      <c r="H928" s="17">
        <v>4.5</v>
      </c>
      <c r="I928" s="17">
        <v>1.5</v>
      </c>
      <c r="J928" s="17">
        <v>0</v>
      </c>
      <c r="K928" s="22">
        <v>20</v>
      </c>
      <c r="L928" s="12">
        <f t="shared" si="74"/>
        <v>5.3014376029327757</v>
      </c>
      <c r="M928" s="4">
        <f t="shared" si="75"/>
        <v>0.72439365419719637</v>
      </c>
      <c r="N928" s="4">
        <f t="shared" si="76"/>
        <v>1.6679780296139479</v>
      </c>
    </row>
    <row r="929" spans="1:14" x14ac:dyDescent="0.2">
      <c r="A929" s="30">
        <v>37407</v>
      </c>
      <c r="B929" s="3" t="s">
        <v>20</v>
      </c>
      <c r="C929" s="3" t="s">
        <v>15</v>
      </c>
      <c r="D929" s="2">
        <v>3</v>
      </c>
      <c r="E929" s="3" t="s">
        <v>7</v>
      </c>
      <c r="F929" s="3" t="str">
        <f t="shared" si="72"/>
        <v>Other</v>
      </c>
      <c r="G929" s="3" t="str">
        <f t="shared" si="73"/>
        <v>OtherEnc</v>
      </c>
      <c r="H929" s="17">
        <v>5</v>
      </c>
      <c r="I929" s="17">
        <v>2</v>
      </c>
      <c r="J929" s="17">
        <v>0</v>
      </c>
      <c r="K929" s="22">
        <v>15</v>
      </c>
      <c r="L929" s="12">
        <f t="shared" si="74"/>
        <v>7.8539816339744828</v>
      </c>
      <c r="M929" s="4">
        <f t="shared" si="75"/>
        <v>0.8950898813661714</v>
      </c>
      <c r="N929" s="4">
        <f t="shared" si="76"/>
        <v>2.061020617723555</v>
      </c>
    </row>
    <row r="930" spans="1:14" x14ac:dyDescent="0.2">
      <c r="A930" s="30">
        <v>37407</v>
      </c>
      <c r="B930" s="3" t="s">
        <v>20</v>
      </c>
      <c r="C930" s="3" t="s">
        <v>15</v>
      </c>
      <c r="D930" s="2">
        <v>3</v>
      </c>
      <c r="E930" s="3" t="s">
        <v>7</v>
      </c>
      <c r="F930" s="3" t="str">
        <f t="shared" si="72"/>
        <v>Other</v>
      </c>
      <c r="G930" s="3" t="str">
        <f t="shared" si="73"/>
        <v>OtherEnc</v>
      </c>
      <c r="H930" s="17">
        <v>12</v>
      </c>
      <c r="I930" s="17">
        <v>7.5</v>
      </c>
      <c r="J930" s="17">
        <v>0</v>
      </c>
      <c r="K930" s="22">
        <v>15</v>
      </c>
      <c r="L930" s="12">
        <f t="shared" si="74"/>
        <v>70.685834705770347</v>
      </c>
      <c r="M930" s="4">
        <f t="shared" si="75"/>
        <v>1.8493323908054964</v>
      </c>
      <c r="N930" s="4">
        <f t="shared" si="76"/>
        <v>4.2582451950597742</v>
      </c>
    </row>
    <row r="931" spans="1:14" x14ac:dyDescent="0.2">
      <c r="A931" s="30">
        <v>37407</v>
      </c>
      <c r="B931" s="3" t="s">
        <v>20</v>
      </c>
      <c r="C931" s="3" t="s">
        <v>15</v>
      </c>
      <c r="D931" s="2">
        <v>3</v>
      </c>
      <c r="E931" s="3" t="s">
        <v>7</v>
      </c>
      <c r="F931" s="3" t="str">
        <f t="shared" si="72"/>
        <v>Other</v>
      </c>
      <c r="G931" s="3" t="str">
        <f t="shared" si="73"/>
        <v>OtherEnc</v>
      </c>
      <c r="H931" s="17">
        <v>16.5</v>
      </c>
      <c r="I931" s="17">
        <v>18</v>
      </c>
      <c r="J931" s="17">
        <v>0</v>
      </c>
      <c r="K931" s="22">
        <v>40</v>
      </c>
      <c r="L931" s="12">
        <f t="shared" si="74"/>
        <v>233.26325452904214</v>
      </c>
      <c r="M931" s="4">
        <f t="shared" si="75"/>
        <v>2.3678463306833839</v>
      </c>
      <c r="N931" s="4">
        <f t="shared" si="76"/>
        <v>5.4521676635322089</v>
      </c>
    </row>
    <row r="932" spans="1:14" x14ac:dyDescent="0.2">
      <c r="A932" s="30">
        <v>37407</v>
      </c>
      <c r="B932" s="3" t="s">
        <v>20</v>
      </c>
      <c r="C932" s="3" t="s">
        <v>15</v>
      </c>
      <c r="D932" s="2">
        <v>3</v>
      </c>
      <c r="E932" s="3" t="s">
        <v>7</v>
      </c>
      <c r="F932" s="3" t="str">
        <f t="shared" si="72"/>
        <v>Other</v>
      </c>
      <c r="G932" s="3" t="str">
        <f t="shared" si="73"/>
        <v>OtherEnc</v>
      </c>
      <c r="H932" s="17">
        <v>13</v>
      </c>
      <c r="I932" s="17">
        <v>7</v>
      </c>
      <c r="J932" s="17">
        <v>0</v>
      </c>
      <c r="K932" s="22">
        <v>30</v>
      </c>
      <c r="L932" s="12">
        <f t="shared" si="74"/>
        <v>71.471232869167793</v>
      </c>
      <c r="M932" s="4">
        <f t="shared" si="75"/>
        <v>1.854131273687265</v>
      </c>
      <c r="N932" s="4">
        <f t="shared" si="76"/>
        <v>4.2692950312463598</v>
      </c>
    </row>
    <row r="933" spans="1:14" x14ac:dyDescent="0.2">
      <c r="A933" s="30">
        <v>37407</v>
      </c>
      <c r="B933" s="3" t="s">
        <v>20</v>
      </c>
      <c r="C933" s="3" t="s">
        <v>15</v>
      </c>
      <c r="D933" s="2">
        <v>3</v>
      </c>
      <c r="E933" s="3" t="s">
        <v>7</v>
      </c>
      <c r="F933" s="3" t="str">
        <f t="shared" si="72"/>
        <v>Other</v>
      </c>
      <c r="G933" s="3" t="str">
        <f t="shared" si="73"/>
        <v>OtherEnc</v>
      </c>
      <c r="H933" s="17">
        <v>29</v>
      </c>
      <c r="I933" s="17">
        <v>22.5</v>
      </c>
      <c r="J933" s="17">
        <v>0</v>
      </c>
      <c r="K933" s="22">
        <v>25</v>
      </c>
      <c r="L933" s="12">
        <f t="shared" si="74"/>
        <v>512.47230161683501</v>
      </c>
      <c r="M933" s="4">
        <f t="shared" si="75"/>
        <v>2.70967039737649</v>
      </c>
      <c r="N933" s="4">
        <f t="shared" si="76"/>
        <v>6.239246663926358</v>
      </c>
    </row>
    <row r="934" spans="1:14" x14ac:dyDescent="0.2">
      <c r="A934" s="30">
        <v>37407</v>
      </c>
      <c r="B934" s="3" t="s">
        <v>20</v>
      </c>
      <c r="C934" s="3" t="s">
        <v>15</v>
      </c>
      <c r="D934" s="2">
        <v>3</v>
      </c>
      <c r="E934" s="3" t="s">
        <v>7</v>
      </c>
      <c r="F934" s="3" t="str">
        <f t="shared" si="72"/>
        <v>Other</v>
      </c>
      <c r="G934" s="3" t="str">
        <f t="shared" si="73"/>
        <v>OtherEnc</v>
      </c>
      <c r="H934" s="17">
        <v>4.5</v>
      </c>
      <c r="I934" s="17">
        <v>2</v>
      </c>
      <c r="J934" s="17">
        <v>0</v>
      </c>
      <c r="K934" s="22">
        <v>10</v>
      </c>
      <c r="L934" s="12">
        <f t="shared" si="74"/>
        <v>7.0685834705770345</v>
      </c>
      <c r="M934" s="4">
        <f t="shared" si="75"/>
        <v>0.84933239080549627</v>
      </c>
      <c r="N934" s="4">
        <f t="shared" si="76"/>
        <v>1.9556601020657289</v>
      </c>
    </row>
    <row r="935" spans="1:14" x14ac:dyDescent="0.2">
      <c r="A935" s="30">
        <v>37432</v>
      </c>
      <c r="B935" s="3" t="s">
        <v>28</v>
      </c>
      <c r="C935" s="3" t="s">
        <v>15</v>
      </c>
      <c r="D935" s="2">
        <v>3</v>
      </c>
      <c r="E935" s="3" t="s">
        <v>7</v>
      </c>
      <c r="F935" s="3" t="str">
        <f t="shared" si="72"/>
        <v>Other</v>
      </c>
      <c r="G935" s="3" t="str">
        <f t="shared" si="73"/>
        <v>OtherEnc</v>
      </c>
      <c r="H935" s="17">
        <v>15</v>
      </c>
      <c r="I935" s="17">
        <v>7</v>
      </c>
      <c r="J935" s="17">
        <v>0</v>
      </c>
      <c r="K935" s="22">
        <v>0</v>
      </c>
      <c r="L935" s="12">
        <f t="shared" si="74"/>
        <v>82.466807156732074</v>
      </c>
      <c r="M935" s="4">
        <f t="shared" si="75"/>
        <v>1.9162791804361095</v>
      </c>
      <c r="N935" s="4">
        <f t="shared" si="76"/>
        <v>4.4123958748870331</v>
      </c>
    </row>
    <row r="936" spans="1:14" x14ac:dyDescent="0.2">
      <c r="A936" s="30">
        <v>37432</v>
      </c>
      <c r="B936" s="3" t="s">
        <v>28</v>
      </c>
      <c r="C936" s="3" t="s">
        <v>15</v>
      </c>
      <c r="D936" s="2">
        <v>3</v>
      </c>
      <c r="E936" s="3" t="s">
        <v>7</v>
      </c>
      <c r="F936" s="3" t="str">
        <f t="shared" si="72"/>
        <v>Other</v>
      </c>
      <c r="G936" s="3" t="str">
        <f t="shared" si="73"/>
        <v>OtherEnc</v>
      </c>
      <c r="H936" s="17">
        <v>3</v>
      </c>
      <c r="I936" s="17">
        <v>2</v>
      </c>
      <c r="J936" s="17">
        <v>0</v>
      </c>
      <c r="K936" s="22">
        <v>0</v>
      </c>
      <c r="L936" s="12">
        <f t="shared" si="74"/>
        <v>4.7123889803846897</v>
      </c>
      <c r="M936" s="4">
        <f t="shared" si="75"/>
        <v>0.67324113174981504</v>
      </c>
      <c r="N936" s="4">
        <f t="shared" si="76"/>
        <v>1.5501949939575645</v>
      </c>
    </row>
    <row r="937" spans="1:14" x14ac:dyDescent="0.2">
      <c r="A937" s="30">
        <v>37432</v>
      </c>
      <c r="B937" s="3" t="s">
        <v>28</v>
      </c>
      <c r="C937" s="3" t="s">
        <v>15</v>
      </c>
      <c r="D937" s="2">
        <v>3</v>
      </c>
      <c r="E937" s="3" t="s">
        <v>7</v>
      </c>
      <c r="F937" s="3" t="str">
        <f t="shared" si="72"/>
        <v>Other</v>
      </c>
      <c r="G937" s="3" t="str">
        <f t="shared" si="73"/>
        <v>OtherEnc</v>
      </c>
      <c r="H937" s="17">
        <v>4</v>
      </c>
      <c r="I937" s="17">
        <v>2</v>
      </c>
      <c r="J937" s="17">
        <v>0</v>
      </c>
      <c r="K937" s="22">
        <v>0</v>
      </c>
      <c r="L937" s="12">
        <f t="shared" si="74"/>
        <v>6.2831853071795862</v>
      </c>
      <c r="M937" s="4">
        <f t="shared" si="75"/>
        <v>0.79817986835811505</v>
      </c>
      <c r="N937" s="4">
        <f t="shared" si="76"/>
        <v>1.8378770664093453</v>
      </c>
    </row>
    <row r="938" spans="1:14" x14ac:dyDescent="0.2">
      <c r="A938" s="30">
        <v>37407</v>
      </c>
      <c r="B938" s="3" t="s">
        <v>20</v>
      </c>
      <c r="C938" s="3" t="s">
        <v>15</v>
      </c>
      <c r="D938" s="2">
        <v>4</v>
      </c>
      <c r="E938" s="3" t="s">
        <v>7</v>
      </c>
      <c r="F938" s="3" t="str">
        <f t="shared" si="72"/>
        <v>Other</v>
      </c>
      <c r="G938" s="3" t="str">
        <f t="shared" si="73"/>
        <v>OtherEnc</v>
      </c>
      <c r="H938" s="17">
        <v>14.5</v>
      </c>
      <c r="I938" s="17">
        <v>4.5</v>
      </c>
      <c r="J938" s="17">
        <v>0</v>
      </c>
      <c r="K938" s="22">
        <v>20</v>
      </c>
      <c r="L938" s="12">
        <f t="shared" si="74"/>
        <v>51.247230161683497</v>
      </c>
      <c r="M938" s="4">
        <f t="shared" si="75"/>
        <v>1.70967039737649</v>
      </c>
      <c r="N938" s="4">
        <f t="shared" si="76"/>
        <v>3.9366615709323121</v>
      </c>
    </row>
    <row r="939" spans="1:14" x14ac:dyDescent="0.2">
      <c r="A939" s="30">
        <v>37407</v>
      </c>
      <c r="B939" s="3" t="s">
        <v>20</v>
      </c>
      <c r="C939" s="3" t="s">
        <v>15</v>
      </c>
      <c r="D939" s="2">
        <v>4</v>
      </c>
      <c r="E939" s="3" t="s">
        <v>7</v>
      </c>
      <c r="F939" s="3" t="str">
        <f t="shared" si="72"/>
        <v>Other</v>
      </c>
      <c r="G939" s="3" t="str">
        <f t="shared" si="73"/>
        <v>OtherEnc</v>
      </c>
      <c r="H939" s="17">
        <v>4</v>
      </c>
      <c r="I939" s="17">
        <v>2.5</v>
      </c>
      <c r="J939" s="17">
        <v>0</v>
      </c>
      <c r="K939" s="22">
        <v>10</v>
      </c>
      <c r="L939" s="12">
        <f t="shared" si="74"/>
        <v>7.8539816339744828</v>
      </c>
      <c r="M939" s="4">
        <f t="shared" si="75"/>
        <v>0.8950898813661714</v>
      </c>
      <c r="N939" s="4">
        <f t="shared" si="76"/>
        <v>2.061020617723555</v>
      </c>
    </row>
    <row r="940" spans="1:14" x14ac:dyDescent="0.2">
      <c r="A940" s="30">
        <v>37407</v>
      </c>
      <c r="B940" s="3" t="s">
        <v>20</v>
      </c>
      <c r="C940" s="3" t="s">
        <v>15</v>
      </c>
      <c r="D940" s="2">
        <v>4</v>
      </c>
      <c r="E940" s="3" t="s">
        <v>7</v>
      </c>
      <c r="F940" s="3" t="str">
        <f t="shared" si="72"/>
        <v>Other</v>
      </c>
      <c r="G940" s="3" t="str">
        <f t="shared" si="73"/>
        <v>OtherEnc</v>
      </c>
      <c r="H940" s="17">
        <v>11</v>
      </c>
      <c r="I940" s="17">
        <v>6.5</v>
      </c>
      <c r="J940" s="17">
        <v>0</v>
      </c>
      <c r="K940" s="22">
        <v>30</v>
      </c>
      <c r="L940" s="12">
        <f t="shared" si="74"/>
        <v>56.155968682917553</v>
      </c>
      <c r="M940" s="4">
        <f t="shared" si="75"/>
        <v>1.749395923167252</v>
      </c>
      <c r="N940" s="4">
        <f t="shared" si="76"/>
        <v>4.0281329744294716</v>
      </c>
    </row>
    <row r="941" spans="1:14" x14ac:dyDescent="0.2">
      <c r="A941" s="30">
        <v>37407</v>
      </c>
      <c r="B941" s="3" t="s">
        <v>20</v>
      </c>
      <c r="C941" s="3" t="s">
        <v>15</v>
      </c>
      <c r="D941" s="2">
        <v>4</v>
      </c>
      <c r="E941" s="3" t="s">
        <v>7</v>
      </c>
      <c r="F941" s="3" t="str">
        <f t="shared" si="72"/>
        <v>Other</v>
      </c>
      <c r="G941" s="3" t="str">
        <f t="shared" si="73"/>
        <v>OtherEnc</v>
      </c>
      <c r="H941" s="17">
        <v>26</v>
      </c>
      <c r="I941" s="17">
        <v>16.5</v>
      </c>
      <c r="J941" s="17">
        <v>0</v>
      </c>
      <c r="K941" s="22">
        <v>40</v>
      </c>
      <c r="L941" s="12">
        <f t="shared" si="74"/>
        <v>336.93581209750533</v>
      </c>
      <c r="M941" s="4">
        <f t="shared" si="75"/>
        <v>2.5275471735508956</v>
      </c>
      <c r="N941" s="4">
        <f t="shared" si="76"/>
        <v>5.8198924436575261</v>
      </c>
    </row>
    <row r="942" spans="1:14" x14ac:dyDescent="0.2">
      <c r="A942" s="30">
        <v>37407</v>
      </c>
      <c r="B942" s="3" t="s">
        <v>20</v>
      </c>
      <c r="C942" s="3" t="s">
        <v>15</v>
      </c>
      <c r="D942" s="2">
        <v>4</v>
      </c>
      <c r="E942" s="3" t="s">
        <v>7</v>
      </c>
      <c r="F942" s="3" t="str">
        <f t="shared" si="72"/>
        <v>Other</v>
      </c>
      <c r="G942" s="3" t="str">
        <f t="shared" si="73"/>
        <v>OtherEnc</v>
      </c>
      <c r="H942" s="17">
        <v>25</v>
      </c>
      <c r="I942" s="17">
        <v>16</v>
      </c>
      <c r="J942" s="17">
        <v>0</v>
      </c>
      <c r="K942" s="22">
        <v>15</v>
      </c>
      <c r="L942" s="12">
        <f t="shared" si="74"/>
        <v>314.15926535897933</v>
      </c>
      <c r="M942" s="4">
        <f t="shared" si="75"/>
        <v>2.4971498726941337</v>
      </c>
      <c r="N942" s="4">
        <f t="shared" si="76"/>
        <v>5.7499000718374917</v>
      </c>
    </row>
    <row r="943" spans="1:14" x14ac:dyDescent="0.2">
      <c r="A943" s="30">
        <v>37407</v>
      </c>
      <c r="B943" s="3" t="s">
        <v>20</v>
      </c>
      <c r="C943" s="3" t="s">
        <v>15</v>
      </c>
      <c r="D943" s="2">
        <v>4</v>
      </c>
      <c r="E943" s="3" t="s">
        <v>7</v>
      </c>
      <c r="F943" s="3" t="str">
        <f t="shared" si="72"/>
        <v>Other</v>
      </c>
      <c r="G943" s="3" t="str">
        <f t="shared" si="73"/>
        <v>OtherEnc</v>
      </c>
      <c r="H943" s="17">
        <v>2</v>
      </c>
      <c r="I943" s="17">
        <v>1.5</v>
      </c>
      <c r="J943" s="17">
        <v>0</v>
      </c>
      <c r="K943" s="22">
        <v>0</v>
      </c>
      <c r="L943" s="12">
        <f t="shared" si="74"/>
        <v>2.3561944901923448</v>
      </c>
      <c r="M943" s="4">
        <f t="shared" si="75"/>
        <v>0.37221113608583389</v>
      </c>
      <c r="N943" s="4">
        <f t="shared" si="76"/>
        <v>0.85704781339761926</v>
      </c>
    </row>
    <row r="944" spans="1:14" x14ac:dyDescent="0.2">
      <c r="A944" s="30">
        <v>37407</v>
      </c>
      <c r="B944" s="3" t="s">
        <v>21</v>
      </c>
      <c r="C944" s="3" t="s">
        <v>15</v>
      </c>
      <c r="D944" s="6">
        <v>4</v>
      </c>
      <c r="E944" s="11" t="s">
        <v>7</v>
      </c>
      <c r="F944" s="3" t="str">
        <f t="shared" si="72"/>
        <v>Other</v>
      </c>
      <c r="G944" s="3" t="str">
        <f t="shared" si="73"/>
        <v>OtherEnc</v>
      </c>
      <c r="H944" s="19">
        <v>13</v>
      </c>
      <c r="I944" s="19">
        <v>4</v>
      </c>
      <c r="J944" s="19">
        <v>0</v>
      </c>
      <c r="K944" s="24">
        <v>10</v>
      </c>
      <c r="L944" s="12">
        <f t="shared" si="74"/>
        <v>40.840704496667314</v>
      </c>
      <c r="M944" s="4">
        <f t="shared" si="75"/>
        <v>1.6110932250009706</v>
      </c>
      <c r="N944" s="4">
        <f t="shared" si="76"/>
        <v>3.7096792433109371</v>
      </c>
    </row>
    <row r="945" spans="1:14" x14ac:dyDescent="0.2">
      <c r="A945" s="30">
        <v>37407</v>
      </c>
      <c r="B945" s="3" t="s">
        <v>21</v>
      </c>
      <c r="C945" s="3" t="s">
        <v>15</v>
      </c>
      <c r="D945" s="6">
        <v>4</v>
      </c>
      <c r="E945" s="11" t="s">
        <v>7</v>
      </c>
      <c r="F945" s="3" t="str">
        <f t="shared" si="72"/>
        <v>Other</v>
      </c>
      <c r="G945" s="3" t="str">
        <f t="shared" si="73"/>
        <v>OtherEnc</v>
      </c>
      <c r="H945" s="19">
        <v>10</v>
      </c>
      <c r="I945" s="19">
        <v>4.5</v>
      </c>
      <c r="J945" s="19">
        <v>0</v>
      </c>
      <c r="K945" s="24">
        <v>20</v>
      </c>
      <c r="L945" s="12">
        <f t="shared" si="74"/>
        <v>35.342917352885173</v>
      </c>
      <c r="M945" s="4">
        <f t="shared" si="75"/>
        <v>1.5483023951415151</v>
      </c>
      <c r="N945" s="4">
        <f t="shared" si="76"/>
        <v>3.5650980144998292</v>
      </c>
    </row>
    <row r="946" spans="1:14" x14ac:dyDescent="0.2">
      <c r="A946" s="30">
        <v>37407</v>
      </c>
      <c r="B946" s="3" t="s">
        <v>21</v>
      </c>
      <c r="C946" s="3" t="s">
        <v>15</v>
      </c>
      <c r="D946" s="6">
        <v>4</v>
      </c>
      <c r="E946" s="11" t="s">
        <v>7</v>
      </c>
      <c r="F946" s="3" t="str">
        <f t="shared" si="72"/>
        <v>Other</v>
      </c>
      <c r="G946" s="3" t="str">
        <f t="shared" si="73"/>
        <v>OtherEnc</v>
      </c>
      <c r="H946" s="19">
        <v>25</v>
      </c>
      <c r="I946" s="19">
        <v>8.5</v>
      </c>
      <c r="J946" s="19">
        <v>0</v>
      </c>
      <c r="K946" s="24">
        <v>15</v>
      </c>
      <c r="L946" s="12">
        <f t="shared" si="74"/>
        <v>166.89710972195775</v>
      </c>
      <c r="M946" s="4">
        <f t="shared" si="75"/>
        <v>2.222448815752502</v>
      </c>
      <c r="N946" s="4">
        <f t="shared" si="76"/>
        <v>5.1173775130939809</v>
      </c>
    </row>
    <row r="947" spans="1:14" x14ac:dyDescent="0.2">
      <c r="A947" s="30">
        <v>37432</v>
      </c>
      <c r="B947" s="3" t="s">
        <v>28</v>
      </c>
      <c r="C947" s="3" t="s">
        <v>15</v>
      </c>
      <c r="D947" s="2">
        <v>4</v>
      </c>
      <c r="E947" s="3" t="s">
        <v>7</v>
      </c>
      <c r="F947" s="3" t="str">
        <f t="shared" si="72"/>
        <v>Other</v>
      </c>
      <c r="G947" s="3" t="str">
        <f t="shared" si="73"/>
        <v>OtherEnc</v>
      </c>
      <c r="H947" s="17">
        <v>16</v>
      </c>
      <c r="I947" s="17">
        <v>12</v>
      </c>
      <c r="J947" s="17">
        <v>0</v>
      </c>
      <c r="K947" s="22">
        <v>0</v>
      </c>
      <c r="L947" s="12">
        <f t="shared" si="74"/>
        <v>150.79644737231007</v>
      </c>
      <c r="M947" s="4">
        <f t="shared" si="75"/>
        <v>2.1783911100697209</v>
      </c>
      <c r="N947" s="4">
        <f t="shared" si="76"/>
        <v>5.0159308967572906</v>
      </c>
    </row>
    <row r="948" spans="1:14" x14ac:dyDescent="0.2">
      <c r="A948" s="30">
        <v>37432</v>
      </c>
      <c r="B948" s="3" t="s">
        <v>28</v>
      </c>
      <c r="C948" s="3" t="s">
        <v>15</v>
      </c>
      <c r="D948" s="2">
        <v>4</v>
      </c>
      <c r="E948" s="3" t="s">
        <v>7</v>
      </c>
      <c r="F948" s="3" t="str">
        <f t="shared" si="72"/>
        <v>Other</v>
      </c>
      <c r="G948" s="3" t="str">
        <f t="shared" si="73"/>
        <v>OtherEnc</v>
      </c>
      <c r="H948" s="17">
        <v>6</v>
      </c>
      <c r="I948" s="17">
        <v>3</v>
      </c>
      <c r="J948" s="17">
        <v>0</v>
      </c>
      <c r="K948" s="22">
        <v>50</v>
      </c>
      <c r="L948" s="12">
        <f t="shared" si="74"/>
        <v>14.137166941154069</v>
      </c>
      <c r="M948" s="4">
        <f t="shared" si="75"/>
        <v>1.1503623864694774</v>
      </c>
      <c r="N948" s="4">
        <f t="shared" si="76"/>
        <v>2.6488072826256741</v>
      </c>
    </row>
    <row r="949" spans="1:14" x14ac:dyDescent="0.2">
      <c r="A949" s="30">
        <v>37432</v>
      </c>
      <c r="B949" s="3" t="s">
        <v>20</v>
      </c>
      <c r="C949" s="3" t="s">
        <v>15</v>
      </c>
      <c r="D949" s="2">
        <v>4</v>
      </c>
      <c r="E949" s="3" t="s">
        <v>7</v>
      </c>
      <c r="F949" s="3" t="str">
        <f t="shared" si="72"/>
        <v>Other</v>
      </c>
      <c r="G949" s="3" t="str">
        <f t="shared" si="73"/>
        <v>OtherEnc</v>
      </c>
      <c r="H949" s="17">
        <v>9</v>
      </c>
      <c r="I949" s="17">
        <v>5.5</v>
      </c>
      <c r="J949" s="17">
        <v>0</v>
      </c>
      <c r="K949" s="22">
        <v>15</v>
      </c>
      <c r="L949" s="12">
        <f t="shared" si="74"/>
        <v>38.877209088173693</v>
      </c>
      <c r="M949" s="4">
        <f t="shared" si="75"/>
        <v>1.5896950802997403</v>
      </c>
      <c r="N949" s="4">
        <f t="shared" si="76"/>
        <v>3.6604081943041544</v>
      </c>
    </row>
    <row r="950" spans="1:14" x14ac:dyDescent="0.2">
      <c r="A950" s="30">
        <v>37432</v>
      </c>
      <c r="B950" s="3" t="s">
        <v>20</v>
      </c>
      <c r="C950" s="3" t="s">
        <v>15</v>
      </c>
      <c r="D950" s="2">
        <v>4</v>
      </c>
      <c r="E950" s="3" t="s">
        <v>7</v>
      </c>
      <c r="F950" s="3" t="str">
        <f t="shared" si="72"/>
        <v>Other</v>
      </c>
      <c r="G950" s="3" t="str">
        <f t="shared" si="73"/>
        <v>OtherEnc</v>
      </c>
      <c r="H950" s="17">
        <v>8</v>
      </c>
      <c r="I950" s="17">
        <v>5</v>
      </c>
      <c r="J950" s="17">
        <v>0</v>
      </c>
      <c r="K950" s="22">
        <v>10</v>
      </c>
      <c r="L950" s="12">
        <f t="shared" si="74"/>
        <v>31.415926535897931</v>
      </c>
      <c r="M950" s="4">
        <f t="shared" si="75"/>
        <v>1.4971498726941339</v>
      </c>
      <c r="N950" s="4">
        <f t="shared" si="76"/>
        <v>3.4473149788434458</v>
      </c>
    </row>
    <row r="951" spans="1:14" x14ac:dyDescent="0.2">
      <c r="A951" s="30">
        <v>37432</v>
      </c>
      <c r="B951" s="3" t="s">
        <v>20</v>
      </c>
      <c r="C951" s="3" t="s">
        <v>15</v>
      </c>
      <c r="D951" s="2">
        <v>4</v>
      </c>
      <c r="E951" s="3" t="s">
        <v>7</v>
      </c>
      <c r="F951" s="3" t="str">
        <f t="shared" si="72"/>
        <v>Other</v>
      </c>
      <c r="G951" s="3" t="str">
        <f t="shared" si="73"/>
        <v>OtherEnc</v>
      </c>
      <c r="H951" s="17">
        <v>3</v>
      </c>
      <c r="I951" s="17">
        <v>2</v>
      </c>
      <c r="J951" s="17">
        <v>0</v>
      </c>
      <c r="K951" s="22">
        <v>15</v>
      </c>
      <c r="L951" s="12">
        <f t="shared" si="74"/>
        <v>4.7123889803846897</v>
      </c>
      <c r="M951" s="4">
        <f t="shared" si="75"/>
        <v>0.67324113174981504</v>
      </c>
      <c r="N951" s="4">
        <f t="shared" si="76"/>
        <v>1.5501949939575645</v>
      </c>
    </row>
    <row r="952" spans="1:14" x14ac:dyDescent="0.2">
      <c r="A952" s="30">
        <v>37432</v>
      </c>
      <c r="B952" s="3" t="s">
        <v>20</v>
      </c>
      <c r="C952" s="3" t="s">
        <v>15</v>
      </c>
      <c r="D952" s="2">
        <v>4</v>
      </c>
      <c r="E952" s="3" t="s">
        <v>7</v>
      </c>
      <c r="F952" s="3" t="str">
        <f t="shared" si="72"/>
        <v>Other</v>
      </c>
      <c r="G952" s="3" t="str">
        <f t="shared" si="73"/>
        <v>OtherEnc</v>
      </c>
      <c r="H952" s="17">
        <v>3.5</v>
      </c>
      <c r="I952" s="17">
        <v>1.5</v>
      </c>
      <c r="J952" s="17">
        <v>0</v>
      </c>
      <c r="K952" s="22">
        <v>20</v>
      </c>
      <c r="L952" s="12">
        <f t="shared" si="74"/>
        <v>4.1233403578366037</v>
      </c>
      <c r="M952" s="4">
        <f t="shared" si="75"/>
        <v>0.61524918477212831</v>
      </c>
      <c r="N952" s="4">
        <f t="shared" si="76"/>
        <v>1.416663601333042</v>
      </c>
    </row>
    <row r="953" spans="1:14" x14ac:dyDescent="0.2">
      <c r="A953" s="30">
        <v>37432</v>
      </c>
      <c r="B953" s="3" t="s">
        <v>20</v>
      </c>
      <c r="C953" s="3" t="s">
        <v>15</v>
      </c>
      <c r="D953" s="2">
        <v>4</v>
      </c>
      <c r="E953" s="3" t="s">
        <v>7</v>
      </c>
      <c r="F953" s="3" t="str">
        <f t="shared" si="72"/>
        <v>Other</v>
      </c>
      <c r="G953" s="3" t="str">
        <f t="shared" si="73"/>
        <v>OtherEnc</v>
      </c>
      <c r="H953" s="17">
        <v>3.5</v>
      </c>
      <c r="I953" s="17">
        <v>2.5</v>
      </c>
      <c r="J953" s="17">
        <v>0</v>
      </c>
      <c r="K953" s="22">
        <v>0</v>
      </c>
      <c r="L953" s="12">
        <f t="shared" si="74"/>
        <v>6.8722339297276722</v>
      </c>
      <c r="M953" s="4">
        <f t="shared" si="75"/>
        <v>0.83709793438848468</v>
      </c>
      <c r="N953" s="4">
        <f t="shared" si="76"/>
        <v>1.9274892250990325</v>
      </c>
    </row>
    <row r="954" spans="1:14" x14ac:dyDescent="0.2">
      <c r="A954" s="30">
        <v>37432</v>
      </c>
      <c r="B954" s="3" t="s">
        <v>20</v>
      </c>
      <c r="C954" s="3" t="s">
        <v>15</v>
      </c>
      <c r="D954" s="2">
        <v>4</v>
      </c>
      <c r="E954" s="3" t="s">
        <v>7</v>
      </c>
      <c r="F954" s="3" t="str">
        <f t="shared" si="72"/>
        <v>Other</v>
      </c>
      <c r="G954" s="3" t="str">
        <f t="shared" si="73"/>
        <v>OtherEnc</v>
      </c>
      <c r="H954" s="17">
        <v>4.5</v>
      </c>
      <c r="I954" s="17">
        <v>2</v>
      </c>
      <c r="J954" s="17">
        <v>0</v>
      </c>
      <c r="K954" s="22">
        <v>0</v>
      </c>
      <c r="L954" s="12">
        <f t="shared" si="74"/>
        <v>7.0685834705770345</v>
      </c>
      <c r="M954" s="4">
        <f t="shared" si="75"/>
        <v>0.84933239080549627</v>
      </c>
      <c r="N954" s="4">
        <f t="shared" si="76"/>
        <v>1.9556601020657289</v>
      </c>
    </row>
    <row r="955" spans="1:14" x14ac:dyDescent="0.2">
      <c r="A955" s="30">
        <v>37432</v>
      </c>
      <c r="B955" s="3" t="s">
        <v>20</v>
      </c>
      <c r="C955" s="3" t="s">
        <v>15</v>
      </c>
      <c r="D955" s="2">
        <v>4</v>
      </c>
      <c r="E955" s="3" t="s">
        <v>7</v>
      </c>
      <c r="F955" s="3" t="str">
        <f t="shared" si="72"/>
        <v>Other</v>
      </c>
      <c r="G955" s="3" t="str">
        <f t="shared" si="73"/>
        <v>OtherEnc</v>
      </c>
      <c r="H955" s="17">
        <v>5.5</v>
      </c>
      <c r="I955" s="17">
        <v>2</v>
      </c>
      <c r="J955" s="17">
        <v>0</v>
      </c>
      <c r="K955" s="22">
        <v>0</v>
      </c>
      <c r="L955" s="12">
        <f t="shared" si="74"/>
        <v>8.6393797973719302</v>
      </c>
      <c r="M955" s="4">
        <f t="shared" si="75"/>
        <v>0.93648256652439643</v>
      </c>
      <c r="N955" s="4">
        <f t="shared" si="76"/>
        <v>2.1563307975278798</v>
      </c>
    </row>
    <row r="956" spans="1:14" x14ac:dyDescent="0.2">
      <c r="A956" s="30">
        <v>37407</v>
      </c>
      <c r="B956" s="3" t="s">
        <v>20</v>
      </c>
      <c r="C956" s="3" t="s">
        <v>15</v>
      </c>
      <c r="D956" s="2">
        <v>5</v>
      </c>
      <c r="E956" s="3" t="s">
        <v>7</v>
      </c>
      <c r="F956" s="3" t="str">
        <f t="shared" si="72"/>
        <v>Other</v>
      </c>
      <c r="G956" s="3" t="str">
        <f t="shared" si="73"/>
        <v>OtherEnc</v>
      </c>
      <c r="H956" s="17">
        <v>1.5</v>
      </c>
      <c r="I956" s="17">
        <v>1</v>
      </c>
      <c r="J956" s="17">
        <v>0</v>
      </c>
      <c r="K956" s="22">
        <v>0</v>
      </c>
      <c r="L956" s="12">
        <f t="shared" si="74"/>
        <v>1.1780972450961724</v>
      </c>
      <c r="M956" s="4">
        <f t="shared" si="75"/>
        <v>7.1181140421852696E-2</v>
      </c>
      <c r="N956" s="4">
        <f t="shared" si="76"/>
        <v>0.16390063283767389</v>
      </c>
    </row>
    <row r="957" spans="1:14" x14ac:dyDescent="0.2">
      <c r="A957" s="30">
        <v>37407</v>
      </c>
      <c r="B957" s="3" t="s">
        <v>21</v>
      </c>
      <c r="C957" s="3" t="s">
        <v>15</v>
      </c>
      <c r="D957" s="7">
        <v>5</v>
      </c>
      <c r="E957" s="11" t="s">
        <v>7</v>
      </c>
      <c r="F957" s="3" t="str">
        <f t="shared" si="72"/>
        <v>Other</v>
      </c>
      <c r="G957" s="3" t="str">
        <f t="shared" si="73"/>
        <v>OtherEnc</v>
      </c>
      <c r="H957" s="19">
        <v>11</v>
      </c>
      <c r="I957" s="19">
        <v>2</v>
      </c>
      <c r="J957" s="19">
        <v>0</v>
      </c>
      <c r="K957" s="24">
        <v>15</v>
      </c>
      <c r="L957" s="12">
        <f t="shared" si="74"/>
        <v>17.27875959474386</v>
      </c>
      <c r="M957" s="4">
        <f t="shared" si="75"/>
        <v>1.2375125621883776</v>
      </c>
      <c r="N957" s="4">
        <f t="shared" si="76"/>
        <v>2.8494779780878252</v>
      </c>
    </row>
    <row r="958" spans="1:14" x14ac:dyDescent="0.2">
      <c r="A958" s="30">
        <v>37407</v>
      </c>
      <c r="B958" s="3" t="s">
        <v>21</v>
      </c>
      <c r="C958" s="3" t="s">
        <v>15</v>
      </c>
      <c r="D958" s="7">
        <v>5</v>
      </c>
      <c r="E958" s="11" t="s">
        <v>7</v>
      </c>
      <c r="F958" s="3" t="str">
        <f t="shared" si="72"/>
        <v>Other</v>
      </c>
      <c r="G958" s="3" t="str">
        <f t="shared" si="73"/>
        <v>OtherEnc</v>
      </c>
      <c r="H958" s="19">
        <v>3</v>
      </c>
      <c r="I958" s="19">
        <v>2</v>
      </c>
      <c r="J958" s="19">
        <v>0</v>
      </c>
      <c r="K958" s="24">
        <v>15</v>
      </c>
      <c r="L958" s="12">
        <f t="shared" si="74"/>
        <v>4.7123889803846897</v>
      </c>
      <c r="M958" s="4">
        <f t="shared" si="75"/>
        <v>0.67324113174981504</v>
      </c>
      <c r="N958" s="4">
        <f t="shared" si="76"/>
        <v>1.5501949939575645</v>
      </c>
    </row>
    <row r="959" spans="1:14" x14ac:dyDescent="0.2">
      <c r="A959" s="30">
        <v>37407</v>
      </c>
      <c r="B959" s="3" t="s">
        <v>21</v>
      </c>
      <c r="C959" s="3" t="s">
        <v>15</v>
      </c>
      <c r="D959" s="7">
        <v>5</v>
      </c>
      <c r="E959" s="11" t="s">
        <v>7</v>
      </c>
      <c r="F959" s="3" t="str">
        <f t="shared" si="72"/>
        <v>Other</v>
      </c>
      <c r="G959" s="3" t="str">
        <f t="shared" si="73"/>
        <v>OtherEnc</v>
      </c>
      <c r="H959" s="19">
        <v>2.5</v>
      </c>
      <c r="I959" s="19">
        <v>1.5</v>
      </c>
      <c r="J959" s="19">
        <v>0</v>
      </c>
      <c r="K959" s="24">
        <v>0</v>
      </c>
      <c r="L959" s="12">
        <f t="shared" si="74"/>
        <v>2.9452431127404308</v>
      </c>
      <c r="M959" s="4">
        <f t="shared" si="75"/>
        <v>0.46912114909389024</v>
      </c>
      <c r="N959" s="4">
        <f t="shared" si="76"/>
        <v>1.0801913647118289</v>
      </c>
    </row>
    <row r="960" spans="1:14" x14ac:dyDescent="0.2">
      <c r="A960" s="30">
        <v>37407</v>
      </c>
      <c r="B960" s="3" t="s">
        <v>21</v>
      </c>
      <c r="C960" s="3" t="s">
        <v>15</v>
      </c>
      <c r="D960" s="7">
        <v>5</v>
      </c>
      <c r="E960" s="11" t="s">
        <v>7</v>
      </c>
      <c r="F960" s="3" t="str">
        <f t="shared" si="72"/>
        <v>Other</v>
      </c>
      <c r="G960" s="3" t="str">
        <f t="shared" si="73"/>
        <v>OtherEnc</v>
      </c>
      <c r="H960" s="19">
        <v>9.5</v>
      </c>
      <c r="I960" s="19">
        <v>5.5</v>
      </c>
      <c r="J960" s="19">
        <v>0</v>
      </c>
      <c r="K960" s="24">
        <v>5</v>
      </c>
      <c r="L960" s="12">
        <f t="shared" si="74"/>
        <v>41.037054037516675</v>
      </c>
      <c r="M960" s="4">
        <f t="shared" si="75"/>
        <v>1.6131761761492631</v>
      </c>
      <c r="N960" s="4">
        <f t="shared" si="76"/>
        <v>3.7144754155744302</v>
      </c>
    </row>
    <row r="961" spans="1:14" x14ac:dyDescent="0.2">
      <c r="A961" s="30">
        <v>37407</v>
      </c>
      <c r="B961" s="3" t="s">
        <v>21</v>
      </c>
      <c r="C961" s="3" t="s">
        <v>15</v>
      </c>
      <c r="D961" s="7">
        <v>5</v>
      </c>
      <c r="E961" s="11" t="s">
        <v>7</v>
      </c>
      <c r="F961" s="3" t="str">
        <f t="shared" si="72"/>
        <v>Other</v>
      </c>
      <c r="G961" s="3" t="str">
        <f t="shared" si="73"/>
        <v>OtherEnc</v>
      </c>
      <c r="H961" s="19">
        <v>22</v>
      </c>
      <c r="I961" s="19">
        <v>5</v>
      </c>
      <c r="J961" s="19">
        <v>0</v>
      </c>
      <c r="K961" s="24">
        <v>20</v>
      </c>
      <c r="L961" s="12">
        <f t="shared" si="74"/>
        <v>86.393797973719316</v>
      </c>
      <c r="M961" s="4">
        <f t="shared" si="75"/>
        <v>1.9364825665243965</v>
      </c>
      <c r="N961" s="4">
        <f t="shared" si="76"/>
        <v>4.4589158905219257</v>
      </c>
    </row>
    <row r="962" spans="1:14" x14ac:dyDescent="0.2">
      <c r="A962" s="30">
        <v>37407</v>
      </c>
      <c r="B962" s="3" t="s">
        <v>21</v>
      </c>
      <c r="C962" s="3" t="s">
        <v>15</v>
      </c>
      <c r="D962" s="7">
        <v>5</v>
      </c>
      <c r="E962" s="11" t="s">
        <v>7</v>
      </c>
      <c r="F962" s="3" t="str">
        <f t="shared" si="72"/>
        <v>Other</v>
      </c>
      <c r="G962" s="3" t="str">
        <f t="shared" si="73"/>
        <v>OtherEnc</v>
      </c>
      <c r="H962" s="19">
        <v>5.5</v>
      </c>
      <c r="I962" s="19">
        <v>3.5</v>
      </c>
      <c r="J962" s="19">
        <v>0</v>
      </c>
      <c r="K962" s="24">
        <v>10</v>
      </c>
      <c r="L962" s="12">
        <f t="shared" si="74"/>
        <v>15.11891464540088</v>
      </c>
      <c r="M962" s="4">
        <f t="shared" si="75"/>
        <v>1.179520615210691</v>
      </c>
      <c r="N962" s="4">
        <f t="shared" si="76"/>
        <v>2.7159465854633029</v>
      </c>
    </row>
    <row r="963" spans="1:14" x14ac:dyDescent="0.2">
      <c r="A963" s="30">
        <v>37432</v>
      </c>
      <c r="B963" s="3" t="s">
        <v>28</v>
      </c>
      <c r="C963" s="3" t="s">
        <v>15</v>
      </c>
      <c r="D963" s="2">
        <v>5</v>
      </c>
      <c r="E963" s="3" t="s">
        <v>7</v>
      </c>
      <c r="F963" s="3" t="str">
        <f t="shared" ref="F963:F1026" si="77">VLOOKUP(E963,P$3:Q$22,2)</f>
        <v>Other</v>
      </c>
      <c r="G963" s="3" t="str">
        <f t="shared" ref="G963:G1026" si="78">VLOOKUP(E963,P$24:Q$44,2)</f>
        <v>OtherEnc</v>
      </c>
      <c r="H963" s="17">
        <v>5</v>
      </c>
      <c r="I963" s="17">
        <v>3</v>
      </c>
      <c r="J963" s="17">
        <v>0</v>
      </c>
      <c r="K963" s="22">
        <v>0</v>
      </c>
      <c r="L963" s="12">
        <f t="shared" ref="L963:L1026" si="79">IF(J963&gt;0,PI()*((H963/2)*(I963/2)+J963^2),((H963/2)*(I963/2))*PI())</f>
        <v>11.780972450961723</v>
      </c>
      <c r="M963" s="4">
        <f t="shared" ref="M963:M1026" si="80">LOG(L963)</f>
        <v>1.0711811404218528</v>
      </c>
      <c r="N963" s="4">
        <f t="shared" ref="N963:N1026" si="81">LN(L963)</f>
        <v>2.4664857258317197</v>
      </c>
    </row>
    <row r="964" spans="1:14" x14ac:dyDescent="0.2">
      <c r="A964" s="30">
        <v>37432</v>
      </c>
      <c r="B964" s="3" t="s">
        <v>28</v>
      </c>
      <c r="C964" s="3" t="s">
        <v>15</v>
      </c>
      <c r="D964" s="2">
        <v>5</v>
      </c>
      <c r="E964" s="3" t="s">
        <v>7</v>
      </c>
      <c r="F964" s="3" t="str">
        <f t="shared" si="77"/>
        <v>Other</v>
      </c>
      <c r="G964" s="3" t="str">
        <f t="shared" si="78"/>
        <v>OtherEnc</v>
      </c>
      <c r="H964" s="17">
        <v>2</v>
      </c>
      <c r="I964" s="17">
        <v>1</v>
      </c>
      <c r="J964" s="17">
        <v>0</v>
      </c>
      <c r="K964" s="22">
        <v>0</v>
      </c>
      <c r="L964" s="12">
        <f t="shared" si="79"/>
        <v>1.5707963267948966</v>
      </c>
      <c r="M964" s="4">
        <f t="shared" si="80"/>
        <v>0.19611987703015263</v>
      </c>
      <c r="N964" s="4">
        <f t="shared" si="81"/>
        <v>0.45158270528945482</v>
      </c>
    </row>
    <row r="965" spans="1:14" x14ac:dyDescent="0.2">
      <c r="A965" s="30">
        <v>37407</v>
      </c>
      <c r="B965" s="3" t="s">
        <v>20</v>
      </c>
      <c r="C965" s="3" t="s">
        <v>15</v>
      </c>
      <c r="D965" s="2">
        <v>7</v>
      </c>
      <c r="E965" s="3" t="s">
        <v>7</v>
      </c>
      <c r="F965" s="3" t="str">
        <f t="shared" si="77"/>
        <v>Other</v>
      </c>
      <c r="G965" s="3" t="str">
        <f t="shared" si="78"/>
        <v>OtherEnc</v>
      </c>
      <c r="H965" s="17">
        <v>39</v>
      </c>
      <c r="I965" s="17">
        <v>35</v>
      </c>
      <c r="J965" s="17">
        <v>0</v>
      </c>
      <c r="K965" s="22">
        <v>85</v>
      </c>
      <c r="L965" s="12">
        <f t="shared" si="79"/>
        <v>1072.0684930375169</v>
      </c>
      <c r="M965" s="4">
        <f t="shared" si="80"/>
        <v>3.0302225327429464</v>
      </c>
      <c r="N965" s="4">
        <f t="shared" si="81"/>
        <v>6.9773452323485694</v>
      </c>
    </row>
    <row r="966" spans="1:14" x14ac:dyDescent="0.2">
      <c r="A966" s="30">
        <v>37407</v>
      </c>
      <c r="B966" s="3" t="s">
        <v>20</v>
      </c>
      <c r="C966" s="3" t="s">
        <v>15</v>
      </c>
      <c r="D966" s="2">
        <v>7</v>
      </c>
      <c r="E966" s="3" t="s">
        <v>7</v>
      </c>
      <c r="F966" s="3" t="str">
        <f t="shared" si="77"/>
        <v>Other</v>
      </c>
      <c r="G966" s="3" t="str">
        <f t="shared" si="78"/>
        <v>OtherEnc</v>
      </c>
      <c r="H966" s="17">
        <v>3</v>
      </c>
      <c r="I966" s="17">
        <v>3</v>
      </c>
      <c r="J966" s="17">
        <v>0</v>
      </c>
      <c r="K966" s="22">
        <v>20</v>
      </c>
      <c r="L966" s="12">
        <f t="shared" si="79"/>
        <v>7.0685834705770345</v>
      </c>
      <c r="M966" s="4">
        <f t="shared" si="80"/>
        <v>0.84933239080549627</v>
      </c>
      <c r="N966" s="4">
        <f t="shared" si="81"/>
        <v>1.9556601020657289</v>
      </c>
    </row>
    <row r="967" spans="1:14" x14ac:dyDescent="0.2">
      <c r="A967" s="30">
        <v>37407</v>
      </c>
      <c r="B967" s="3" t="s">
        <v>20</v>
      </c>
      <c r="C967" s="3" t="s">
        <v>15</v>
      </c>
      <c r="D967" s="2">
        <v>7</v>
      </c>
      <c r="E967" s="3" t="s">
        <v>7</v>
      </c>
      <c r="F967" s="3" t="str">
        <f t="shared" si="77"/>
        <v>Other</v>
      </c>
      <c r="G967" s="3" t="str">
        <f t="shared" si="78"/>
        <v>OtherEnc</v>
      </c>
      <c r="H967" s="17">
        <v>13</v>
      </c>
      <c r="I967" s="17">
        <v>5</v>
      </c>
      <c r="J967" s="17">
        <v>0</v>
      </c>
      <c r="K967" s="22">
        <v>30</v>
      </c>
      <c r="L967" s="12">
        <f t="shared" si="79"/>
        <v>51.050880620834135</v>
      </c>
      <c r="M967" s="4">
        <f t="shared" si="80"/>
        <v>1.7080032380090271</v>
      </c>
      <c r="N967" s="4">
        <f t="shared" si="81"/>
        <v>3.9328227946251464</v>
      </c>
    </row>
    <row r="968" spans="1:14" x14ac:dyDescent="0.2">
      <c r="A968" s="30">
        <v>37407</v>
      </c>
      <c r="B968" s="3" t="s">
        <v>20</v>
      </c>
      <c r="C968" s="3" t="s">
        <v>15</v>
      </c>
      <c r="D968" s="2">
        <v>7</v>
      </c>
      <c r="E968" s="3" t="s">
        <v>7</v>
      </c>
      <c r="F968" s="3" t="str">
        <f t="shared" si="77"/>
        <v>Other</v>
      </c>
      <c r="G968" s="3" t="str">
        <f t="shared" si="78"/>
        <v>OtherEnc</v>
      </c>
      <c r="H968" s="17">
        <v>4</v>
      </c>
      <c r="I968" s="17">
        <v>3.5</v>
      </c>
      <c r="J968" s="17">
        <v>0</v>
      </c>
      <c r="K968" s="22">
        <v>0</v>
      </c>
      <c r="L968" s="12">
        <f t="shared" si="79"/>
        <v>10.995574287564276</v>
      </c>
      <c r="M968" s="4">
        <f t="shared" si="80"/>
        <v>1.0412179170444096</v>
      </c>
      <c r="N968" s="4">
        <f t="shared" si="81"/>
        <v>2.397492854344768</v>
      </c>
    </row>
    <row r="969" spans="1:14" x14ac:dyDescent="0.2">
      <c r="A969" s="30">
        <v>37407</v>
      </c>
      <c r="B969" s="3" t="s">
        <v>20</v>
      </c>
      <c r="C969" s="3" t="s">
        <v>15</v>
      </c>
      <c r="D969" s="2">
        <v>7</v>
      </c>
      <c r="E969" s="3" t="s">
        <v>7</v>
      </c>
      <c r="F969" s="3" t="str">
        <f t="shared" si="77"/>
        <v>Other</v>
      </c>
      <c r="G969" s="3" t="str">
        <f t="shared" si="78"/>
        <v>OtherEnc</v>
      </c>
      <c r="H969" s="17">
        <v>10.5</v>
      </c>
      <c r="I969" s="17">
        <v>5</v>
      </c>
      <c r="J969" s="17">
        <v>0</v>
      </c>
      <c r="K969" s="22">
        <v>20</v>
      </c>
      <c r="L969" s="12">
        <f t="shared" si="79"/>
        <v>41.233403578366037</v>
      </c>
      <c r="M969" s="4">
        <f t="shared" si="80"/>
        <v>1.6152491847721284</v>
      </c>
      <c r="N969" s="4">
        <f t="shared" si="81"/>
        <v>3.7192486943270877</v>
      </c>
    </row>
    <row r="970" spans="1:14" x14ac:dyDescent="0.2">
      <c r="A970" s="30">
        <v>37407</v>
      </c>
      <c r="B970" s="3" t="s">
        <v>20</v>
      </c>
      <c r="C970" s="3" t="s">
        <v>15</v>
      </c>
      <c r="D970" s="2">
        <v>7</v>
      </c>
      <c r="E970" s="3" t="s">
        <v>7</v>
      </c>
      <c r="F970" s="3" t="str">
        <f t="shared" si="77"/>
        <v>Other</v>
      </c>
      <c r="G970" s="3" t="str">
        <f t="shared" si="78"/>
        <v>OtherEnc</v>
      </c>
      <c r="H970" s="17">
        <v>3.5</v>
      </c>
      <c r="I970" s="17">
        <v>2.5</v>
      </c>
      <c r="J970" s="17">
        <v>0</v>
      </c>
      <c r="K970" s="22">
        <v>10</v>
      </c>
      <c r="L970" s="12">
        <f t="shared" si="79"/>
        <v>6.8722339297276722</v>
      </c>
      <c r="M970" s="4">
        <f t="shared" si="80"/>
        <v>0.83709793438848468</v>
      </c>
      <c r="N970" s="4">
        <f t="shared" si="81"/>
        <v>1.9274892250990325</v>
      </c>
    </row>
    <row r="971" spans="1:14" x14ac:dyDescent="0.2">
      <c r="A971" s="30">
        <v>37407</v>
      </c>
      <c r="B971" s="3" t="s">
        <v>20</v>
      </c>
      <c r="C971" s="3" t="s">
        <v>15</v>
      </c>
      <c r="D971" s="2">
        <v>7</v>
      </c>
      <c r="E971" s="3" t="s">
        <v>7</v>
      </c>
      <c r="F971" s="3" t="str">
        <f t="shared" si="77"/>
        <v>Other</v>
      </c>
      <c r="G971" s="3" t="str">
        <f t="shared" si="78"/>
        <v>OtherEnc</v>
      </c>
      <c r="H971" s="17">
        <v>2</v>
      </c>
      <c r="I971" s="17">
        <v>1.5</v>
      </c>
      <c r="J971" s="17">
        <v>0</v>
      </c>
      <c r="K971" s="22">
        <v>0</v>
      </c>
      <c r="L971" s="12">
        <f t="shared" si="79"/>
        <v>2.3561944901923448</v>
      </c>
      <c r="M971" s="4">
        <f t="shared" si="80"/>
        <v>0.37221113608583389</v>
      </c>
      <c r="N971" s="4">
        <f t="shared" si="81"/>
        <v>0.85704781339761926</v>
      </c>
    </row>
    <row r="972" spans="1:14" x14ac:dyDescent="0.2">
      <c r="A972" s="30">
        <v>37407</v>
      </c>
      <c r="B972" s="3" t="s">
        <v>20</v>
      </c>
      <c r="C972" s="3" t="s">
        <v>15</v>
      </c>
      <c r="D972" s="2">
        <v>7</v>
      </c>
      <c r="E972" s="3" t="s">
        <v>7</v>
      </c>
      <c r="F972" s="3" t="str">
        <f t="shared" si="77"/>
        <v>Other</v>
      </c>
      <c r="G972" s="3" t="str">
        <f t="shared" si="78"/>
        <v>OtherEnc</v>
      </c>
      <c r="H972" s="17">
        <v>1.5</v>
      </c>
      <c r="I972" s="17">
        <v>1</v>
      </c>
      <c r="J972" s="17">
        <v>0</v>
      </c>
      <c r="K972" s="22">
        <v>0</v>
      </c>
      <c r="L972" s="12">
        <f t="shared" si="79"/>
        <v>1.1780972450961724</v>
      </c>
      <c r="M972" s="4">
        <f t="shared" si="80"/>
        <v>7.1181140421852696E-2</v>
      </c>
      <c r="N972" s="4">
        <f t="shared" si="81"/>
        <v>0.16390063283767389</v>
      </c>
    </row>
    <row r="973" spans="1:14" x14ac:dyDescent="0.2">
      <c r="A973" s="30">
        <v>37407</v>
      </c>
      <c r="B973" s="3" t="s">
        <v>20</v>
      </c>
      <c r="C973" s="3" t="s">
        <v>15</v>
      </c>
      <c r="D973" s="2">
        <v>7</v>
      </c>
      <c r="E973" s="3" t="s">
        <v>7</v>
      </c>
      <c r="F973" s="3" t="str">
        <f t="shared" si="77"/>
        <v>Other</v>
      </c>
      <c r="G973" s="3" t="str">
        <f t="shared" si="78"/>
        <v>OtherEnc</v>
      </c>
      <c r="H973" s="17">
        <v>26</v>
      </c>
      <c r="I973" s="17">
        <v>39</v>
      </c>
      <c r="J973" s="17">
        <v>0</v>
      </c>
      <c r="K973" s="22">
        <v>60</v>
      </c>
      <c r="L973" s="12">
        <f t="shared" si="79"/>
        <v>796.39373768501252</v>
      </c>
      <c r="M973" s="4">
        <f t="shared" si="80"/>
        <v>2.9011278363634885</v>
      </c>
      <c r="N973" s="4">
        <f t="shared" si="81"/>
        <v>6.680093708880638</v>
      </c>
    </row>
    <row r="974" spans="1:14" x14ac:dyDescent="0.2">
      <c r="A974" s="30">
        <v>37407</v>
      </c>
      <c r="B974" s="3" t="s">
        <v>21</v>
      </c>
      <c r="C974" s="3" t="s">
        <v>15</v>
      </c>
      <c r="D974" s="6">
        <v>7</v>
      </c>
      <c r="E974" s="11" t="s">
        <v>7</v>
      </c>
      <c r="F974" s="3" t="str">
        <f t="shared" si="77"/>
        <v>Other</v>
      </c>
      <c r="G974" s="3" t="str">
        <f t="shared" si="78"/>
        <v>OtherEnc</v>
      </c>
      <c r="H974" s="19">
        <v>12</v>
      </c>
      <c r="I974" s="19">
        <v>6</v>
      </c>
      <c r="J974" s="19">
        <v>0</v>
      </c>
      <c r="K974" s="24">
        <v>5</v>
      </c>
      <c r="L974" s="12">
        <f t="shared" si="79"/>
        <v>56.548667764616276</v>
      </c>
      <c r="M974" s="4">
        <f t="shared" si="80"/>
        <v>1.7524223777974399</v>
      </c>
      <c r="N974" s="4">
        <f t="shared" si="81"/>
        <v>4.0351016437455645</v>
      </c>
    </row>
    <row r="975" spans="1:14" x14ac:dyDescent="0.2">
      <c r="A975" s="30">
        <v>37432</v>
      </c>
      <c r="B975" s="3" t="s">
        <v>28</v>
      </c>
      <c r="C975" s="3" t="s">
        <v>15</v>
      </c>
      <c r="D975" s="2">
        <v>7</v>
      </c>
      <c r="E975" s="3" t="s">
        <v>7</v>
      </c>
      <c r="F975" s="3" t="str">
        <f t="shared" si="77"/>
        <v>Other</v>
      </c>
      <c r="G975" s="3" t="str">
        <f t="shared" si="78"/>
        <v>OtherEnc</v>
      </c>
      <c r="H975" s="17">
        <v>6</v>
      </c>
      <c r="I975" s="17">
        <v>3</v>
      </c>
      <c r="J975" s="17">
        <v>0</v>
      </c>
      <c r="K975" s="22">
        <v>30</v>
      </c>
      <c r="L975" s="12">
        <f t="shared" si="79"/>
        <v>14.137166941154069</v>
      </c>
      <c r="M975" s="4">
        <f t="shared" si="80"/>
        <v>1.1503623864694774</v>
      </c>
      <c r="N975" s="4">
        <f t="shared" si="81"/>
        <v>2.6488072826256741</v>
      </c>
    </row>
    <row r="976" spans="1:14" x14ac:dyDescent="0.2">
      <c r="A976" s="30">
        <v>37432</v>
      </c>
      <c r="B976" s="3" t="s">
        <v>28</v>
      </c>
      <c r="C976" s="3" t="s">
        <v>15</v>
      </c>
      <c r="D976" s="2">
        <v>7</v>
      </c>
      <c r="E976" s="3" t="s">
        <v>7</v>
      </c>
      <c r="F976" s="3" t="str">
        <f t="shared" si="77"/>
        <v>Other</v>
      </c>
      <c r="G976" s="3" t="str">
        <f t="shared" si="78"/>
        <v>OtherEnc</v>
      </c>
      <c r="H976" s="17">
        <v>3</v>
      </c>
      <c r="I976" s="17">
        <v>2</v>
      </c>
      <c r="J976" s="17">
        <v>0</v>
      </c>
      <c r="K976" s="22">
        <v>0</v>
      </c>
      <c r="L976" s="12">
        <f t="shared" si="79"/>
        <v>4.7123889803846897</v>
      </c>
      <c r="M976" s="4">
        <f t="shared" si="80"/>
        <v>0.67324113174981504</v>
      </c>
      <c r="N976" s="4">
        <f t="shared" si="81"/>
        <v>1.5501949939575645</v>
      </c>
    </row>
    <row r="977" spans="1:14" x14ac:dyDescent="0.2">
      <c r="A977" s="30">
        <v>37432</v>
      </c>
      <c r="B977" s="3" t="s">
        <v>28</v>
      </c>
      <c r="C977" s="3" t="s">
        <v>15</v>
      </c>
      <c r="D977" s="2">
        <v>7</v>
      </c>
      <c r="E977" s="3" t="s">
        <v>7</v>
      </c>
      <c r="F977" s="3" t="str">
        <f t="shared" si="77"/>
        <v>Other</v>
      </c>
      <c r="G977" s="3" t="str">
        <f t="shared" si="78"/>
        <v>OtherEnc</v>
      </c>
      <c r="H977" s="17">
        <v>2.5</v>
      </c>
      <c r="I977" s="17">
        <v>1</v>
      </c>
      <c r="J977" s="17">
        <v>0</v>
      </c>
      <c r="K977" s="22">
        <v>0</v>
      </c>
      <c r="L977" s="12">
        <f t="shared" si="79"/>
        <v>1.9634954084936207</v>
      </c>
      <c r="M977" s="4">
        <f t="shared" si="80"/>
        <v>0.29302989003820906</v>
      </c>
      <c r="N977" s="4">
        <f t="shared" si="81"/>
        <v>0.67472625660366459</v>
      </c>
    </row>
    <row r="978" spans="1:14" x14ac:dyDescent="0.2">
      <c r="A978" s="30">
        <v>37432</v>
      </c>
      <c r="B978" s="3" t="s">
        <v>20</v>
      </c>
      <c r="C978" s="3" t="s">
        <v>15</v>
      </c>
      <c r="D978" s="2">
        <v>7</v>
      </c>
      <c r="E978" s="3" t="s">
        <v>7</v>
      </c>
      <c r="F978" s="3" t="str">
        <f t="shared" si="77"/>
        <v>Other</v>
      </c>
      <c r="G978" s="3" t="str">
        <f t="shared" si="78"/>
        <v>OtherEnc</v>
      </c>
      <c r="H978" s="17">
        <v>0.8</v>
      </c>
      <c r="I978" s="17">
        <v>0.6</v>
      </c>
      <c r="J978" s="17">
        <v>0</v>
      </c>
      <c r="K978" s="22">
        <v>0</v>
      </c>
      <c r="L978" s="12">
        <f t="shared" si="79"/>
        <v>0.37699111843077515</v>
      </c>
      <c r="M978" s="4">
        <f t="shared" si="80"/>
        <v>-0.42366888125824137</v>
      </c>
      <c r="N978" s="4">
        <f t="shared" si="81"/>
        <v>-0.97553365035069095</v>
      </c>
    </row>
    <row r="979" spans="1:14" x14ac:dyDescent="0.2">
      <c r="A979" s="30">
        <v>37432</v>
      </c>
      <c r="B979" s="3" t="s">
        <v>20</v>
      </c>
      <c r="C979" s="3" t="s">
        <v>15</v>
      </c>
      <c r="D979" s="2">
        <v>7</v>
      </c>
      <c r="E979" s="3" t="s">
        <v>7</v>
      </c>
      <c r="F979" s="3" t="str">
        <f t="shared" si="77"/>
        <v>Other</v>
      </c>
      <c r="G979" s="3" t="str">
        <f t="shared" si="78"/>
        <v>OtherEnc</v>
      </c>
      <c r="H979" s="17">
        <v>2.5</v>
      </c>
      <c r="I979" s="17">
        <v>1.5</v>
      </c>
      <c r="J979" s="17">
        <v>0</v>
      </c>
      <c r="K979" s="22">
        <v>30</v>
      </c>
      <c r="L979" s="12">
        <f t="shared" si="79"/>
        <v>2.9452431127404308</v>
      </c>
      <c r="M979" s="4">
        <f t="shared" si="80"/>
        <v>0.46912114909389024</v>
      </c>
      <c r="N979" s="4">
        <f t="shared" si="81"/>
        <v>1.0801913647118289</v>
      </c>
    </row>
    <row r="980" spans="1:14" x14ac:dyDescent="0.2">
      <c r="A980" s="30">
        <v>37432</v>
      </c>
      <c r="B980" s="3" t="s">
        <v>20</v>
      </c>
      <c r="C980" s="3" t="s">
        <v>15</v>
      </c>
      <c r="D980" s="2">
        <v>7</v>
      </c>
      <c r="E980" s="3" t="s">
        <v>7</v>
      </c>
      <c r="F980" s="3" t="str">
        <f t="shared" si="77"/>
        <v>Other</v>
      </c>
      <c r="G980" s="3" t="str">
        <f t="shared" si="78"/>
        <v>OtherEnc</v>
      </c>
      <c r="H980" s="17">
        <v>2</v>
      </c>
      <c r="I980" s="17">
        <v>2</v>
      </c>
      <c r="J980" s="17">
        <v>0</v>
      </c>
      <c r="K980" s="22">
        <v>0</v>
      </c>
      <c r="L980" s="12">
        <f t="shared" si="79"/>
        <v>3.1415926535897931</v>
      </c>
      <c r="M980" s="4">
        <f t="shared" si="80"/>
        <v>0.49714987269413385</v>
      </c>
      <c r="N980" s="4">
        <f t="shared" si="81"/>
        <v>1.1447298858494002</v>
      </c>
    </row>
    <row r="981" spans="1:14" x14ac:dyDescent="0.2">
      <c r="A981" s="30">
        <v>37392</v>
      </c>
      <c r="B981" s="29" t="s">
        <v>21</v>
      </c>
      <c r="C981" s="3" t="s">
        <v>15</v>
      </c>
      <c r="D981" s="2">
        <v>8</v>
      </c>
      <c r="E981" s="26" t="s">
        <v>7</v>
      </c>
      <c r="F981" s="3" t="str">
        <f t="shared" si="77"/>
        <v>Other</v>
      </c>
      <c r="G981" s="3" t="str">
        <f t="shared" si="78"/>
        <v>OtherEnc</v>
      </c>
      <c r="H981" s="18">
        <v>15.5</v>
      </c>
      <c r="I981" s="18">
        <v>15</v>
      </c>
      <c r="J981" s="18">
        <v>0</v>
      </c>
      <c r="K981" s="23">
        <v>20</v>
      </c>
      <c r="L981" s="12">
        <f t="shared" si="79"/>
        <v>182.60507298990672</v>
      </c>
      <c r="M981" s="4">
        <f t="shared" si="80"/>
        <v>2.2615128385921444</v>
      </c>
      <c r="N981" s="4">
        <f t="shared" si="81"/>
        <v>5.2073257497569205</v>
      </c>
    </row>
    <row r="982" spans="1:14" x14ac:dyDescent="0.2">
      <c r="A982" s="30">
        <v>37392</v>
      </c>
      <c r="B982" s="29" t="s">
        <v>21</v>
      </c>
      <c r="C982" s="3" t="s">
        <v>15</v>
      </c>
      <c r="D982" s="2">
        <v>8</v>
      </c>
      <c r="E982" s="26" t="s">
        <v>7</v>
      </c>
      <c r="F982" s="3" t="str">
        <f t="shared" si="77"/>
        <v>Other</v>
      </c>
      <c r="G982" s="3" t="str">
        <f t="shared" si="78"/>
        <v>OtherEnc</v>
      </c>
      <c r="H982" s="18">
        <v>7</v>
      </c>
      <c r="I982" s="18">
        <v>2.5</v>
      </c>
      <c r="J982" s="18">
        <v>0</v>
      </c>
      <c r="K982" s="23">
        <v>30</v>
      </c>
      <c r="L982" s="12">
        <f t="shared" si="79"/>
        <v>13.744467859455344</v>
      </c>
      <c r="M982" s="4">
        <f t="shared" si="80"/>
        <v>1.1381279300524658</v>
      </c>
      <c r="N982" s="4">
        <f t="shared" si="81"/>
        <v>2.6206364056589777</v>
      </c>
    </row>
    <row r="983" spans="1:14" x14ac:dyDescent="0.2">
      <c r="A983" s="30">
        <v>37392</v>
      </c>
      <c r="B983" s="29" t="s">
        <v>21</v>
      </c>
      <c r="C983" s="3" t="s">
        <v>15</v>
      </c>
      <c r="D983" s="2">
        <v>8</v>
      </c>
      <c r="E983" s="26" t="s">
        <v>7</v>
      </c>
      <c r="F983" s="3" t="str">
        <f t="shared" si="77"/>
        <v>Other</v>
      </c>
      <c r="G983" s="3" t="str">
        <f t="shared" si="78"/>
        <v>OtherEnc</v>
      </c>
      <c r="H983" s="18">
        <v>6</v>
      </c>
      <c r="I983" s="18">
        <v>3.5</v>
      </c>
      <c r="J983" s="18">
        <v>0</v>
      </c>
      <c r="K983" s="23">
        <v>10</v>
      </c>
      <c r="L983" s="12">
        <f t="shared" si="79"/>
        <v>16.493361431346415</v>
      </c>
      <c r="M983" s="4">
        <f t="shared" si="80"/>
        <v>1.2173091761000907</v>
      </c>
      <c r="N983" s="4">
        <f t="shared" si="81"/>
        <v>2.8029579624529326</v>
      </c>
    </row>
    <row r="984" spans="1:14" x14ac:dyDescent="0.2">
      <c r="A984" s="30">
        <v>37392</v>
      </c>
      <c r="B984" s="29" t="s">
        <v>21</v>
      </c>
      <c r="C984" s="3" t="s">
        <v>15</v>
      </c>
      <c r="D984" s="2">
        <v>8</v>
      </c>
      <c r="E984" s="26" t="s">
        <v>7</v>
      </c>
      <c r="F984" s="3" t="str">
        <f t="shared" si="77"/>
        <v>Other</v>
      </c>
      <c r="G984" s="3" t="str">
        <f t="shared" si="78"/>
        <v>OtherEnc</v>
      </c>
      <c r="H984" s="18">
        <v>4</v>
      </c>
      <c r="I984" s="18">
        <v>3</v>
      </c>
      <c r="J984" s="18">
        <v>0</v>
      </c>
      <c r="K984" s="23">
        <v>20</v>
      </c>
      <c r="L984" s="12">
        <f t="shared" si="79"/>
        <v>9.4247779607693793</v>
      </c>
      <c r="M984" s="4">
        <f t="shared" si="80"/>
        <v>0.97427112741379629</v>
      </c>
      <c r="N984" s="4">
        <f t="shared" si="81"/>
        <v>2.2433421745175099</v>
      </c>
    </row>
    <row r="985" spans="1:14" x14ac:dyDescent="0.2">
      <c r="A985" s="30">
        <v>37392</v>
      </c>
      <c r="B985" s="29" t="s">
        <v>21</v>
      </c>
      <c r="C985" s="3" t="s">
        <v>15</v>
      </c>
      <c r="D985" s="2">
        <v>8</v>
      </c>
      <c r="E985" s="26" t="s">
        <v>7</v>
      </c>
      <c r="F985" s="3" t="str">
        <f t="shared" si="77"/>
        <v>Other</v>
      </c>
      <c r="G985" s="3" t="str">
        <f t="shared" si="78"/>
        <v>OtherEnc</v>
      </c>
      <c r="H985" s="18">
        <v>26</v>
      </c>
      <c r="I985" s="18">
        <v>9</v>
      </c>
      <c r="J985" s="18">
        <v>0</v>
      </c>
      <c r="K985" s="23">
        <v>0</v>
      </c>
      <c r="L985" s="12">
        <f t="shared" si="79"/>
        <v>183.7831702350029</v>
      </c>
      <c r="M985" s="4">
        <f t="shared" si="80"/>
        <v>2.2643057387763141</v>
      </c>
      <c r="N985" s="4">
        <f t="shared" si="81"/>
        <v>5.2137566400872108</v>
      </c>
    </row>
    <row r="986" spans="1:14" x14ac:dyDescent="0.2">
      <c r="A986" s="30">
        <v>37392</v>
      </c>
      <c r="B986" s="29" t="s">
        <v>21</v>
      </c>
      <c r="C986" s="3" t="s">
        <v>15</v>
      </c>
      <c r="D986" s="2">
        <v>8</v>
      </c>
      <c r="E986" s="26" t="s">
        <v>7</v>
      </c>
      <c r="F986" s="3" t="str">
        <f t="shared" si="77"/>
        <v>Other</v>
      </c>
      <c r="G986" s="3" t="str">
        <f t="shared" si="78"/>
        <v>OtherEnc</v>
      </c>
      <c r="H986" s="18">
        <v>7</v>
      </c>
      <c r="I986" s="18">
        <v>4</v>
      </c>
      <c r="J986" s="18">
        <v>0</v>
      </c>
      <c r="K986" s="23">
        <v>10</v>
      </c>
      <c r="L986" s="12">
        <f t="shared" si="79"/>
        <v>21.991148575128552</v>
      </c>
      <c r="M986" s="4">
        <f t="shared" si="80"/>
        <v>1.3422479127083906</v>
      </c>
      <c r="N986" s="4">
        <f t="shared" si="81"/>
        <v>3.0906400349047134</v>
      </c>
    </row>
    <row r="987" spans="1:14" x14ac:dyDescent="0.2">
      <c r="A987" s="30">
        <v>37392</v>
      </c>
      <c r="B987" s="29" t="s">
        <v>21</v>
      </c>
      <c r="C987" s="3" t="s">
        <v>15</v>
      </c>
      <c r="D987" s="2">
        <v>8</v>
      </c>
      <c r="E987" s="26" t="s">
        <v>7</v>
      </c>
      <c r="F987" s="3" t="str">
        <f t="shared" si="77"/>
        <v>Other</v>
      </c>
      <c r="G987" s="3" t="str">
        <f t="shared" si="78"/>
        <v>OtherEnc</v>
      </c>
      <c r="H987" s="18">
        <v>4</v>
      </c>
      <c r="I987" s="18">
        <v>3</v>
      </c>
      <c r="J987" s="18">
        <v>0</v>
      </c>
      <c r="K987" s="23">
        <v>25</v>
      </c>
      <c r="L987" s="12">
        <f t="shared" si="79"/>
        <v>9.4247779607693793</v>
      </c>
      <c r="M987" s="4">
        <f t="shared" si="80"/>
        <v>0.97427112741379629</v>
      </c>
      <c r="N987" s="4">
        <f t="shared" si="81"/>
        <v>2.2433421745175099</v>
      </c>
    </row>
    <row r="988" spans="1:14" x14ac:dyDescent="0.2">
      <c r="A988" s="30">
        <v>37392</v>
      </c>
      <c r="B988" s="29" t="s">
        <v>20</v>
      </c>
      <c r="C988" s="11" t="s">
        <v>15</v>
      </c>
      <c r="D988" s="7">
        <v>8</v>
      </c>
      <c r="E988" s="11" t="s">
        <v>7</v>
      </c>
      <c r="F988" s="3" t="str">
        <f t="shared" si="77"/>
        <v>Other</v>
      </c>
      <c r="G988" s="3" t="str">
        <f t="shared" si="78"/>
        <v>OtherEnc</v>
      </c>
      <c r="H988" s="19">
        <v>24.5</v>
      </c>
      <c r="I988" s="19">
        <v>3.5</v>
      </c>
      <c r="J988" s="19">
        <v>0</v>
      </c>
      <c r="K988" s="24">
        <v>20</v>
      </c>
      <c r="L988" s="12">
        <f t="shared" si="79"/>
        <v>67.347892511331196</v>
      </c>
      <c r="M988" s="4">
        <f t="shared" si="80"/>
        <v>1.8283240100809797</v>
      </c>
      <c r="N988" s="4">
        <f t="shared" si="81"/>
        <v>4.2098716107755587</v>
      </c>
    </row>
    <row r="989" spans="1:14" x14ac:dyDescent="0.2">
      <c r="A989" s="30">
        <v>37392</v>
      </c>
      <c r="B989" s="29" t="s">
        <v>20</v>
      </c>
      <c r="C989" s="11" t="s">
        <v>15</v>
      </c>
      <c r="D989" s="7">
        <v>8</v>
      </c>
      <c r="E989" s="11" t="s">
        <v>7</v>
      </c>
      <c r="F989" s="3" t="str">
        <f t="shared" si="77"/>
        <v>Other</v>
      </c>
      <c r="G989" s="3" t="str">
        <f t="shared" si="78"/>
        <v>OtherEnc</v>
      </c>
      <c r="H989" s="19">
        <v>4.5</v>
      </c>
      <c r="I989" s="19">
        <v>4</v>
      </c>
      <c r="J989" s="19">
        <v>0</v>
      </c>
      <c r="K989" s="24">
        <v>30</v>
      </c>
      <c r="L989" s="12">
        <f t="shared" si="79"/>
        <v>14.137166941154069</v>
      </c>
      <c r="M989" s="4">
        <f t="shared" si="80"/>
        <v>1.1503623864694774</v>
      </c>
      <c r="N989" s="4">
        <f t="shared" si="81"/>
        <v>2.6488072826256741</v>
      </c>
    </row>
    <row r="990" spans="1:14" x14ac:dyDescent="0.2">
      <c r="A990" s="30">
        <v>37392</v>
      </c>
      <c r="B990" s="29" t="s">
        <v>20</v>
      </c>
      <c r="C990" s="11" t="s">
        <v>15</v>
      </c>
      <c r="D990" s="7">
        <v>8</v>
      </c>
      <c r="E990" s="11" t="s">
        <v>7</v>
      </c>
      <c r="F990" s="3" t="str">
        <f t="shared" si="77"/>
        <v>Other</v>
      </c>
      <c r="G990" s="3" t="str">
        <f t="shared" si="78"/>
        <v>OtherEnc</v>
      </c>
      <c r="H990" s="19">
        <v>1.5</v>
      </c>
      <c r="I990" s="19">
        <v>1.5</v>
      </c>
      <c r="J990" s="19">
        <v>0</v>
      </c>
      <c r="K990" s="24">
        <v>0</v>
      </c>
      <c r="L990" s="12">
        <f t="shared" si="79"/>
        <v>1.7671458676442586</v>
      </c>
      <c r="M990" s="4">
        <f t="shared" si="80"/>
        <v>0.24727239947753393</v>
      </c>
      <c r="N990" s="4">
        <f t="shared" si="81"/>
        <v>0.56936574094583825</v>
      </c>
    </row>
    <row r="991" spans="1:14" x14ac:dyDescent="0.2">
      <c r="A991" s="30">
        <v>37432</v>
      </c>
      <c r="B991" s="3" t="s">
        <v>28</v>
      </c>
      <c r="C991" s="3" t="s">
        <v>15</v>
      </c>
      <c r="D991" s="2">
        <v>8</v>
      </c>
      <c r="E991" s="3" t="s">
        <v>7</v>
      </c>
      <c r="F991" s="3" t="str">
        <f t="shared" si="77"/>
        <v>Other</v>
      </c>
      <c r="G991" s="3" t="str">
        <f t="shared" si="78"/>
        <v>OtherEnc</v>
      </c>
      <c r="H991" s="17">
        <v>33</v>
      </c>
      <c r="I991" s="17">
        <v>20</v>
      </c>
      <c r="J991" s="17">
        <v>0</v>
      </c>
      <c r="K991" s="22">
        <v>30</v>
      </c>
      <c r="L991" s="12">
        <f t="shared" si="79"/>
        <v>518.36278784231581</v>
      </c>
      <c r="M991" s="4">
        <f t="shared" si="80"/>
        <v>2.71463381690804</v>
      </c>
      <c r="N991" s="4">
        <f t="shared" si="81"/>
        <v>6.2506753597499802</v>
      </c>
    </row>
    <row r="992" spans="1:14" x14ac:dyDescent="0.2">
      <c r="A992" s="30">
        <v>37392</v>
      </c>
      <c r="B992" s="29" t="s">
        <v>21</v>
      </c>
      <c r="C992" s="3" t="s">
        <v>15</v>
      </c>
      <c r="D992" s="2">
        <v>9</v>
      </c>
      <c r="E992" s="26" t="s">
        <v>7</v>
      </c>
      <c r="F992" s="3" t="str">
        <f t="shared" si="77"/>
        <v>Other</v>
      </c>
      <c r="G992" s="3" t="str">
        <f t="shared" si="78"/>
        <v>OtherEnc</v>
      </c>
      <c r="H992" s="18">
        <v>12</v>
      </c>
      <c r="I992" s="18">
        <v>7</v>
      </c>
      <c r="J992" s="18">
        <v>0</v>
      </c>
      <c r="K992" s="23">
        <v>15</v>
      </c>
      <c r="L992" s="12">
        <f t="shared" si="79"/>
        <v>65.973445725385659</v>
      </c>
      <c r="M992" s="4">
        <f t="shared" si="80"/>
        <v>1.8193691674280532</v>
      </c>
      <c r="N992" s="4">
        <f t="shared" si="81"/>
        <v>4.1892523235728234</v>
      </c>
    </row>
    <row r="993" spans="1:14" x14ac:dyDescent="0.2">
      <c r="A993" s="30">
        <v>37392</v>
      </c>
      <c r="B993" s="29" t="s">
        <v>21</v>
      </c>
      <c r="C993" s="3" t="s">
        <v>15</v>
      </c>
      <c r="D993" s="2">
        <v>9</v>
      </c>
      <c r="E993" s="26" t="s">
        <v>7</v>
      </c>
      <c r="F993" s="3" t="str">
        <f t="shared" si="77"/>
        <v>Other</v>
      </c>
      <c r="G993" s="3" t="str">
        <f t="shared" si="78"/>
        <v>OtherEnc</v>
      </c>
      <c r="H993" s="18">
        <v>6.5</v>
      </c>
      <c r="I993" s="18">
        <v>5</v>
      </c>
      <c r="J993" s="18">
        <v>0</v>
      </c>
      <c r="K993" s="23">
        <v>20</v>
      </c>
      <c r="L993" s="12">
        <f t="shared" si="79"/>
        <v>25.525440310417068</v>
      </c>
      <c r="M993" s="4">
        <f t="shared" si="80"/>
        <v>1.4069732423450458</v>
      </c>
      <c r="N993" s="4">
        <f t="shared" si="81"/>
        <v>3.2396756140652014</v>
      </c>
    </row>
    <row r="994" spans="1:14" x14ac:dyDescent="0.2">
      <c r="A994" s="30">
        <v>37392</v>
      </c>
      <c r="B994" s="29" t="s">
        <v>21</v>
      </c>
      <c r="C994" s="3" t="s">
        <v>15</v>
      </c>
      <c r="D994" s="2">
        <v>9</v>
      </c>
      <c r="E994" s="26" t="s">
        <v>7</v>
      </c>
      <c r="F994" s="3" t="str">
        <f t="shared" si="77"/>
        <v>Other</v>
      </c>
      <c r="G994" s="3" t="str">
        <f t="shared" si="78"/>
        <v>OtherEnc</v>
      </c>
      <c r="H994" s="18">
        <v>9</v>
      </c>
      <c r="I994" s="18">
        <v>4</v>
      </c>
      <c r="J994" s="18">
        <v>0</v>
      </c>
      <c r="K994" s="23">
        <v>25</v>
      </c>
      <c r="L994" s="12">
        <f t="shared" si="79"/>
        <v>28.274333882308138</v>
      </c>
      <c r="M994" s="4">
        <f t="shared" si="80"/>
        <v>1.4513923821334587</v>
      </c>
      <c r="N994" s="4">
        <f t="shared" si="81"/>
        <v>3.3419544631856195</v>
      </c>
    </row>
    <row r="995" spans="1:14" x14ac:dyDescent="0.2">
      <c r="A995" s="30">
        <v>37392</v>
      </c>
      <c r="B995" s="29" t="s">
        <v>20</v>
      </c>
      <c r="C995" s="11" t="s">
        <v>15</v>
      </c>
      <c r="D995" s="7">
        <v>9</v>
      </c>
      <c r="E995" s="11" t="s">
        <v>7</v>
      </c>
      <c r="F995" s="3" t="str">
        <f t="shared" si="77"/>
        <v>Other</v>
      </c>
      <c r="G995" s="3" t="str">
        <f t="shared" si="78"/>
        <v>OtherEnc</v>
      </c>
      <c r="H995" s="19">
        <v>2.5</v>
      </c>
      <c r="I995" s="19">
        <v>2</v>
      </c>
      <c r="J995" s="19">
        <v>0</v>
      </c>
      <c r="K995" s="24">
        <v>60</v>
      </c>
      <c r="L995" s="12">
        <f t="shared" si="79"/>
        <v>3.9269908169872414</v>
      </c>
      <c r="M995" s="4">
        <f t="shared" si="80"/>
        <v>0.59405988570219026</v>
      </c>
      <c r="N995" s="4">
        <f t="shared" si="81"/>
        <v>1.3678734371636099</v>
      </c>
    </row>
    <row r="996" spans="1:14" x14ac:dyDescent="0.2">
      <c r="A996" s="30">
        <v>37392</v>
      </c>
      <c r="B996" s="29" t="s">
        <v>20</v>
      </c>
      <c r="C996" s="11" t="s">
        <v>15</v>
      </c>
      <c r="D996" s="7">
        <v>9</v>
      </c>
      <c r="E996" s="11" t="s">
        <v>7</v>
      </c>
      <c r="F996" s="3" t="str">
        <f t="shared" si="77"/>
        <v>Other</v>
      </c>
      <c r="G996" s="3" t="str">
        <f t="shared" si="78"/>
        <v>OtherEnc</v>
      </c>
      <c r="H996" s="19">
        <v>6</v>
      </c>
      <c r="I996" s="19">
        <v>4.5</v>
      </c>
      <c r="J996" s="19">
        <v>0</v>
      </c>
      <c r="K996" s="24">
        <v>10</v>
      </c>
      <c r="L996" s="12">
        <f t="shared" si="79"/>
        <v>21.205750411731103</v>
      </c>
      <c r="M996" s="4">
        <f t="shared" si="80"/>
        <v>1.3264536455251588</v>
      </c>
      <c r="N996" s="4">
        <f t="shared" si="81"/>
        <v>3.0542723907338387</v>
      </c>
    </row>
    <row r="997" spans="1:14" x14ac:dyDescent="0.2">
      <c r="A997" s="30">
        <v>37392</v>
      </c>
      <c r="B997" s="29" t="s">
        <v>20</v>
      </c>
      <c r="C997" s="11" t="s">
        <v>15</v>
      </c>
      <c r="D997" s="7">
        <v>9</v>
      </c>
      <c r="E997" s="11" t="s">
        <v>7</v>
      </c>
      <c r="F997" s="3" t="str">
        <f t="shared" si="77"/>
        <v>Other</v>
      </c>
      <c r="G997" s="3" t="str">
        <f t="shared" si="78"/>
        <v>OtherEnc</v>
      </c>
      <c r="H997" s="19">
        <v>1</v>
      </c>
      <c r="I997" s="19">
        <v>0.5</v>
      </c>
      <c r="J997" s="19">
        <v>0</v>
      </c>
      <c r="K997" s="24">
        <v>0</v>
      </c>
      <c r="L997" s="12">
        <f t="shared" si="79"/>
        <v>0.39269908169872414</v>
      </c>
      <c r="M997" s="4">
        <f t="shared" si="80"/>
        <v>-0.40594011429780974</v>
      </c>
      <c r="N997" s="4">
        <f t="shared" si="81"/>
        <v>-0.93471165583043581</v>
      </c>
    </row>
    <row r="998" spans="1:14" x14ac:dyDescent="0.2">
      <c r="A998" s="30">
        <v>37392</v>
      </c>
      <c r="B998" s="29" t="s">
        <v>20</v>
      </c>
      <c r="C998" s="11" t="s">
        <v>15</v>
      </c>
      <c r="D998" s="7">
        <v>9</v>
      </c>
      <c r="E998" s="11" t="s">
        <v>7</v>
      </c>
      <c r="F998" s="3" t="str">
        <f t="shared" si="77"/>
        <v>Other</v>
      </c>
      <c r="G998" s="3" t="str">
        <f t="shared" si="78"/>
        <v>OtherEnc</v>
      </c>
      <c r="H998" s="19">
        <v>1.5</v>
      </c>
      <c r="I998" s="19">
        <v>2.5</v>
      </c>
      <c r="J998" s="19">
        <v>0</v>
      </c>
      <c r="K998" s="24">
        <v>5</v>
      </c>
      <c r="L998" s="12">
        <f t="shared" si="79"/>
        <v>2.9452431127404308</v>
      </c>
      <c r="M998" s="4">
        <f t="shared" si="80"/>
        <v>0.46912114909389024</v>
      </c>
      <c r="N998" s="4">
        <f t="shared" si="81"/>
        <v>1.0801913647118289</v>
      </c>
    </row>
    <row r="999" spans="1:14" x14ac:dyDescent="0.2">
      <c r="A999" s="30">
        <v>37392</v>
      </c>
      <c r="B999" s="29" t="s">
        <v>20</v>
      </c>
      <c r="C999" s="11" t="s">
        <v>15</v>
      </c>
      <c r="D999" s="7">
        <v>9</v>
      </c>
      <c r="E999" s="11" t="s">
        <v>7</v>
      </c>
      <c r="F999" s="3" t="str">
        <f t="shared" si="77"/>
        <v>Other</v>
      </c>
      <c r="G999" s="3" t="str">
        <f t="shared" si="78"/>
        <v>OtherEnc</v>
      </c>
      <c r="H999" s="19">
        <v>4</v>
      </c>
      <c r="I999" s="19">
        <v>2.5</v>
      </c>
      <c r="J999" s="19">
        <v>0</v>
      </c>
      <c r="K999" s="24">
        <v>15</v>
      </c>
      <c r="L999" s="12">
        <f t="shared" si="79"/>
        <v>7.8539816339744828</v>
      </c>
      <c r="M999" s="4">
        <f t="shared" si="80"/>
        <v>0.8950898813661714</v>
      </c>
      <c r="N999" s="4">
        <f t="shared" si="81"/>
        <v>2.061020617723555</v>
      </c>
    </row>
    <row r="1000" spans="1:14" x14ac:dyDescent="0.2">
      <c r="A1000" s="30">
        <v>37392</v>
      </c>
      <c r="B1000" s="29" t="s">
        <v>20</v>
      </c>
      <c r="C1000" s="11" t="s">
        <v>15</v>
      </c>
      <c r="D1000" s="7">
        <v>9</v>
      </c>
      <c r="E1000" s="11" t="s">
        <v>7</v>
      </c>
      <c r="F1000" s="3" t="str">
        <f t="shared" si="77"/>
        <v>Other</v>
      </c>
      <c r="G1000" s="3" t="str">
        <f t="shared" si="78"/>
        <v>OtherEnc</v>
      </c>
      <c r="H1000" s="19">
        <v>10.5</v>
      </c>
      <c r="I1000" s="19">
        <v>4.5</v>
      </c>
      <c r="J1000" s="19">
        <v>0</v>
      </c>
      <c r="K1000" s="24">
        <v>20</v>
      </c>
      <c r="L1000" s="12">
        <f t="shared" si="79"/>
        <v>37.110063220529433</v>
      </c>
      <c r="M1000" s="4">
        <f t="shared" si="80"/>
        <v>1.5694916942114532</v>
      </c>
      <c r="N1000" s="4">
        <f t="shared" si="81"/>
        <v>3.6138881786692614</v>
      </c>
    </row>
    <row r="1001" spans="1:14" x14ac:dyDescent="0.2">
      <c r="A1001" s="30">
        <v>37392</v>
      </c>
      <c r="B1001" s="29" t="s">
        <v>20</v>
      </c>
      <c r="C1001" s="11" t="s">
        <v>15</v>
      </c>
      <c r="D1001" s="7">
        <v>9</v>
      </c>
      <c r="E1001" s="11" t="s">
        <v>7</v>
      </c>
      <c r="F1001" s="3" t="str">
        <f t="shared" si="77"/>
        <v>Other</v>
      </c>
      <c r="G1001" s="3" t="str">
        <f t="shared" si="78"/>
        <v>OtherEnc</v>
      </c>
      <c r="H1001" s="19">
        <v>9.5</v>
      </c>
      <c r="I1001" s="19">
        <v>4.5</v>
      </c>
      <c r="J1001" s="19">
        <v>0</v>
      </c>
      <c r="K1001" s="24">
        <v>10</v>
      </c>
      <c r="L1001" s="12">
        <f t="shared" si="79"/>
        <v>33.575771485240914</v>
      </c>
      <c r="M1001" s="4">
        <f t="shared" si="80"/>
        <v>1.526026000430363</v>
      </c>
      <c r="N1001" s="4">
        <f t="shared" si="81"/>
        <v>3.5138047201122786</v>
      </c>
    </row>
    <row r="1002" spans="1:14" x14ac:dyDescent="0.2">
      <c r="A1002" s="30">
        <v>37392</v>
      </c>
      <c r="B1002" s="29" t="s">
        <v>20</v>
      </c>
      <c r="C1002" s="11" t="s">
        <v>15</v>
      </c>
      <c r="D1002" s="7">
        <v>9</v>
      </c>
      <c r="E1002" s="11" t="s">
        <v>7</v>
      </c>
      <c r="F1002" s="3" t="str">
        <f t="shared" si="77"/>
        <v>Other</v>
      </c>
      <c r="G1002" s="3" t="str">
        <f t="shared" si="78"/>
        <v>OtherEnc</v>
      </c>
      <c r="H1002" s="19">
        <v>2.5</v>
      </c>
      <c r="I1002" s="19">
        <v>2</v>
      </c>
      <c r="J1002" s="19">
        <v>0</v>
      </c>
      <c r="K1002" s="24">
        <v>0</v>
      </c>
      <c r="L1002" s="12">
        <f t="shared" si="79"/>
        <v>3.9269908169872414</v>
      </c>
      <c r="M1002" s="4">
        <f t="shared" si="80"/>
        <v>0.59405988570219026</v>
      </c>
      <c r="N1002" s="4">
        <f t="shared" si="81"/>
        <v>1.3678734371636099</v>
      </c>
    </row>
    <row r="1003" spans="1:14" x14ac:dyDescent="0.2">
      <c r="A1003" s="30">
        <v>37432</v>
      </c>
      <c r="B1003" s="3" t="s">
        <v>28</v>
      </c>
      <c r="C1003" s="3" t="s">
        <v>15</v>
      </c>
      <c r="D1003" s="2">
        <v>9</v>
      </c>
      <c r="E1003" s="3" t="s">
        <v>7</v>
      </c>
      <c r="F1003" s="3" t="str">
        <f t="shared" si="77"/>
        <v>Other</v>
      </c>
      <c r="G1003" s="3" t="str">
        <f t="shared" si="78"/>
        <v>OtherEnc</v>
      </c>
      <c r="H1003" s="17">
        <v>30</v>
      </c>
      <c r="I1003" s="17">
        <v>20</v>
      </c>
      <c r="J1003" s="17">
        <v>0</v>
      </c>
      <c r="K1003" s="22">
        <v>20</v>
      </c>
      <c r="L1003" s="12">
        <f t="shared" si="79"/>
        <v>471.23889803846896</v>
      </c>
      <c r="M1003" s="4">
        <f t="shared" si="80"/>
        <v>2.673241131749815</v>
      </c>
      <c r="N1003" s="4">
        <f t="shared" si="81"/>
        <v>6.1553651799456555</v>
      </c>
    </row>
    <row r="1004" spans="1:14" x14ac:dyDescent="0.2">
      <c r="A1004" s="30">
        <v>37432</v>
      </c>
      <c r="B1004" s="3" t="s">
        <v>28</v>
      </c>
      <c r="C1004" s="3" t="s">
        <v>15</v>
      </c>
      <c r="D1004" s="2">
        <v>9</v>
      </c>
      <c r="E1004" s="3" t="s">
        <v>7</v>
      </c>
      <c r="F1004" s="3" t="str">
        <f t="shared" si="77"/>
        <v>Other</v>
      </c>
      <c r="G1004" s="3" t="str">
        <f t="shared" si="78"/>
        <v>OtherEnc</v>
      </c>
      <c r="H1004" s="17">
        <v>16</v>
      </c>
      <c r="I1004" s="17">
        <v>8</v>
      </c>
      <c r="J1004" s="17">
        <v>0</v>
      </c>
      <c r="K1004" s="22">
        <v>0</v>
      </c>
      <c r="L1004" s="12">
        <f t="shared" si="79"/>
        <v>100.53096491487338</v>
      </c>
      <c r="M1004" s="4">
        <f t="shared" si="80"/>
        <v>2.00229985101404</v>
      </c>
      <c r="N1004" s="4">
        <f t="shared" si="81"/>
        <v>4.6104657886491269</v>
      </c>
    </row>
    <row r="1005" spans="1:14" x14ac:dyDescent="0.2">
      <c r="A1005" s="30">
        <v>37407</v>
      </c>
      <c r="B1005" s="3" t="s">
        <v>20</v>
      </c>
      <c r="C1005" s="3" t="s">
        <v>15</v>
      </c>
      <c r="D1005" s="2">
        <v>10</v>
      </c>
      <c r="E1005" s="3" t="s">
        <v>7</v>
      </c>
      <c r="F1005" s="3" t="str">
        <f t="shared" si="77"/>
        <v>Other</v>
      </c>
      <c r="G1005" s="3" t="str">
        <f t="shared" si="78"/>
        <v>OtherEnc</v>
      </c>
      <c r="H1005" s="17">
        <v>1.8</v>
      </c>
      <c r="I1005" s="17">
        <v>1.5</v>
      </c>
      <c r="J1005" s="17">
        <v>0</v>
      </c>
      <c r="K1005" s="22">
        <v>0</v>
      </c>
      <c r="L1005" s="12">
        <f t="shared" si="79"/>
        <v>2.1205750411731104</v>
      </c>
      <c r="M1005" s="4">
        <f t="shared" si="80"/>
        <v>0.32645364552515876</v>
      </c>
      <c r="N1005" s="4">
        <f t="shared" si="81"/>
        <v>0.75168729773979293</v>
      </c>
    </row>
    <row r="1006" spans="1:14" x14ac:dyDescent="0.2">
      <c r="A1006" s="30">
        <v>37407</v>
      </c>
      <c r="B1006" s="3" t="s">
        <v>20</v>
      </c>
      <c r="C1006" s="3" t="s">
        <v>15</v>
      </c>
      <c r="D1006" s="2">
        <v>10</v>
      </c>
      <c r="E1006" s="3" t="s">
        <v>7</v>
      </c>
      <c r="F1006" s="3" t="str">
        <f t="shared" si="77"/>
        <v>Other</v>
      </c>
      <c r="G1006" s="3" t="str">
        <f t="shared" si="78"/>
        <v>OtherEnc</v>
      </c>
      <c r="H1006" s="17">
        <v>1</v>
      </c>
      <c r="I1006" s="17">
        <v>1</v>
      </c>
      <c r="J1006" s="17">
        <v>0</v>
      </c>
      <c r="K1006" s="22">
        <v>10</v>
      </c>
      <c r="L1006" s="12">
        <f t="shared" si="79"/>
        <v>0.78539816339744828</v>
      </c>
      <c r="M1006" s="4">
        <f t="shared" si="80"/>
        <v>-0.10491011863382856</v>
      </c>
      <c r="N1006" s="4">
        <f t="shared" si="81"/>
        <v>-0.24156447527049049</v>
      </c>
    </row>
    <row r="1007" spans="1:14" x14ac:dyDescent="0.2">
      <c r="A1007" s="30">
        <v>37407</v>
      </c>
      <c r="B1007" s="3" t="s">
        <v>20</v>
      </c>
      <c r="C1007" s="3" t="s">
        <v>15</v>
      </c>
      <c r="D1007" s="2">
        <v>10</v>
      </c>
      <c r="E1007" s="3" t="s">
        <v>7</v>
      </c>
      <c r="F1007" s="3" t="str">
        <f t="shared" si="77"/>
        <v>Other</v>
      </c>
      <c r="G1007" s="3" t="str">
        <f t="shared" si="78"/>
        <v>OtherEnc</v>
      </c>
      <c r="H1007" s="17">
        <v>3.5</v>
      </c>
      <c r="I1007" s="17">
        <v>2.5</v>
      </c>
      <c r="J1007" s="17">
        <v>0</v>
      </c>
      <c r="K1007" s="22">
        <v>0</v>
      </c>
      <c r="L1007" s="12">
        <f t="shared" si="79"/>
        <v>6.8722339297276722</v>
      </c>
      <c r="M1007" s="4">
        <f t="shared" si="80"/>
        <v>0.83709793438848468</v>
      </c>
      <c r="N1007" s="4">
        <f t="shared" si="81"/>
        <v>1.9274892250990325</v>
      </c>
    </row>
    <row r="1008" spans="1:14" x14ac:dyDescent="0.2">
      <c r="A1008" s="30">
        <v>37407</v>
      </c>
      <c r="B1008" s="3" t="s">
        <v>20</v>
      </c>
      <c r="C1008" s="3" t="s">
        <v>15</v>
      </c>
      <c r="D1008" s="2">
        <v>10</v>
      </c>
      <c r="E1008" s="3" t="s">
        <v>7</v>
      </c>
      <c r="F1008" s="3" t="str">
        <f t="shared" si="77"/>
        <v>Other</v>
      </c>
      <c r="G1008" s="3" t="str">
        <f t="shared" si="78"/>
        <v>OtherEnc</v>
      </c>
      <c r="H1008" s="17">
        <v>14</v>
      </c>
      <c r="I1008" s="17">
        <v>7.5</v>
      </c>
      <c r="J1008" s="17">
        <v>0</v>
      </c>
      <c r="K1008" s="22">
        <v>50</v>
      </c>
      <c r="L1008" s="12">
        <f t="shared" si="79"/>
        <v>82.466807156732074</v>
      </c>
      <c r="M1008" s="4">
        <f t="shared" si="80"/>
        <v>1.9162791804361095</v>
      </c>
      <c r="N1008" s="4">
        <f t="shared" si="81"/>
        <v>4.4123958748870331</v>
      </c>
    </row>
    <row r="1009" spans="1:14" x14ac:dyDescent="0.2">
      <c r="A1009" s="30">
        <v>37407</v>
      </c>
      <c r="B1009" s="3" t="s">
        <v>20</v>
      </c>
      <c r="C1009" s="3" t="s">
        <v>15</v>
      </c>
      <c r="D1009" s="2">
        <v>10</v>
      </c>
      <c r="E1009" s="3" t="s">
        <v>7</v>
      </c>
      <c r="F1009" s="3" t="str">
        <f t="shared" si="77"/>
        <v>Other</v>
      </c>
      <c r="G1009" s="3" t="str">
        <f t="shared" si="78"/>
        <v>OtherEnc</v>
      </c>
      <c r="H1009" s="17">
        <v>2</v>
      </c>
      <c r="I1009" s="17">
        <v>1.5</v>
      </c>
      <c r="J1009" s="17">
        <v>0</v>
      </c>
      <c r="K1009" s="22">
        <v>10</v>
      </c>
      <c r="L1009" s="12">
        <f t="shared" si="79"/>
        <v>2.3561944901923448</v>
      </c>
      <c r="M1009" s="4">
        <f t="shared" si="80"/>
        <v>0.37221113608583389</v>
      </c>
      <c r="N1009" s="4">
        <f t="shared" si="81"/>
        <v>0.85704781339761926</v>
      </c>
    </row>
    <row r="1010" spans="1:14" x14ac:dyDescent="0.2">
      <c r="A1010" s="30">
        <v>37407</v>
      </c>
      <c r="B1010" s="3" t="s">
        <v>21</v>
      </c>
      <c r="C1010" s="3" t="s">
        <v>15</v>
      </c>
      <c r="D1010" s="7">
        <v>10</v>
      </c>
      <c r="E1010" s="11" t="s">
        <v>7</v>
      </c>
      <c r="F1010" s="3" t="str">
        <f t="shared" si="77"/>
        <v>Other</v>
      </c>
      <c r="G1010" s="3" t="str">
        <f t="shared" si="78"/>
        <v>OtherEnc</v>
      </c>
      <c r="H1010" s="19">
        <v>8</v>
      </c>
      <c r="I1010" s="19">
        <v>10.5</v>
      </c>
      <c r="J1010" s="19">
        <v>0</v>
      </c>
      <c r="K1010" s="24">
        <v>30</v>
      </c>
      <c r="L1010" s="12">
        <f t="shared" si="79"/>
        <v>65.973445725385659</v>
      </c>
      <c r="M1010" s="4">
        <f t="shared" si="80"/>
        <v>1.8193691674280532</v>
      </c>
      <c r="N1010" s="4">
        <f t="shared" si="81"/>
        <v>4.1892523235728234</v>
      </c>
    </row>
    <row r="1011" spans="1:14" x14ac:dyDescent="0.2">
      <c r="A1011" s="31">
        <v>37513</v>
      </c>
      <c r="B1011" s="11" t="s">
        <v>31</v>
      </c>
      <c r="C1011" s="11" t="s">
        <v>32</v>
      </c>
      <c r="D1011" s="7">
        <v>1</v>
      </c>
      <c r="E1011" s="11" t="s">
        <v>13</v>
      </c>
      <c r="F1011" s="3" t="str">
        <f t="shared" si="77"/>
        <v>Other</v>
      </c>
      <c r="G1011" s="3" t="str">
        <f t="shared" si="78"/>
        <v>OtherEnc</v>
      </c>
      <c r="H1011" s="19">
        <v>3</v>
      </c>
      <c r="I1011" s="19">
        <v>2</v>
      </c>
      <c r="J1011" s="17">
        <v>0</v>
      </c>
      <c r="K1011" s="24">
        <v>0</v>
      </c>
      <c r="L1011" s="12">
        <f t="shared" si="79"/>
        <v>4.7123889803846897</v>
      </c>
      <c r="M1011" s="4">
        <f t="shared" si="80"/>
        <v>0.67324113174981504</v>
      </c>
      <c r="N1011" s="4">
        <f t="shared" si="81"/>
        <v>1.5501949939575645</v>
      </c>
    </row>
    <row r="1012" spans="1:14" x14ac:dyDescent="0.2">
      <c r="A1012" s="30">
        <v>37513</v>
      </c>
      <c r="B1012" s="3" t="s">
        <v>20</v>
      </c>
      <c r="C1012" s="3" t="s">
        <v>32</v>
      </c>
      <c r="D1012" s="2">
        <v>2</v>
      </c>
      <c r="E1012" s="3" t="s">
        <v>13</v>
      </c>
      <c r="F1012" s="3" t="str">
        <f t="shared" si="77"/>
        <v>Other</v>
      </c>
      <c r="G1012" s="3" t="str">
        <f t="shared" si="78"/>
        <v>OtherEnc</v>
      </c>
      <c r="H1012" s="17">
        <v>2</v>
      </c>
      <c r="I1012" s="17">
        <v>1.6</v>
      </c>
      <c r="J1012" s="17">
        <v>0</v>
      </c>
      <c r="K1012" s="22">
        <v>0</v>
      </c>
      <c r="L1012" s="12">
        <f t="shared" si="79"/>
        <v>2.5132741228718345</v>
      </c>
      <c r="M1012" s="4">
        <f t="shared" si="80"/>
        <v>0.40023985968607745</v>
      </c>
      <c r="N1012" s="4">
        <f t="shared" si="81"/>
        <v>0.92158633453519034</v>
      </c>
    </row>
    <row r="1013" spans="1:14" x14ac:dyDescent="0.2">
      <c r="A1013" s="30">
        <v>37513</v>
      </c>
      <c r="B1013" s="3" t="s">
        <v>20</v>
      </c>
      <c r="C1013" s="3" t="s">
        <v>32</v>
      </c>
      <c r="D1013" s="2">
        <v>2</v>
      </c>
      <c r="E1013" s="3" t="s">
        <v>13</v>
      </c>
      <c r="F1013" s="3" t="str">
        <f t="shared" si="77"/>
        <v>Other</v>
      </c>
      <c r="G1013" s="3" t="str">
        <f t="shared" si="78"/>
        <v>OtherEnc</v>
      </c>
      <c r="H1013" s="17">
        <v>1.2</v>
      </c>
      <c r="I1013" s="17">
        <v>0.8</v>
      </c>
      <c r="J1013" s="17">
        <v>0</v>
      </c>
      <c r="K1013" s="22">
        <v>0</v>
      </c>
      <c r="L1013" s="12">
        <f t="shared" si="79"/>
        <v>0.7539822368615503</v>
      </c>
      <c r="M1013" s="4">
        <f t="shared" si="80"/>
        <v>-0.12263888559426017</v>
      </c>
      <c r="N1013" s="4">
        <f t="shared" si="81"/>
        <v>-0.28238646979074566</v>
      </c>
    </row>
    <row r="1014" spans="1:14" x14ac:dyDescent="0.2">
      <c r="A1014" s="30">
        <v>37527</v>
      </c>
      <c r="B1014" s="3" t="s">
        <v>20</v>
      </c>
      <c r="C1014" s="3" t="s">
        <v>32</v>
      </c>
      <c r="D1014" s="2">
        <v>3</v>
      </c>
      <c r="E1014" s="3" t="s">
        <v>13</v>
      </c>
      <c r="F1014" s="3" t="str">
        <f t="shared" si="77"/>
        <v>Other</v>
      </c>
      <c r="G1014" s="3" t="str">
        <f t="shared" si="78"/>
        <v>OtherEnc</v>
      </c>
      <c r="H1014" s="17">
        <v>3</v>
      </c>
      <c r="I1014" s="17">
        <v>2</v>
      </c>
      <c r="J1014" s="17">
        <v>0</v>
      </c>
      <c r="K1014" s="22">
        <v>15</v>
      </c>
      <c r="L1014" s="12">
        <f t="shared" si="79"/>
        <v>4.7123889803846897</v>
      </c>
      <c r="M1014" s="4">
        <f t="shared" si="80"/>
        <v>0.67324113174981504</v>
      </c>
      <c r="N1014" s="4">
        <f t="shared" si="81"/>
        <v>1.5501949939575645</v>
      </c>
    </row>
    <row r="1015" spans="1:14" x14ac:dyDescent="0.2">
      <c r="A1015" s="30">
        <v>37527</v>
      </c>
      <c r="B1015" s="3" t="s">
        <v>20</v>
      </c>
      <c r="C1015" s="3" t="s">
        <v>32</v>
      </c>
      <c r="D1015" s="2">
        <v>3</v>
      </c>
      <c r="E1015" s="3" t="s">
        <v>13</v>
      </c>
      <c r="F1015" s="3" t="str">
        <f t="shared" si="77"/>
        <v>Other</v>
      </c>
      <c r="G1015" s="3" t="str">
        <f t="shared" si="78"/>
        <v>OtherEnc</v>
      </c>
      <c r="H1015" s="17">
        <v>4.5</v>
      </c>
      <c r="I1015" s="17">
        <v>4</v>
      </c>
      <c r="J1015" s="17">
        <v>0</v>
      </c>
      <c r="K1015" s="22">
        <v>5</v>
      </c>
      <c r="L1015" s="12">
        <f t="shared" si="79"/>
        <v>14.137166941154069</v>
      </c>
      <c r="M1015" s="4">
        <f t="shared" si="80"/>
        <v>1.1503623864694774</v>
      </c>
      <c r="N1015" s="4">
        <f t="shared" si="81"/>
        <v>2.6488072826256741</v>
      </c>
    </row>
    <row r="1016" spans="1:14" x14ac:dyDescent="0.2">
      <c r="A1016" s="30">
        <v>37527</v>
      </c>
      <c r="B1016" s="3" t="s">
        <v>20</v>
      </c>
      <c r="C1016" s="3" t="s">
        <v>32</v>
      </c>
      <c r="D1016" s="2">
        <v>3</v>
      </c>
      <c r="E1016" s="3" t="s">
        <v>13</v>
      </c>
      <c r="F1016" s="3" t="str">
        <f t="shared" si="77"/>
        <v>Other</v>
      </c>
      <c r="G1016" s="3" t="str">
        <f t="shared" si="78"/>
        <v>OtherEnc</v>
      </c>
      <c r="H1016" s="17">
        <v>0.6</v>
      </c>
      <c r="I1016" s="17">
        <v>0.5</v>
      </c>
      <c r="J1016" s="17">
        <v>0</v>
      </c>
      <c r="K1016" s="22">
        <v>0</v>
      </c>
      <c r="L1016" s="12">
        <f t="shared" si="79"/>
        <v>0.23561944901923448</v>
      </c>
      <c r="M1016" s="4">
        <f t="shared" si="80"/>
        <v>-0.62778886391416611</v>
      </c>
      <c r="N1016" s="4">
        <f t="shared" si="81"/>
        <v>-1.4455372795964265</v>
      </c>
    </row>
    <row r="1017" spans="1:14" x14ac:dyDescent="0.2">
      <c r="A1017" s="30">
        <v>37527</v>
      </c>
      <c r="B1017" s="3" t="s">
        <v>20</v>
      </c>
      <c r="C1017" s="3" t="s">
        <v>32</v>
      </c>
      <c r="D1017" s="2">
        <v>3</v>
      </c>
      <c r="E1017" s="3" t="s">
        <v>13</v>
      </c>
      <c r="F1017" s="3" t="str">
        <f t="shared" si="77"/>
        <v>Other</v>
      </c>
      <c r="G1017" s="3" t="str">
        <f t="shared" si="78"/>
        <v>OtherEnc</v>
      </c>
      <c r="H1017" s="17">
        <v>0.5</v>
      </c>
      <c r="I1017" s="17">
        <v>0.4</v>
      </c>
      <c r="J1017" s="17">
        <v>0</v>
      </c>
      <c r="K1017" s="22">
        <v>0</v>
      </c>
      <c r="L1017" s="12">
        <f t="shared" si="79"/>
        <v>0.15707963267948966</v>
      </c>
      <c r="M1017" s="4">
        <f t="shared" si="80"/>
        <v>-0.80388012296984734</v>
      </c>
      <c r="N1017" s="4">
        <f t="shared" si="81"/>
        <v>-1.8510023877045909</v>
      </c>
    </row>
    <row r="1018" spans="1:14" x14ac:dyDescent="0.2">
      <c r="A1018" s="30">
        <v>37527</v>
      </c>
      <c r="B1018" s="3" t="s">
        <v>20</v>
      </c>
      <c r="C1018" s="3" t="s">
        <v>32</v>
      </c>
      <c r="D1018" s="2">
        <v>3</v>
      </c>
      <c r="E1018" s="3" t="s">
        <v>13</v>
      </c>
      <c r="F1018" s="3" t="str">
        <f t="shared" si="77"/>
        <v>Other</v>
      </c>
      <c r="G1018" s="3" t="str">
        <f t="shared" si="78"/>
        <v>OtherEnc</v>
      </c>
      <c r="H1018" s="17">
        <v>0.8</v>
      </c>
      <c r="I1018" s="17">
        <v>0.8</v>
      </c>
      <c r="J1018" s="17">
        <v>0</v>
      </c>
      <c r="K1018" s="22">
        <v>5</v>
      </c>
      <c r="L1018" s="12">
        <f t="shared" si="79"/>
        <v>0.50265482457436694</v>
      </c>
      <c r="M1018" s="4">
        <f t="shared" si="80"/>
        <v>-0.29873014464994135</v>
      </c>
      <c r="N1018" s="4">
        <f t="shared" si="81"/>
        <v>-0.68785157789890994</v>
      </c>
    </row>
    <row r="1019" spans="1:14" x14ac:dyDescent="0.2">
      <c r="A1019" s="30">
        <v>37527</v>
      </c>
      <c r="B1019" s="3" t="s">
        <v>20</v>
      </c>
      <c r="C1019" s="3" t="s">
        <v>32</v>
      </c>
      <c r="D1019" s="2">
        <v>3</v>
      </c>
      <c r="E1019" s="3" t="s">
        <v>13</v>
      </c>
      <c r="F1019" s="3" t="str">
        <f t="shared" si="77"/>
        <v>Other</v>
      </c>
      <c r="G1019" s="3" t="str">
        <f t="shared" si="78"/>
        <v>OtherEnc</v>
      </c>
      <c r="H1019" s="17">
        <v>3.5</v>
      </c>
      <c r="I1019" s="17">
        <v>2.2000000000000002</v>
      </c>
      <c r="J1019" s="17">
        <v>0</v>
      </c>
      <c r="K1019" s="22">
        <v>60</v>
      </c>
      <c r="L1019" s="12">
        <f t="shared" si="79"/>
        <v>6.0475658581603522</v>
      </c>
      <c r="M1019" s="4">
        <f t="shared" si="80"/>
        <v>0.78158060653865336</v>
      </c>
      <c r="N1019" s="4">
        <f t="shared" si="81"/>
        <v>1.7996558535891478</v>
      </c>
    </row>
    <row r="1020" spans="1:14" x14ac:dyDescent="0.2">
      <c r="A1020" s="30">
        <v>37527</v>
      </c>
      <c r="B1020" s="3" t="s">
        <v>20</v>
      </c>
      <c r="C1020" s="3" t="s">
        <v>32</v>
      </c>
      <c r="D1020" s="2">
        <v>3</v>
      </c>
      <c r="E1020" s="3" t="s">
        <v>13</v>
      </c>
      <c r="F1020" s="3" t="str">
        <f t="shared" si="77"/>
        <v>Other</v>
      </c>
      <c r="G1020" s="3" t="str">
        <f t="shared" si="78"/>
        <v>OtherEnc</v>
      </c>
      <c r="H1020" s="17">
        <v>3</v>
      </c>
      <c r="I1020" s="17">
        <v>2.5</v>
      </c>
      <c r="J1020" s="17">
        <v>0</v>
      </c>
      <c r="K1020" s="22">
        <v>15</v>
      </c>
      <c r="L1020" s="12">
        <f t="shared" si="79"/>
        <v>5.8904862254808616</v>
      </c>
      <c r="M1020" s="4">
        <f t="shared" si="80"/>
        <v>0.7701511447578715</v>
      </c>
      <c r="N1020" s="4">
        <f t="shared" si="81"/>
        <v>1.7733385452717743</v>
      </c>
    </row>
    <row r="1021" spans="1:14" x14ac:dyDescent="0.2">
      <c r="A1021" s="30">
        <v>37527</v>
      </c>
      <c r="B1021" s="3" t="s">
        <v>20</v>
      </c>
      <c r="C1021" s="3" t="s">
        <v>32</v>
      </c>
      <c r="D1021" s="2">
        <v>3</v>
      </c>
      <c r="E1021" s="3" t="s">
        <v>13</v>
      </c>
      <c r="F1021" s="3" t="str">
        <f t="shared" si="77"/>
        <v>Other</v>
      </c>
      <c r="G1021" s="3" t="str">
        <f t="shared" si="78"/>
        <v>OtherEnc</v>
      </c>
      <c r="H1021" s="17">
        <v>2.5</v>
      </c>
      <c r="I1021" s="17">
        <v>1.5</v>
      </c>
      <c r="J1021" s="17">
        <v>0</v>
      </c>
      <c r="K1021" s="22">
        <v>5</v>
      </c>
      <c r="L1021" s="12">
        <f t="shared" si="79"/>
        <v>2.9452431127404308</v>
      </c>
      <c r="M1021" s="4">
        <f t="shared" si="80"/>
        <v>0.46912114909389024</v>
      </c>
      <c r="N1021" s="4">
        <f t="shared" si="81"/>
        <v>1.0801913647118289</v>
      </c>
    </row>
    <row r="1022" spans="1:14" x14ac:dyDescent="0.2">
      <c r="A1022" s="30">
        <v>37527</v>
      </c>
      <c r="B1022" s="3" t="s">
        <v>20</v>
      </c>
      <c r="C1022" s="3" t="s">
        <v>32</v>
      </c>
      <c r="D1022" s="2">
        <v>3</v>
      </c>
      <c r="E1022" s="3" t="s">
        <v>13</v>
      </c>
      <c r="F1022" s="3" t="str">
        <f t="shared" si="77"/>
        <v>Other</v>
      </c>
      <c r="G1022" s="3" t="str">
        <f t="shared" si="78"/>
        <v>OtherEnc</v>
      </c>
      <c r="H1022" s="17">
        <v>4.5</v>
      </c>
      <c r="I1022" s="17">
        <v>3.5</v>
      </c>
      <c r="J1022" s="17">
        <v>0</v>
      </c>
      <c r="K1022" s="22">
        <v>15</v>
      </c>
      <c r="L1022" s="12">
        <f t="shared" si="79"/>
        <v>12.370021073509811</v>
      </c>
      <c r="M1022" s="4">
        <f t="shared" si="80"/>
        <v>1.0923704394917908</v>
      </c>
      <c r="N1022" s="4">
        <f t="shared" si="81"/>
        <v>2.5152758900011518</v>
      </c>
    </row>
    <row r="1023" spans="1:14" x14ac:dyDescent="0.2">
      <c r="A1023" s="31">
        <v>37527</v>
      </c>
      <c r="B1023" s="11" t="s">
        <v>31</v>
      </c>
      <c r="C1023" s="3" t="s">
        <v>32</v>
      </c>
      <c r="D1023" s="7">
        <v>3</v>
      </c>
      <c r="E1023" s="11" t="s">
        <v>13</v>
      </c>
      <c r="F1023" s="3" t="str">
        <f t="shared" si="77"/>
        <v>Other</v>
      </c>
      <c r="G1023" s="3" t="str">
        <f t="shared" si="78"/>
        <v>OtherEnc</v>
      </c>
      <c r="H1023" s="19">
        <v>1</v>
      </c>
      <c r="I1023" s="19">
        <v>1</v>
      </c>
      <c r="J1023" s="19">
        <v>0</v>
      </c>
      <c r="K1023" s="24">
        <v>0</v>
      </c>
      <c r="L1023" s="12">
        <f t="shared" si="79"/>
        <v>0.78539816339744828</v>
      </c>
      <c r="M1023" s="4">
        <f t="shared" si="80"/>
        <v>-0.10491011863382856</v>
      </c>
      <c r="N1023" s="4">
        <f t="shared" si="81"/>
        <v>-0.24156447527049049</v>
      </c>
    </row>
    <row r="1024" spans="1:14" x14ac:dyDescent="0.2">
      <c r="A1024" s="31">
        <v>37527</v>
      </c>
      <c r="B1024" s="11" t="s">
        <v>31</v>
      </c>
      <c r="C1024" s="3" t="s">
        <v>32</v>
      </c>
      <c r="D1024" s="7">
        <v>3</v>
      </c>
      <c r="E1024" s="11" t="s">
        <v>13</v>
      </c>
      <c r="F1024" s="3" t="str">
        <f t="shared" si="77"/>
        <v>Other</v>
      </c>
      <c r="G1024" s="3" t="str">
        <f t="shared" si="78"/>
        <v>OtherEnc</v>
      </c>
      <c r="H1024" s="19">
        <v>1</v>
      </c>
      <c r="I1024" s="19">
        <v>1</v>
      </c>
      <c r="J1024" s="19">
        <v>0</v>
      </c>
      <c r="K1024" s="24">
        <v>0</v>
      </c>
      <c r="L1024" s="12">
        <f t="shared" si="79"/>
        <v>0.78539816339744828</v>
      </c>
      <c r="M1024" s="4">
        <f t="shared" si="80"/>
        <v>-0.10491011863382856</v>
      </c>
      <c r="N1024" s="4">
        <f t="shared" si="81"/>
        <v>-0.24156447527049049</v>
      </c>
    </row>
    <row r="1025" spans="1:14" x14ac:dyDescent="0.2">
      <c r="A1025" s="31">
        <v>37527</v>
      </c>
      <c r="B1025" s="11" t="s">
        <v>31</v>
      </c>
      <c r="C1025" s="3" t="s">
        <v>32</v>
      </c>
      <c r="D1025" s="7">
        <v>3</v>
      </c>
      <c r="E1025" s="11" t="s">
        <v>13</v>
      </c>
      <c r="F1025" s="3" t="str">
        <f t="shared" si="77"/>
        <v>Other</v>
      </c>
      <c r="G1025" s="3" t="str">
        <f t="shared" si="78"/>
        <v>OtherEnc</v>
      </c>
      <c r="H1025" s="19">
        <v>2</v>
      </c>
      <c r="I1025" s="19">
        <v>2</v>
      </c>
      <c r="J1025" s="19">
        <v>0</v>
      </c>
      <c r="K1025" s="24">
        <v>0</v>
      </c>
      <c r="L1025" s="12">
        <f t="shared" si="79"/>
        <v>3.1415926535897931</v>
      </c>
      <c r="M1025" s="4">
        <f t="shared" si="80"/>
        <v>0.49714987269413385</v>
      </c>
      <c r="N1025" s="4">
        <f t="shared" si="81"/>
        <v>1.1447298858494002</v>
      </c>
    </row>
    <row r="1026" spans="1:14" x14ac:dyDescent="0.2">
      <c r="A1026" s="30">
        <v>37527</v>
      </c>
      <c r="B1026" s="3" t="s">
        <v>20</v>
      </c>
      <c r="C1026" s="3" t="s">
        <v>32</v>
      </c>
      <c r="D1026" s="2">
        <v>4</v>
      </c>
      <c r="E1026" s="3" t="s">
        <v>13</v>
      </c>
      <c r="F1026" s="3" t="str">
        <f t="shared" si="77"/>
        <v>Other</v>
      </c>
      <c r="G1026" s="3" t="str">
        <f t="shared" si="78"/>
        <v>OtherEnc</v>
      </c>
      <c r="H1026" s="17">
        <v>3</v>
      </c>
      <c r="I1026" s="17">
        <v>2</v>
      </c>
      <c r="J1026" s="17">
        <v>0</v>
      </c>
      <c r="K1026" s="22">
        <v>5</v>
      </c>
      <c r="L1026" s="12">
        <f t="shared" si="79"/>
        <v>4.7123889803846897</v>
      </c>
      <c r="M1026" s="4">
        <f t="shared" si="80"/>
        <v>0.67324113174981504</v>
      </c>
      <c r="N1026" s="4">
        <f t="shared" si="81"/>
        <v>1.5501949939575645</v>
      </c>
    </row>
    <row r="1027" spans="1:14" x14ac:dyDescent="0.2">
      <c r="A1027" s="31">
        <v>37527</v>
      </c>
      <c r="B1027" s="11" t="s">
        <v>31</v>
      </c>
      <c r="C1027" s="3" t="s">
        <v>32</v>
      </c>
      <c r="D1027" s="7">
        <v>4</v>
      </c>
      <c r="E1027" s="11" t="s">
        <v>13</v>
      </c>
      <c r="F1027" s="3" t="str">
        <f t="shared" ref="F1027:F1090" si="82">VLOOKUP(E1027,P$3:Q$22,2)</f>
        <v>Other</v>
      </c>
      <c r="G1027" s="3" t="str">
        <f t="shared" ref="G1027:G1090" si="83">VLOOKUP(E1027,P$24:Q$44,2)</f>
        <v>OtherEnc</v>
      </c>
      <c r="H1027" s="19">
        <v>2</v>
      </c>
      <c r="I1027" s="19">
        <v>1</v>
      </c>
      <c r="J1027" s="19">
        <v>0</v>
      </c>
      <c r="K1027" s="24">
        <v>0</v>
      </c>
      <c r="L1027" s="12">
        <f t="shared" ref="L1027:L1090" si="84">IF(J1027&gt;0,PI()*((H1027/2)*(I1027/2)+J1027^2),((H1027/2)*(I1027/2))*PI())</f>
        <v>1.5707963267948966</v>
      </c>
      <c r="M1027" s="4">
        <f t="shared" ref="M1027:M1090" si="85">LOG(L1027)</f>
        <v>0.19611987703015263</v>
      </c>
      <c r="N1027" s="4">
        <f t="shared" ref="N1027:N1090" si="86">LN(L1027)</f>
        <v>0.45158270528945482</v>
      </c>
    </row>
    <row r="1028" spans="1:14" x14ac:dyDescent="0.2">
      <c r="A1028" s="30">
        <v>37527</v>
      </c>
      <c r="B1028" s="3" t="s">
        <v>20</v>
      </c>
      <c r="C1028" s="3" t="s">
        <v>32</v>
      </c>
      <c r="D1028" s="2">
        <v>5</v>
      </c>
      <c r="E1028" s="3" t="s">
        <v>13</v>
      </c>
      <c r="F1028" s="3" t="str">
        <f t="shared" si="82"/>
        <v>Other</v>
      </c>
      <c r="G1028" s="3" t="str">
        <f t="shared" si="83"/>
        <v>OtherEnc</v>
      </c>
      <c r="H1028" s="17">
        <v>4.5</v>
      </c>
      <c r="I1028" s="17">
        <v>3.5</v>
      </c>
      <c r="J1028" s="17">
        <v>0</v>
      </c>
      <c r="K1028" s="22">
        <v>30</v>
      </c>
      <c r="L1028" s="12">
        <f t="shared" si="84"/>
        <v>12.370021073509811</v>
      </c>
      <c r="M1028" s="4">
        <f t="shared" si="85"/>
        <v>1.0923704394917908</v>
      </c>
      <c r="N1028" s="4">
        <f t="shared" si="86"/>
        <v>2.5152758900011518</v>
      </c>
    </row>
    <row r="1029" spans="1:14" x14ac:dyDescent="0.2">
      <c r="A1029" s="30">
        <v>37527</v>
      </c>
      <c r="B1029" s="3" t="s">
        <v>20</v>
      </c>
      <c r="C1029" s="3" t="s">
        <v>32</v>
      </c>
      <c r="D1029" s="2">
        <v>5</v>
      </c>
      <c r="E1029" s="3" t="s">
        <v>13</v>
      </c>
      <c r="F1029" s="3" t="str">
        <f t="shared" si="82"/>
        <v>Other</v>
      </c>
      <c r="G1029" s="3" t="str">
        <f t="shared" si="83"/>
        <v>OtherEnc</v>
      </c>
      <c r="H1029" s="17">
        <v>7.5</v>
      </c>
      <c r="I1029" s="17">
        <v>4.5</v>
      </c>
      <c r="J1029" s="17">
        <v>0</v>
      </c>
      <c r="K1029" s="22">
        <v>25</v>
      </c>
      <c r="L1029" s="12">
        <f t="shared" si="84"/>
        <v>26.507188014663878</v>
      </c>
      <c r="M1029" s="4">
        <f t="shared" si="85"/>
        <v>1.4233636585332152</v>
      </c>
      <c r="N1029" s="4">
        <f t="shared" si="86"/>
        <v>3.2774159420480484</v>
      </c>
    </row>
    <row r="1030" spans="1:14" x14ac:dyDescent="0.2">
      <c r="A1030" s="30">
        <v>37527</v>
      </c>
      <c r="B1030" s="3" t="s">
        <v>20</v>
      </c>
      <c r="C1030" s="3" t="s">
        <v>32</v>
      </c>
      <c r="D1030" s="2">
        <v>5</v>
      </c>
      <c r="E1030" s="3" t="s">
        <v>13</v>
      </c>
      <c r="F1030" s="3" t="str">
        <f t="shared" si="82"/>
        <v>Other</v>
      </c>
      <c r="G1030" s="3" t="str">
        <f t="shared" si="83"/>
        <v>OtherEnc</v>
      </c>
      <c r="H1030" s="17">
        <v>3.5</v>
      </c>
      <c r="I1030" s="17">
        <v>2.2000000000000002</v>
      </c>
      <c r="J1030" s="17">
        <v>0</v>
      </c>
      <c r="K1030" s="22">
        <v>10</v>
      </c>
      <c r="L1030" s="12">
        <f t="shared" si="84"/>
        <v>6.0475658581603522</v>
      </c>
      <c r="M1030" s="4">
        <f t="shared" si="85"/>
        <v>0.78158060653865336</v>
      </c>
      <c r="N1030" s="4">
        <f t="shared" si="86"/>
        <v>1.7996558535891478</v>
      </c>
    </row>
    <row r="1031" spans="1:14" x14ac:dyDescent="0.2">
      <c r="A1031" s="30">
        <v>37527</v>
      </c>
      <c r="B1031" s="3" t="s">
        <v>20</v>
      </c>
      <c r="C1031" s="3" t="s">
        <v>32</v>
      </c>
      <c r="D1031" s="2">
        <v>5</v>
      </c>
      <c r="E1031" s="3" t="s">
        <v>13</v>
      </c>
      <c r="F1031" s="3" t="str">
        <f t="shared" si="82"/>
        <v>Other</v>
      </c>
      <c r="G1031" s="3" t="str">
        <f t="shared" si="83"/>
        <v>OtherEnc</v>
      </c>
      <c r="H1031" s="17">
        <v>5.6</v>
      </c>
      <c r="I1031" s="17">
        <v>5</v>
      </c>
      <c r="J1031" s="17">
        <v>0</v>
      </c>
      <c r="K1031" s="22">
        <v>5</v>
      </c>
      <c r="L1031" s="12">
        <f t="shared" si="84"/>
        <v>21.991148575128552</v>
      </c>
      <c r="M1031" s="4">
        <f t="shared" si="85"/>
        <v>1.3422479127083906</v>
      </c>
      <c r="N1031" s="4">
        <f t="shared" si="86"/>
        <v>3.0906400349047134</v>
      </c>
    </row>
    <row r="1032" spans="1:14" x14ac:dyDescent="0.2">
      <c r="A1032" s="30">
        <v>37527</v>
      </c>
      <c r="B1032" s="3" t="s">
        <v>20</v>
      </c>
      <c r="C1032" s="3" t="s">
        <v>32</v>
      </c>
      <c r="D1032" s="2">
        <v>5</v>
      </c>
      <c r="E1032" s="3" t="s">
        <v>13</v>
      </c>
      <c r="F1032" s="3" t="str">
        <f t="shared" si="82"/>
        <v>Other</v>
      </c>
      <c r="G1032" s="3" t="str">
        <f t="shared" si="83"/>
        <v>OtherEnc</v>
      </c>
      <c r="H1032" s="17">
        <v>3.5</v>
      </c>
      <c r="I1032" s="17">
        <v>2</v>
      </c>
      <c r="J1032" s="17">
        <v>0</v>
      </c>
      <c r="K1032" s="22">
        <v>10</v>
      </c>
      <c r="L1032" s="12">
        <f t="shared" si="84"/>
        <v>5.497787143782138</v>
      </c>
      <c r="M1032" s="4">
        <f t="shared" si="85"/>
        <v>0.74018792138042833</v>
      </c>
      <c r="N1032" s="4">
        <f t="shared" si="86"/>
        <v>1.7043456737848228</v>
      </c>
    </row>
    <row r="1033" spans="1:14" x14ac:dyDescent="0.2">
      <c r="A1033" s="30">
        <v>37527</v>
      </c>
      <c r="B1033" s="3" t="s">
        <v>20</v>
      </c>
      <c r="C1033" s="3" t="s">
        <v>32</v>
      </c>
      <c r="D1033" s="2">
        <v>5</v>
      </c>
      <c r="E1033" s="3" t="s">
        <v>13</v>
      </c>
      <c r="F1033" s="3" t="str">
        <f t="shared" si="82"/>
        <v>Other</v>
      </c>
      <c r="G1033" s="3" t="str">
        <f t="shared" si="83"/>
        <v>OtherEnc</v>
      </c>
      <c r="H1033" s="17">
        <v>1</v>
      </c>
      <c r="I1033" s="17">
        <v>0.6</v>
      </c>
      <c r="J1033" s="17">
        <v>0</v>
      </c>
      <c r="K1033" s="22">
        <v>40</v>
      </c>
      <c r="L1033" s="12">
        <f t="shared" si="84"/>
        <v>0.47123889803846897</v>
      </c>
      <c r="M1033" s="4">
        <f t="shared" si="85"/>
        <v>-0.32675886825018491</v>
      </c>
      <c r="N1033" s="4">
        <f t="shared" si="86"/>
        <v>-0.75239009903648113</v>
      </c>
    </row>
    <row r="1034" spans="1:14" x14ac:dyDescent="0.2">
      <c r="A1034" s="31">
        <v>37527</v>
      </c>
      <c r="B1034" s="11" t="s">
        <v>31</v>
      </c>
      <c r="C1034" s="3" t="s">
        <v>32</v>
      </c>
      <c r="D1034" s="7">
        <v>5</v>
      </c>
      <c r="E1034" s="11" t="s">
        <v>13</v>
      </c>
      <c r="F1034" s="3" t="str">
        <f t="shared" si="82"/>
        <v>Other</v>
      </c>
      <c r="G1034" s="3" t="str">
        <f t="shared" si="83"/>
        <v>OtherEnc</v>
      </c>
      <c r="H1034" s="19">
        <v>2</v>
      </c>
      <c r="I1034" s="19">
        <v>3</v>
      </c>
      <c r="J1034" s="19">
        <v>0</v>
      </c>
      <c r="K1034" s="24">
        <v>0</v>
      </c>
      <c r="L1034" s="12">
        <f t="shared" si="84"/>
        <v>4.7123889803846897</v>
      </c>
      <c r="M1034" s="4">
        <f t="shared" si="85"/>
        <v>0.67324113174981504</v>
      </c>
      <c r="N1034" s="4">
        <f t="shared" si="86"/>
        <v>1.5501949939575645</v>
      </c>
    </row>
    <row r="1035" spans="1:14" x14ac:dyDescent="0.2">
      <c r="A1035" s="31">
        <v>37527</v>
      </c>
      <c r="B1035" s="11" t="s">
        <v>31</v>
      </c>
      <c r="C1035" s="3" t="s">
        <v>32</v>
      </c>
      <c r="D1035" s="7">
        <v>5</v>
      </c>
      <c r="E1035" s="11" t="s">
        <v>13</v>
      </c>
      <c r="F1035" s="3" t="str">
        <f t="shared" si="82"/>
        <v>Other</v>
      </c>
      <c r="G1035" s="3" t="str">
        <f t="shared" si="83"/>
        <v>OtherEnc</v>
      </c>
      <c r="H1035" s="19">
        <v>8</v>
      </c>
      <c r="I1035" s="19">
        <v>3</v>
      </c>
      <c r="J1035" s="19">
        <v>0</v>
      </c>
      <c r="K1035" s="24">
        <v>0</v>
      </c>
      <c r="L1035" s="12">
        <f t="shared" si="84"/>
        <v>18.849555921538759</v>
      </c>
      <c r="M1035" s="4">
        <f t="shared" si="85"/>
        <v>1.2753011230777775</v>
      </c>
      <c r="N1035" s="4">
        <f t="shared" si="86"/>
        <v>2.9364893550774553</v>
      </c>
    </row>
    <row r="1036" spans="1:14" x14ac:dyDescent="0.2">
      <c r="A1036" s="31">
        <v>37527</v>
      </c>
      <c r="B1036" s="11" t="s">
        <v>31</v>
      </c>
      <c r="C1036" s="3" t="s">
        <v>32</v>
      </c>
      <c r="D1036" s="7">
        <v>5</v>
      </c>
      <c r="E1036" s="11" t="s">
        <v>13</v>
      </c>
      <c r="F1036" s="3" t="str">
        <f t="shared" si="82"/>
        <v>Other</v>
      </c>
      <c r="G1036" s="3" t="str">
        <f t="shared" si="83"/>
        <v>OtherEnc</v>
      </c>
      <c r="H1036" s="19">
        <v>1</v>
      </c>
      <c r="I1036" s="19">
        <v>1</v>
      </c>
      <c r="J1036" s="19">
        <v>0</v>
      </c>
      <c r="K1036" s="24">
        <v>0</v>
      </c>
      <c r="L1036" s="12">
        <f t="shared" si="84"/>
        <v>0.78539816339744828</v>
      </c>
      <c r="M1036" s="4">
        <f t="shared" si="85"/>
        <v>-0.10491011863382856</v>
      </c>
      <c r="N1036" s="4">
        <f t="shared" si="86"/>
        <v>-0.24156447527049049</v>
      </c>
    </row>
    <row r="1037" spans="1:14" x14ac:dyDescent="0.2">
      <c r="A1037" s="31">
        <v>37527</v>
      </c>
      <c r="B1037" s="11" t="s">
        <v>31</v>
      </c>
      <c r="C1037" s="3" t="s">
        <v>32</v>
      </c>
      <c r="D1037" s="7">
        <v>5</v>
      </c>
      <c r="E1037" s="11" t="s">
        <v>13</v>
      </c>
      <c r="F1037" s="3" t="str">
        <f t="shared" si="82"/>
        <v>Other</v>
      </c>
      <c r="G1037" s="3" t="str">
        <f t="shared" si="83"/>
        <v>OtherEnc</v>
      </c>
      <c r="H1037" s="19">
        <v>3</v>
      </c>
      <c r="I1037" s="19">
        <v>3</v>
      </c>
      <c r="J1037" s="19">
        <v>0</v>
      </c>
      <c r="K1037" s="24">
        <v>0</v>
      </c>
      <c r="L1037" s="12">
        <f t="shared" si="84"/>
        <v>7.0685834705770345</v>
      </c>
      <c r="M1037" s="4">
        <f t="shared" si="85"/>
        <v>0.84933239080549627</v>
      </c>
      <c r="N1037" s="4">
        <f t="shared" si="86"/>
        <v>1.9556601020657289</v>
      </c>
    </row>
    <row r="1038" spans="1:14" x14ac:dyDescent="0.2">
      <c r="A1038" s="30">
        <v>37527</v>
      </c>
      <c r="B1038" s="3" t="s">
        <v>20</v>
      </c>
      <c r="C1038" s="3" t="s">
        <v>32</v>
      </c>
      <c r="D1038" s="2">
        <v>6</v>
      </c>
      <c r="E1038" s="3" t="s">
        <v>13</v>
      </c>
      <c r="F1038" s="3" t="str">
        <f t="shared" si="82"/>
        <v>Other</v>
      </c>
      <c r="G1038" s="3" t="str">
        <f t="shared" si="83"/>
        <v>OtherEnc</v>
      </c>
      <c r="H1038" s="17">
        <v>3.5</v>
      </c>
      <c r="I1038" s="17">
        <v>3.2</v>
      </c>
      <c r="J1038" s="17">
        <v>0</v>
      </c>
      <c r="K1038" s="22">
        <v>5</v>
      </c>
      <c r="L1038" s="12">
        <f t="shared" si="84"/>
        <v>8.7964594300514207</v>
      </c>
      <c r="M1038" s="4">
        <f t="shared" si="85"/>
        <v>0.94430790403635301</v>
      </c>
      <c r="N1038" s="4">
        <f t="shared" si="86"/>
        <v>2.1743493030305583</v>
      </c>
    </row>
    <row r="1039" spans="1:14" x14ac:dyDescent="0.2">
      <c r="A1039" s="30">
        <v>37513</v>
      </c>
      <c r="B1039" s="3" t="s">
        <v>20</v>
      </c>
      <c r="C1039" s="3" t="s">
        <v>32</v>
      </c>
      <c r="D1039" s="2">
        <v>7</v>
      </c>
      <c r="E1039" s="3" t="s">
        <v>13</v>
      </c>
      <c r="F1039" s="3" t="str">
        <f t="shared" si="82"/>
        <v>Other</v>
      </c>
      <c r="G1039" s="3" t="str">
        <f t="shared" si="83"/>
        <v>OtherEnc</v>
      </c>
      <c r="H1039" s="17">
        <v>1.8</v>
      </c>
      <c r="I1039" s="17">
        <v>1.2</v>
      </c>
      <c r="J1039" s="17">
        <v>0</v>
      </c>
      <c r="K1039" s="22">
        <v>0</v>
      </c>
      <c r="L1039" s="12">
        <f t="shared" si="84"/>
        <v>1.6964600329384885</v>
      </c>
      <c r="M1039" s="4">
        <f t="shared" si="85"/>
        <v>0.22954363251710239</v>
      </c>
      <c r="N1039" s="4">
        <f t="shared" si="86"/>
        <v>0.52854374642558322</v>
      </c>
    </row>
    <row r="1040" spans="1:14" x14ac:dyDescent="0.2">
      <c r="A1040" s="30">
        <v>37513</v>
      </c>
      <c r="B1040" s="3" t="s">
        <v>20</v>
      </c>
      <c r="C1040" s="3" t="s">
        <v>32</v>
      </c>
      <c r="D1040" s="2">
        <v>7</v>
      </c>
      <c r="E1040" s="3" t="s">
        <v>13</v>
      </c>
      <c r="F1040" s="3" t="str">
        <f t="shared" si="82"/>
        <v>Other</v>
      </c>
      <c r="G1040" s="3" t="str">
        <f t="shared" si="83"/>
        <v>OtherEnc</v>
      </c>
      <c r="H1040" s="17">
        <v>4</v>
      </c>
      <c r="I1040" s="17">
        <v>3.5</v>
      </c>
      <c r="J1040" s="17">
        <v>0</v>
      </c>
      <c r="K1040" s="22">
        <v>10</v>
      </c>
      <c r="L1040" s="12">
        <f t="shared" si="84"/>
        <v>10.995574287564276</v>
      </c>
      <c r="M1040" s="4">
        <f t="shared" si="85"/>
        <v>1.0412179170444096</v>
      </c>
      <c r="N1040" s="4">
        <f t="shared" si="86"/>
        <v>2.397492854344768</v>
      </c>
    </row>
    <row r="1041" spans="1:14" x14ac:dyDescent="0.2">
      <c r="A1041" s="30">
        <v>37513</v>
      </c>
      <c r="B1041" s="3" t="s">
        <v>20</v>
      </c>
      <c r="C1041" s="3" t="s">
        <v>32</v>
      </c>
      <c r="D1041" s="2">
        <v>8</v>
      </c>
      <c r="E1041" s="3" t="s">
        <v>13</v>
      </c>
      <c r="F1041" s="3" t="str">
        <f t="shared" si="82"/>
        <v>Other</v>
      </c>
      <c r="G1041" s="3" t="str">
        <f t="shared" si="83"/>
        <v>OtherEnc</v>
      </c>
      <c r="H1041" s="17">
        <v>2.2000000000000002</v>
      </c>
      <c r="I1041" s="17">
        <v>1</v>
      </c>
      <c r="J1041" s="17">
        <v>0</v>
      </c>
      <c r="K1041" s="22">
        <v>5</v>
      </c>
      <c r="L1041" s="12">
        <f t="shared" si="84"/>
        <v>1.7278759594743864</v>
      </c>
      <c r="M1041" s="4">
        <f t="shared" si="85"/>
        <v>0.23751256218837774</v>
      </c>
      <c r="N1041" s="4">
        <f t="shared" si="86"/>
        <v>0.54689288509377987</v>
      </c>
    </row>
    <row r="1042" spans="1:14" x14ac:dyDescent="0.2">
      <c r="A1042" s="30">
        <v>37513</v>
      </c>
      <c r="B1042" s="3" t="s">
        <v>20</v>
      </c>
      <c r="C1042" s="3" t="s">
        <v>32</v>
      </c>
      <c r="D1042" s="2">
        <v>8</v>
      </c>
      <c r="E1042" s="3" t="s">
        <v>13</v>
      </c>
      <c r="F1042" s="3" t="str">
        <f t="shared" si="82"/>
        <v>Other</v>
      </c>
      <c r="G1042" s="3" t="str">
        <f t="shared" si="83"/>
        <v>OtherEnc</v>
      </c>
      <c r="H1042" s="17">
        <v>1.5</v>
      </c>
      <c r="I1042" s="17">
        <v>1.2</v>
      </c>
      <c r="J1042" s="17">
        <v>0</v>
      </c>
      <c r="K1042" s="22">
        <v>0</v>
      </c>
      <c r="L1042" s="12">
        <f t="shared" si="84"/>
        <v>1.4137166941154067</v>
      </c>
      <c r="M1042" s="4">
        <f t="shared" si="85"/>
        <v>0.15036238646947744</v>
      </c>
      <c r="N1042" s="4">
        <f t="shared" si="86"/>
        <v>0.34622218963162837</v>
      </c>
    </row>
    <row r="1043" spans="1:14" x14ac:dyDescent="0.2">
      <c r="A1043" s="30">
        <v>37513</v>
      </c>
      <c r="B1043" s="3" t="s">
        <v>20</v>
      </c>
      <c r="C1043" s="3" t="s">
        <v>32</v>
      </c>
      <c r="D1043" s="2">
        <v>8</v>
      </c>
      <c r="E1043" s="3" t="s">
        <v>13</v>
      </c>
      <c r="F1043" s="3" t="str">
        <f t="shared" si="82"/>
        <v>Other</v>
      </c>
      <c r="G1043" s="3" t="str">
        <f t="shared" si="83"/>
        <v>OtherEnc</v>
      </c>
      <c r="H1043" s="17">
        <v>3</v>
      </c>
      <c r="I1043" s="17">
        <v>2</v>
      </c>
      <c r="J1043" s="17">
        <v>0</v>
      </c>
      <c r="K1043" s="22">
        <v>30</v>
      </c>
      <c r="L1043" s="12">
        <f t="shared" si="84"/>
        <v>4.7123889803846897</v>
      </c>
      <c r="M1043" s="4">
        <f t="shared" si="85"/>
        <v>0.67324113174981504</v>
      </c>
      <c r="N1043" s="4">
        <f t="shared" si="86"/>
        <v>1.5501949939575645</v>
      </c>
    </row>
    <row r="1044" spans="1:14" x14ac:dyDescent="0.2">
      <c r="A1044" s="30">
        <v>37527</v>
      </c>
      <c r="B1044" s="3" t="s">
        <v>20</v>
      </c>
      <c r="C1044" s="3" t="s">
        <v>32</v>
      </c>
      <c r="D1044" s="2">
        <v>10</v>
      </c>
      <c r="E1044" s="3" t="s">
        <v>13</v>
      </c>
      <c r="F1044" s="3" t="str">
        <f t="shared" si="82"/>
        <v>Other</v>
      </c>
      <c r="G1044" s="3" t="str">
        <f t="shared" si="83"/>
        <v>OtherEnc</v>
      </c>
      <c r="H1044" s="17">
        <v>4</v>
      </c>
      <c r="I1044" s="17">
        <v>4</v>
      </c>
      <c r="J1044" s="17">
        <v>0</v>
      </c>
      <c r="K1044" s="22">
        <v>0</v>
      </c>
      <c r="L1044" s="12">
        <f t="shared" si="84"/>
        <v>12.566370614359172</v>
      </c>
      <c r="M1044" s="4">
        <f t="shared" si="85"/>
        <v>1.0992098640220962</v>
      </c>
      <c r="N1044" s="4">
        <f t="shared" si="86"/>
        <v>2.5310242469692907</v>
      </c>
    </row>
    <row r="1045" spans="1:14" x14ac:dyDescent="0.2">
      <c r="A1045" s="30">
        <v>37513</v>
      </c>
      <c r="B1045" s="3" t="s">
        <v>20</v>
      </c>
      <c r="C1045" s="3" t="s">
        <v>32</v>
      </c>
      <c r="D1045" s="2">
        <v>2</v>
      </c>
      <c r="E1045" s="3" t="s">
        <v>23</v>
      </c>
      <c r="F1045" s="3" t="str">
        <f t="shared" si="82"/>
        <v>Other</v>
      </c>
      <c r="G1045" s="3" t="str">
        <f t="shared" si="83"/>
        <v>OtherEnc</v>
      </c>
      <c r="H1045" s="17">
        <v>13.5</v>
      </c>
      <c r="I1045" s="17">
        <v>7</v>
      </c>
      <c r="J1045" s="17">
        <v>0</v>
      </c>
      <c r="K1045" s="22">
        <v>20</v>
      </c>
      <c r="L1045" s="12">
        <f t="shared" si="84"/>
        <v>74.220126441058866</v>
      </c>
      <c r="M1045" s="4">
        <f t="shared" si="85"/>
        <v>1.8705216898754344</v>
      </c>
      <c r="N1045" s="4">
        <f t="shared" si="86"/>
        <v>4.3070353592292063</v>
      </c>
    </row>
    <row r="1046" spans="1:14" x14ac:dyDescent="0.2">
      <c r="A1046" s="30">
        <v>37513</v>
      </c>
      <c r="B1046" s="3" t="s">
        <v>20</v>
      </c>
      <c r="C1046" s="3" t="s">
        <v>32</v>
      </c>
      <c r="D1046" s="2">
        <v>2</v>
      </c>
      <c r="E1046" s="3" t="s">
        <v>23</v>
      </c>
      <c r="F1046" s="3" t="str">
        <f t="shared" si="82"/>
        <v>Other</v>
      </c>
      <c r="G1046" s="3" t="str">
        <f t="shared" si="83"/>
        <v>OtherEnc</v>
      </c>
      <c r="H1046" s="17">
        <v>37</v>
      </c>
      <c r="I1046" s="17">
        <v>35</v>
      </c>
      <c r="J1046" s="17">
        <v>0</v>
      </c>
      <c r="K1046" s="22">
        <v>45</v>
      </c>
      <c r="L1046" s="12">
        <f t="shared" si="84"/>
        <v>1017.0906215996955</v>
      </c>
      <c r="M1046" s="4">
        <f t="shared" si="85"/>
        <v>3.0073596497834423</v>
      </c>
      <c r="N1046" s="4">
        <f t="shared" si="86"/>
        <v>6.9247014988631479</v>
      </c>
    </row>
    <row r="1047" spans="1:14" x14ac:dyDescent="0.2">
      <c r="A1047" s="30">
        <v>37527</v>
      </c>
      <c r="B1047" s="3" t="s">
        <v>20</v>
      </c>
      <c r="C1047" s="3" t="s">
        <v>32</v>
      </c>
      <c r="D1047" s="2">
        <v>6</v>
      </c>
      <c r="E1047" s="3" t="s">
        <v>23</v>
      </c>
      <c r="F1047" s="3" t="str">
        <f t="shared" si="82"/>
        <v>Other</v>
      </c>
      <c r="G1047" s="3" t="str">
        <f t="shared" si="83"/>
        <v>OtherEnc</v>
      </c>
      <c r="H1047" s="17">
        <v>8</v>
      </c>
      <c r="I1047" s="17">
        <v>5</v>
      </c>
      <c r="J1047" s="17">
        <v>0</v>
      </c>
      <c r="K1047" s="22">
        <v>2</v>
      </c>
      <c r="L1047" s="12">
        <f t="shared" si="84"/>
        <v>31.415926535897931</v>
      </c>
      <c r="M1047" s="4">
        <f t="shared" si="85"/>
        <v>1.4971498726941339</v>
      </c>
      <c r="N1047" s="4">
        <f t="shared" si="86"/>
        <v>3.4473149788434458</v>
      </c>
    </row>
    <row r="1048" spans="1:14" x14ac:dyDescent="0.2">
      <c r="A1048" s="30">
        <v>37527</v>
      </c>
      <c r="B1048" s="3" t="s">
        <v>20</v>
      </c>
      <c r="C1048" s="3" t="s">
        <v>32</v>
      </c>
      <c r="D1048" s="2">
        <v>6</v>
      </c>
      <c r="E1048" s="3" t="s">
        <v>23</v>
      </c>
      <c r="F1048" s="3" t="str">
        <f t="shared" si="82"/>
        <v>Other</v>
      </c>
      <c r="G1048" s="3" t="str">
        <f t="shared" si="83"/>
        <v>OtherEnc</v>
      </c>
      <c r="H1048" s="17">
        <v>16.5</v>
      </c>
      <c r="I1048" s="17">
        <v>9</v>
      </c>
      <c r="J1048" s="17">
        <v>0</v>
      </c>
      <c r="K1048" s="22">
        <v>40</v>
      </c>
      <c r="L1048" s="12">
        <f t="shared" si="84"/>
        <v>116.63162726452107</v>
      </c>
      <c r="M1048" s="4">
        <f t="shared" si="85"/>
        <v>2.0668163350194027</v>
      </c>
      <c r="N1048" s="4">
        <f t="shared" si="86"/>
        <v>4.7590204829722635</v>
      </c>
    </row>
    <row r="1049" spans="1:14" x14ac:dyDescent="0.2">
      <c r="A1049" s="31">
        <v>37513</v>
      </c>
      <c r="B1049" s="11" t="s">
        <v>31</v>
      </c>
      <c r="C1049" s="11" t="s">
        <v>32</v>
      </c>
      <c r="D1049" s="7">
        <v>8</v>
      </c>
      <c r="E1049" s="11" t="s">
        <v>23</v>
      </c>
      <c r="F1049" s="3" t="str">
        <f t="shared" si="82"/>
        <v>Other</v>
      </c>
      <c r="G1049" s="3" t="str">
        <f t="shared" si="83"/>
        <v>OtherEnc</v>
      </c>
      <c r="H1049" s="19">
        <v>80</v>
      </c>
      <c r="I1049" s="19">
        <v>60</v>
      </c>
      <c r="J1049" s="19">
        <v>0</v>
      </c>
      <c r="K1049" s="24">
        <v>10</v>
      </c>
      <c r="L1049" s="12">
        <f t="shared" si="84"/>
        <v>3769.9111843077517</v>
      </c>
      <c r="M1049" s="4">
        <f t="shared" si="85"/>
        <v>3.5763311187417588</v>
      </c>
      <c r="N1049" s="4">
        <f t="shared" si="86"/>
        <v>8.2348067216254925</v>
      </c>
    </row>
    <row r="1050" spans="1:14" x14ac:dyDescent="0.2">
      <c r="A1050" s="30">
        <v>37527</v>
      </c>
      <c r="B1050" s="3" t="s">
        <v>20</v>
      </c>
      <c r="C1050" s="3" t="s">
        <v>32</v>
      </c>
      <c r="D1050" s="2">
        <v>10</v>
      </c>
      <c r="E1050" s="3" t="s">
        <v>23</v>
      </c>
      <c r="F1050" s="3" t="str">
        <f t="shared" si="82"/>
        <v>Other</v>
      </c>
      <c r="G1050" s="3" t="str">
        <f t="shared" si="83"/>
        <v>OtherEnc</v>
      </c>
      <c r="H1050" s="17">
        <v>5</v>
      </c>
      <c r="I1050" s="17">
        <v>2</v>
      </c>
      <c r="J1050" s="17">
        <v>0</v>
      </c>
      <c r="K1050" s="22">
        <v>5</v>
      </c>
      <c r="L1050" s="12">
        <f t="shared" si="84"/>
        <v>7.8539816339744828</v>
      </c>
      <c r="M1050" s="4">
        <f t="shared" si="85"/>
        <v>0.8950898813661714</v>
      </c>
      <c r="N1050" s="4">
        <f t="shared" si="86"/>
        <v>2.061020617723555</v>
      </c>
    </row>
    <row r="1051" spans="1:14" x14ac:dyDescent="0.2">
      <c r="A1051" s="30">
        <v>37527</v>
      </c>
      <c r="B1051" s="3" t="s">
        <v>20</v>
      </c>
      <c r="C1051" s="3" t="s">
        <v>32</v>
      </c>
      <c r="D1051" s="2">
        <v>10</v>
      </c>
      <c r="E1051" s="3" t="s">
        <v>23</v>
      </c>
      <c r="F1051" s="3" t="str">
        <f t="shared" si="82"/>
        <v>Other</v>
      </c>
      <c r="G1051" s="3" t="str">
        <f t="shared" si="83"/>
        <v>OtherEnc</v>
      </c>
      <c r="H1051" s="17">
        <v>0.4</v>
      </c>
      <c r="I1051" s="17">
        <v>0.3</v>
      </c>
      <c r="J1051" s="17">
        <v>0</v>
      </c>
      <c r="K1051" s="22">
        <v>0</v>
      </c>
      <c r="L1051" s="12">
        <f t="shared" si="84"/>
        <v>9.4247779607693788E-2</v>
      </c>
      <c r="M1051" s="4">
        <f t="shared" si="85"/>
        <v>-1.0257288725862037</v>
      </c>
      <c r="N1051" s="4">
        <f t="shared" si="86"/>
        <v>-2.3618280114705814</v>
      </c>
    </row>
    <row r="1052" spans="1:14" x14ac:dyDescent="0.2">
      <c r="A1052" s="30">
        <v>37527</v>
      </c>
      <c r="B1052" s="3" t="s">
        <v>20</v>
      </c>
      <c r="C1052" s="3" t="s">
        <v>32</v>
      </c>
      <c r="D1052" s="2">
        <v>10</v>
      </c>
      <c r="E1052" s="3" t="s">
        <v>23</v>
      </c>
      <c r="F1052" s="3" t="str">
        <f t="shared" si="82"/>
        <v>Other</v>
      </c>
      <c r="G1052" s="3" t="str">
        <f t="shared" si="83"/>
        <v>OtherEnc</v>
      </c>
      <c r="H1052" s="17">
        <v>0.3</v>
      </c>
      <c r="I1052" s="17">
        <v>0.3</v>
      </c>
      <c r="J1052" s="17">
        <v>0</v>
      </c>
      <c r="K1052" s="22">
        <v>0</v>
      </c>
      <c r="L1052" s="12">
        <f t="shared" si="84"/>
        <v>7.0685834705770348E-2</v>
      </c>
      <c r="M1052" s="4">
        <f t="shared" si="85"/>
        <v>-1.1506676091945036</v>
      </c>
      <c r="N1052" s="4">
        <f t="shared" si="86"/>
        <v>-2.6495100839223626</v>
      </c>
    </row>
    <row r="1053" spans="1:14" x14ac:dyDescent="0.2">
      <c r="A1053" s="30">
        <v>37527</v>
      </c>
      <c r="B1053" s="3" t="s">
        <v>20</v>
      </c>
      <c r="C1053" s="3" t="s">
        <v>32</v>
      </c>
      <c r="D1053" s="2">
        <v>10</v>
      </c>
      <c r="E1053" s="3" t="s">
        <v>23</v>
      </c>
      <c r="F1053" s="3" t="str">
        <f t="shared" si="82"/>
        <v>Other</v>
      </c>
      <c r="G1053" s="3" t="str">
        <f t="shared" si="83"/>
        <v>OtherEnc</v>
      </c>
      <c r="H1053" s="17">
        <v>9</v>
      </c>
      <c r="I1053" s="17">
        <v>7.5</v>
      </c>
      <c r="J1053" s="17">
        <v>0</v>
      </c>
      <c r="K1053" s="22">
        <v>40</v>
      </c>
      <c r="L1053" s="12">
        <f t="shared" si="84"/>
        <v>53.014376029327757</v>
      </c>
      <c r="M1053" s="4">
        <f t="shared" si="85"/>
        <v>1.7243936541971963</v>
      </c>
      <c r="N1053" s="4">
        <f t="shared" si="86"/>
        <v>3.9705631226079938</v>
      </c>
    </row>
    <row r="1054" spans="1:14" x14ac:dyDescent="0.2">
      <c r="A1054" s="30">
        <v>37527</v>
      </c>
      <c r="B1054" s="3" t="s">
        <v>20</v>
      </c>
      <c r="C1054" s="3" t="s">
        <v>32</v>
      </c>
      <c r="D1054" s="2">
        <v>10</v>
      </c>
      <c r="E1054" s="3" t="s">
        <v>23</v>
      </c>
      <c r="F1054" s="3" t="str">
        <f t="shared" si="82"/>
        <v>Other</v>
      </c>
      <c r="G1054" s="3" t="str">
        <f t="shared" si="83"/>
        <v>OtherEnc</v>
      </c>
      <c r="H1054" s="17">
        <v>5</v>
      </c>
      <c r="I1054" s="17">
        <v>4</v>
      </c>
      <c r="J1054" s="17">
        <v>0</v>
      </c>
      <c r="K1054" s="22">
        <v>5</v>
      </c>
      <c r="L1054" s="12">
        <f t="shared" si="84"/>
        <v>15.707963267948966</v>
      </c>
      <c r="M1054" s="4">
        <f t="shared" si="85"/>
        <v>1.1961198770301527</v>
      </c>
      <c r="N1054" s="4">
        <f t="shared" si="86"/>
        <v>2.7541677982835004</v>
      </c>
    </row>
    <row r="1055" spans="1:14" x14ac:dyDescent="0.2">
      <c r="A1055" s="30">
        <v>37527</v>
      </c>
      <c r="B1055" s="3" t="s">
        <v>20</v>
      </c>
      <c r="C1055" s="3" t="s">
        <v>32</v>
      </c>
      <c r="D1055" s="2">
        <v>10</v>
      </c>
      <c r="E1055" s="3" t="s">
        <v>23</v>
      </c>
      <c r="F1055" s="3" t="str">
        <f t="shared" si="82"/>
        <v>Other</v>
      </c>
      <c r="G1055" s="3" t="str">
        <f t="shared" si="83"/>
        <v>OtherEnc</v>
      </c>
      <c r="H1055" s="17">
        <v>5.5</v>
      </c>
      <c r="I1055" s="17">
        <v>5</v>
      </c>
      <c r="J1055" s="17">
        <v>0</v>
      </c>
      <c r="K1055" s="22">
        <v>5</v>
      </c>
      <c r="L1055" s="12">
        <f t="shared" si="84"/>
        <v>21.598449493429829</v>
      </c>
      <c r="M1055" s="4">
        <f t="shared" si="85"/>
        <v>1.334422575196434</v>
      </c>
      <c r="N1055" s="4">
        <f t="shared" si="86"/>
        <v>3.0726215294020354</v>
      </c>
    </row>
    <row r="1056" spans="1:14" x14ac:dyDescent="0.2">
      <c r="A1056" s="30">
        <v>37513</v>
      </c>
      <c r="B1056" s="3" t="s">
        <v>20</v>
      </c>
      <c r="C1056" s="3" t="s">
        <v>32</v>
      </c>
      <c r="D1056" s="2">
        <v>1</v>
      </c>
      <c r="E1056" s="3" t="s">
        <v>16</v>
      </c>
      <c r="F1056" s="3" t="str">
        <f t="shared" si="82"/>
        <v>Mon</v>
      </c>
      <c r="G1056" s="3" t="str">
        <f t="shared" si="83"/>
        <v>Encrust</v>
      </c>
      <c r="H1056" s="17">
        <v>34</v>
      </c>
      <c r="I1056" s="17">
        <v>33</v>
      </c>
      <c r="J1056" s="17">
        <v>0</v>
      </c>
      <c r="K1056" s="22">
        <v>70</v>
      </c>
      <c r="L1056" s="12">
        <f t="shared" si="84"/>
        <v>881.21673933193699</v>
      </c>
      <c r="M1056" s="4">
        <f t="shared" si="85"/>
        <v>2.9450827382863141</v>
      </c>
      <c r="N1056" s="4">
        <f t="shared" si="86"/>
        <v>6.7813036108121514</v>
      </c>
    </row>
    <row r="1057" spans="1:14" x14ac:dyDescent="0.2">
      <c r="A1057" s="30">
        <v>37513</v>
      </c>
      <c r="B1057" s="3" t="s">
        <v>20</v>
      </c>
      <c r="C1057" s="3" t="s">
        <v>32</v>
      </c>
      <c r="D1057" s="2">
        <v>1</v>
      </c>
      <c r="E1057" s="3" t="s">
        <v>16</v>
      </c>
      <c r="F1057" s="3" t="str">
        <f t="shared" si="82"/>
        <v>Mon</v>
      </c>
      <c r="G1057" s="3" t="str">
        <f t="shared" si="83"/>
        <v>Encrust</v>
      </c>
      <c r="H1057" s="17">
        <v>3</v>
      </c>
      <c r="I1057" s="17">
        <v>1.6</v>
      </c>
      <c r="J1057" s="17">
        <v>0</v>
      </c>
      <c r="K1057" s="22">
        <v>0</v>
      </c>
      <c r="L1057" s="12">
        <f t="shared" si="84"/>
        <v>3.7699111843077522</v>
      </c>
      <c r="M1057" s="4">
        <f t="shared" si="85"/>
        <v>0.57633111874175869</v>
      </c>
      <c r="N1057" s="4">
        <f t="shared" si="86"/>
        <v>1.3270514426433548</v>
      </c>
    </row>
    <row r="1058" spans="1:14" x14ac:dyDescent="0.2">
      <c r="A1058" s="30">
        <v>37513</v>
      </c>
      <c r="B1058" s="3" t="s">
        <v>20</v>
      </c>
      <c r="C1058" s="3" t="s">
        <v>32</v>
      </c>
      <c r="D1058" s="2">
        <v>1</v>
      </c>
      <c r="E1058" s="3" t="s">
        <v>16</v>
      </c>
      <c r="F1058" s="3" t="str">
        <f t="shared" si="82"/>
        <v>Mon</v>
      </c>
      <c r="G1058" s="3" t="str">
        <f t="shared" si="83"/>
        <v>Encrust</v>
      </c>
      <c r="H1058" s="17">
        <v>3</v>
      </c>
      <c r="I1058" s="17">
        <v>1.5</v>
      </c>
      <c r="J1058" s="17">
        <v>0</v>
      </c>
      <c r="K1058" s="22">
        <v>5</v>
      </c>
      <c r="L1058" s="12">
        <f t="shared" si="84"/>
        <v>3.5342917352885173</v>
      </c>
      <c r="M1058" s="4">
        <f t="shared" si="85"/>
        <v>0.54830239514151513</v>
      </c>
      <c r="N1058" s="4">
        <f t="shared" si="86"/>
        <v>1.2625129215057835</v>
      </c>
    </row>
    <row r="1059" spans="1:14" x14ac:dyDescent="0.2">
      <c r="A1059" s="30">
        <v>37513</v>
      </c>
      <c r="B1059" s="3" t="s">
        <v>20</v>
      </c>
      <c r="C1059" s="3" t="s">
        <v>32</v>
      </c>
      <c r="D1059" s="2">
        <v>1</v>
      </c>
      <c r="E1059" s="3" t="s">
        <v>16</v>
      </c>
      <c r="F1059" s="3" t="str">
        <f t="shared" si="82"/>
        <v>Mon</v>
      </c>
      <c r="G1059" s="3" t="str">
        <f t="shared" si="83"/>
        <v>Encrust</v>
      </c>
      <c r="H1059" s="17">
        <v>1</v>
      </c>
      <c r="I1059" s="17">
        <v>0.8</v>
      </c>
      <c r="J1059" s="17">
        <v>0</v>
      </c>
      <c r="K1059" s="22">
        <v>0</v>
      </c>
      <c r="L1059" s="12">
        <f t="shared" si="84"/>
        <v>0.62831853071795862</v>
      </c>
      <c r="M1059" s="4">
        <f t="shared" si="85"/>
        <v>-0.20182013164188498</v>
      </c>
      <c r="N1059" s="4">
        <f t="shared" si="86"/>
        <v>-0.46470802658470023</v>
      </c>
    </row>
    <row r="1060" spans="1:14" x14ac:dyDescent="0.2">
      <c r="A1060" s="30">
        <v>37513</v>
      </c>
      <c r="B1060" s="3" t="s">
        <v>20</v>
      </c>
      <c r="C1060" s="3" t="s">
        <v>32</v>
      </c>
      <c r="D1060" s="2">
        <v>1</v>
      </c>
      <c r="E1060" s="3" t="s">
        <v>16</v>
      </c>
      <c r="F1060" s="3" t="str">
        <f t="shared" si="82"/>
        <v>Mon</v>
      </c>
      <c r="G1060" s="3" t="str">
        <f t="shared" si="83"/>
        <v>Encrust</v>
      </c>
      <c r="H1060" s="17">
        <v>6.5</v>
      </c>
      <c r="I1060" s="17">
        <v>2.5</v>
      </c>
      <c r="J1060" s="17">
        <v>0</v>
      </c>
      <c r="K1060" s="22">
        <v>0</v>
      </c>
      <c r="L1060" s="12">
        <f t="shared" si="84"/>
        <v>12.762720155208534</v>
      </c>
      <c r="M1060" s="4">
        <f t="shared" si="85"/>
        <v>1.1059432466810646</v>
      </c>
      <c r="N1060" s="4">
        <f t="shared" si="86"/>
        <v>2.546528433505256</v>
      </c>
    </row>
    <row r="1061" spans="1:14" x14ac:dyDescent="0.2">
      <c r="A1061" s="31">
        <v>37513</v>
      </c>
      <c r="B1061" s="11" t="s">
        <v>31</v>
      </c>
      <c r="C1061" s="11" t="s">
        <v>32</v>
      </c>
      <c r="D1061" s="7">
        <v>1</v>
      </c>
      <c r="E1061" s="11" t="s">
        <v>16</v>
      </c>
      <c r="F1061" s="3" t="str">
        <f t="shared" si="82"/>
        <v>Mon</v>
      </c>
      <c r="G1061" s="3" t="str">
        <f t="shared" si="83"/>
        <v>Encrust</v>
      </c>
      <c r="H1061" s="19">
        <v>75</v>
      </c>
      <c r="I1061" s="19">
        <v>40</v>
      </c>
      <c r="J1061" s="19">
        <v>0</v>
      </c>
      <c r="K1061" s="24">
        <v>15</v>
      </c>
      <c r="L1061" s="12">
        <f t="shared" si="84"/>
        <v>2356.1944901923448</v>
      </c>
      <c r="M1061" s="4">
        <f t="shared" si="85"/>
        <v>3.3722111360858338</v>
      </c>
      <c r="N1061" s="4">
        <f t="shared" si="86"/>
        <v>7.764803092379756</v>
      </c>
    </row>
    <row r="1062" spans="1:14" x14ac:dyDescent="0.2">
      <c r="A1062" s="31">
        <v>37513</v>
      </c>
      <c r="B1062" s="11" t="s">
        <v>31</v>
      </c>
      <c r="C1062" s="11" t="s">
        <v>32</v>
      </c>
      <c r="D1062" s="7">
        <v>1</v>
      </c>
      <c r="E1062" s="11" t="s">
        <v>16</v>
      </c>
      <c r="F1062" s="3" t="str">
        <f t="shared" si="82"/>
        <v>Mon</v>
      </c>
      <c r="G1062" s="3" t="str">
        <f t="shared" si="83"/>
        <v>Encrust</v>
      </c>
      <c r="H1062" s="19">
        <v>14</v>
      </c>
      <c r="I1062" s="19">
        <v>8</v>
      </c>
      <c r="J1062" s="19">
        <v>0</v>
      </c>
      <c r="K1062" s="24">
        <v>0</v>
      </c>
      <c r="L1062" s="12">
        <f t="shared" si="84"/>
        <v>87.964594300514207</v>
      </c>
      <c r="M1062" s="4">
        <f t="shared" si="85"/>
        <v>1.9443079040363531</v>
      </c>
      <c r="N1062" s="4">
        <f t="shared" si="86"/>
        <v>4.4769343960246042</v>
      </c>
    </row>
    <row r="1063" spans="1:14" x14ac:dyDescent="0.2">
      <c r="A1063" s="31">
        <v>37513</v>
      </c>
      <c r="B1063" s="11" t="s">
        <v>31</v>
      </c>
      <c r="C1063" s="11" t="s">
        <v>32</v>
      </c>
      <c r="D1063" s="7">
        <v>1</v>
      </c>
      <c r="E1063" s="11" t="s">
        <v>16</v>
      </c>
      <c r="F1063" s="3" t="str">
        <f t="shared" si="82"/>
        <v>Mon</v>
      </c>
      <c r="G1063" s="3" t="str">
        <f t="shared" si="83"/>
        <v>Encrust</v>
      </c>
      <c r="H1063" s="19">
        <v>6</v>
      </c>
      <c r="I1063" s="19">
        <v>7</v>
      </c>
      <c r="J1063" s="19">
        <v>0</v>
      </c>
      <c r="K1063" s="24">
        <v>0</v>
      </c>
      <c r="L1063" s="12">
        <f t="shared" si="84"/>
        <v>32.986722862692829</v>
      </c>
      <c r="M1063" s="4">
        <f t="shared" si="85"/>
        <v>1.518339171764072</v>
      </c>
      <c r="N1063" s="4">
        <f t="shared" si="86"/>
        <v>3.496105143012878</v>
      </c>
    </row>
    <row r="1064" spans="1:14" x14ac:dyDescent="0.2">
      <c r="A1064" s="31">
        <v>37513</v>
      </c>
      <c r="B1064" s="11" t="s">
        <v>31</v>
      </c>
      <c r="C1064" s="11" t="s">
        <v>32</v>
      </c>
      <c r="D1064" s="7">
        <v>1</v>
      </c>
      <c r="E1064" s="11" t="s">
        <v>16</v>
      </c>
      <c r="F1064" s="3" t="str">
        <f t="shared" si="82"/>
        <v>Mon</v>
      </c>
      <c r="G1064" s="3" t="str">
        <f t="shared" si="83"/>
        <v>Encrust</v>
      </c>
      <c r="H1064" s="19">
        <v>10</v>
      </c>
      <c r="I1064" s="19">
        <v>5</v>
      </c>
      <c r="J1064" s="19">
        <v>0</v>
      </c>
      <c r="K1064" s="24">
        <v>0</v>
      </c>
      <c r="L1064" s="12">
        <f t="shared" si="84"/>
        <v>39.269908169872416</v>
      </c>
      <c r="M1064" s="4">
        <f t="shared" si="85"/>
        <v>1.5940598857021904</v>
      </c>
      <c r="N1064" s="4">
        <f t="shared" si="86"/>
        <v>3.6704585301576556</v>
      </c>
    </row>
    <row r="1065" spans="1:14" x14ac:dyDescent="0.2">
      <c r="A1065" s="30">
        <v>37513</v>
      </c>
      <c r="B1065" s="3" t="s">
        <v>20</v>
      </c>
      <c r="C1065" s="3" t="s">
        <v>32</v>
      </c>
      <c r="D1065" s="2">
        <v>2</v>
      </c>
      <c r="E1065" s="3" t="s">
        <v>16</v>
      </c>
      <c r="F1065" s="3" t="str">
        <f t="shared" si="82"/>
        <v>Mon</v>
      </c>
      <c r="G1065" s="3" t="str">
        <f t="shared" si="83"/>
        <v>Encrust</v>
      </c>
      <c r="H1065" s="17">
        <v>22.5</v>
      </c>
      <c r="I1065" s="17">
        <v>17</v>
      </c>
      <c r="J1065" s="17">
        <v>15.5</v>
      </c>
      <c r="K1065" s="22">
        <v>45</v>
      </c>
      <c r="L1065" s="12">
        <f t="shared" si="84"/>
        <v>1055.1824325244718</v>
      </c>
      <c r="M1065" s="4">
        <f t="shared" si="85"/>
        <v>3.0233275521353589</v>
      </c>
      <c r="N1065" s="4">
        <f t="shared" si="86"/>
        <v>6.9614689527850553</v>
      </c>
    </row>
    <row r="1066" spans="1:14" x14ac:dyDescent="0.2">
      <c r="A1066" s="30">
        <v>37513</v>
      </c>
      <c r="B1066" s="3" t="s">
        <v>20</v>
      </c>
      <c r="C1066" s="3" t="s">
        <v>32</v>
      </c>
      <c r="D1066" s="2">
        <v>2</v>
      </c>
      <c r="E1066" s="3" t="s">
        <v>16</v>
      </c>
      <c r="F1066" s="3" t="str">
        <f t="shared" si="82"/>
        <v>Mon</v>
      </c>
      <c r="G1066" s="3" t="str">
        <f t="shared" si="83"/>
        <v>Encrust</v>
      </c>
      <c r="H1066" s="17">
        <v>28</v>
      </c>
      <c r="I1066" s="17">
        <v>16</v>
      </c>
      <c r="J1066" s="17">
        <v>0</v>
      </c>
      <c r="K1066" s="22">
        <v>70</v>
      </c>
      <c r="L1066" s="12">
        <f t="shared" si="84"/>
        <v>351.85837720205683</v>
      </c>
      <c r="M1066" s="4">
        <f t="shared" si="85"/>
        <v>2.5463678953643156</v>
      </c>
      <c r="N1066" s="4">
        <f t="shared" si="86"/>
        <v>5.863228757144495</v>
      </c>
    </row>
    <row r="1067" spans="1:14" x14ac:dyDescent="0.2">
      <c r="A1067" s="30">
        <v>37513</v>
      </c>
      <c r="B1067" s="3" t="s">
        <v>20</v>
      </c>
      <c r="C1067" s="3" t="s">
        <v>32</v>
      </c>
      <c r="D1067" s="2">
        <v>2</v>
      </c>
      <c r="E1067" s="3" t="s">
        <v>16</v>
      </c>
      <c r="F1067" s="3" t="str">
        <f t="shared" si="82"/>
        <v>Mon</v>
      </c>
      <c r="G1067" s="3" t="str">
        <f t="shared" si="83"/>
        <v>Encrust</v>
      </c>
      <c r="H1067" s="17">
        <v>6.5</v>
      </c>
      <c r="I1067" s="17">
        <v>6</v>
      </c>
      <c r="J1067" s="17">
        <v>0</v>
      </c>
      <c r="K1067" s="22">
        <v>50</v>
      </c>
      <c r="L1067" s="12">
        <f t="shared" si="84"/>
        <v>30.630528372500482</v>
      </c>
      <c r="M1067" s="4">
        <f t="shared" si="85"/>
        <v>1.4861544883926707</v>
      </c>
      <c r="N1067" s="4">
        <f t="shared" si="86"/>
        <v>3.4219971708591559</v>
      </c>
    </row>
    <row r="1068" spans="1:14" x14ac:dyDescent="0.2">
      <c r="A1068" s="30">
        <v>37513</v>
      </c>
      <c r="B1068" s="3" t="s">
        <v>20</v>
      </c>
      <c r="C1068" s="3" t="s">
        <v>32</v>
      </c>
      <c r="D1068" s="2">
        <v>2</v>
      </c>
      <c r="E1068" s="3" t="s">
        <v>16</v>
      </c>
      <c r="F1068" s="3" t="str">
        <f t="shared" si="82"/>
        <v>Mon</v>
      </c>
      <c r="G1068" s="3" t="str">
        <f t="shared" si="83"/>
        <v>Encrust</v>
      </c>
      <c r="H1068" s="17">
        <v>45</v>
      </c>
      <c r="I1068" s="17">
        <v>20</v>
      </c>
      <c r="J1068" s="17">
        <v>0</v>
      </c>
      <c r="K1068" s="22">
        <v>60</v>
      </c>
      <c r="L1068" s="12">
        <f t="shared" si="84"/>
        <v>706.85834705770344</v>
      </c>
      <c r="M1068" s="4">
        <f t="shared" si="85"/>
        <v>2.8493323908054964</v>
      </c>
      <c r="N1068" s="4">
        <f t="shared" si="86"/>
        <v>6.5608302880538201</v>
      </c>
    </row>
    <row r="1069" spans="1:14" x14ac:dyDescent="0.2">
      <c r="A1069" s="30">
        <v>37513</v>
      </c>
      <c r="B1069" s="3" t="s">
        <v>20</v>
      </c>
      <c r="C1069" s="3" t="s">
        <v>32</v>
      </c>
      <c r="D1069" s="2">
        <v>2</v>
      </c>
      <c r="E1069" s="3" t="s">
        <v>16</v>
      </c>
      <c r="F1069" s="3" t="str">
        <f t="shared" si="82"/>
        <v>Mon</v>
      </c>
      <c r="G1069" s="3" t="str">
        <f t="shared" si="83"/>
        <v>Encrust</v>
      </c>
      <c r="H1069" s="17">
        <v>25.5</v>
      </c>
      <c r="I1069" s="17">
        <v>23</v>
      </c>
      <c r="J1069" s="17">
        <v>0</v>
      </c>
      <c r="K1069" s="22">
        <v>40</v>
      </c>
      <c r="L1069" s="12">
        <f t="shared" si="84"/>
        <v>460.63602283260343</v>
      </c>
      <c r="M1069" s="4">
        <f t="shared" si="85"/>
        <v>2.6633578978177197</v>
      </c>
      <c r="N1069" s="4">
        <f t="shared" si="86"/>
        <v>6.1326081928230396</v>
      </c>
    </row>
    <row r="1070" spans="1:14" x14ac:dyDescent="0.2">
      <c r="A1070" s="30">
        <v>37513</v>
      </c>
      <c r="B1070" s="3" t="s">
        <v>20</v>
      </c>
      <c r="C1070" s="3" t="s">
        <v>32</v>
      </c>
      <c r="D1070" s="2">
        <v>2</v>
      </c>
      <c r="E1070" s="3" t="s">
        <v>16</v>
      </c>
      <c r="F1070" s="3" t="str">
        <f t="shared" si="82"/>
        <v>Mon</v>
      </c>
      <c r="G1070" s="3" t="str">
        <f t="shared" si="83"/>
        <v>Encrust</v>
      </c>
      <c r="H1070" s="17">
        <v>8.5</v>
      </c>
      <c r="I1070" s="17">
        <v>4</v>
      </c>
      <c r="J1070" s="17">
        <v>0</v>
      </c>
      <c r="K1070" s="22">
        <v>20</v>
      </c>
      <c r="L1070" s="12">
        <f t="shared" si="84"/>
        <v>26.703537555513243</v>
      </c>
      <c r="M1070" s="4">
        <f t="shared" si="85"/>
        <v>1.4265687984084265</v>
      </c>
      <c r="N1070" s="4">
        <f t="shared" si="86"/>
        <v>3.2847960493456712</v>
      </c>
    </row>
    <row r="1071" spans="1:14" x14ac:dyDescent="0.2">
      <c r="A1071" s="30">
        <v>37513</v>
      </c>
      <c r="B1071" s="3" t="s">
        <v>20</v>
      </c>
      <c r="C1071" s="3" t="s">
        <v>32</v>
      </c>
      <c r="D1071" s="2">
        <v>2</v>
      </c>
      <c r="E1071" s="3" t="s">
        <v>16</v>
      </c>
      <c r="F1071" s="3" t="str">
        <f t="shared" si="82"/>
        <v>Mon</v>
      </c>
      <c r="G1071" s="3" t="str">
        <f t="shared" si="83"/>
        <v>Encrust</v>
      </c>
      <c r="H1071" s="17">
        <v>8.5</v>
      </c>
      <c r="I1071" s="17">
        <v>8</v>
      </c>
      <c r="J1071" s="17">
        <v>0</v>
      </c>
      <c r="K1071" s="22">
        <v>15</v>
      </c>
      <c r="L1071" s="12">
        <f t="shared" si="84"/>
        <v>53.407075111026487</v>
      </c>
      <c r="M1071" s="4">
        <f t="shared" si="85"/>
        <v>1.7275987940724078</v>
      </c>
      <c r="N1071" s="4">
        <f t="shared" si="86"/>
        <v>3.9779432299056161</v>
      </c>
    </row>
    <row r="1072" spans="1:14" x14ac:dyDescent="0.2">
      <c r="A1072" s="30">
        <v>37513</v>
      </c>
      <c r="B1072" s="3" t="s">
        <v>20</v>
      </c>
      <c r="C1072" s="3" t="s">
        <v>32</v>
      </c>
      <c r="D1072" s="2">
        <v>2</v>
      </c>
      <c r="E1072" s="3" t="s">
        <v>16</v>
      </c>
      <c r="F1072" s="3" t="str">
        <f t="shared" si="82"/>
        <v>Mon</v>
      </c>
      <c r="G1072" s="3" t="str">
        <f t="shared" si="83"/>
        <v>Encrust</v>
      </c>
      <c r="H1072" s="17">
        <v>25.5</v>
      </c>
      <c r="I1072" s="17">
        <v>22.5</v>
      </c>
      <c r="J1072" s="17">
        <v>0</v>
      </c>
      <c r="K1072" s="22">
        <v>30</v>
      </c>
      <c r="L1072" s="12">
        <f t="shared" si="84"/>
        <v>450.62219624928593</v>
      </c>
      <c r="M1072" s="4">
        <f t="shared" si="85"/>
        <v>2.6538125799114889</v>
      </c>
      <c r="N1072" s="4">
        <f t="shared" si="86"/>
        <v>6.1106292861042641</v>
      </c>
    </row>
    <row r="1073" spans="1:14" x14ac:dyDescent="0.2">
      <c r="A1073" s="30">
        <v>37513</v>
      </c>
      <c r="B1073" s="3" t="s">
        <v>20</v>
      </c>
      <c r="C1073" s="3" t="s">
        <v>32</v>
      </c>
      <c r="D1073" s="2">
        <v>2</v>
      </c>
      <c r="E1073" s="3" t="s">
        <v>16</v>
      </c>
      <c r="F1073" s="3" t="str">
        <f t="shared" si="82"/>
        <v>Mon</v>
      </c>
      <c r="G1073" s="3" t="str">
        <f t="shared" si="83"/>
        <v>Encrust</v>
      </c>
      <c r="H1073" s="17">
        <v>23</v>
      </c>
      <c r="I1073" s="17">
        <v>15</v>
      </c>
      <c r="J1073" s="17">
        <v>0</v>
      </c>
      <c r="K1073" s="22">
        <v>60</v>
      </c>
      <c r="L1073" s="12">
        <f t="shared" si="84"/>
        <v>270.96236637211967</v>
      </c>
      <c r="M1073" s="4">
        <f t="shared" si="85"/>
        <v>2.4329089764394456</v>
      </c>
      <c r="N1073" s="4">
        <f t="shared" si="86"/>
        <v>5.6019799417608693</v>
      </c>
    </row>
    <row r="1074" spans="1:14" x14ac:dyDescent="0.2">
      <c r="A1074" s="30">
        <v>37513</v>
      </c>
      <c r="B1074" s="3" t="s">
        <v>20</v>
      </c>
      <c r="C1074" s="3" t="s">
        <v>32</v>
      </c>
      <c r="D1074" s="2">
        <v>2</v>
      </c>
      <c r="E1074" s="3" t="s">
        <v>16</v>
      </c>
      <c r="F1074" s="3" t="str">
        <f t="shared" si="82"/>
        <v>Mon</v>
      </c>
      <c r="G1074" s="3" t="str">
        <f t="shared" si="83"/>
        <v>Encrust</v>
      </c>
      <c r="H1074" s="17">
        <v>7</v>
      </c>
      <c r="I1074" s="17">
        <v>2.5</v>
      </c>
      <c r="J1074" s="17">
        <v>0</v>
      </c>
      <c r="K1074" s="22">
        <v>5</v>
      </c>
      <c r="L1074" s="12">
        <f t="shared" si="84"/>
        <v>13.744467859455344</v>
      </c>
      <c r="M1074" s="4">
        <f t="shared" si="85"/>
        <v>1.1381279300524658</v>
      </c>
      <c r="N1074" s="4">
        <f t="shared" si="86"/>
        <v>2.6206364056589777</v>
      </c>
    </row>
    <row r="1075" spans="1:14" x14ac:dyDescent="0.2">
      <c r="A1075" s="30">
        <v>37513</v>
      </c>
      <c r="B1075" s="3" t="s">
        <v>20</v>
      </c>
      <c r="C1075" s="3" t="s">
        <v>32</v>
      </c>
      <c r="D1075" s="2">
        <v>2</v>
      </c>
      <c r="E1075" s="3" t="s">
        <v>16</v>
      </c>
      <c r="F1075" s="3" t="str">
        <f t="shared" si="82"/>
        <v>Mon</v>
      </c>
      <c r="G1075" s="3" t="str">
        <f t="shared" si="83"/>
        <v>Encrust</v>
      </c>
      <c r="H1075" s="17">
        <v>7</v>
      </c>
      <c r="I1075" s="17">
        <v>5</v>
      </c>
      <c r="J1075" s="17">
        <v>0</v>
      </c>
      <c r="K1075" s="22">
        <v>30</v>
      </c>
      <c r="L1075" s="12">
        <f t="shared" si="84"/>
        <v>27.488935718910689</v>
      </c>
      <c r="M1075" s="4">
        <f t="shared" si="85"/>
        <v>1.4391579257164471</v>
      </c>
      <c r="N1075" s="4">
        <f t="shared" si="86"/>
        <v>3.3137835862189231</v>
      </c>
    </row>
    <row r="1076" spans="1:14" x14ac:dyDescent="0.2">
      <c r="A1076" s="30">
        <v>37513</v>
      </c>
      <c r="B1076" s="3" t="s">
        <v>20</v>
      </c>
      <c r="C1076" s="3" t="s">
        <v>32</v>
      </c>
      <c r="D1076" s="2">
        <v>2</v>
      </c>
      <c r="E1076" s="3" t="s">
        <v>16</v>
      </c>
      <c r="F1076" s="3" t="str">
        <f t="shared" si="82"/>
        <v>Mon</v>
      </c>
      <c r="G1076" s="3" t="str">
        <f t="shared" si="83"/>
        <v>Encrust</v>
      </c>
      <c r="H1076" s="17">
        <v>3.5</v>
      </c>
      <c r="I1076" s="17">
        <v>3</v>
      </c>
      <c r="J1076" s="17">
        <v>0</v>
      </c>
      <c r="K1076" s="22">
        <v>0</v>
      </c>
      <c r="L1076" s="12">
        <f t="shared" si="84"/>
        <v>8.2466807156732074</v>
      </c>
      <c r="M1076" s="4">
        <f t="shared" si="85"/>
        <v>0.91627918043610956</v>
      </c>
      <c r="N1076" s="4">
        <f t="shared" si="86"/>
        <v>2.1098107818929872</v>
      </c>
    </row>
    <row r="1077" spans="1:14" x14ac:dyDescent="0.2">
      <c r="A1077" s="31">
        <v>37513</v>
      </c>
      <c r="B1077" s="11" t="s">
        <v>31</v>
      </c>
      <c r="C1077" s="11" t="s">
        <v>32</v>
      </c>
      <c r="D1077" s="7">
        <v>2</v>
      </c>
      <c r="E1077" s="11" t="s">
        <v>16</v>
      </c>
      <c r="F1077" s="3" t="str">
        <f t="shared" si="82"/>
        <v>Mon</v>
      </c>
      <c r="G1077" s="3" t="str">
        <f t="shared" si="83"/>
        <v>Encrust</v>
      </c>
      <c r="H1077" s="19">
        <v>20</v>
      </c>
      <c r="I1077" s="19">
        <v>8</v>
      </c>
      <c r="J1077" s="19">
        <v>0</v>
      </c>
      <c r="K1077" s="24">
        <v>0</v>
      </c>
      <c r="L1077" s="12">
        <f t="shared" si="84"/>
        <v>125.66370614359172</v>
      </c>
      <c r="M1077" s="4">
        <f t="shared" si="85"/>
        <v>2.0992098640220962</v>
      </c>
      <c r="N1077" s="4">
        <f t="shared" si="86"/>
        <v>4.8336093399633366</v>
      </c>
    </row>
    <row r="1078" spans="1:14" x14ac:dyDescent="0.2">
      <c r="A1078" s="31">
        <v>37513</v>
      </c>
      <c r="B1078" s="11" t="s">
        <v>31</v>
      </c>
      <c r="C1078" s="11" t="s">
        <v>32</v>
      </c>
      <c r="D1078" s="7">
        <v>2</v>
      </c>
      <c r="E1078" s="11" t="s">
        <v>16</v>
      </c>
      <c r="F1078" s="3" t="str">
        <f t="shared" si="82"/>
        <v>Mon</v>
      </c>
      <c r="G1078" s="3" t="str">
        <f t="shared" si="83"/>
        <v>Encrust</v>
      </c>
      <c r="H1078" s="19">
        <v>10</v>
      </c>
      <c r="I1078" s="19">
        <v>5</v>
      </c>
      <c r="J1078" s="19">
        <v>0</v>
      </c>
      <c r="K1078" s="24">
        <v>0</v>
      </c>
      <c r="L1078" s="12">
        <f t="shared" si="84"/>
        <v>39.269908169872416</v>
      </c>
      <c r="M1078" s="4">
        <f t="shared" si="85"/>
        <v>1.5940598857021904</v>
      </c>
      <c r="N1078" s="4">
        <f t="shared" si="86"/>
        <v>3.6704585301576556</v>
      </c>
    </row>
    <row r="1079" spans="1:14" x14ac:dyDescent="0.2">
      <c r="A1079" s="31">
        <v>37513</v>
      </c>
      <c r="B1079" s="11" t="s">
        <v>31</v>
      </c>
      <c r="C1079" s="11" t="s">
        <v>32</v>
      </c>
      <c r="D1079" s="7">
        <v>2</v>
      </c>
      <c r="E1079" s="11" t="s">
        <v>16</v>
      </c>
      <c r="F1079" s="3" t="str">
        <f t="shared" si="82"/>
        <v>Mon</v>
      </c>
      <c r="G1079" s="3" t="str">
        <f t="shared" si="83"/>
        <v>Encrust</v>
      </c>
      <c r="H1079" s="19">
        <v>10</v>
      </c>
      <c r="I1079" s="19">
        <v>7</v>
      </c>
      <c r="J1079" s="19">
        <v>0</v>
      </c>
      <c r="K1079" s="24">
        <v>20</v>
      </c>
      <c r="L1079" s="12">
        <f t="shared" si="84"/>
        <v>54.977871437821378</v>
      </c>
      <c r="M1079" s="4">
        <f t="shared" si="85"/>
        <v>1.7401879213804283</v>
      </c>
      <c r="N1079" s="4">
        <f t="shared" si="86"/>
        <v>4.0069307667788685</v>
      </c>
    </row>
    <row r="1080" spans="1:14" x14ac:dyDescent="0.2">
      <c r="A1080" s="31">
        <v>37513</v>
      </c>
      <c r="B1080" s="11" t="s">
        <v>31</v>
      </c>
      <c r="C1080" s="11" t="s">
        <v>32</v>
      </c>
      <c r="D1080" s="7">
        <v>2</v>
      </c>
      <c r="E1080" s="11" t="s">
        <v>16</v>
      </c>
      <c r="F1080" s="3" t="str">
        <f t="shared" si="82"/>
        <v>Mon</v>
      </c>
      <c r="G1080" s="3" t="str">
        <f t="shared" si="83"/>
        <v>Encrust</v>
      </c>
      <c r="H1080" s="19">
        <v>4</v>
      </c>
      <c r="I1080" s="19">
        <v>4</v>
      </c>
      <c r="J1080" s="19">
        <v>0</v>
      </c>
      <c r="K1080" s="24">
        <v>10</v>
      </c>
      <c r="L1080" s="12">
        <f t="shared" si="84"/>
        <v>12.566370614359172</v>
      </c>
      <c r="M1080" s="4">
        <f t="shared" si="85"/>
        <v>1.0992098640220962</v>
      </c>
      <c r="N1080" s="4">
        <f t="shared" si="86"/>
        <v>2.5310242469692907</v>
      </c>
    </row>
    <row r="1081" spans="1:14" x14ac:dyDescent="0.2">
      <c r="A1081" s="31">
        <v>37513</v>
      </c>
      <c r="B1081" s="11" t="s">
        <v>31</v>
      </c>
      <c r="C1081" s="11" t="s">
        <v>32</v>
      </c>
      <c r="D1081" s="7">
        <v>2</v>
      </c>
      <c r="E1081" s="11" t="s">
        <v>16</v>
      </c>
      <c r="F1081" s="3" t="str">
        <f t="shared" si="82"/>
        <v>Mon</v>
      </c>
      <c r="G1081" s="3" t="str">
        <f t="shared" si="83"/>
        <v>Encrust</v>
      </c>
      <c r="H1081" s="19">
        <v>30</v>
      </c>
      <c r="I1081" s="19">
        <v>17</v>
      </c>
      <c r="J1081" s="19">
        <v>0</v>
      </c>
      <c r="K1081" s="24">
        <v>10</v>
      </c>
      <c r="L1081" s="12">
        <f t="shared" si="84"/>
        <v>400.55306333269863</v>
      </c>
      <c r="M1081" s="4">
        <f t="shared" si="85"/>
        <v>2.6026600574641079</v>
      </c>
      <c r="N1081" s="4">
        <f t="shared" si="86"/>
        <v>5.9928462504478812</v>
      </c>
    </row>
    <row r="1082" spans="1:14" x14ac:dyDescent="0.2">
      <c r="A1082" s="31">
        <v>37513</v>
      </c>
      <c r="B1082" s="11" t="s">
        <v>31</v>
      </c>
      <c r="C1082" s="11" t="s">
        <v>32</v>
      </c>
      <c r="D1082" s="7">
        <v>2</v>
      </c>
      <c r="E1082" s="11" t="s">
        <v>16</v>
      </c>
      <c r="F1082" s="3" t="str">
        <f t="shared" si="82"/>
        <v>Mon</v>
      </c>
      <c r="G1082" s="3" t="str">
        <f t="shared" si="83"/>
        <v>Encrust</v>
      </c>
      <c r="H1082" s="19">
        <v>5</v>
      </c>
      <c r="I1082" s="19">
        <v>6</v>
      </c>
      <c r="J1082" s="19">
        <v>0</v>
      </c>
      <c r="K1082" s="24">
        <v>5</v>
      </c>
      <c r="L1082" s="12">
        <f t="shared" si="84"/>
        <v>23.561944901923447</v>
      </c>
      <c r="M1082" s="4">
        <f t="shared" si="85"/>
        <v>1.3722111360858338</v>
      </c>
      <c r="N1082" s="4">
        <f t="shared" si="86"/>
        <v>3.1596329063916646</v>
      </c>
    </row>
    <row r="1083" spans="1:14" x14ac:dyDescent="0.2">
      <c r="A1083" s="31">
        <v>37513</v>
      </c>
      <c r="B1083" s="11" t="s">
        <v>31</v>
      </c>
      <c r="C1083" s="11" t="s">
        <v>32</v>
      </c>
      <c r="D1083" s="7">
        <v>2</v>
      </c>
      <c r="E1083" s="11" t="s">
        <v>16</v>
      </c>
      <c r="F1083" s="3" t="str">
        <f t="shared" si="82"/>
        <v>Mon</v>
      </c>
      <c r="G1083" s="3" t="str">
        <f t="shared" si="83"/>
        <v>Encrust</v>
      </c>
      <c r="H1083" s="19">
        <v>8</v>
      </c>
      <c r="I1083" s="19">
        <v>3</v>
      </c>
      <c r="J1083" s="19">
        <v>0</v>
      </c>
      <c r="K1083" s="24">
        <v>5</v>
      </c>
      <c r="L1083" s="12">
        <f t="shared" si="84"/>
        <v>18.849555921538759</v>
      </c>
      <c r="M1083" s="4">
        <f t="shared" si="85"/>
        <v>1.2753011230777775</v>
      </c>
      <c r="N1083" s="4">
        <f t="shared" si="86"/>
        <v>2.9364893550774553</v>
      </c>
    </row>
    <row r="1084" spans="1:14" x14ac:dyDescent="0.2">
      <c r="A1084" s="31">
        <v>37513</v>
      </c>
      <c r="B1084" s="11" t="s">
        <v>31</v>
      </c>
      <c r="C1084" s="11" t="s">
        <v>32</v>
      </c>
      <c r="D1084" s="7">
        <v>2</v>
      </c>
      <c r="E1084" s="11" t="s">
        <v>16</v>
      </c>
      <c r="F1084" s="3" t="str">
        <f t="shared" si="82"/>
        <v>Mon</v>
      </c>
      <c r="G1084" s="3" t="str">
        <f t="shared" si="83"/>
        <v>Encrust</v>
      </c>
      <c r="H1084" s="19">
        <v>15</v>
      </c>
      <c r="I1084" s="19">
        <v>11</v>
      </c>
      <c r="J1084" s="19">
        <v>0</v>
      </c>
      <c r="K1084" s="24">
        <v>20</v>
      </c>
      <c r="L1084" s="12">
        <f t="shared" si="84"/>
        <v>129.59069696057895</v>
      </c>
      <c r="M1084" s="4">
        <f t="shared" si="85"/>
        <v>2.1125738255800779</v>
      </c>
      <c r="N1084" s="4">
        <f t="shared" si="86"/>
        <v>4.8643809986300903</v>
      </c>
    </row>
    <row r="1085" spans="1:14" x14ac:dyDescent="0.2">
      <c r="A1085" s="31">
        <v>37513</v>
      </c>
      <c r="B1085" s="11" t="s">
        <v>31</v>
      </c>
      <c r="C1085" s="11" t="s">
        <v>32</v>
      </c>
      <c r="D1085" s="7">
        <v>2</v>
      </c>
      <c r="E1085" s="11" t="s">
        <v>16</v>
      </c>
      <c r="F1085" s="3" t="str">
        <f t="shared" si="82"/>
        <v>Mon</v>
      </c>
      <c r="G1085" s="3" t="str">
        <f t="shared" si="83"/>
        <v>Encrust</v>
      </c>
      <c r="H1085" s="19">
        <v>4</v>
      </c>
      <c r="I1085" s="19">
        <v>4</v>
      </c>
      <c r="J1085" s="19">
        <v>0</v>
      </c>
      <c r="K1085" s="24">
        <v>5</v>
      </c>
      <c r="L1085" s="12">
        <f t="shared" si="84"/>
        <v>12.566370614359172</v>
      </c>
      <c r="M1085" s="4">
        <f t="shared" si="85"/>
        <v>1.0992098640220962</v>
      </c>
      <c r="N1085" s="4">
        <f t="shared" si="86"/>
        <v>2.5310242469692907</v>
      </c>
    </row>
    <row r="1086" spans="1:14" x14ac:dyDescent="0.2">
      <c r="A1086" s="31">
        <v>37513</v>
      </c>
      <c r="B1086" s="11" t="s">
        <v>31</v>
      </c>
      <c r="C1086" s="11" t="s">
        <v>32</v>
      </c>
      <c r="D1086" s="7">
        <v>2</v>
      </c>
      <c r="E1086" s="11" t="s">
        <v>16</v>
      </c>
      <c r="F1086" s="3" t="str">
        <f t="shared" si="82"/>
        <v>Mon</v>
      </c>
      <c r="G1086" s="3" t="str">
        <f t="shared" si="83"/>
        <v>Encrust</v>
      </c>
      <c r="H1086" s="19">
        <v>30</v>
      </c>
      <c r="I1086" s="19">
        <v>10</v>
      </c>
      <c r="J1086" s="19">
        <v>0</v>
      </c>
      <c r="K1086" s="24">
        <v>0</v>
      </c>
      <c r="L1086" s="12">
        <f t="shared" si="84"/>
        <v>235.61944901923448</v>
      </c>
      <c r="M1086" s="4">
        <f t="shared" si="85"/>
        <v>2.3722111360858338</v>
      </c>
      <c r="N1086" s="4">
        <f t="shared" si="86"/>
        <v>5.462217999385711</v>
      </c>
    </row>
    <row r="1087" spans="1:14" x14ac:dyDescent="0.2">
      <c r="A1087" s="31">
        <v>37513</v>
      </c>
      <c r="B1087" s="11" t="s">
        <v>31</v>
      </c>
      <c r="C1087" s="11" t="s">
        <v>32</v>
      </c>
      <c r="D1087" s="7">
        <v>2</v>
      </c>
      <c r="E1087" s="11" t="s">
        <v>16</v>
      </c>
      <c r="F1087" s="3" t="str">
        <f t="shared" si="82"/>
        <v>Mon</v>
      </c>
      <c r="G1087" s="3" t="str">
        <f t="shared" si="83"/>
        <v>Encrust</v>
      </c>
      <c r="H1087" s="19">
        <v>6</v>
      </c>
      <c r="I1087" s="19">
        <v>4</v>
      </c>
      <c r="J1087" s="19">
        <v>0</v>
      </c>
      <c r="K1087" s="24">
        <v>10</v>
      </c>
      <c r="L1087" s="12">
        <f t="shared" si="84"/>
        <v>18.849555921538759</v>
      </c>
      <c r="M1087" s="4">
        <f t="shared" si="85"/>
        <v>1.2753011230777775</v>
      </c>
      <c r="N1087" s="4">
        <f t="shared" si="86"/>
        <v>2.9364893550774553</v>
      </c>
    </row>
    <row r="1088" spans="1:14" x14ac:dyDescent="0.2">
      <c r="A1088" s="31">
        <v>37513</v>
      </c>
      <c r="B1088" s="11" t="s">
        <v>31</v>
      </c>
      <c r="C1088" s="11" t="s">
        <v>32</v>
      </c>
      <c r="D1088" s="7">
        <v>2</v>
      </c>
      <c r="E1088" s="11" t="s">
        <v>16</v>
      </c>
      <c r="F1088" s="3" t="str">
        <f t="shared" si="82"/>
        <v>Mon</v>
      </c>
      <c r="G1088" s="3" t="str">
        <f t="shared" si="83"/>
        <v>Encrust</v>
      </c>
      <c r="H1088" s="19">
        <v>20</v>
      </c>
      <c r="I1088" s="19">
        <v>18</v>
      </c>
      <c r="J1088" s="19">
        <v>0</v>
      </c>
      <c r="K1088" s="24">
        <v>10</v>
      </c>
      <c r="L1088" s="12">
        <f t="shared" si="84"/>
        <v>282.74333882308139</v>
      </c>
      <c r="M1088" s="4">
        <f t="shared" si="85"/>
        <v>2.4513923821334589</v>
      </c>
      <c r="N1088" s="4">
        <f t="shared" si="86"/>
        <v>5.644539556179665</v>
      </c>
    </row>
    <row r="1089" spans="1:14" x14ac:dyDescent="0.2">
      <c r="A1089" s="31">
        <v>37513</v>
      </c>
      <c r="B1089" s="11" t="s">
        <v>31</v>
      </c>
      <c r="C1089" s="11" t="s">
        <v>32</v>
      </c>
      <c r="D1089" s="7">
        <v>2</v>
      </c>
      <c r="E1089" s="11" t="s">
        <v>16</v>
      </c>
      <c r="F1089" s="3" t="str">
        <f t="shared" si="82"/>
        <v>Mon</v>
      </c>
      <c r="G1089" s="3" t="str">
        <f t="shared" si="83"/>
        <v>Encrust</v>
      </c>
      <c r="H1089" s="19">
        <v>33</v>
      </c>
      <c r="I1089" s="19">
        <v>22</v>
      </c>
      <c r="J1089" s="19">
        <v>0</v>
      </c>
      <c r="K1089" s="24">
        <v>15</v>
      </c>
      <c r="L1089" s="12">
        <f t="shared" si="84"/>
        <v>570.19906662654751</v>
      </c>
      <c r="M1089" s="4">
        <f t="shared" si="85"/>
        <v>2.7560265020662653</v>
      </c>
      <c r="N1089" s="4">
        <f t="shared" si="86"/>
        <v>6.3459855395543059</v>
      </c>
    </row>
    <row r="1090" spans="1:14" x14ac:dyDescent="0.2">
      <c r="A1090" s="31">
        <v>37513</v>
      </c>
      <c r="B1090" s="11" t="s">
        <v>31</v>
      </c>
      <c r="C1090" s="11" t="s">
        <v>32</v>
      </c>
      <c r="D1090" s="7">
        <v>2</v>
      </c>
      <c r="E1090" s="11" t="s">
        <v>16</v>
      </c>
      <c r="F1090" s="3" t="str">
        <f t="shared" si="82"/>
        <v>Mon</v>
      </c>
      <c r="G1090" s="3" t="str">
        <f t="shared" si="83"/>
        <v>Encrust</v>
      </c>
      <c r="H1090" s="19">
        <v>30</v>
      </c>
      <c r="I1090" s="19">
        <v>6</v>
      </c>
      <c r="J1090" s="19">
        <v>0</v>
      </c>
      <c r="K1090" s="24">
        <v>20</v>
      </c>
      <c r="L1090" s="12">
        <f t="shared" si="84"/>
        <v>141.37166941154069</v>
      </c>
      <c r="M1090" s="4">
        <f t="shared" si="85"/>
        <v>2.1503623864694776</v>
      </c>
      <c r="N1090" s="4">
        <f t="shared" si="86"/>
        <v>4.9513923756197196</v>
      </c>
    </row>
    <row r="1091" spans="1:14" x14ac:dyDescent="0.2">
      <c r="A1091" s="31">
        <v>37513</v>
      </c>
      <c r="B1091" s="11" t="s">
        <v>31</v>
      </c>
      <c r="C1091" s="11" t="s">
        <v>32</v>
      </c>
      <c r="D1091" s="7">
        <v>2</v>
      </c>
      <c r="E1091" s="11" t="s">
        <v>16</v>
      </c>
      <c r="F1091" s="3" t="str">
        <f t="shared" ref="F1091:F1154" si="87">VLOOKUP(E1091,P$3:Q$22,2)</f>
        <v>Mon</v>
      </c>
      <c r="G1091" s="3" t="str">
        <f t="shared" ref="G1091:G1154" si="88">VLOOKUP(E1091,P$24:Q$44,2)</f>
        <v>Encrust</v>
      </c>
      <c r="H1091" s="19">
        <v>30</v>
      </c>
      <c r="I1091" s="19">
        <v>22</v>
      </c>
      <c r="J1091" s="19">
        <v>0</v>
      </c>
      <c r="K1091" s="24">
        <v>10</v>
      </c>
      <c r="L1091" s="12">
        <f t="shared" ref="L1091:L1154" si="89">IF(J1091&gt;0,PI()*((H1091/2)*(I1091/2)+J1091^2),((H1091/2)*(I1091/2))*PI())</f>
        <v>518.36278784231581</v>
      </c>
      <c r="M1091" s="4">
        <f t="shared" ref="M1091:M1154" si="90">LOG(L1091)</f>
        <v>2.71463381690804</v>
      </c>
      <c r="N1091" s="4">
        <f t="shared" ref="N1091:N1154" si="91">LN(L1091)</f>
        <v>6.2506753597499802</v>
      </c>
    </row>
    <row r="1092" spans="1:14" x14ac:dyDescent="0.2">
      <c r="A1092" s="31">
        <v>37513</v>
      </c>
      <c r="B1092" s="11" t="s">
        <v>31</v>
      </c>
      <c r="C1092" s="11" t="s">
        <v>32</v>
      </c>
      <c r="D1092" s="7">
        <v>2</v>
      </c>
      <c r="E1092" s="11" t="s">
        <v>16</v>
      </c>
      <c r="F1092" s="3" t="str">
        <f t="shared" si="87"/>
        <v>Mon</v>
      </c>
      <c r="G1092" s="3" t="str">
        <f t="shared" si="88"/>
        <v>Encrust</v>
      </c>
      <c r="H1092" s="19">
        <v>13</v>
      </c>
      <c r="I1092" s="19">
        <v>7</v>
      </c>
      <c r="J1092" s="19">
        <v>0</v>
      </c>
      <c r="K1092" s="24">
        <v>20</v>
      </c>
      <c r="L1092" s="12">
        <f t="shared" si="89"/>
        <v>71.471232869167793</v>
      </c>
      <c r="M1092" s="4">
        <f t="shared" si="90"/>
        <v>1.854131273687265</v>
      </c>
      <c r="N1092" s="4">
        <f t="shared" si="91"/>
        <v>4.2692950312463598</v>
      </c>
    </row>
    <row r="1093" spans="1:14" x14ac:dyDescent="0.2">
      <c r="A1093" s="30">
        <v>37527</v>
      </c>
      <c r="B1093" s="3" t="s">
        <v>20</v>
      </c>
      <c r="C1093" s="3" t="s">
        <v>32</v>
      </c>
      <c r="D1093" s="2">
        <v>3</v>
      </c>
      <c r="E1093" s="3" t="s">
        <v>16</v>
      </c>
      <c r="F1093" s="3" t="str">
        <f t="shared" si="87"/>
        <v>Mon</v>
      </c>
      <c r="G1093" s="3" t="str">
        <f t="shared" si="88"/>
        <v>Encrust</v>
      </c>
      <c r="H1093" s="17">
        <v>114</v>
      </c>
      <c r="I1093" s="17">
        <v>98</v>
      </c>
      <c r="J1093" s="17">
        <v>0</v>
      </c>
      <c r="K1093" s="22">
        <v>55</v>
      </c>
      <c r="L1093" s="12">
        <f t="shared" si="89"/>
        <v>8774.4682814762928</v>
      </c>
      <c r="M1093" s="4">
        <f t="shared" si="90"/>
        <v>3.943220808395139</v>
      </c>
      <c r="N1093" s="4">
        <f t="shared" si="91"/>
        <v>9.0796014517945771</v>
      </c>
    </row>
    <row r="1094" spans="1:14" x14ac:dyDescent="0.2">
      <c r="A1094" s="31">
        <v>37527</v>
      </c>
      <c r="B1094" s="11" t="s">
        <v>31</v>
      </c>
      <c r="C1094" s="3" t="s">
        <v>32</v>
      </c>
      <c r="D1094" s="7">
        <v>3</v>
      </c>
      <c r="E1094" s="11" t="s">
        <v>16</v>
      </c>
      <c r="F1094" s="3" t="str">
        <f t="shared" si="87"/>
        <v>Mon</v>
      </c>
      <c r="G1094" s="3" t="str">
        <f t="shared" si="88"/>
        <v>Encrust</v>
      </c>
      <c r="H1094" s="19">
        <v>20</v>
      </c>
      <c r="I1094" s="19">
        <v>15</v>
      </c>
      <c r="J1094" s="19">
        <v>0</v>
      </c>
      <c r="K1094" s="24">
        <v>10</v>
      </c>
      <c r="L1094" s="12">
        <f t="shared" si="89"/>
        <v>235.61944901923448</v>
      </c>
      <c r="M1094" s="4">
        <f t="shared" si="90"/>
        <v>2.3722111360858338</v>
      </c>
      <c r="N1094" s="4">
        <f t="shared" si="91"/>
        <v>5.462217999385711</v>
      </c>
    </row>
    <row r="1095" spans="1:14" x14ac:dyDescent="0.2">
      <c r="A1095" s="31">
        <v>37527</v>
      </c>
      <c r="B1095" s="11" t="s">
        <v>31</v>
      </c>
      <c r="C1095" s="3" t="s">
        <v>32</v>
      </c>
      <c r="D1095" s="7">
        <v>3</v>
      </c>
      <c r="E1095" s="11" t="s">
        <v>16</v>
      </c>
      <c r="F1095" s="3" t="str">
        <f t="shared" si="87"/>
        <v>Mon</v>
      </c>
      <c r="G1095" s="3" t="str">
        <f t="shared" si="88"/>
        <v>Encrust</v>
      </c>
      <c r="H1095" s="19">
        <v>35</v>
      </c>
      <c r="I1095" s="19">
        <v>33</v>
      </c>
      <c r="J1095" s="19">
        <v>0</v>
      </c>
      <c r="K1095" s="24">
        <v>30</v>
      </c>
      <c r="L1095" s="12">
        <f t="shared" si="89"/>
        <v>907.13487872405278</v>
      </c>
      <c r="M1095" s="4">
        <f t="shared" si="90"/>
        <v>2.9576718655943344</v>
      </c>
      <c r="N1095" s="4">
        <f t="shared" si="91"/>
        <v>6.8102911476854038</v>
      </c>
    </row>
    <row r="1096" spans="1:14" x14ac:dyDescent="0.2">
      <c r="A1096" s="31">
        <v>37527</v>
      </c>
      <c r="B1096" s="11" t="s">
        <v>31</v>
      </c>
      <c r="C1096" s="3" t="s">
        <v>32</v>
      </c>
      <c r="D1096" s="7">
        <v>3</v>
      </c>
      <c r="E1096" s="11" t="s">
        <v>16</v>
      </c>
      <c r="F1096" s="3" t="str">
        <f t="shared" si="87"/>
        <v>Mon</v>
      </c>
      <c r="G1096" s="3" t="str">
        <f t="shared" si="88"/>
        <v>Encrust</v>
      </c>
      <c r="H1096" s="19">
        <v>31</v>
      </c>
      <c r="I1096" s="19">
        <v>25</v>
      </c>
      <c r="J1096" s="19">
        <v>0</v>
      </c>
      <c r="K1096" s="24">
        <v>30</v>
      </c>
      <c r="L1096" s="12">
        <f t="shared" si="89"/>
        <v>608.68357663302243</v>
      </c>
      <c r="M1096" s="4">
        <f t="shared" si="90"/>
        <v>2.7843915838724818</v>
      </c>
      <c r="N1096" s="4">
        <f t="shared" si="91"/>
        <v>6.4112985540828564</v>
      </c>
    </row>
    <row r="1097" spans="1:14" x14ac:dyDescent="0.2">
      <c r="A1097" s="31">
        <v>37527</v>
      </c>
      <c r="B1097" s="11" t="s">
        <v>31</v>
      </c>
      <c r="C1097" s="3" t="s">
        <v>32</v>
      </c>
      <c r="D1097" s="7">
        <v>3</v>
      </c>
      <c r="E1097" s="11" t="s">
        <v>16</v>
      </c>
      <c r="F1097" s="3" t="str">
        <f t="shared" si="87"/>
        <v>Mon</v>
      </c>
      <c r="G1097" s="3" t="str">
        <f t="shared" si="88"/>
        <v>Encrust</v>
      </c>
      <c r="H1097" s="19">
        <v>3</v>
      </c>
      <c r="I1097" s="19">
        <v>3</v>
      </c>
      <c r="J1097" s="19">
        <v>0</v>
      </c>
      <c r="K1097" s="24">
        <v>5</v>
      </c>
      <c r="L1097" s="12">
        <f t="shared" si="89"/>
        <v>7.0685834705770345</v>
      </c>
      <c r="M1097" s="4">
        <f t="shared" si="90"/>
        <v>0.84933239080549627</v>
      </c>
      <c r="N1097" s="4">
        <f t="shared" si="91"/>
        <v>1.9556601020657289</v>
      </c>
    </row>
    <row r="1098" spans="1:14" x14ac:dyDescent="0.2">
      <c r="A1098" s="31">
        <v>37527</v>
      </c>
      <c r="B1098" s="11" t="s">
        <v>31</v>
      </c>
      <c r="C1098" s="3" t="s">
        <v>32</v>
      </c>
      <c r="D1098" s="7">
        <v>3</v>
      </c>
      <c r="E1098" s="11" t="s">
        <v>16</v>
      </c>
      <c r="F1098" s="3" t="str">
        <f t="shared" si="87"/>
        <v>Mon</v>
      </c>
      <c r="G1098" s="3" t="str">
        <f t="shared" si="88"/>
        <v>Encrust</v>
      </c>
      <c r="H1098" s="19">
        <v>3</v>
      </c>
      <c r="I1098" s="19">
        <v>3</v>
      </c>
      <c r="J1098" s="19">
        <v>0</v>
      </c>
      <c r="K1098" s="24">
        <v>0</v>
      </c>
      <c r="L1098" s="12">
        <f t="shared" si="89"/>
        <v>7.0685834705770345</v>
      </c>
      <c r="M1098" s="4">
        <f t="shared" si="90"/>
        <v>0.84933239080549627</v>
      </c>
      <c r="N1098" s="4">
        <f t="shared" si="91"/>
        <v>1.9556601020657289</v>
      </c>
    </row>
    <row r="1099" spans="1:14" x14ac:dyDescent="0.2">
      <c r="A1099" s="31">
        <v>37527</v>
      </c>
      <c r="B1099" s="11" t="s">
        <v>31</v>
      </c>
      <c r="C1099" s="3" t="s">
        <v>32</v>
      </c>
      <c r="D1099" s="7">
        <v>3</v>
      </c>
      <c r="E1099" s="11" t="s">
        <v>16</v>
      </c>
      <c r="F1099" s="3" t="str">
        <f t="shared" si="87"/>
        <v>Mon</v>
      </c>
      <c r="G1099" s="3" t="str">
        <f t="shared" si="88"/>
        <v>Encrust</v>
      </c>
      <c r="H1099" s="19">
        <v>2</v>
      </c>
      <c r="I1099" s="19">
        <v>2</v>
      </c>
      <c r="J1099" s="19">
        <v>0</v>
      </c>
      <c r="K1099" s="24">
        <v>0</v>
      </c>
      <c r="L1099" s="12">
        <f t="shared" si="89"/>
        <v>3.1415926535897931</v>
      </c>
      <c r="M1099" s="4">
        <f t="shared" si="90"/>
        <v>0.49714987269413385</v>
      </c>
      <c r="N1099" s="4">
        <f t="shared" si="91"/>
        <v>1.1447298858494002</v>
      </c>
    </row>
    <row r="1100" spans="1:14" x14ac:dyDescent="0.2">
      <c r="A1100" s="31">
        <v>37527</v>
      </c>
      <c r="B1100" s="11" t="s">
        <v>31</v>
      </c>
      <c r="C1100" s="3" t="s">
        <v>32</v>
      </c>
      <c r="D1100" s="7">
        <v>3</v>
      </c>
      <c r="E1100" s="11" t="s">
        <v>16</v>
      </c>
      <c r="F1100" s="3" t="str">
        <f t="shared" si="87"/>
        <v>Mon</v>
      </c>
      <c r="G1100" s="3" t="str">
        <f t="shared" si="88"/>
        <v>Encrust</v>
      </c>
      <c r="H1100" s="19">
        <v>9</v>
      </c>
      <c r="I1100" s="19">
        <v>6</v>
      </c>
      <c r="J1100" s="19">
        <v>0</v>
      </c>
      <c r="K1100" s="24">
        <v>5</v>
      </c>
      <c r="L1100" s="12">
        <f t="shared" si="89"/>
        <v>42.411500823462205</v>
      </c>
      <c r="M1100" s="4">
        <f t="shared" si="90"/>
        <v>1.62748364118914</v>
      </c>
      <c r="N1100" s="4">
        <f t="shared" si="91"/>
        <v>3.7474195712937837</v>
      </c>
    </row>
    <row r="1101" spans="1:14" x14ac:dyDescent="0.2">
      <c r="A1101" s="31">
        <v>37527</v>
      </c>
      <c r="B1101" s="11" t="s">
        <v>31</v>
      </c>
      <c r="C1101" s="3" t="s">
        <v>32</v>
      </c>
      <c r="D1101" s="7">
        <v>3</v>
      </c>
      <c r="E1101" s="11" t="s">
        <v>16</v>
      </c>
      <c r="F1101" s="3" t="str">
        <f t="shared" si="87"/>
        <v>Mon</v>
      </c>
      <c r="G1101" s="3" t="str">
        <f t="shared" si="88"/>
        <v>Encrust</v>
      </c>
      <c r="H1101" s="19">
        <v>4</v>
      </c>
      <c r="I1101" s="19">
        <v>4</v>
      </c>
      <c r="J1101" s="19">
        <v>0</v>
      </c>
      <c r="K1101" s="24">
        <v>5</v>
      </c>
      <c r="L1101" s="12">
        <f t="shared" si="89"/>
        <v>12.566370614359172</v>
      </c>
      <c r="M1101" s="4">
        <f t="shared" si="90"/>
        <v>1.0992098640220962</v>
      </c>
      <c r="N1101" s="4">
        <f t="shared" si="91"/>
        <v>2.5310242469692907</v>
      </c>
    </row>
    <row r="1102" spans="1:14" x14ac:dyDescent="0.2">
      <c r="A1102" s="31">
        <v>37527</v>
      </c>
      <c r="B1102" s="11" t="s">
        <v>31</v>
      </c>
      <c r="C1102" s="3" t="s">
        <v>32</v>
      </c>
      <c r="D1102" s="7">
        <v>3</v>
      </c>
      <c r="E1102" s="11" t="s">
        <v>16</v>
      </c>
      <c r="F1102" s="3" t="str">
        <f t="shared" si="87"/>
        <v>Mon</v>
      </c>
      <c r="G1102" s="3" t="str">
        <f t="shared" si="88"/>
        <v>Encrust</v>
      </c>
      <c r="H1102" s="19">
        <v>7</v>
      </c>
      <c r="I1102" s="19">
        <v>8</v>
      </c>
      <c r="J1102" s="19">
        <v>0</v>
      </c>
      <c r="K1102" s="24">
        <v>10</v>
      </c>
      <c r="L1102" s="12">
        <f t="shared" si="89"/>
        <v>43.982297150257104</v>
      </c>
      <c r="M1102" s="4">
        <f t="shared" si="90"/>
        <v>1.6432779083723719</v>
      </c>
      <c r="N1102" s="4">
        <f t="shared" si="91"/>
        <v>3.7837872154646588</v>
      </c>
    </row>
    <row r="1103" spans="1:14" x14ac:dyDescent="0.2">
      <c r="A1103" s="31">
        <v>37527</v>
      </c>
      <c r="B1103" s="11" t="s">
        <v>31</v>
      </c>
      <c r="C1103" s="3" t="s">
        <v>32</v>
      </c>
      <c r="D1103" s="7">
        <v>3</v>
      </c>
      <c r="E1103" s="11" t="s">
        <v>16</v>
      </c>
      <c r="F1103" s="3" t="str">
        <f t="shared" si="87"/>
        <v>Mon</v>
      </c>
      <c r="G1103" s="3" t="str">
        <f t="shared" si="88"/>
        <v>Encrust</v>
      </c>
      <c r="H1103" s="19">
        <v>6</v>
      </c>
      <c r="I1103" s="19">
        <v>3</v>
      </c>
      <c r="J1103" s="19">
        <v>0</v>
      </c>
      <c r="K1103" s="24">
        <v>20</v>
      </c>
      <c r="L1103" s="12">
        <f t="shared" si="89"/>
        <v>14.137166941154069</v>
      </c>
      <c r="M1103" s="4">
        <f t="shared" si="90"/>
        <v>1.1503623864694774</v>
      </c>
      <c r="N1103" s="4">
        <f t="shared" si="91"/>
        <v>2.6488072826256741</v>
      </c>
    </row>
    <row r="1104" spans="1:14" x14ac:dyDescent="0.2">
      <c r="A1104" s="31">
        <v>37527</v>
      </c>
      <c r="B1104" s="11" t="s">
        <v>31</v>
      </c>
      <c r="C1104" s="3" t="s">
        <v>32</v>
      </c>
      <c r="D1104" s="7">
        <v>3</v>
      </c>
      <c r="E1104" s="11" t="s">
        <v>16</v>
      </c>
      <c r="F1104" s="3" t="str">
        <f t="shared" si="87"/>
        <v>Mon</v>
      </c>
      <c r="G1104" s="3" t="str">
        <f t="shared" si="88"/>
        <v>Encrust</v>
      </c>
      <c r="H1104" s="19">
        <v>4</v>
      </c>
      <c r="I1104" s="19">
        <v>5</v>
      </c>
      <c r="J1104" s="19">
        <v>0</v>
      </c>
      <c r="K1104" s="24">
        <v>0</v>
      </c>
      <c r="L1104" s="12">
        <f t="shared" si="89"/>
        <v>15.707963267948966</v>
      </c>
      <c r="M1104" s="4">
        <f t="shared" si="90"/>
        <v>1.1961198770301527</v>
      </c>
      <c r="N1104" s="4">
        <f t="shared" si="91"/>
        <v>2.7541677982835004</v>
      </c>
    </row>
    <row r="1105" spans="1:14" x14ac:dyDescent="0.2">
      <c r="A1105" s="31">
        <v>37527</v>
      </c>
      <c r="B1105" s="11" t="s">
        <v>31</v>
      </c>
      <c r="C1105" s="3" t="s">
        <v>32</v>
      </c>
      <c r="D1105" s="7">
        <v>3</v>
      </c>
      <c r="E1105" s="11" t="s">
        <v>16</v>
      </c>
      <c r="F1105" s="3" t="str">
        <f t="shared" si="87"/>
        <v>Mon</v>
      </c>
      <c r="G1105" s="3" t="str">
        <f t="shared" si="88"/>
        <v>Encrust</v>
      </c>
      <c r="H1105" s="19">
        <v>4</v>
      </c>
      <c r="I1105" s="19">
        <v>6</v>
      </c>
      <c r="J1105" s="19">
        <v>0</v>
      </c>
      <c r="K1105" s="24">
        <v>15</v>
      </c>
      <c r="L1105" s="12">
        <f t="shared" si="89"/>
        <v>18.849555921538759</v>
      </c>
      <c r="M1105" s="4">
        <f t="shared" si="90"/>
        <v>1.2753011230777775</v>
      </c>
      <c r="N1105" s="4">
        <f t="shared" si="91"/>
        <v>2.9364893550774553</v>
      </c>
    </row>
    <row r="1106" spans="1:14" x14ac:dyDescent="0.2">
      <c r="A1106" s="31">
        <v>37527</v>
      </c>
      <c r="B1106" s="11" t="s">
        <v>31</v>
      </c>
      <c r="C1106" s="3" t="s">
        <v>32</v>
      </c>
      <c r="D1106" s="7">
        <v>3</v>
      </c>
      <c r="E1106" s="11" t="s">
        <v>16</v>
      </c>
      <c r="F1106" s="3" t="str">
        <f t="shared" si="87"/>
        <v>Mon</v>
      </c>
      <c r="G1106" s="3" t="str">
        <f t="shared" si="88"/>
        <v>Encrust</v>
      </c>
      <c r="H1106" s="19">
        <v>6</v>
      </c>
      <c r="I1106" s="19">
        <v>6</v>
      </c>
      <c r="J1106" s="19">
        <v>0</v>
      </c>
      <c r="K1106" s="24">
        <v>10</v>
      </c>
      <c r="L1106" s="12">
        <f t="shared" si="89"/>
        <v>28.274333882308138</v>
      </c>
      <c r="M1106" s="4">
        <f t="shared" si="90"/>
        <v>1.4513923821334587</v>
      </c>
      <c r="N1106" s="4">
        <f t="shared" si="91"/>
        <v>3.3419544631856195</v>
      </c>
    </row>
    <row r="1107" spans="1:14" x14ac:dyDescent="0.2">
      <c r="A1107" s="30">
        <v>37527</v>
      </c>
      <c r="B1107" s="3" t="s">
        <v>20</v>
      </c>
      <c r="C1107" s="3" t="s">
        <v>32</v>
      </c>
      <c r="D1107" s="2">
        <v>4</v>
      </c>
      <c r="E1107" s="3" t="s">
        <v>16</v>
      </c>
      <c r="F1107" s="3" t="str">
        <f t="shared" si="87"/>
        <v>Mon</v>
      </c>
      <c r="G1107" s="3" t="str">
        <f t="shared" si="88"/>
        <v>Encrust</v>
      </c>
      <c r="H1107" s="17">
        <v>75</v>
      </c>
      <c r="I1107" s="17">
        <v>53</v>
      </c>
      <c r="J1107" s="17">
        <v>0</v>
      </c>
      <c r="K1107" s="22">
        <v>85</v>
      </c>
      <c r="L1107" s="12">
        <f t="shared" si="89"/>
        <v>3121.9576995048569</v>
      </c>
      <c r="M1107" s="4">
        <f t="shared" si="90"/>
        <v>3.4944270143586604</v>
      </c>
      <c r="N1107" s="4">
        <f t="shared" si="91"/>
        <v>8.0462155518179426</v>
      </c>
    </row>
    <row r="1108" spans="1:14" x14ac:dyDescent="0.2">
      <c r="A1108" s="30">
        <v>37527</v>
      </c>
      <c r="B1108" s="3" t="s">
        <v>20</v>
      </c>
      <c r="C1108" s="3" t="s">
        <v>32</v>
      </c>
      <c r="D1108" s="2">
        <v>4</v>
      </c>
      <c r="E1108" s="3" t="s">
        <v>16</v>
      </c>
      <c r="F1108" s="3" t="str">
        <f t="shared" si="87"/>
        <v>Mon</v>
      </c>
      <c r="G1108" s="3" t="str">
        <f t="shared" si="88"/>
        <v>Encrust</v>
      </c>
      <c r="H1108" s="17">
        <v>19.5</v>
      </c>
      <c r="I1108" s="17">
        <v>17.5</v>
      </c>
      <c r="J1108" s="17">
        <v>0</v>
      </c>
      <c r="K1108" s="22">
        <v>55</v>
      </c>
      <c r="L1108" s="12">
        <f t="shared" si="89"/>
        <v>268.01712325937922</v>
      </c>
      <c r="M1108" s="4">
        <f t="shared" si="90"/>
        <v>2.4281625414149839</v>
      </c>
      <c r="N1108" s="4">
        <f t="shared" si="91"/>
        <v>5.5910508712286786</v>
      </c>
    </row>
    <row r="1109" spans="1:14" x14ac:dyDescent="0.2">
      <c r="A1109" s="30">
        <v>37527</v>
      </c>
      <c r="B1109" s="3" t="s">
        <v>20</v>
      </c>
      <c r="C1109" s="3" t="s">
        <v>32</v>
      </c>
      <c r="D1109" s="2">
        <v>4</v>
      </c>
      <c r="E1109" s="3" t="s">
        <v>16</v>
      </c>
      <c r="F1109" s="3" t="str">
        <f t="shared" si="87"/>
        <v>Mon</v>
      </c>
      <c r="G1109" s="3" t="str">
        <f t="shared" si="88"/>
        <v>Encrust</v>
      </c>
      <c r="H1109" s="17">
        <v>84</v>
      </c>
      <c r="I1109" s="17">
        <v>65</v>
      </c>
      <c r="J1109" s="17">
        <v>0</v>
      </c>
      <c r="K1109" s="22">
        <v>80</v>
      </c>
      <c r="L1109" s="12">
        <f t="shared" si="89"/>
        <v>4288.2739721500675</v>
      </c>
      <c r="M1109" s="4">
        <f t="shared" si="90"/>
        <v>3.6322825240709085</v>
      </c>
      <c r="N1109" s="4">
        <f t="shared" si="91"/>
        <v>8.3636395934684611</v>
      </c>
    </row>
    <row r="1110" spans="1:14" x14ac:dyDescent="0.2">
      <c r="A1110" s="31">
        <v>37527</v>
      </c>
      <c r="B1110" s="11" t="s">
        <v>31</v>
      </c>
      <c r="C1110" s="3" t="s">
        <v>32</v>
      </c>
      <c r="D1110" s="7">
        <v>4</v>
      </c>
      <c r="E1110" s="11" t="s">
        <v>16</v>
      </c>
      <c r="F1110" s="3" t="str">
        <f t="shared" si="87"/>
        <v>Mon</v>
      </c>
      <c r="G1110" s="3" t="str">
        <f t="shared" si="88"/>
        <v>Encrust</v>
      </c>
      <c r="H1110" s="19">
        <v>18</v>
      </c>
      <c r="I1110" s="19">
        <v>15</v>
      </c>
      <c r="J1110" s="19">
        <v>0</v>
      </c>
      <c r="K1110" s="24">
        <v>0</v>
      </c>
      <c r="L1110" s="12">
        <f t="shared" si="89"/>
        <v>212.05750411731103</v>
      </c>
      <c r="M1110" s="4">
        <f t="shared" si="90"/>
        <v>2.3264536455251585</v>
      </c>
      <c r="N1110" s="4">
        <f t="shared" si="91"/>
        <v>5.3568574837278842</v>
      </c>
    </row>
    <row r="1111" spans="1:14" x14ac:dyDescent="0.2">
      <c r="A1111" s="31">
        <v>37527</v>
      </c>
      <c r="B1111" s="11" t="s">
        <v>31</v>
      </c>
      <c r="C1111" s="3" t="s">
        <v>32</v>
      </c>
      <c r="D1111" s="7">
        <v>4</v>
      </c>
      <c r="E1111" s="11" t="s">
        <v>16</v>
      </c>
      <c r="F1111" s="3" t="str">
        <f t="shared" si="87"/>
        <v>Mon</v>
      </c>
      <c r="G1111" s="3" t="str">
        <f t="shared" si="88"/>
        <v>Encrust</v>
      </c>
      <c r="H1111" s="19">
        <v>1</v>
      </c>
      <c r="I1111" s="19">
        <v>1</v>
      </c>
      <c r="J1111" s="19">
        <v>0</v>
      </c>
      <c r="K1111" s="24">
        <v>0</v>
      </c>
      <c r="L1111" s="12">
        <f t="shared" si="89"/>
        <v>0.78539816339744828</v>
      </c>
      <c r="M1111" s="4">
        <f t="shared" si="90"/>
        <v>-0.10491011863382856</v>
      </c>
      <c r="N1111" s="4">
        <f t="shared" si="91"/>
        <v>-0.24156447527049049</v>
      </c>
    </row>
    <row r="1112" spans="1:14" x14ac:dyDescent="0.2">
      <c r="A1112" s="31">
        <v>37527</v>
      </c>
      <c r="B1112" s="11" t="s">
        <v>31</v>
      </c>
      <c r="C1112" s="3" t="s">
        <v>32</v>
      </c>
      <c r="D1112" s="7">
        <v>4</v>
      </c>
      <c r="E1112" s="11" t="s">
        <v>16</v>
      </c>
      <c r="F1112" s="3" t="str">
        <f t="shared" si="87"/>
        <v>Mon</v>
      </c>
      <c r="G1112" s="3" t="str">
        <f t="shared" si="88"/>
        <v>Encrust</v>
      </c>
      <c r="H1112" s="19">
        <v>33</v>
      </c>
      <c r="I1112" s="19">
        <v>15</v>
      </c>
      <c r="J1112" s="19">
        <v>0</v>
      </c>
      <c r="K1112" s="24">
        <v>0</v>
      </c>
      <c r="L1112" s="12">
        <f t="shared" si="89"/>
        <v>388.77209088173691</v>
      </c>
      <c r="M1112" s="4">
        <f t="shared" si="90"/>
        <v>2.58969508029974</v>
      </c>
      <c r="N1112" s="4">
        <f t="shared" si="91"/>
        <v>5.9629932872981994</v>
      </c>
    </row>
    <row r="1113" spans="1:14" x14ac:dyDescent="0.2">
      <c r="A1113" s="31">
        <v>37527</v>
      </c>
      <c r="B1113" s="11" t="s">
        <v>31</v>
      </c>
      <c r="C1113" s="3" t="s">
        <v>32</v>
      </c>
      <c r="D1113" s="7">
        <v>4</v>
      </c>
      <c r="E1113" s="11" t="s">
        <v>16</v>
      </c>
      <c r="F1113" s="3" t="str">
        <f t="shared" si="87"/>
        <v>Mon</v>
      </c>
      <c r="G1113" s="3" t="str">
        <f t="shared" si="88"/>
        <v>Encrust</v>
      </c>
      <c r="H1113" s="19">
        <v>13</v>
      </c>
      <c r="I1113" s="19">
        <v>13</v>
      </c>
      <c r="J1113" s="19">
        <v>0</v>
      </c>
      <c r="K1113" s="24">
        <v>0</v>
      </c>
      <c r="L1113" s="12">
        <f t="shared" si="89"/>
        <v>132.73228961416876</v>
      </c>
      <c r="M1113" s="4">
        <f t="shared" si="90"/>
        <v>2.1229765859798451</v>
      </c>
      <c r="N1113" s="4">
        <f t="shared" si="91"/>
        <v>4.8883342396525826</v>
      </c>
    </row>
    <row r="1114" spans="1:14" x14ac:dyDescent="0.2">
      <c r="A1114" s="31">
        <v>37527</v>
      </c>
      <c r="B1114" s="11" t="s">
        <v>31</v>
      </c>
      <c r="C1114" s="3" t="s">
        <v>32</v>
      </c>
      <c r="D1114" s="7">
        <v>4</v>
      </c>
      <c r="E1114" s="11" t="s">
        <v>16</v>
      </c>
      <c r="F1114" s="3" t="str">
        <f t="shared" si="87"/>
        <v>Mon</v>
      </c>
      <c r="G1114" s="3" t="str">
        <f t="shared" si="88"/>
        <v>Encrust</v>
      </c>
      <c r="H1114" s="19">
        <v>10</v>
      </c>
      <c r="I1114" s="19">
        <v>7</v>
      </c>
      <c r="J1114" s="19">
        <v>0</v>
      </c>
      <c r="K1114" s="24">
        <v>0</v>
      </c>
      <c r="L1114" s="12">
        <f t="shared" si="89"/>
        <v>54.977871437821378</v>
      </c>
      <c r="M1114" s="4">
        <f t="shared" si="90"/>
        <v>1.7401879213804283</v>
      </c>
      <c r="N1114" s="4">
        <f t="shared" si="91"/>
        <v>4.0069307667788685</v>
      </c>
    </row>
    <row r="1115" spans="1:14" x14ac:dyDescent="0.2">
      <c r="A1115" s="31">
        <v>37527</v>
      </c>
      <c r="B1115" s="11" t="s">
        <v>31</v>
      </c>
      <c r="C1115" s="3" t="s">
        <v>32</v>
      </c>
      <c r="D1115" s="7">
        <v>4</v>
      </c>
      <c r="E1115" s="11" t="s">
        <v>16</v>
      </c>
      <c r="F1115" s="3" t="str">
        <f t="shared" si="87"/>
        <v>Mon</v>
      </c>
      <c r="G1115" s="3" t="str">
        <f t="shared" si="88"/>
        <v>Encrust</v>
      </c>
      <c r="H1115" s="19">
        <v>12</v>
      </c>
      <c r="I1115" s="19">
        <v>6</v>
      </c>
      <c r="J1115" s="19">
        <v>0</v>
      </c>
      <c r="K1115" s="24">
        <v>0</v>
      </c>
      <c r="L1115" s="12">
        <f t="shared" si="89"/>
        <v>56.548667764616276</v>
      </c>
      <c r="M1115" s="4">
        <f t="shared" si="90"/>
        <v>1.7524223777974399</v>
      </c>
      <c r="N1115" s="4">
        <f t="shared" si="91"/>
        <v>4.0351016437455645</v>
      </c>
    </row>
    <row r="1116" spans="1:14" x14ac:dyDescent="0.2">
      <c r="A1116" s="30">
        <v>37527</v>
      </c>
      <c r="B1116" s="3" t="s">
        <v>20</v>
      </c>
      <c r="C1116" s="3" t="s">
        <v>32</v>
      </c>
      <c r="D1116" s="2">
        <v>5</v>
      </c>
      <c r="E1116" s="3" t="s">
        <v>16</v>
      </c>
      <c r="F1116" s="3" t="str">
        <f t="shared" si="87"/>
        <v>Mon</v>
      </c>
      <c r="G1116" s="3" t="str">
        <f t="shared" si="88"/>
        <v>Encrust</v>
      </c>
      <c r="H1116" s="17">
        <v>59</v>
      </c>
      <c r="I1116" s="17">
        <v>39.5</v>
      </c>
      <c r="J1116" s="17">
        <v>0</v>
      </c>
      <c r="K1116" s="22">
        <v>85</v>
      </c>
      <c r="L1116" s="12">
        <f t="shared" si="89"/>
        <v>1830.3704197977531</v>
      </c>
      <c r="M1116" s="4">
        <f t="shared" si="90"/>
        <v>3.262538988634776</v>
      </c>
      <c r="N1116" s="4">
        <f t="shared" si="91"/>
        <v>7.512273640542305</v>
      </c>
    </row>
    <row r="1117" spans="1:14" x14ac:dyDescent="0.2">
      <c r="A1117" s="30">
        <v>37527</v>
      </c>
      <c r="B1117" s="3" t="s">
        <v>20</v>
      </c>
      <c r="C1117" s="3" t="s">
        <v>32</v>
      </c>
      <c r="D1117" s="2">
        <v>5</v>
      </c>
      <c r="E1117" s="3" t="s">
        <v>16</v>
      </c>
      <c r="F1117" s="3" t="str">
        <f t="shared" si="87"/>
        <v>Mon</v>
      </c>
      <c r="G1117" s="3" t="str">
        <f t="shared" si="88"/>
        <v>Encrust</v>
      </c>
      <c r="H1117" s="17">
        <v>26</v>
      </c>
      <c r="I1117" s="17">
        <v>24</v>
      </c>
      <c r="J1117" s="17">
        <v>0</v>
      </c>
      <c r="K1117" s="22">
        <v>25</v>
      </c>
      <c r="L1117" s="12">
        <f t="shared" si="89"/>
        <v>490.08845396000771</v>
      </c>
      <c r="M1117" s="4">
        <f t="shared" si="90"/>
        <v>2.6902744710485953</v>
      </c>
      <c r="N1117" s="4">
        <f t="shared" si="91"/>
        <v>6.194585893098937</v>
      </c>
    </row>
    <row r="1118" spans="1:14" x14ac:dyDescent="0.2">
      <c r="A1118" s="30">
        <v>37527</v>
      </c>
      <c r="B1118" s="3" t="s">
        <v>20</v>
      </c>
      <c r="C1118" s="3" t="s">
        <v>32</v>
      </c>
      <c r="D1118" s="2">
        <v>5</v>
      </c>
      <c r="E1118" s="3" t="s">
        <v>16</v>
      </c>
      <c r="F1118" s="3" t="str">
        <f t="shared" si="87"/>
        <v>Mon</v>
      </c>
      <c r="G1118" s="3" t="str">
        <f t="shared" si="88"/>
        <v>Encrust</v>
      </c>
      <c r="H1118" s="17">
        <v>18</v>
      </c>
      <c r="I1118" s="17">
        <v>9</v>
      </c>
      <c r="J1118" s="17">
        <v>0</v>
      </c>
      <c r="K1118" s="22">
        <v>5</v>
      </c>
      <c r="L1118" s="12">
        <f t="shared" si="89"/>
        <v>127.23450247038662</v>
      </c>
      <c r="M1118" s="4">
        <f t="shared" si="90"/>
        <v>2.1046048959088024</v>
      </c>
      <c r="N1118" s="4">
        <f t="shared" si="91"/>
        <v>4.8460318599618937</v>
      </c>
    </row>
    <row r="1119" spans="1:14" x14ac:dyDescent="0.2">
      <c r="A1119" s="31">
        <v>37527</v>
      </c>
      <c r="B1119" s="11" t="s">
        <v>31</v>
      </c>
      <c r="C1119" s="3" t="s">
        <v>32</v>
      </c>
      <c r="D1119" s="7">
        <v>5</v>
      </c>
      <c r="E1119" s="11" t="s">
        <v>16</v>
      </c>
      <c r="F1119" s="3" t="str">
        <f t="shared" si="87"/>
        <v>Mon</v>
      </c>
      <c r="G1119" s="3" t="str">
        <f t="shared" si="88"/>
        <v>Encrust</v>
      </c>
      <c r="H1119" s="19">
        <v>8</v>
      </c>
      <c r="I1119" s="19">
        <v>5</v>
      </c>
      <c r="J1119" s="19">
        <v>0</v>
      </c>
      <c r="K1119" s="24">
        <v>5</v>
      </c>
      <c r="L1119" s="12">
        <f t="shared" si="89"/>
        <v>31.415926535897931</v>
      </c>
      <c r="M1119" s="4">
        <f t="shared" si="90"/>
        <v>1.4971498726941339</v>
      </c>
      <c r="N1119" s="4">
        <f t="shared" si="91"/>
        <v>3.4473149788434458</v>
      </c>
    </row>
    <row r="1120" spans="1:14" x14ac:dyDescent="0.2">
      <c r="A1120" s="31">
        <v>37527</v>
      </c>
      <c r="B1120" s="11" t="s">
        <v>31</v>
      </c>
      <c r="C1120" s="3" t="s">
        <v>32</v>
      </c>
      <c r="D1120" s="7">
        <v>5</v>
      </c>
      <c r="E1120" s="11" t="s">
        <v>16</v>
      </c>
      <c r="F1120" s="3" t="str">
        <f t="shared" si="87"/>
        <v>Mon</v>
      </c>
      <c r="G1120" s="3" t="str">
        <f t="shared" si="88"/>
        <v>Encrust</v>
      </c>
      <c r="H1120" s="19">
        <v>4</v>
      </c>
      <c r="I1120" s="19">
        <v>3</v>
      </c>
      <c r="J1120" s="19">
        <v>0</v>
      </c>
      <c r="K1120" s="24">
        <v>0</v>
      </c>
      <c r="L1120" s="12">
        <f t="shared" si="89"/>
        <v>9.4247779607693793</v>
      </c>
      <c r="M1120" s="4">
        <f t="shared" si="90"/>
        <v>0.97427112741379629</v>
      </c>
      <c r="N1120" s="4">
        <f t="shared" si="91"/>
        <v>2.2433421745175099</v>
      </c>
    </row>
    <row r="1121" spans="1:14" x14ac:dyDescent="0.2">
      <c r="A1121" s="31">
        <v>37527</v>
      </c>
      <c r="B1121" s="11" t="s">
        <v>31</v>
      </c>
      <c r="C1121" s="3" t="s">
        <v>32</v>
      </c>
      <c r="D1121" s="7">
        <v>5</v>
      </c>
      <c r="E1121" s="11" t="s">
        <v>16</v>
      </c>
      <c r="F1121" s="3" t="str">
        <f t="shared" si="87"/>
        <v>Mon</v>
      </c>
      <c r="G1121" s="3" t="str">
        <f t="shared" si="88"/>
        <v>Encrust</v>
      </c>
      <c r="H1121" s="19">
        <v>5</v>
      </c>
      <c r="I1121" s="19">
        <v>3</v>
      </c>
      <c r="J1121" s="19">
        <v>0</v>
      </c>
      <c r="K1121" s="24">
        <v>0</v>
      </c>
      <c r="L1121" s="12">
        <f t="shared" si="89"/>
        <v>11.780972450961723</v>
      </c>
      <c r="M1121" s="4">
        <f t="shared" si="90"/>
        <v>1.0711811404218528</v>
      </c>
      <c r="N1121" s="4">
        <f t="shared" si="91"/>
        <v>2.4664857258317197</v>
      </c>
    </row>
    <row r="1122" spans="1:14" x14ac:dyDescent="0.2">
      <c r="A1122" s="31">
        <v>37527</v>
      </c>
      <c r="B1122" s="11" t="s">
        <v>31</v>
      </c>
      <c r="C1122" s="3" t="s">
        <v>32</v>
      </c>
      <c r="D1122" s="7">
        <v>5</v>
      </c>
      <c r="E1122" s="11" t="s">
        <v>16</v>
      </c>
      <c r="F1122" s="3" t="str">
        <f t="shared" si="87"/>
        <v>Mon</v>
      </c>
      <c r="G1122" s="3" t="str">
        <f t="shared" si="88"/>
        <v>Encrust</v>
      </c>
      <c r="H1122" s="19">
        <v>76</v>
      </c>
      <c r="I1122" s="19">
        <v>30</v>
      </c>
      <c r="J1122" s="19">
        <v>0</v>
      </c>
      <c r="K1122" s="24">
        <v>10</v>
      </c>
      <c r="L1122" s="12">
        <f t="shared" si="89"/>
        <v>1790.7078125461821</v>
      </c>
      <c r="M1122" s="4">
        <f t="shared" si="90"/>
        <v>3.2530247283666252</v>
      </c>
      <c r="N1122" s="4">
        <f t="shared" si="91"/>
        <v>7.4903662466779961</v>
      </c>
    </row>
    <row r="1123" spans="1:14" x14ac:dyDescent="0.2">
      <c r="A1123" s="31">
        <v>37527</v>
      </c>
      <c r="B1123" s="11" t="s">
        <v>31</v>
      </c>
      <c r="C1123" s="3" t="s">
        <v>32</v>
      </c>
      <c r="D1123" s="7">
        <v>5</v>
      </c>
      <c r="E1123" s="11" t="s">
        <v>16</v>
      </c>
      <c r="F1123" s="3" t="str">
        <f t="shared" si="87"/>
        <v>Mon</v>
      </c>
      <c r="G1123" s="3" t="str">
        <f t="shared" si="88"/>
        <v>Encrust</v>
      </c>
      <c r="H1123" s="19">
        <v>19</v>
      </c>
      <c r="I1123" s="19">
        <v>10</v>
      </c>
      <c r="J1123" s="19">
        <v>0</v>
      </c>
      <c r="K1123" s="24">
        <v>0</v>
      </c>
      <c r="L1123" s="12">
        <f t="shared" si="89"/>
        <v>149.22565104551518</v>
      </c>
      <c r="M1123" s="4">
        <f t="shared" si="90"/>
        <v>2.1738434823190005</v>
      </c>
      <c r="N1123" s="4">
        <f t="shared" si="91"/>
        <v>5.0054595968899953</v>
      </c>
    </row>
    <row r="1124" spans="1:14" x14ac:dyDescent="0.2">
      <c r="A1124" s="31">
        <v>37527</v>
      </c>
      <c r="B1124" s="11" t="s">
        <v>31</v>
      </c>
      <c r="C1124" s="3" t="s">
        <v>32</v>
      </c>
      <c r="D1124" s="7">
        <v>5</v>
      </c>
      <c r="E1124" s="11" t="s">
        <v>16</v>
      </c>
      <c r="F1124" s="3" t="str">
        <f t="shared" si="87"/>
        <v>Mon</v>
      </c>
      <c r="G1124" s="3" t="str">
        <f t="shared" si="88"/>
        <v>Encrust</v>
      </c>
      <c r="H1124" s="19">
        <v>30</v>
      </c>
      <c r="I1124" s="19">
        <v>15</v>
      </c>
      <c r="J1124" s="19">
        <v>0</v>
      </c>
      <c r="K1124" s="24">
        <v>10</v>
      </c>
      <c r="L1124" s="12">
        <f t="shared" si="89"/>
        <v>353.42917352885172</v>
      </c>
      <c r="M1124" s="4">
        <f t="shared" si="90"/>
        <v>2.5483023951415151</v>
      </c>
      <c r="N1124" s="4">
        <f t="shared" si="91"/>
        <v>5.8676831074938747</v>
      </c>
    </row>
    <row r="1125" spans="1:14" x14ac:dyDescent="0.2">
      <c r="A1125" s="31">
        <v>37527</v>
      </c>
      <c r="B1125" s="11" t="s">
        <v>31</v>
      </c>
      <c r="C1125" s="3" t="s">
        <v>32</v>
      </c>
      <c r="D1125" s="7">
        <v>5</v>
      </c>
      <c r="E1125" s="11" t="s">
        <v>16</v>
      </c>
      <c r="F1125" s="3" t="str">
        <f t="shared" si="87"/>
        <v>Mon</v>
      </c>
      <c r="G1125" s="3" t="str">
        <f t="shared" si="88"/>
        <v>Encrust</v>
      </c>
      <c r="H1125" s="19">
        <v>160</v>
      </c>
      <c r="I1125" s="19">
        <v>73</v>
      </c>
      <c r="J1125" s="19">
        <v>0</v>
      </c>
      <c r="K1125" s="24">
        <v>50</v>
      </c>
      <c r="L1125" s="12">
        <f t="shared" si="89"/>
        <v>9173.4505484821966</v>
      </c>
      <c r="M1125" s="4">
        <f t="shared" si="90"/>
        <v>3.9625327241425521</v>
      </c>
      <c r="N1125" s="4">
        <f t="shared" si="91"/>
        <v>9.1240687811117276</v>
      </c>
    </row>
    <row r="1126" spans="1:14" x14ac:dyDescent="0.2">
      <c r="A1126" s="30">
        <v>37527</v>
      </c>
      <c r="B1126" s="3" t="s">
        <v>20</v>
      </c>
      <c r="C1126" s="3" t="s">
        <v>32</v>
      </c>
      <c r="D1126" s="2">
        <v>6</v>
      </c>
      <c r="E1126" s="3" t="s">
        <v>16</v>
      </c>
      <c r="F1126" s="3" t="str">
        <f t="shared" si="87"/>
        <v>Mon</v>
      </c>
      <c r="G1126" s="3" t="str">
        <f t="shared" si="88"/>
        <v>Encrust</v>
      </c>
      <c r="H1126" s="17">
        <v>60.5</v>
      </c>
      <c r="I1126" s="17">
        <v>48</v>
      </c>
      <c r="J1126" s="17">
        <v>0</v>
      </c>
      <c r="K1126" s="22">
        <v>85</v>
      </c>
      <c r="L1126" s="12">
        <f t="shared" si="89"/>
        <v>2280.79626650619</v>
      </c>
      <c r="M1126" s="4">
        <f t="shared" si="90"/>
        <v>3.3580864933942274</v>
      </c>
      <c r="N1126" s="4">
        <f t="shared" si="91"/>
        <v>7.7322799006741967</v>
      </c>
    </row>
    <row r="1127" spans="1:14" x14ac:dyDescent="0.2">
      <c r="A1127" s="30">
        <v>37527</v>
      </c>
      <c r="B1127" s="3" t="s">
        <v>20</v>
      </c>
      <c r="C1127" s="3" t="s">
        <v>32</v>
      </c>
      <c r="D1127" s="2">
        <v>6</v>
      </c>
      <c r="E1127" s="3" t="s">
        <v>16</v>
      </c>
      <c r="F1127" s="3" t="str">
        <f t="shared" si="87"/>
        <v>Mon</v>
      </c>
      <c r="G1127" s="3" t="str">
        <f t="shared" si="88"/>
        <v>Encrust</v>
      </c>
      <c r="H1127" s="17">
        <v>12</v>
      </c>
      <c r="I1127" s="17">
        <v>7</v>
      </c>
      <c r="J1127" s="17">
        <v>0</v>
      </c>
      <c r="K1127" s="22">
        <v>20</v>
      </c>
      <c r="L1127" s="12">
        <f t="shared" si="89"/>
        <v>65.973445725385659</v>
      </c>
      <c r="M1127" s="4">
        <f t="shared" si="90"/>
        <v>1.8193691674280532</v>
      </c>
      <c r="N1127" s="4">
        <f t="shared" si="91"/>
        <v>4.1892523235728234</v>
      </c>
    </row>
    <row r="1128" spans="1:14" x14ac:dyDescent="0.2">
      <c r="A1128" s="30">
        <v>37527</v>
      </c>
      <c r="B1128" s="3" t="s">
        <v>20</v>
      </c>
      <c r="C1128" s="3" t="s">
        <v>32</v>
      </c>
      <c r="D1128" s="2">
        <v>6</v>
      </c>
      <c r="E1128" s="3" t="s">
        <v>16</v>
      </c>
      <c r="F1128" s="3" t="str">
        <f t="shared" si="87"/>
        <v>Mon</v>
      </c>
      <c r="G1128" s="3" t="str">
        <f t="shared" si="88"/>
        <v>Encrust</v>
      </c>
      <c r="H1128" s="17">
        <v>15</v>
      </c>
      <c r="I1128" s="17">
        <v>13.5</v>
      </c>
      <c r="J1128" s="17">
        <v>0</v>
      </c>
      <c r="K1128" s="22">
        <v>5</v>
      </c>
      <c r="L1128" s="12">
        <f t="shared" si="89"/>
        <v>159.04312808798326</v>
      </c>
      <c r="M1128" s="4">
        <f t="shared" si="90"/>
        <v>2.2015149089168586</v>
      </c>
      <c r="N1128" s="4">
        <f t="shared" si="91"/>
        <v>5.0691754112761034</v>
      </c>
    </row>
    <row r="1129" spans="1:14" x14ac:dyDescent="0.2">
      <c r="A1129" s="30">
        <v>37527</v>
      </c>
      <c r="B1129" s="3" t="s">
        <v>20</v>
      </c>
      <c r="C1129" s="3" t="s">
        <v>32</v>
      </c>
      <c r="D1129" s="2">
        <v>6</v>
      </c>
      <c r="E1129" s="3" t="s">
        <v>16</v>
      </c>
      <c r="F1129" s="3" t="str">
        <f t="shared" si="87"/>
        <v>Mon</v>
      </c>
      <c r="G1129" s="3" t="str">
        <f t="shared" si="88"/>
        <v>Encrust</v>
      </c>
      <c r="H1129" s="17">
        <v>22</v>
      </c>
      <c r="I1129" s="17">
        <v>21.5</v>
      </c>
      <c r="J1129" s="17">
        <v>7</v>
      </c>
      <c r="K1129" s="22">
        <v>70</v>
      </c>
      <c r="L1129" s="12">
        <f t="shared" si="89"/>
        <v>525.43137131289291</v>
      </c>
      <c r="M1129" s="4">
        <f t="shared" si="90"/>
        <v>2.7205159991339944</v>
      </c>
      <c r="N1129" s="4">
        <f t="shared" si="91"/>
        <v>6.264219584857738</v>
      </c>
    </row>
    <row r="1130" spans="1:14" x14ac:dyDescent="0.2">
      <c r="A1130" s="30">
        <v>37527</v>
      </c>
      <c r="B1130" s="3" t="s">
        <v>20</v>
      </c>
      <c r="C1130" s="3" t="s">
        <v>32</v>
      </c>
      <c r="D1130" s="2">
        <v>6</v>
      </c>
      <c r="E1130" s="3" t="s">
        <v>16</v>
      </c>
      <c r="F1130" s="3" t="str">
        <f t="shared" si="87"/>
        <v>Mon</v>
      </c>
      <c r="G1130" s="3" t="str">
        <f t="shared" si="88"/>
        <v>Encrust</v>
      </c>
      <c r="H1130" s="17">
        <v>89</v>
      </c>
      <c r="I1130" s="17">
        <v>62</v>
      </c>
      <c r="J1130" s="17">
        <v>0</v>
      </c>
      <c r="K1130" s="22">
        <v>55</v>
      </c>
      <c r="L1130" s="12">
        <f t="shared" si="89"/>
        <v>4333.8270656271197</v>
      </c>
      <c r="M1130" s="4">
        <f t="shared" si="90"/>
        <v>3.6368715775093383</v>
      </c>
      <c r="N1130" s="4">
        <f t="shared" si="91"/>
        <v>8.3742062795067405</v>
      </c>
    </row>
    <row r="1131" spans="1:14" x14ac:dyDescent="0.2">
      <c r="A1131" s="30">
        <v>37527</v>
      </c>
      <c r="B1131" s="3" t="s">
        <v>20</v>
      </c>
      <c r="C1131" s="3" t="s">
        <v>32</v>
      </c>
      <c r="D1131" s="2">
        <v>6</v>
      </c>
      <c r="E1131" s="3" t="s">
        <v>16</v>
      </c>
      <c r="F1131" s="3" t="str">
        <f t="shared" si="87"/>
        <v>Mon</v>
      </c>
      <c r="G1131" s="3" t="str">
        <f t="shared" si="88"/>
        <v>Encrust</v>
      </c>
      <c r="H1131" s="17">
        <v>102</v>
      </c>
      <c r="I1131" s="17">
        <v>117</v>
      </c>
      <c r="J1131" s="17">
        <v>0</v>
      </c>
      <c r="K1131" s="22">
        <v>60</v>
      </c>
      <c r="L1131" s="12">
        <f t="shared" si="89"/>
        <v>9372.9416819851485</v>
      </c>
      <c r="M1131" s="4">
        <f t="shared" si="90"/>
        <v>3.9718759148742508</v>
      </c>
      <c r="N1131" s="4">
        <f t="shared" si="91"/>
        <v>9.1455822728115361</v>
      </c>
    </row>
    <row r="1132" spans="1:14" x14ac:dyDescent="0.2">
      <c r="A1132" s="30">
        <v>37527</v>
      </c>
      <c r="B1132" s="3" t="s">
        <v>20</v>
      </c>
      <c r="C1132" s="3" t="s">
        <v>32</v>
      </c>
      <c r="D1132" s="2">
        <v>6</v>
      </c>
      <c r="E1132" s="3" t="s">
        <v>16</v>
      </c>
      <c r="F1132" s="3" t="str">
        <f t="shared" si="87"/>
        <v>Mon</v>
      </c>
      <c r="G1132" s="3" t="str">
        <f t="shared" si="88"/>
        <v>Encrust</v>
      </c>
      <c r="H1132" s="17">
        <v>61.5</v>
      </c>
      <c r="I1132" s="17">
        <v>39.5</v>
      </c>
      <c r="J1132" s="17">
        <v>0</v>
      </c>
      <c r="K1132" s="22">
        <v>60</v>
      </c>
      <c r="L1132" s="12">
        <f t="shared" si="89"/>
        <v>1907.9284884332512</v>
      </c>
      <c r="M1132" s="4">
        <f t="shared" si="90"/>
        <v>3.2805620927680486</v>
      </c>
      <c r="N1132" s="4">
        <f t="shared" si="91"/>
        <v>7.5537733714490578</v>
      </c>
    </row>
    <row r="1133" spans="1:14" x14ac:dyDescent="0.2">
      <c r="A1133" s="31">
        <v>37527</v>
      </c>
      <c r="B1133" s="11" t="s">
        <v>31</v>
      </c>
      <c r="C1133" s="3" t="s">
        <v>32</v>
      </c>
      <c r="D1133" s="7">
        <v>6</v>
      </c>
      <c r="E1133" s="11" t="s">
        <v>16</v>
      </c>
      <c r="F1133" s="3" t="str">
        <f t="shared" si="87"/>
        <v>Mon</v>
      </c>
      <c r="G1133" s="3" t="str">
        <f t="shared" si="88"/>
        <v>Encrust</v>
      </c>
      <c r="H1133" s="19">
        <v>5</v>
      </c>
      <c r="I1133" s="19">
        <v>6</v>
      </c>
      <c r="J1133" s="19">
        <v>0</v>
      </c>
      <c r="K1133" s="24">
        <v>0</v>
      </c>
      <c r="L1133" s="12">
        <f t="shared" si="89"/>
        <v>23.561944901923447</v>
      </c>
      <c r="M1133" s="4">
        <f t="shared" si="90"/>
        <v>1.3722111360858338</v>
      </c>
      <c r="N1133" s="4">
        <f t="shared" si="91"/>
        <v>3.1596329063916646</v>
      </c>
    </row>
    <row r="1134" spans="1:14" x14ac:dyDescent="0.2">
      <c r="A1134" s="31">
        <v>37527</v>
      </c>
      <c r="B1134" s="11" t="s">
        <v>31</v>
      </c>
      <c r="C1134" s="3" t="s">
        <v>32</v>
      </c>
      <c r="D1134" s="7">
        <v>6</v>
      </c>
      <c r="E1134" s="11" t="s">
        <v>16</v>
      </c>
      <c r="F1134" s="3" t="str">
        <f t="shared" si="87"/>
        <v>Mon</v>
      </c>
      <c r="G1134" s="3" t="str">
        <f t="shared" si="88"/>
        <v>Encrust</v>
      </c>
      <c r="H1134" s="19">
        <v>19</v>
      </c>
      <c r="I1134" s="19">
        <v>14</v>
      </c>
      <c r="J1134" s="19">
        <v>0</v>
      </c>
      <c r="K1134" s="24">
        <v>10</v>
      </c>
      <c r="L1134" s="12">
        <f t="shared" si="89"/>
        <v>208.91591146372124</v>
      </c>
      <c r="M1134" s="4">
        <f t="shared" si="90"/>
        <v>2.3199715179972382</v>
      </c>
      <c r="N1134" s="4">
        <f t="shared" si="91"/>
        <v>5.3419318335112083</v>
      </c>
    </row>
    <row r="1135" spans="1:14" x14ac:dyDescent="0.2">
      <c r="A1135" s="31">
        <v>37527</v>
      </c>
      <c r="B1135" s="11" t="s">
        <v>31</v>
      </c>
      <c r="C1135" s="3" t="s">
        <v>32</v>
      </c>
      <c r="D1135" s="7">
        <v>6</v>
      </c>
      <c r="E1135" s="11" t="s">
        <v>16</v>
      </c>
      <c r="F1135" s="3" t="str">
        <f t="shared" si="87"/>
        <v>Mon</v>
      </c>
      <c r="G1135" s="3" t="str">
        <f t="shared" si="88"/>
        <v>Encrust</v>
      </c>
      <c r="H1135" s="19">
        <v>3</v>
      </c>
      <c r="I1135" s="19">
        <v>3</v>
      </c>
      <c r="J1135" s="19">
        <v>0</v>
      </c>
      <c r="K1135" s="24">
        <v>0</v>
      </c>
      <c r="L1135" s="12">
        <f t="shared" si="89"/>
        <v>7.0685834705770345</v>
      </c>
      <c r="M1135" s="4">
        <f t="shared" si="90"/>
        <v>0.84933239080549627</v>
      </c>
      <c r="N1135" s="4">
        <f t="shared" si="91"/>
        <v>1.9556601020657289</v>
      </c>
    </row>
    <row r="1136" spans="1:14" x14ac:dyDescent="0.2">
      <c r="A1136" s="31">
        <v>37527</v>
      </c>
      <c r="B1136" s="11" t="s">
        <v>31</v>
      </c>
      <c r="C1136" s="3" t="s">
        <v>32</v>
      </c>
      <c r="D1136" s="7">
        <v>6</v>
      </c>
      <c r="E1136" s="11" t="s">
        <v>16</v>
      </c>
      <c r="F1136" s="3" t="str">
        <f t="shared" si="87"/>
        <v>Mon</v>
      </c>
      <c r="G1136" s="3" t="str">
        <f t="shared" si="88"/>
        <v>Encrust</v>
      </c>
      <c r="H1136" s="19">
        <v>2</v>
      </c>
      <c r="I1136" s="19">
        <v>2</v>
      </c>
      <c r="J1136" s="19">
        <v>0</v>
      </c>
      <c r="K1136" s="24">
        <v>0</v>
      </c>
      <c r="L1136" s="12">
        <f t="shared" si="89"/>
        <v>3.1415926535897931</v>
      </c>
      <c r="M1136" s="4">
        <f t="shared" si="90"/>
        <v>0.49714987269413385</v>
      </c>
      <c r="N1136" s="4">
        <f t="shared" si="91"/>
        <v>1.1447298858494002</v>
      </c>
    </row>
    <row r="1137" spans="1:14" x14ac:dyDescent="0.2">
      <c r="A1137" s="31">
        <v>37527</v>
      </c>
      <c r="B1137" s="11" t="s">
        <v>31</v>
      </c>
      <c r="C1137" s="3" t="s">
        <v>32</v>
      </c>
      <c r="D1137" s="7">
        <v>6</v>
      </c>
      <c r="E1137" s="11" t="s">
        <v>16</v>
      </c>
      <c r="F1137" s="3" t="str">
        <f t="shared" si="87"/>
        <v>Mon</v>
      </c>
      <c r="G1137" s="3" t="str">
        <f t="shared" si="88"/>
        <v>Encrust</v>
      </c>
      <c r="H1137" s="19">
        <v>6</v>
      </c>
      <c r="I1137" s="19">
        <v>4</v>
      </c>
      <c r="J1137" s="19">
        <v>0</v>
      </c>
      <c r="K1137" s="24">
        <v>0</v>
      </c>
      <c r="L1137" s="12">
        <f t="shared" si="89"/>
        <v>18.849555921538759</v>
      </c>
      <c r="M1137" s="4">
        <f t="shared" si="90"/>
        <v>1.2753011230777775</v>
      </c>
      <c r="N1137" s="4">
        <f t="shared" si="91"/>
        <v>2.9364893550774553</v>
      </c>
    </row>
    <row r="1138" spans="1:14" x14ac:dyDescent="0.2">
      <c r="A1138" s="31">
        <v>37527</v>
      </c>
      <c r="B1138" s="11" t="s">
        <v>31</v>
      </c>
      <c r="C1138" s="3" t="s">
        <v>32</v>
      </c>
      <c r="D1138" s="7">
        <v>6</v>
      </c>
      <c r="E1138" s="11" t="s">
        <v>16</v>
      </c>
      <c r="F1138" s="3" t="str">
        <f t="shared" si="87"/>
        <v>Mon</v>
      </c>
      <c r="G1138" s="3" t="str">
        <f t="shared" si="88"/>
        <v>Encrust</v>
      </c>
      <c r="H1138" s="19">
        <v>50</v>
      </c>
      <c r="I1138" s="19">
        <v>27</v>
      </c>
      <c r="J1138" s="19">
        <v>0</v>
      </c>
      <c r="K1138" s="24">
        <v>50</v>
      </c>
      <c r="L1138" s="12">
        <f t="shared" si="89"/>
        <v>1060.2875205865553</v>
      </c>
      <c r="M1138" s="4">
        <f t="shared" si="90"/>
        <v>3.0254236498611777</v>
      </c>
      <c r="N1138" s="4">
        <f t="shared" si="91"/>
        <v>6.9662953961619847</v>
      </c>
    </row>
    <row r="1139" spans="1:14" x14ac:dyDescent="0.2">
      <c r="A1139" s="30">
        <v>37513</v>
      </c>
      <c r="B1139" s="3" t="s">
        <v>20</v>
      </c>
      <c r="C1139" s="3" t="s">
        <v>32</v>
      </c>
      <c r="D1139" s="2">
        <v>7</v>
      </c>
      <c r="E1139" s="3" t="s">
        <v>16</v>
      </c>
      <c r="F1139" s="3" t="str">
        <f t="shared" si="87"/>
        <v>Mon</v>
      </c>
      <c r="G1139" s="3" t="str">
        <f t="shared" si="88"/>
        <v>Encrust</v>
      </c>
      <c r="H1139" s="17">
        <v>16.5</v>
      </c>
      <c r="I1139" s="17">
        <v>11.5</v>
      </c>
      <c r="J1139" s="17">
        <v>0</v>
      </c>
      <c r="K1139" s="22">
        <v>2</v>
      </c>
      <c r="L1139" s="12">
        <f t="shared" si="89"/>
        <v>149.02930150466582</v>
      </c>
      <c r="M1139" s="4">
        <f t="shared" si="90"/>
        <v>2.1732716659336893</v>
      </c>
      <c r="N1139" s="4">
        <f t="shared" si="91"/>
        <v>5.0041429410052487</v>
      </c>
    </row>
    <row r="1140" spans="1:14" x14ac:dyDescent="0.2">
      <c r="A1140" s="30">
        <v>37513</v>
      </c>
      <c r="B1140" s="3" t="s">
        <v>20</v>
      </c>
      <c r="C1140" s="3" t="s">
        <v>32</v>
      </c>
      <c r="D1140" s="2">
        <v>7</v>
      </c>
      <c r="E1140" s="3" t="s">
        <v>16</v>
      </c>
      <c r="F1140" s="3" t="str">
        <f t="shared" si="87"/>
        <v>Mon</v>
      </c>
      <c r="G1140" s="3" t="str">
        <f t="shared" si="88"/>
        <v>Encrust</v>
      </c>
      <c r="H1140" s="17">
        <v>24</v>
      </c>
      <c r="I1140" s="17">
        <v>14.5</v>
      </c>
      <c r="J1140" s="17">
        <v>0</v>
      </c>
      <c r="K1140" s="22">
        <v>30</v>
      </c>
      <c r="L1140" s="12">
        <f t="shared" si="89"/>
        <v>273.31856086231198</v>
      </c>
      <c r="M1140" s="4">
        <f t="shared" si="90"/>
        <v>2.4366691253127524</v>
      </c>
      <c r="N1140" s="4">
        <f t="shared" si="91"/>
        <v>5.6106380045039836</v>
      </c>
    </row>
    <row r="1141" spans="1:14" x14ac:dyDescent="0.2">
      <c r="A1141" s="30">
        <v>37513</v>
      </c>
      <c r="B1141" s="3" t="s">
        <v>20</v>
      </c>
      <c r="C1141" s="3" t="s">
        <v>32</v>
      </c>
      <c r="D1141" s="2">
        <v>7</v>
      </c>
      <c r="E1141" s="3" t="s">
        <v>16</v>
      </c>
      <c r="F1141" s="3" t="str">
        <f t="shared" si="87"/>
        <v>Mon</v>
      </c>
      <c r="G1141" s="3" t="str">
        <f t="shared" si="88"/>
        <v>Encrust</v>
      </c>
      <c r="H1141" s="17">
        <v>18</v>
      </c>
      <c r="I1141" s="17">
        <v>12.5</v>
      </c>
      <c r="J1141" s="17">
        <v>0</v>
      </c>
      <c r="K1141" s="22">
        <v>65</v>
      </c>
      <c r="L1141" s="12">
        <f t="shared" si="89"/>
        <v>176.71458676442586</v>
      </c>
      <c r="M1141" s="4">
        <f t="shared" si="90"/>
        <v>2.2472723994775339</v>
      </c>
      <c r="N1141" s="4">
        <f t="shared" si="91"/>
        <v>5.1745359269339293</v>
      </c>
    </row>
    <row r="1142" spans="1:14" x14ac:dyDescent="0.2">
      <c r="A1142" s="30">
        <v>37513</v>
      </c>
      <c r="B1142" s="3" t="s">
        <v>20</v>
      </c>
      <c r="C1142" s="3" t="s">
        <v>32</v>
      </c>
      <c r="D1142" s="2">
        <v>7</v>
      </c>
      <c r="E1142" s="3" t="s">
        <v>16</v>
      </c>
      <c r="F1142" s="3" t="str">
        <f t="shared" si="87"/>
        <v>Mon</v>
      </c>
      <c r="G1142" s="3" t="str">
        <f t="shared" si="88"/>
        <v>Encrust</v>
      </c>
      <c r="H1142" s="17">
        <v>5</v>
      </c>
      <c r="I1142" s="17">
        <v>4</v>
      </c>
      <c r="J1142" s="17">
        <v>0</v>
      </c>
      <c r="K1142" s="22">
        <v>5</v>
      </c>
      <c r="L1142" s="12">
        <f t="shared" si="89"/>
        <v>15.707963267948966</v>
      </c>
      <c r="M1142" s="4">
        <f t="shared" si="90"/>
        <v>1.1961198770301527</v>
      </c>
      <c r="N1142" s="4">
        <f t="shared" si="91"/>
        <v>2.7541677982835004</v>
      </c>
    </row>
    <row r="1143" spans="1:14" x14ac:dyDescent="0.2">
      <c r="A1143" s="30">
        <v>37513</v>
      </c>
      <c r="B1143" s="3" t="s">
        <v>20</v>
      </c>
      <c r="C1143" s="3" t="s">
        <v>32</v>
      </c>
      <c r="D1143" s="2">
        <v>7</v>
      </c>
      <c r="E1143" s="3" t="s">
        <v>16</v>
      </c>
      <c r="F1143" s="3" t="str">
        <f t="shared" si="87"/>
        <v>Mon</v>
      </c>
      <c r="G1143" s="3" t="str">
        <f t="shared" si="88"/>
        <v>Encrust</v>
      </c>
      <c r="H1143" s="17">
        <v>8.5</v>
      </c>
      <c r="I1143" s="17">
        <v>5.5</v>
      </c>
      <c r="J1143" s="17">
        <v>0</v>
      </c>
      <c r="K1143" s="22">
        <v>5</v>
      </c>
      <c r="L1143" s="12">
        <f t="shared" si="89"/>
        <v>36.71736413883071</v>
      </c>
      <c r="M1143" s="4">
        <f t="shared" si="90"/>
        <v>1.5648714965747081</v>
      </c>
      <c r="N1143" s="4">
        <f t="shared" si="91"/>
        <v>3.6032497804642056</v>
      </c>
    </row>
    <row r="1144" spans="1:14" x14ac:dyDescent="0.2">
      <c r="A1144" s="30">
        <v>37513</v>
      </c>
      <c r="B1144" s="3" t="s">
        <v>20</v>
      </c>
      <c r="C1144" s="3" t="s">
        <v>32</v>
      </c>
      <c r="D1144" s="2">
        <v>7</v>
      </c>
      <c r="E1144" s="3" t="s">
        <v>16</v>
      </c>
      <c r="F1144" s="3" t="str">
        <f t="shared" si="87"/>
        <v>Mon</v>
      </c>
      <c r="G1144" s="3" t="str">
        <f t="shared" si="88"/>
        <v>Encrust</v>
      </c>
      <c r="H1144" s="17">
        <v>15.5</v>
      </c>
      <c r="I1144" s="17">
        <v>13.5</v>
      </c>
      <c r="J1144" s="17">
        <v>0</v>
      </c>
      <c r="K1144" s="22">
        <v>60</v>
      </c>
      <c r="L1144" s="12">
        <f t="shared" si="89"/>
        <v>164.34456569091606</v>
      </c>
      <c r="M1144" s="4">
        <f t="shared" si="90"/>
        <v>2.2157553480314691</v>
      </c>
      <c r="N1144" s="4">
        <f t="shared" si="91"/>
        <v>5.1019652340990946</v>
      </c>
    </row>
    <row r="1145" spans="1:14" x14ac:dyDescent="0.2">
      <c r="A1145" s="30">
        <v>37513</v>
      </c>
      <c r="B1145" s="3" t="s">
        <v>20</v>
      </c>
      <c r="C1145" s="3" t="s">
        <v>32</v>
      </c>
      <c r="D1145" s="2">
        <v>7</v>
      </c>
      <c r="E1145" s="3" t="s">
        <v>16</v>
      </c>
      <c r="F1145" s="3" t="str">
        <f t="shared" si="87"/>
        <v>Mon</v>
      </c>
      <c r="G1145" s="3" t="str">
        <f t="shared" si="88"/>
        <v>Encrust</v>
      </c>
      <c r="H1145" s="17">
        <v>20</v>
      </c>
      <c r="I1145" s="17">
        <v>11</v>
      </c>
      <c r="J1145" s="17">
        <v>0</v>
      </c>
      <c r="K1145" s="22">
        <v>60</v>
      </c>
      <c r="L1145" s="12">
        <f t="shared" si="89"/>
        <v>172.78759594743863</v>
      </c>
      <c r="M1145" s="4">
        <f t="shared" si="90"/>
        <v>2.2375125621883778</v>
      </c>
      <c r="N1145" s="4">
        <f t="shared" si="91"/>
        <v>5.1520630710818711</v>
      </c>
    </row>
    <row r="1146" spans="1:14" x14ac:dyDescent="0.2">
      <c r="A1146" s="30">
        <v>37513</v>
      </c>
      <c r="B1146" s="3" t="s">
        <v>20</v>
      </c>
      <c r="C1146" s="3" t="s">
        <v>32</v>
      </c>
      <c r="D1146" s="2">
        <v>7</v>
      </c>
      <c r="E1146" s="3" t="s">
        <v>16</v>
      </c>
      <c r="F1146" s="3" t="str">
        <f t="shared" si="87"/>
        <v>Mon</v>
      </c>
      <c r="G1146" s="3" t="str">
        <f t="shared" si="88"/>
        <v>Encrust</v>
      </c>
      <c r="H1146" s="17">
        <v>4</v>
      </c>
      <c r="I1146" s="17">
        <v>3.5</v>
      </c>
      <c r="J1146" s="17">
        <v>0</v>
      </c>
      <c r="K1146" s="22">
        <v>0</v>
      </c>
      <c r="L1146" s="12">
        <f t="shared" si="89"/>
        <v>10.995574287564276</v>
      </c>
      <c r="M1146" s="4">
        <f t="shared" si="90"/>
        <v>1.0412179170444096</v>
      </c>
      <c r="N1146" s="4">
        <f t="shared" si="91"/>
        <v>2.397492854344768</v>
      </c>
    </row>
    <row r="1147" spans="1:14" x14ac:dyDescent="0.2">
      <c r="A1147" s="30">
        <v>37513</v>
      </c>
      <c r="B1147" s="3" t="s">
        <v>20</v>
      </c>
      <c r="C1147" s="3" t="s">
        <v>32</v>
      </c>
      <c r="D1147" s="2">
        <v>7</v>
      </c>
      <c r="E1147" s="3" t="s">
        <v>16</v>
      </c>
      <c r="F1147" s="3" t="str">
        <f t="shared" si="87"/>
        <v>Mon</v>
      </c>
      <c r="G1147" s="3" t="str">
        <f t="shared" si="88"/>
        <v>Encrust</v>
      </c>
      <c r="H1147" s="17">
        <v>14</v>
      </c>
      <c r="I1147" s="17">
        <v>19</v>
      </c>
      <c r="J1147" s="17">
        <v>0</v>
      </c>
      <c r="K1147" s="22">
        <v>70</v>
      </c>
      <c r="L1147" s="12">
        <f t="shared" si="89"/>
        <v>208.91591146372124</v>
      </c>
      <c r="M1147" s="4">
        <f t="shared" si="90"/>
        <v>2.3199715179972382</v>
      </c>
      <c r="N1147" s="4">
        <f t="shared" si="91"/>
        <v>5.3419318335112083</v>
      </c>
    </row>
    <row r="1148" spans="1:14" x14ac:dyDescent="0.2">
      <c r="A1148" s="30">
        <v>37513</v>
      </c>
      <c r="B1148" s="3" t="s">
        <v>20</v>
      </c>
      <c r="C1148" s="3" t="s">
        <v>32</v>
      </c>
      <c r="D1148" s="2">
        <v>7</v>
      </c>
      <c r="E1148" s="3" t="s">
        <v>16</v>
      </c>
      <c r="F1148" s="3" t="str">
        <f t="shared" si="87"/>
        <v>Mon</v>
      </c>
      <c r="G1148" s="3" t="str">
        <f t="shared" si="88"/>
        <v>Encrust</v>
      </c>
      <c r="H1148" s="17">
        <v>10.5</v>
      </c>
      <c r="I1148" s="17">
        <v>7.5</v>
      </c>
      <c r="J1148" s="17">
        <v>0</v>
      </c>
      <c r="K1148" s="22">
        <v>85</v>
      </c>
      <c r="L1148" s="12">
        <f t="shared" si="89"/>
        <v>61.850105367549055</v>
      </c>
      <c r="M1148" s="4">
        <f t="shared" si="90"/>
        <v>1.7913404438278095</v>
      </c>
      <c r="N1148" s="4">
        <f t="shared" si="91"/>
        <v>4.1247138024352523</v>
      </c>
    </row>
    <row r="1149" spans="1:14" x14ac:dyDescent="0.2">
      <c r="A1149" s="30">
        <v>37513</v>
      </c>
      <c r="B1149" s="3" t="s">
        <v>20</v>
      </c>
      <c r="C1149" s="3" t="s">
        <v>32</v>
      </c>
      <c r="D1149" s="2">
        <v>7</v>
      </c>
      <c r="E1149" s="3" t="s">
        <v>16</v>
      </c>
      <c r="F1149" s="3" t="str">
        <f t="shared" si="87"/>
        <v>Mon</v>
      </c>
      <c r="G1149" s="3" t="str">
        <f t="shared" si="88"/>
        <v>Encrust</v>
      </c>
      <c r="H1149" s="17">
        <v>25</v>
      </c>
      <c r="I1149" s="17">
        <v>16</v>
      </c>
      <c r="J1149" s="17">
        <v>0</v>
      </c>
      <c r="K1149" s="22">
        <v>55</v>
      </c>
      <c r="L1149" s="12">
        <f t="shared" si="89"/>
        <v>314.15926535897933</v>
      </c>
      <c r="M1149" s="4">
        <f t="shared" si="90"/>
        <v>2.4971498726941337</v>
      </c>
      <c r="N1149" s="4">
        <f t="shared" si="91"/>
        <v>5.7499000718374917</v>
      </c>
    </row>
    <row r="1150" spans="1:14" x14ac:dyDescent="0.2">
      <c r="A1150" s="31">
        <v>37513</v>
      </c>
      <c r="B1150" s="11" t="s">
        <v>31</v>
      </c>
      <c r="C1150" s="11" t="s">
        <v>32</v>
      </c>
      <c r="D1150" s="7">
        <v>7</v>
      </c>
      <c r="E1150" s="11" t="s">
        <v>16</v>
      </c>
      <c r="F1150" s="3" t="str">
        <f t="shared" si="87"/>
        <v>Mon</v>
      </c>
      <c r="G1150" s="3" t="str">
        <f t="shared" si="88"/>
        <v>Encrust</v>
      </c>
      <c r="H1150" s="19">
        <v>4</v>
      </c>
      <c r="I1150" s="19">
        <v>1</v>
      </c>
      <c r="J1150" s="19">
        <v>0</v>
      </c>
      <c r="K1150" s="24">
        <v>0</v>
      </c>
      <c r="L1150" s="12">
        <f t="shared" si="89"/>
        <v>3.1415926535897931</v>
      </c>
      <c r="M1150" s="4">
        <f t="shared" si="90"/>
        <v>0.49714987269413385</v>
      </c>
      <c r="N1150" s="4">
        <f t="shared" si="91"/>
        <v>1.1447298858494002</v>
      </c>
    </row>
    <row r="1151" spans="1:14" x14ac:dyDescent="0.2">
      <c r="A1151" s="31">
        <v>37513</v>
      </c>
      <c r="B1151" s="11" t="s">
        <v>31</v>
      </c>
      <c r="C1151" s="11" t="s">
        <v>32</v>
      </c>
      <c r="D1151" s="7">
        <v>7</v>
      </c>
      <c r="E1151" s="11" t="s">
        <v>16</v>
      </c>
      <c r="F1151" s="3" t="str">
        <f t="shared" si="87"/>
        <v>Mon</v>
      </c>
      <c r="G1151" s="3" t="str">
        <f t="shared" si="88"/>
        <v>Encrust</v>
      </c>
      <c r="H1151" s="19">
        <v>2</v>
      </c>
      <c r="I1151" s="19">
        <v>1</v>
      </c>
      <c r="J1151" s="19">
        <v>0</v>
      </c>
      <c r="K1151" s="24">
        <v>0</v>
      </c>
      <c r="L1151" s="12">
        <f t="shared" si="89"/>
        <v>1.5707963267948966</v>
      </c>
      <c r="M1151" s="4">
        <f t="shared" si="90"/>
        <v>0.19611987703015263</v>
      </c>
      <c r="N1151" s="4">
        <f t="shared" si="91"/>
        <v>0.45158270528945482</v>
      </c>
    </row>
    <row r="1152" spans="1:14" x14ac:dyDescent="0.2">
      <c r="A1152" s="31">
        <v>37513</v>
      </c>
      <c r="B1152" s="11" t="s">
        <v>31</v>
      </c>
      <c r="C1152" s="11" t="s">
        <v>32</v>
      </c>
      <c r="D1152" s="7">
        <v>7</v>
      </c>
      <c r="E1152" s="11" t="s">
        <v>16</v>
      </c>
      <c r="F1152" s="3" t="str">
        <f t="shared" si="87"/>
        <v>Mon</v>
      </c>
      <c r="G1152" s="3" t="str">
        <f t="shared" si="88"/>
        <v>Encrust</v>
      </c>
      <c r="H1152" s="19">
        <v>8</v>
      </c>
      <c r="I1152" s="19">
        <v>3</v>
      </c>
      <c r="J1152" s="19">
        <v>0</v>
      </c>
      <c r="K1152" s="24">
        <v>30</v>
      </c>
      <c r="L1152" s="12">
        <f t="shared" si="89"/>
        <v>18.849555921538759</v>
      </c>
      <c r="M1152" s="4">
        <f t="shared" si="90"/>
        <v>1.2753011230777775</v>
      </c>
      <c r="N1152" s="4">
        <f t="shared" si="91"/>
        <v>2.9364893550774553</v>
      </c>
    </row>
    <row r="1153" spans="1:14" x14ac:dyDescent="0.2">
      <c r="A1153" s="31">
        <v>37513</v>
      </c>
      <c r="B1153" s="11" t="s">
        <v>31</v>
      </c>
      <c r="C1153" s="11" t="s">
        <v>32</v>
      </c>
      <c r="D1153" s="7">
        <v>7</v>
      </c>
      <c r="E1153" s="11" t="s">
        <v>16</v>
      </c>
      <c r="F1153" s="3" t="str">
        <f t="shared" si="87"/>
        <v>Mon</v>
      </c>
      <c r="G1153" s="3" t="str">
        <f t="shared" si="88"/>
        <v>Encrust</v>
      </c>
      <c r="H1153" s="19">
        <v>5</v>
      </c>
      <c r="I1153" s="19">
        <v>3</v>
      </c>
      <c r="J1153" s="19">
        <v>0</v>
      </c>
      <c r="K1153" s="24">
        <v>30</v>
      </c>
      <c r="L1153" s="12">
        <f t="shared" si="89"/>
        <v>11.780972450961723</v>
      </c>
      <c r="M1153" s="4">
        <f t="shared" si="90"/>
        <v>1.0711811404218528</v>
      </c>
      <c r="N1153" s="4">
        <f t="shared" si="91"/>
        <v>2.4664857258317197</v>
      </c>
    </row>
    <row r="1154" spans="1:14" x14ac:dyDescent="0.2">
      <c r="A1154" s="31">
        <v>37513</v>
      </c>
      <c r="B1154" s="11" t="s">
        <v>31</v>
      </c>
      <c r="C1154" s="11" t="s">
        <v>32</v>
      </c>
      <c r="D1154" s="7">
        <v>7</v>
      </c>
      <c r="E1154" s="11" t="s">
        <v>16</v>
      </c>
      <c r="F1154" s="3" t="str">
        <f t="shared" si="87"/>
        <v>Mon</v>
      </c>
      <c r="G1154" s="3" t="str">
        <f t="shared" si="88"/>
        <v>Encrust</v>
      </c>
      <c r="H1154" s="19">
        <v>10</v>
      </c>
      <c r="I1154" s="19">
        <v>7</v>
      </c>
      <c r="J1154" s="19">
        <v>0</v>
      </c>
      <c r="K1154" s="24">
        <v>50</v>
      </c>
      <c r="L1154" s="12">
        <f t="shared" si="89"/>
        <v>54.977871437821378</v>
      </c>
      <c r="M1154" s="4">
        <f t="shared" si="90"/>
        <v>1.7401879213804283</v>
      </c>
      <c r="N1154" s="4">
        <f t="shared" si="91"/>
        <v>4.0069307667788685</v>
      </c>
    </row>
    <row r="1155" spans="1:14" x14ac:dyDescent="0.2">
      <c r="A1155" s="31">
        <v>37513</v>
      </c>
      <c r="B1155" s="11" t="s">
        <v>31</v>
      </c>
      <c r="C1155" s="11" t="s">
        <v>32</v>
      </c>
      <c r="D1155" s="7">
        <v>7</v>
      </c>
      <c r="E1155" s="11" t="s">
        <v>16</v>
      </c>
      <c r="F1155" s="3" t="str">
        <f t="shared" ref="F1155:F1218" si="92">VLOOKUP(E1155,P$3:Q$22,2)</f>
        <v>Mon</v>
      </c>
      <c r="G1155" s="3" t="str">
        <f t="shared" ref="G1155:G1218" si="93">VLOOKUP(E1155,P$24:Q$44,2)</f>
        <v>Encrust</v>
      </c>
      <c r="H1155" s="19">
        <v>2</v>
      </c>
      <c r="I1155" s="19">
        <v>4</v>
      </c>
      <c r="J1155" s="19">
        <v>0</v>
      </c>
      <c r="K1155" s="24">
        <v>0</v>
      </c>
      <c r="L1155" s="12">
        <f t="shared" ref="L1155:L1218" si="94">IF(J1155&gt;0,PI()*((H1155/2)*(I1155/2)+J1155^2),((H1155/2)*(I1155/2))*PI())</f>
        <v>6.2831853071795862</v>
      </c>
      <c r="M1155" s="4">
        <f t="shared" ref="M1155:M1218" si="95">LOG(L1155)</f>
        <v>0.79817986835811505</v>
      </c>
      <c r="N1155" s="4">
        <f t="shared" ref="N1155:N1218" si="96">LN(L1155)</f>
        <v>1.8378770664093453</v>
      </c>
    </row>
    <row r="1156" spans="1:14" x14ac:dyDescent="0.2">
      <c r="A1156" s="31">
        <v>37513</v>
      </c>
      <c r="B1156" s="11" t="s">
        <v>31</v>
      </c>
      <c r="C1156" s="11" t="s">
        <v>32</v>
      </c>
      <c r="D1156" s="7">
        <v>7</v>
      </c>
      <c r="E1156" s="11" t="s">
        <v>16</v>
      </c>
      <c r="F1156" s="3" t="str">
        <f t="shared" si="92"/>
        <v>Mon</v>
      </c>
      <c r="G1156" s="3" t="str">
        <f t="shared" si="93"/>
        <v>Encrust</v>
      </c>
      <c r="H1156" s="19">
        <v>2</v>
      </c>
      <c r="I1156" s="19">
        <v>4</v>
      </c>
      <c r="J1156" s="19">
        <v>0</v>
      </c>
      <c r="K1156" s="24">
        <v>0</v>
      </c>
      <c r="L1156" s="12">
        <f t="shared" si="94"/>
        <v>6.2831853071795862</v>
      </c>
      <c r="M1156" s="4">
        <f t="shared" si="95"/>
        <v>0.79817986835811505</v>
      </c>
      <c r="N1156" s="4">
        <f t="shared" si="96"/>
        <v>1.8378770664093453</v>
      </c>
    </row>
    <row r="1157" spans="1:14" x14ac:dyDescent="0.2">
      <c r="A1157" s="31">
        <v>37513</v>
      </c>
      <c r="B1157" s="11" t="s">
        <v>31</v>
      </c>
      <c r="C1157" s="11" t="s">
        <v>32</v>
      </c>
      <c r="D1157" s="7">
        <v>7</v>
      </c>
      <c r="E1157" s="11" t="s">
        <v>16</v>
      </c>
      <c r="F1157" s="3" t="str">
        <f t="shared" si="92"/>
        <v>Mon</v>
      </c>
      <c r="G1157" s="3" t="str">
        <f t="shared" si="93"/>
        <v>Encrust</v>
      </c>
      <c r="H1157" s="19">
        <v>2</v>
      </c>
      <c r="I1157" s="19">
        <v>4</v>
      </c>
      <c r="J1157" s="19">
        <v>0</v>
      </c>
      <c r="K1157" s="24">
        <v>0</v>
      </c>
      <c r="L1157" s="12">
        <f t="shared" si="94"/>
        <v>6.2831853071795862</v>
      </c>
      <c r="M1157" s="4">
        <f t="shared" si="95"/>
        <v>0.79817986835811505</v>
      </c>
      <c r="N1157" s="4">
        <f t="shared" si="96"/>
        <v>1.8378770664093453</v>
      </c>
    </row>
    <row r="1158" spans="1:14" x14ac:dyDescent="0.2">
      <c r="A1158" s="31">
        <v>37513</v>
      </c>
      <c r="B1158" s="11" t="s">
        <v>31</v>
      </c>
      <c r="C1158" s="11" t="s">
        <v>32</v>
      </c>
      <c r="D1158" s="7">
        <v>7</v>
      </c>
      <c r="E1158" s="11" t="s">
        <v>16</v>
      </c>
      <c r="F1158" s="3" t="str">
        <f t="shared" si="92"/>
        <v>Mon</v>
      </c>
      <c r="G1158" s="3" t="str">
        <f t="shared" si="93"/>
        <v>Encrust</v>
      </c>
      <c r="H1158" s="19">
        <v>1</v>
      </c>
      <c r="I1158" s="19">
        <v>1</v>
      </c>
      <c r="J1158" s="19">
        <v>0</v>
      </c>
      <c r="K1158" s="24">
        <v>0</v>
      </c>
      <c r="L1158" s="12">
        <f t="shared" si="94"/>
        <v>0.78539816339744828</v>
      </c>
      <c r="M1158" s="4">
        <f t="shared" si="95"/>
        <v>-0.10491011863382856</v>
      </c>
      <c r="N1158" s="4">
        <f t="shared" si="96"/>
        <v>-0.24156447527049049</v>
      </c>
    </row>
    <row r="1159" spans="1:14" x14ac:dyDescent="0.2">
      <c r="A1159" s="31">
        <v>37513</v>
      </c>
      <c r="B1159" s="11" t="s">
        <v>31</v>
      </c>
      <c r="C1159" s="11" t="s">
        <v>32</v>
      </c>
      <c r="D1159" s="7">
        <v>7</v>
      </c>
      <c r="E1159" s="11" t="s">
        <v>16</v>
      </c>
      <c r="F1159" s="3" t="str">
        <f t="shared" si="92"/>
        <v>Mon</v>
      </c>
      <c r="G1159" s="3" t="str">
        <f t="shared" si="93"/>
        <v>Encrust</v>
      </c>
      <c r="H1159" s="19">
        <v>5</v>
      </c>
      <c r="I1159" s="19">
        <v>7</v>
      </c>
      <c r="J1159" s="19">
        <v>0</v>
      </c>
      <c r="K1159" s="24">
        <v>5</v>
      </c>
      <c r="L1159" s="12">
        <f t="shared" si="94"/>
        <v>27.488935718910689</v>
      </c>
      <c r="M1159" s="4">
        <f t="shared" si="95"/>
        <v>1.4391579257164471</v>
      </c>
      <c r="N1159" s="4">
        <f t="shared" si="96"/>
        <v>3.3137835862189231</v>
      </c>
    </row>
    <row r="1160" spans="1:14" x14ac:dyDescent="0.2">
      <c r="A1160" s="31">
        <v>37513</v>
      </c>
      <c r="B1160" s="11" t="s">
        <v>31</v>
      </c>
      <c r="C1160" s="11" t="s">
        <v>32</v>
      </c>
      <c r="D1160" s="7">
        <v>7</v>
      </c>
      <c r="E1160" s="11" t="s">
        <v>16</v>
      </c>
      <c r="F1160" s="3" t="str">
        <f t="shared" si="92"/>
        <v>Mon</v>
      </c>
      <c r="G1160" s="3" t="str">
        <f t="shared" si="93"/>
        <v>Encrust</v>
      </c>
      <c r="H1160" s="19">
        <v>67</v>
      </c>
      <c r="I1160" s="19">
        <v>63</v>
      </c>
      <c r="J1160" s="19">
        <v>0</v>
      </c>
      <c r="K1160" s="24">
        <v>20</v>
      </c>
      <c r="L1160" s="12">
        <f t="shared" si="94"/>
        <v>3315.1656477006291</v>
      </c>
      <c r="M1160" s="4">
        <f t="shared" si="95"/>
        <v>3.5205052335205798</v>
      </c>
      <c r="N1160" s="4">
        <f t="shared" si="96"/>
        <v>8.1062628705120083</v>
      </c>
    </row>
    <row r="1161" spans="1:14" x14ac:dyDescent="0.2">
      <c r="A1161" s="30">
        <v>37513</v>
      </c>
      <c r="B1161" s="3" t="s">
        <v>20</v>
      </c>
      <c r="C1161" s="3" t="s">
        <v>32</v>
      </c>
      <c r="D1161" s="2">
        <v>8</v>
      </c>
      <c r="E1161" s="3" t="s">
        <v>16</v>
      </c>
      <c r="F1161" s="3" t="str">
        <f t="shared" si="92"/>
        <v>Mon</v>
      </c>
      <c r="G1161" s="3" t="str">
        <f t="shared" si="93"/>
        <v>Encrust</v>
      </c>
      <c r="H1161" s="17">
        <v>25.5</v>
      </c>
      <c r="I1161" s="17">
        <v>8.5</v>
      </c>
      <c r="J1161" s="17">
        <v>0</v>
      </c>
      <c r="K1161" s="22">
        <v>65</v>
      </c>
      <c r="L1161" s="12">
        <f t="shared" si="94"/>
        <v>170.23505191639691</v>
      </c>
      <c r="M1161" s="4">
        <f t="shared" si="95"/>
        <v>2.2310489875144195</v>
      </c>
      <c r="N1161" s="4">
        <f t="shared" si="96"/>
        <v>5.1371801403901607</v>
      </c>
    </row>
    <row r="1162" spans="1:14" x14ac:dyDescent="0.2">
      <c r="A1162" s="30">
        <v>37513</v>
      </c>
      <c r="B1162" s="3" t="s">
        <v>20</v>
      </c>
      <c r="C1162" s="3" t="s">
        <v>32</v>
      </c>
      <c r="D1162" s="2">
        <v>8</v>
      </c>
      <c r="E1162" s="3" t="s">
        <v>16</v>
      </c>
      <c r="F1162" s="3" t="str">
        <f t="shared" si="92"/>
        <v>Mon</v>
      </c>
      <c r="G1162" s="3" t="str">
        <f t="shared" si="93"/>
        <v>Encrust</v>
      </c>
      <c r="H1162" s="17">
        <v>17.5</v>
      </c>
      <c r="I1162" s="17">
        <v>7</v>
      </c>
      <c r="J1162" s="17">
        <v>0</v>
      </c>
      <c r="K1162" s="22">
        <v>15</v>
      </c>
      <c r="L1162" s="12">
        <f t="shared" si="94"/>
        <v>96.211275016187415</v>
      </c>
      <c r="M1162" s="4">
        <f t="shared" si="95"/>
        <v>1.9832259700667227</v>
      </c>
      <c r="N1162" s="4">
        <f t="shared" si="96"/>
        <v>4.5665465547142912</v>
      </c>
    </row>
    <row r="1163" spans="1:14" x14ac:dyDescent="0.2">
      <c r="A1163" s="30">
        <v>37513</v>
      </c>
      <c r="B1163" s="3" t="s">
        <v>20</v>
      </c>
      <c r="C1163" s="3" t="s">
        <v>32</v>
      </c>
      <c r="D1163" s="2">
        <v>8</v>
      </c>
      <c r="E1163" s="3" t="s">
        <v>16</v>
      </c>
      <c r="F1163" s="3" t="str">
        <f t="shared" si="92"/>
        <v>Mon</v>
      </c>
      <c r="G1163" s="3" t="str">
        <f t="shared" si="93"/>
        <v>Encrust</v>
      </c>
      <c r="H1163" s="17">
        <v>24</v>
      </c>
      <c r="I1163" s="17">
        <v>24.5</v>
      </c>
      <c r="J1163" s="17">
        <v>0</v>
      </c>
      <c r="K1163" s="22">
        <v>15</v>
      </c>
      <c r="L1163" s="12">
        <f t="shared" si="94"/>
        <v>461.81412007769961</v>
      </c>
      <c r="M1163" s="4">
        <f t="shared" si="95"/>
        <v>2.6644672074423101</v>
      </c>
      <c r="N1163" s="4">
        <f t="shared" si="96"/>
        <v>6.1351624726281369</v>
      </c>
    </row>
    <row r="1164" spans="1:14" x14ac:dyDescent="0.2">
      <c r="A1164" s="30">
        <v>37513</v>
      </c>
      <c r="B1164" s="3" t="s">
        <v>20</v>
      </c>
      <c r="C1164" s="3" t="s">
        <v>32</v>
      </c>
      <c r="D1164" s="2">
        <v>8</v>
      </c>
      <c r="E1164" s="3" t="s">
        <v>16</v>
      </c>
      <c r="F1164" s="3" t="str">
        <f t="shared" si="92"/>
        <v>Mon</v>
      </c>
      <c r="G1164" s="3" t="str">
        <f t="shared" si="93"/>
        <v>Encrust</v>
      </c>
      <c r="H1164" s="17">
        <v>30.5</v>
      </c>
      <c r="I1164" s="17">
        <v>20</v>
      </c>
      <c r="J1164" s="17">
        <v>0</v>
      </c>
      <c r="K1164" s="22">
        <v>65</v>
      </c>
      <c r="L1164" s="12">
        <f t="shared" si="94"/>
        <v>479.09287967244347</v>
      </c>
      <c r="M1164" s="4">
        <f t="shared" si="95"/>
        <v>2.6804197163769383</v>
      </c>
      <c r="N1164" s="4">
        <f t="shared" si="96"/>
        <v>6.1718944818968664</v>
      </c>
    </row>
    <row r="1165" spans="1:14" x14ac:dyDescent="0.2">
      <c r="A1165" s="31">
        <v>37513</v>
      </c>
      <c r="B1165" s="11" t="s">
        <v>31</v>
      </c>
      <c r="C1165" s="11" t="s">
        <v>32</v>
      </c>
      <c r="D1165" s="7">
        <v>8</v>
      </c>
      <c r="E1165" s="11" t="s">
        <v>16</v>
      </c>
      <c r="F1165" s="3" t="str">
        <f t="shared" si="92"/>
        <v>Mon</v>
      </c>
      <c r="G1165" s="3" t="str">
        <f t="shared" si="93"/>
        <v>Encrust</v>
      </c>
      <c r="H1165" s="19">
        <v>11</v>
      </c>
      <c r="I1165" s="19">
        <v>13</v>
      </c>
      <c r="J1165" s="19">
        <v>0</v>
      </c>
      <c r="K1165" s="24">
        <v>10</v>
      </c>
      <c r="L1165" s="12">
        <f t="shared" si="94"/>
        <v>112.31193736583511</v>
      </c>
      <c r="M1165" s="4">
        <f t="shared" si="95"/>
        <v>2.0504259188312335</v>
      </c>
      <c r="N1165" s="4">
        <f t="shared" si="96"/>
        <v>4.721280154989417</v>
      </c>
    </row>
    <row r="1166" spans="1:14" x14ac:dyDescent="0.2">
      <c r="A1166" s="30">
        <v>37513</v>
      </c>
      <c r="B1166" s="3" t="s">
        <v>20</v>
      </c>
      <c r="C1166" s="3" t="s">
        <v>32</v>
      </c>
      <c r="D1166" s="2">
        <v>9</v>
      </c>
      <c r="E1166" s="3" t="s">
        <v>16</v>
      </c>
      <c r="F1166" s="3" t="str">
        <f t="shared" si="92"/>
        <v>Mon</v>
      </c>
      <c r="G1166" s="3" t="str">
        <f t="shared" si="93"/>
        <v>Encrust</v>
      </c>
      <c r="H1166" s="17">
        <v>6</v>
      </c>
      <c r="I1166" s="17">
        <v>4.5</v>
      </c>
      <c r="J1166" s="17">
        <v>0</v>
      </c>
      <c r="K1166" s="22">
        <v>10</v>
      </c>
      <c r="L1166" s="12">
        <f t="shared" si="94"/>
        <v>21.205750411731103</v>
      </c>
      <c r="M1166" s="4">
        <f t="shared" si="95"/>
        <v>1.3264536455251588</v>
      </c>
      <c r="N1166" s="4">
        <f t="shared" si="96"/>
        <v>3.0542723907338387</v>
      </c>
    </row>
    <row r="1167" spans="1:14" x14ac:dyDescent="0.2">
      <c r="A1167" s="30">
        <v>37513</v>
      </c>
      <c r="B1167" s="3" t="s">
        <v>20</v>
      </c>
      <c r="C1167" s="3" t="s">
        <v>32</v>
      </c>
      <c r="D1167" s="2">
        <v>9</v>
      </c>
      <c r="E1167" s="3" t="s">
        <v>16</v>
      </c>
      <c r="F1167" s="3" t="str">
        <f t="shared" si="92"/>
        <v>Mon</v>
      </c>
      <c r="G1167" s="3" t="str">
        <f t="shared" si="93"/>
        <v>Encrust</v>
      </c>
      <c r="H1167" s="17">
        <v>25.5</v>
      </c>
      <c r="I1167" s="17">
        <v>19.5</v>
      </c>
      <c r="J1167" s="17">
        <v>0</v>
      </c>
      <c r="K1167" s="22">
        <v>20</v>
      </c>
      <c r="L1167" s="12">
        <f t="shared" si="94"/>
        <v>390.53923674938113</v>
      </c>
      <c r="M1167" s="4">
        <f t="shared" si="95"/>
        <v>2.5916646731626445</v>
      </c>
      <c r="N1167" s="4">
        <f t="shared" si="96"/>
        <v>5.9675284424635908</v>
      </c>
    </row>
    <row r="1168" spans="1:14" x14ac:dyDescent="0.2">
      <c r="A1168" s="30">
        <v>37513</v>
      </c>
      <c r="B1168" s="3" t="s">
        <v>20</v>
      </c>
      <c r="C1168" s="3" t="s">
        <v>32</v>
      </c>
      <c r="D1168" s="2">
        <v>9</v>
      </c>
      <c r="E1168" s="3" t="s">
        <v>16</v>
      </c>
      <c r="F1168" s="3" t="str">
        <f t="shared" si="92"/>
        <v>Mon</v>
      </c>
      <c r="G1168" s="3" t="str">
        <f t="shared" si="93"/>
        <v>Encrust</v>
      </c>
      <c r="H1168" s="17">
        <v>2.2000000000000002</v>
      </c>
      <c r="I1168" s="17">
        <v>2</v>
      </c>
      <c r="J1168" s="17">
        <v>0</v>
      </c>
      <c r="K1168" s="22">
        <v>0</v>
      </c>
      <c r="L1168" s="12">
        <f t="shared" si="94"/>
        <v>3.4557519189487729</v>
      </c>
      <c r="M1168" s="4">
        <f t="shared" si="95"/>
        <v>0.53854255785235894</v>
      </c>
      <c r="N1168" s="4">
        <f t="shared" si="96"/>
        <v>1.2400400656537252</v>
      </c>
    </row>
    <row r="1169" spans="1:14" x14ac:dyDescent="0.2">
      <c r="A1169" s="30">
        <v>37513</v>
      </c>
      <c r="B1169" s="3" t="s">
        <v>20</v>
      </c>
      <c r="C1169" s="3" t="s">
        <v>32</v>
      </c>
      <c r="D1169" s="2">
        <v>9</v>
      </c>
      <c r="E1169" s="3" t="s">
        <v>16</v>
      </c>
      <c r="F1169" s="3" t="str">
        <f t="shared" si="92"/>
        <v>Mon</v>
      </c>
      <c r="G1169" s="3" t="str">
        <f t="shared" si="93"/>
        <v>Encrust</v>
      </c>
      <c r="H1169" s="17">
        <v>4</v>
      </c>
      <c r="I1169" s="17">
        <v>3</v>
      </c>
      <c r="J1169" s="17">
        <v>0</v>
      </c>
      <c r="K1169" s="22">
        <v>0</v>
      </c>
      <c r="L1169" s="12">
        <f t="shared" si="94"/>
        <v>9.4247779607693793</v>
      </c>
      <c r="M1169" s="4">
        <f t="shared" si="95"/>
        <v>0.97427112741379629</v>
      </c>
      <c r="N1169" s="4">
        <f t="shared" si="96"/>
        <v>2.2433421745175099</v>
      </c>
    </row>
    <row r="1170" spans="1:14" x14ac:dyDescent="0.2">
      <c r="A1170" s="30">
        <v>37513</v>
      </c>
      <c r="B1170" s="3" t="s">
        <v>20</v>
      </c>
      <c r="C1170" s="3" t="s">
        <v>32</v>
      </c>
      <c r="D1170" s="2">
        <v>9</v>
      </c>
      <c r="E1170" s="3" t="s">
        <v>16</v>
      </c>
      <c r="F1170" s="3" t="str">
        <f t="shared" si="92"/>
        <v>Mon</v>
      </c>
      <c r="G1170" s="3" t="str">
        <f t="shared" si="93"/>
        <v>Encrust</v>
      </c>
      <c r="H1170" s="17">
        <v>2.5</v>
      </c>
      <c r="I1170" s="17">
        <v>2</v>
      </c>
      <c r="J1170" s="17">
        <v>0</v>
      </c>
      <c r="K1170" s="22">
        <v>0</v>
      </c>
      <c r="L1170" s="12">
        <f t="shared" si="94"/>
        <v>3.9269908169872414</v>
      </c>
      <c r="M1170" s="4">
        <f t="shared" si="95"/>
        <v>0.59405988570219026</v>
      </c>
      <c r="N1170" s="4">
        <f t="shared" si="96"/>
        <v>1.3678734371636099</v>
      </c>
    </row>
    <row r="1171" spans="1:14" x14ac:dyDescent="0.2">
      <c r="A1171" s="30">
        <v>37513</v>
      </c>
      <c r="B1171" s="3" t="s">
        <v>20</v>
      </c>
      <c r="C1171" s="3" t="s">
        <v>32</v>
      </c>
      <c r="D1171" s="2">
        <v>9</v>
      </c>
      <c r="E1171" s="3" t="s">
        <v>16</v>
      </c>
      <c r="F1171" s="3" t="str">
        <f t="shared" si="92"/>
        <v>Mon</v>
      </c>
      <c r="G1171" s="3" t="str">
        <f t="shared" si="93"/>
        <v>Encrust</v>
      </c>
      <c r="H1171" s="17">
        <v>1.4</v>
      </c>
      <c r="I1171" s="17">
        <v>1</v>
      </c>
      <c r="J1171" s="17">
        <v>0</v>
      </c>
      <c r="K1171" s="22">
        <v>0</v>
      </c>
      <c r="L1171" s="12">
        <f t="shared" si="94"/>
        <v>1.0995574287564276</v>
      </c>
      <c r="M1171" s="4">
        <f t="shared" si="95"/>
        <v>4.1217917044409476E-2</v>
      </c>
      <c r="N1171" s="4">
        <f t="shared" si="96"/>
        <v>9.4907761350722444E-2</v>
      </c>
    </row>
    <row r="1172" spans="1:14" x14ac:dyDescent="0.2">
      <c r="A1172" s="30">
        <v>37513</v>
      </c>
      <c r="B1172" s="3" t="s">
        <v>20</v>
      </c>
      <c r="C1172" s="3" t="s">
        <v>32</v>
      </c>
      <c r="D1172" s="2">
        <v>9</v>
      </c>
      <c r="E1172" s="3" t="s">
        <v>16</v>
      </c>
      <c r="F1172" s="3" t="str">
        <f t="shared" si="92"/>
        <v>Mon</v>
      </c>
      <c r="G1172" s="3" t="str">
        <f t="shared" si="93"/>
        <v>Encrust</v>
      </c>
      <c r="H1172" s="17">
        <v>10</v>
      </c>
      <c r="I1172" s="17">
        <v>4.5</v>
      </c>
      <c r="J1172" s="17">
        <v>0</v>
      </c>
      <c r="K1172" s="22">
        <v>20</v>
      </c>
      <c r="L1172" s="12">
        <f t="shared" si="94"/>
        <v>35.342917352885173</v>
      </c>
      <c r="M1172" s="4">
        <f t="shared" si="95"/>
        <v>1.5483023951415151</v>
      </c>
      <c r="N1172" s="4">
        <f t="shared" si="96"/>
        <v>3.5650980144998292</v>
      </c>
    </row>
    <row r="1173" spans="1:14" x14ac:dyDescent="0.2">
      <c r="A1173" s="30">
        <v>37513</v>
      </c>
      <c r="B1173" s="3" t="s">
        <v>20</v>
      </c>
      <c r="C1173" s="3" t="s">
        <v>32</v>
      </c>
      <c r="D1173" s="2">
        <v>9</v>
      </c>
      <c r="E1173" s="3" t="s">
        <v>16</v>
      </c>
      <c r="F1173" s="3" t="str">
        <f t="shared" si="92"/>
        <v>Mon</v>
      </c>
      <c r="G1173" s="3" t="str">
        <f t="shared" si="93"/>
        <v>Encrust</v>
      </c>
      <c r="H1173" s="17">
        <v>3.5</v>
      </c>
      <c r="I1173" s="17">
        <v>1.2</v>
      </c>
      <c r="J1173" s="17">
        <v>0</v>
      </c>
      <c r="K1173" s="22">
        <v>10</v>
      </c>
      <c r="L1173" s="12">
        <f t="shared" si="94"/>
        <v>3.2986722862692828</v>
      </c>
      <c r="M1173" s="4">
        <f t="shared" si="95"/>
        <v>0.51833917176407196</v>
      </c>
      <c r="N1173" s="4">
        <f t="shared" si="96"/>
        <v>1.1935200500188321</v>
      </c>
    </row>
    <row r="1174" spans="1:14" x14ac:dyDescent="0.2">
      <c r="A1174" s="30">
        <v>37513</v>
      </c>
      <c r="B1174" s="3" t="s">
        <v>20</v>
      </c>
      <c r="C1174" s="3" t="s">
        <v>32</v>
      </c>
      <c r="D1174" s="2">
        <v>9</v>
      </c>
      <c r="E1174" s="3" t="s">
        <v>16</v>
      </c>
      <c r="F1174" s="3" t="str">
        <f t="shared" si="92"/>
        <v>Mon</v>
      </c>
      <c r="G1174" s="3" t="str">
        <f t="shared" si="93"/>
        <v>Encrust</v>
      </c>
      <c r="H1174" s="17">
        <v>5.5</v>
      </c>
      <c r="I1174" s="17">
        <v>3.5</v>
      </c>
      <c r="J1174" s="17">
        <v>0</v>
      </c>
      <c r="K1174" s="22">
        <v>80</v>
      </c>
      <c r="L1174" s="12">
        <f t="shared" si="94"/>
        <v>15.11891464540088</v>
      </c>
      <c r="M1174" s="4">
        <f t="shared" si="95"/>
        <v>1.179520615210691</v>
      </c>
      <c r="N1174" s="4">
        <f t="shared" si="96"/>
        <v>2.7159465854633029</v>
      </c>
    </row>
    <row r="1175" spans="1:14" x14ac:dyDescent="0.2">
      <c r="A1175" s="30">
        <v>37513</v>
      </c>
      <c r="B1175" s="3" t="s">
        <v>20</v>
      </c>
      <c r="C1175" s="3" t="s">
        <v>32</v>
      </c>
      <c r="D1175" s="2">
        <v>9</v>
      </c>
      <c r="E1175" s="3" t="s">
        <v>16</v>
      </c>
      <c r="F1175" s="3" t="str">
        <f t="shared" si="92"/>
        <v>Mon</v>
      </c>
      <c r="G1175" s="3" t="str">
        <f t="shared" si="93"/>
        <v>Encrust</v>
      </c>
      <c r="H1175" s="17">
        <v>5</v>
      </c>
      <c r="I1175" s="17">
        <v>2.5</v>
      </c>
      <c r="J1175" s="17">
        <v>0</v>
      </c>
      <c r="K1175" s="22">
        <v>15</v>
      </c>
      <c r="L1175" s="12">
        <f t="shared" si="94"/>
        <v>9.8174770424681039</v>
      </c>
      <c r="M1175" s="4">
        <f t="shared" si="95"/>
        <v>0.99199989437422786</v>
      </c>
      <c r="N1175" s="4">
        <f t="shared" si="96"/>
        <v>2.2841641690377652</v>
      </c>
    </row>
    <row r="1176" spans="1:14" x14ac:dyDescent="0.2">
      <c r="A1176" s="30">
        <v>37513</v>
      </c>
      <c r="B1176" s="3" t="s">
        <v>20</v>
      </c>
      <c r="C1176" s="3" t="s">
        <v>32</v>
      </c>
      <c r="D1176" s="2">
        <v>9</v>
      </c>
      <c r="E1176" s="3" t="s">
        <v>16</v>
      </c>
      <c r="F1176" s="3" t="str">
        <f t="shared" si="92"/>
        <v>Mon</v>
      </c>
      <c r="G1176" s="3" t="str">
        <f t="shared" si="93"/>
        <v>Encrust</v>
      </c>
      <c r="H1176" s="17">
        <v>5.5</v>
      </c>
      <c r="I1176" s="17">
        <v>4</v>
      </c>
      <c r="J1176" s="17">
        <v>5</v>
      </c>
      <c r="K1176" s="22">
        <v>0</v>
      </c>
      <c r="L1176" s="12">
        <f t="shared" si="94"/>
        <v>95.818575934488692</v>
      </c>
      <c r="M1176" s="4">
        <f t="shared" si="95"/>
        <v>1.9814497120409196</v>
      </c>
      <c r="N1176" s="4">
        <f t="shared" si="96"/>
        <v>4.5624565694627659</v>
      </c>
    </row>
    <row r="1177" spans="1:14" x14ac:dyDescent="0.2">
      <c r="A1177" s="30">
        <v>37513</v>
      </c>
      <c r="B1177" s="3" t="s">
        <v>20</v>
      </c>
      <c r="C1177" s="3" t="s">
        <v>32</v>
      </c>
      <c r="D1177" s="2">
        <v>9</v>
      </c>
      <c r="E1177" s="3" t="s">
        <v>16</v>
      </c>
      <c r="F1177" s="3" t="str">
        <f t="shared" si="92"/>
        <v>Mon</v>
      </c>
      <c r="G1177" s="3" t="str">
        <f t="shared" si="93"/>
        <v>Encrust</v>
      </c>
      <c r="H1177" s="17">
        <v>16</v>
      </c>
      <c r="I1177" s="17">
        <v>10.5</v>
      </c>
      <c r="J1177" s="17">
        <v>6</v>
      </c>
      <c r="K1177" s="22">
        <v>15</v>
      </c>
      <c r="L1177" s="12">
        <f t="shared" si="94"/>
        <v>245.04422698000386</v>
      </c>
      <c r="M1177" s="4">
        <f t="shared" si="95"/>
        <v>2.389244475384614</v>
      </c>
      <c r="N1177" s="4">
        <f t="shared" si="96"/>
        <v>5.5014387125389916</v>
      </c>
    </row>
    <row r="1178" spans="1:14" x14ac:dyDescent="0.2">
      <c r="A1178" s="30">
        <v>37513</v>
      </c>
      <c r="B1178" s="3" t="s">
        <v>20</v>
      </c>
      <c r="C1178" s="3" t="s">
        <v>32</v>
      </c>
      <c r="D1178" s="2">
        <v>9</v>
      </c>
      <c r="E1178" s="3" t="s">
        <v>16</v>
      </c>
      <c r="F1178" s="3" t="str">
        <f t="shared" si="92"/>
        <v>Mon</v>
      </c>
      <c r="G1178" s="3" t="str">
        <f t="shared" si="93"/>
        <v>Encrust</v>
      </c>
      <c r="H1178" s="17">
        <v>14</v>
      </c>
      <c r="I1178" s="17">
        <v>9</v>
      </c>
      <c r="J1178" s="17">
        <v>0</v>
      </c>
      <c r="K1178" s="22">
        <v>5</v>
      </c>
      <c r="L1178" s="12">
        <f t="shared" si="94"/>
        <v>98.960168588078488</v>
      </c>
      <c r="M1178" s="4">
        <f t="shared" si="95"/>
        <v>1.9954604264837343</v>
      </c>
      <c r="N1178" s="4">
        <f t="shared" si="96"/>
        <v>4.594717431680988</v>
      </c>
    </row>
    <row r="1179" spans="1:14" x14ac:dyDescent="0.2">
      <c r="A1179" s="30">
        <v>37513</v>
      </c>
      <c r="B1179" s="3" t="s">
        <v>20</v>
      </c>
      <c r="C1179" s="3" t="s">
        <v>32</v>
      </c>
      <c r="D1179" s="2">
        <v>9</v>
      </c>
      <c r="E1179" s="3" t="s">
        <v>16</v>
      </c>
      <c r="F1179" s="3" t="str">
        <f t="shared" si="92"/>
        <v>Mon</v>
      </c>
      <c r="G1179" s="3" t="str">
        <f t="shared" si="93"/>
        <v>Encrust</v>
      </c>
      <c r="H1179" s="17">
        <v>5.5</v>
      </c>
      <c r="I1179" s="17">
        <v>5</v>
      </c>
      <c r="J1179" s="17">
        <v>4</v>
      </c>
      <c r="K1179" s="22">
        <v>0</v>
      </c>
      <c r="L1179" s="12">
        <f t="shared" si="94"/>
        <v>71.863931950866515</v>
      </c>
      <c r="M1179" s="4">
        <f t="shared" si="95"/>
        <v>1.8565109754326197</v>
      </c>
      <c r="N1179" s="4">
        <f t="shared" si="96"/>
        <v>4.2747744970109851</v>
      </c>
    </row>
    <row r="1180" spans="1:14" x14ac:dyDescent="0.2">
      <c r="A1180" s="30">
        <v>37513</v>
      </c>
      <c r="B1180" s="3" t="s">
        <v>20</v>
      </c>
      <c r="C1180" s="3" t="s">
        <v>32</v>
      </c>
      <c r="D1180" s="2">
        <v>9</v>
      </c>
      <c r="E1180" s="3" t="s">
        <v>16</v>
      </c>
      <c r="F1180" s="3" t="str">
        <f t="shared" si="92"/>
        <v>Mon</v>
      </c>
      <c r="G1180" s="3" t="str">
        <f t="shared" si="93"/>
        <v>Encrust</v>
      </c>
      <c r="H1180" s="17">
        <v>2.2000000000000002</v>
      </c>
      <c r="I1180" s="17">
        <v>2</v>
      </c>
      <c r="J1180" s="17">
        <v>2.4</v>
      </c>
      <c r="K1180" s="22">
        <v>0</v>
      </c>
      <c r="L1180" s="12">
        <f t="shared" si="94"/>
        <v>21.55132560362598</v>
      </c>
      <c r="M1180" s="4">
        <f t="shared" si="95"/>
        <v>1.3334739884008855</v>
      </c>
      <c r="N1180" s="4">
        <f t="shared" si="96"/>
        <v>3.0704373275871939</v>
      </c>
    </row>
    <row r="1181" spans="1:14" x14ac:dyDescent="0.2">
      <c r="A1181" s="30">
        <v>37513</v>
      </c>
      <c r="B1181" s="3" t="s">
        <v>20</v>
      </c>
      <c r="C1181" s="3" t="s">
        <v>32</v>
      </c>
      <c r="D1181" s="2">
        <v>9</v>
      </c>
      <c r="E1181" s="3" t="s">
        <v>16</v>
      </c>
      <c r="F1181" s="3" t="str">
        <f t="shared" si="92"/>
        <v>Mon</v>
      </c>
      <c r="G1181" s="3" t="str">
        <f t="shared" si="93"/>
        <v>Encrust</v>
      </c>
      <c r="H1181" s="17">
        <v>4</v>
      </c>
      <c r="I1181" s="17">
        <v>3</v>
      </c>
      <c r="J1181" s="17">
        <v>0</v>
      </c>
      <c r="K1181" s="22">
        <v>85</v>
      </c>
      <c r="L1181" s="12">
        <f t="shared" si="94"/>
        <v>9.4247779607693793</v>
      </c>
      <c r="M1181" s="4">
        <f t="shared" si="95"/>
        <v>0.97427112741379629</v>
      </c>
      <c r="N1181" s="4">
        <f t="shared" si="96"/>
        <v>2.2433421745175099</v>
      </c>
    </row>
    <row r="1182" spans="1:14" x14ac:dyDescent="0.2">
      <c r="A1182" s="30">
        <v>37513</v>
      </c>
      <c r="B1182" s="3" t="s">
        <v>20</v>
      </c>
      <c r="C1182" s="3" t="s">
        <v>32</v>
      </c>
      <c r="D1182" s="2">
        <v>9</v>
      </c>
      <c r="E1182" s="3" t="s">
        <v>16</v>
      </c>
      <c r="F1182" s="3" t="str">
        <f t="shared" si="92"/>
        <v>Mon</v>
      </c>
      <c r="G1182" s="3" t="str">
        <f t="shared" si="93"/>
        <v>Encrust</v>
      </c>
      <c r="H1182" s="17">
        <v>4</v>
      </c>
      <c r="I1182" s="17">
        <v>3</v>
      </c>
      <c r="J1182" s="17">
        <v>0</v>
      </c>
      <c r="K1182" s="22">
        <v>60</v>
      </c>
      <c r="L1182" s="12">
        <f t="shared" si="94"/>
        <v>9.4247779607693793</v>
      </c>
      <c r="M1182" s="4">
        <f t="shared" si="95"/>
        <v>0.97427112741379629</v>
      </c>
      <c r="N1182" s="4">
        <f t="shared" si="96"/>
        <v>2.2433421745175099</v>
      </c>
    </row>
    <row r="1183" spans="1:14" x14ac:dyDescent="0.2">
      <c r="A1183" s="30">
        <v>37513</v>
      </c>
      <c r="B1183" s="3" t="s">
        <v>20</v>
      </c>
      <c r="C1183" s="3" t="s">
        <v>32</v>
      </c>
      <c r="D1183" s="2">
        <v>9</v>
      </c>
      <c r="E1183" s="3" t="s">
        <v>16</v>
      </c>
      <c r="F1183" s="3" t="str">
        <f t="shared" si="92"/>
        <v>Mon</v>
      </c>
      <c r="G1183" s="3" t="str">
        <f t="shared" si="93"/>
        <v>Encrust</v>
      </c>
      <c r="H1183" s="17">
        <v>10.5</v>
      </c>
      <c r="I1183" s="17">
        <v>10</v>
      </c>
      <c r="J1183" s="17">
        <v>0</v>
      </c>
      <c r="K1183" s="22">
        <v>10</v>
      </c>
      <c r="L1183" s="12">
        <f t="shared" si="94"/>
        <v>82.466807156732074</v>
      </c>
      <c r="M1183" s="4">
        <f t="shared" si="95"/>
        <v>1.9162791804361095</v>
      </c>
      <c r="N1183" s="4">
        <f t="shared" si="96"/>
        <v>4.4123958748870331</v>
      </c>
    </row>
    <row r="1184" spans="1:14" x14ac:dyDescent="0.2">
      <c r="A1184" s="30">
        <v>37513</v>
      </c>
      <c r="B1184" s="3" t="s">
        <v>20</v>
      </c>
      <c r="C1184" s="3" t="s">
        <v>32</v>
      </c>
      <c r="D1184" s="2">
        <v>9</v>
      </c>
      <c r="E1184" s="3" t="s">
        <v>16</v>
      </c>
      <c r="F1184" s="3" t="str">
        <f t="shared" si="92"/>
        <v>Mon</v>
      </c>
      <c r="G1184" s="3" t="str">
        <f t="shared" si="93"/>
        <v>Encrust</v>
      </c>
      <c r="H1184" s="17">
        <v>45</v>
      </c>
      <c r="I1184" s="17">
        <v>20</v>
      </c>
      <c r="J1184" s="17">
        <v>0</v>
      </c>
      <c r="K1184" s="22">
        <v>35</v>
      </c>
      <c r="L1184" s="12">
        <f t="shared" si="94"/>
        <v>706.85834705770344</v>
      </c>
      <c r="M1184" s="4">
        <f t="shared" si="95"/>
        <v>2.8493323908054964</v>
      </c>
      <c r="N1184" s="4">
        <f t="shared" si="96"/>
        <v>6.5608302880538201</v>
      </c>
    </row>
    <row r="1185" spans="1:14" x14ac:dyDescent="0.2">
      <c r="A1185" s="30">
        <v>37513</v>
      </c>
      <c r="B1185" s="3" t="s">
        <v>20</v>
      </c>
      <c r="C1185" s="3" t="s">
        <v>32</v>
      </c>
      <c r="D1185" s="2">
        <v>9</v>
      </c>
      <c r="E1185" s="3" t="s">
        <v>16</v>
      </c>
      <c r="F1185" s="3" t="str">
        <f t="shared" si="92"/>
        <v>Mon</v>
      </c>
      <c r="G1185" s="3" t="str">
        <f t="shared" si="93"/>
        <v>Encrust</v>
      </c>
      <c r="H1185" s="17">
        <v>6.5</v>
      </c>
      <c r="I1185" s="17">
        <v>5</v>
      </c>
      <c r="J1185" s="17">
        <v>5.5</v>
      </c>
      <c r="K1185" s="22">
        <v>10</v>
      </c>
      <c r="L1185" s="12">
        <f t="shared" si="94"/>
        <v>120.55861808150831</v>
      </c>
      <c r="M1185" s="4">
        <f t="shared" si="95"/>
        <v>2.0811982611793769</v>
      </c>
      <c r="N1185" s="4">
        <f t="shared" si="96"/>
        <v>4.7921360917567615</v>
      </c>
    </row>
    <row r="1186" spans="1:14" x14ac:dyDescent="0.2">
      <c r="A1186" s="31">
        <v>37513</v>
      </c>
      <c r="B1186" s="11" t="s">
        <v>31</v>
      </c>
      <c r="C1186" s="11" t="s">
        <v>32</v>
      </c>
      <c r="D1186" s="7">
        <v>9</v>
      </c>
      <c r="E1186" s="11" t="s">
        <v>16</v>
      </c>
      <c r="F1186" s="3" t="str">
        <f t="shared" si="92"/>
        <v>Mon</v>
      </c>
      <c r="G1186" s="3" t="str">
        <f t="shared" si="93"/>
        <v>Encrust</v>
      </c>
      <c r="H1186" s="19">
        <v>175</v>
      </c>
      <c r="I1186" s="19">
        <v>130</v>
      </c>
      <c r="J1186" s="19">
        <v>0</v>
      </c>
      <c r="K1186" s="24">
        <v>65</v>
      </c>
      <c r="L1186" s="12">
        <f t="shared" si="94"/>
        <v>17867.808217291949</v>
      </c>
      <c r="M1186" s="4">
        <f t="shared" si="95"/>
        <v>4.252071282359303</v>
      </c>
      <c r="N1186" s="4">
        <f t="shared" si="96"/>
        <v>9.7907559491086058</v>
      </c>
    </row>
    <row r="1187" spans="1:14" x14ac:dyDescent="0.2">
      <c r="A1187" s="31">
        <v>37513</v>
      </c>
      <c r="B1187" s="11" t="s">
        <v>31</v>
      </c>
      <c r="C1187" s="11" t="s">
        <v>32</v>
      </c>
      <c r="D1187" s="7">
        <v>9</v>
      </c>
      <c r="E1187" s="11" t="s">
        <v>16</v>
      </c>
      <c r="F1187" s="3" t="str">
        <f t="shared" si="92"/>
        <v>Mon</v>
      </c>
      <c r="G1187" s="3" t="str">
        <f t="shared" si="93"/>
        <v>Encrust</v>
      </c>
      <c r="H1187" s="19">
        <v>45</v>
      </c>
      <c r="I1187" s="19">
        <v>33</v>
      </c>
      <c r="J1187" s="19">
        <v>0</v>
      </c>
      <c r="K1187" s="24">
        <v>20</v>
      </c>
      <c r="L1187" s="12">
        <f t="shared" si="94"/>
        <v>1166.3162726452108</v>
      </c>
      <c r="M1187" s="4">
        <f t="shared" si="95"/>
        <v>3.0668163350194027</v>
      </c>
      <c r="N1187" s="4">
        <f t="shared" si="96"/>
        <v>7.0616055759663094</v>
      </c>
    </row>
    <row r="1188" spans="1:14" x14ac:dyDescent="0.2">
      <c r="A1188" s="31">
        <v>37513</v>
      </c>
      <c r="B1188" s="11" t="s">
        <v>31</v>
      </c>
      <c r="C1188" s="11" t="s">
        <v>32</v>
      </c>
      <c r="D1188" s="7">
        <v>9</v>
      </c>
      <c r="E1188" s="11" t="s">
        <v>16</v>
      </c>
      <c r="F1188" s="3" t="str">
        <f t="shared" si="92"/>
        <v>Mon</v>
      </c>
      <c r="G1188" s="3" t="str">
        <f t="shared" si="93"/>
        <v>Encrust</v>
      </c>
      <c r="H1188" s="19">
        <v>19</v>
      </c>
      <c r="I1188" s="19">
        <v>10</v>
      </c>
      <c r="J1188" s="19">
        <v>0</v>
      </c>
      <c r="K1188" s="24">
        <v>5</v>
      </c>
      <c r="L1188" s="12">
        <f t="shared" si="94"/>
        <v>149.22565104551518</v>
      </c>
      <c r="M1188" s="4">
        <f t="shared" si="95"/>
        <v>2.1738434823190005</v>
      </c>
      <c r="N1188" s="4">
        <f t="shared" si="96"/>
        <v>5.0054595968899953</v>
      </c>
    </row>
    <row r="1189" spans="1:14" x14ac:dyDescent="0.2">
      <c r="A1189" s="31">
        <v>37513</v>
      </c>
      <c r="B1189" s="11" t="s">
        <v>31</v>
      </c>
      <c r="C1189" s="11" t="s">
        <v>32</v>
      </c>
      <c r="D1189" s="7">
        <v>9</v>
      </c>
      <c r="E1189" s="11" t="s">
        <v>16</v>
      </c>
      <c r="F1189" s="3" t="str">
        <f t="shared" si="92"/>
        <v>Mon</v>
      </c>
      <c r="G1189" s="3" t="str">
        <f t="shared" si="93"/>
        <v>Encrust</v>
      </c>
      <c r="H1189" s="19">
        <v>5</v>
      </c>
      <c r="I1189" s="19">
        <v>5</v>
      </c>
      <c r="J1189" s="19">
        <v>0</v>
      </c>
      <c r="K1189" s="24">
        <v>40</v>
      </c>
      <c r="L1189" s="12">
        <f t="shared" si="94"/>
        <v>19.634954084936208</v>
      </c>
      <c r="M1189" s="4">
        <f t="shared" si="95"/>
        <v>1.2930298900382091</v>
      </c>
      <c r="N1189" s="4">
        <f t="shared" si="96"/>
        <v>2.9773113495977102</v>
      </c>
    </row>
    <row r="1190" spans="1:14" x14ac:dyDescent="0.2">
      <c r="A1190" s="31">
        <v>37513</v>
      </c>
      <c r="B1190" s="11" t="s">
        <v>31</v>
      </c>
      <c r="C1190" s="11" t="s">
        <v>32</v>
      </c>
      <c r="D1190" s="7">
        <v>9</v>
      </c>
      <c r="E1190" s="11" t="s">
        <v>16</v>
      </c>
      <c r="F1190" s="3" t="str">
        <f t="shared" si="92"/>
        <v>Mon</v>
      </c>
      <c r="G1190" s="3" t="str">
        <f t="shared" si="93"/>
        <v>Encrust</v>
      </c>
      <c r="H1190" s="19">
        <v>12</v>
      </c>
      <c r="I1190" s="19">
        <v>10</v>
      </c>
      <c r="J1190" s="19">
        <v>0</v>
      </c>
      <c r="K1190" s="24">
        <v>20</v>
      </c>
      <c r="L1190" s="12">
        <f t="shared" si="94"/>
        <v>94.247779607693786</v>
      </c>
      <c r="M1190" s="4">
        <f t="shared" si="95"/>
        <v>1.9742711274137963</v>
      </c>
      <c r="N1190" s="4">
        <f t="shared" si="96"/>
        <v>4.5459272675115558</v>
      </c>
    </row>
    <row r="1191" spans="1:14" x14ac:dyDescent="0.2">
      <c r="A1191" s="31">
        <v>37513</v>
      </c>
      <c r="B1191" s="11" t="s">
        <v>31</v>
      </c>
      <c r="C1191" s="11" t="s">
        <v>32</v>
      </c>
      <c r="D1191" s="7">
        <v>9</v>
      </c>
      <c r="E1191" s="11" t="s">
        <v>16</v>
      </c>
      <c r="F1191" s="3" t="str">
        <f t="shared" si="92"/>
        <v>Mon</v>
      </c>
      <c r="G1191" s="3" t="str">
        <f t="shared" si="93"/>
        <v>Encrust</v>
      </c>
      <c r="H1191" s="19">
        <v>52</v>
      </c>
      <c r="I1191" s="19">
        <v>25</v>
      </c>
      <c r="J1191" s="19">
        <v>0</v>
      </c>
      <c r="K1191" s="24">
        <v>10</v>
      </c>
      <c r="L1191" s="12">
        <f t="shared" si="94"/>
        <v>1021.0176124166827</v>
      </c>
      <c r="M1191" s="4">
        <f t="shared" si="95"/>
        <v>3.0090332336730081</v>
      </c>
      <c r="N1191" s="4">
        <f t="shared" si="96"/>
        <v>6.9285550681791372</v>
      </c>
    </row>
    <row r="1192" spans="1:14" x14ac:dyDescent="0.2">
      <c r="A1192" s="31">
        <v>37513</v>
      </c>
      <c r="B1192" s="11" t="s">
        <v>31</v>
      </c>
      <c r="C1192" s="11" t="s">
        <v>32</v>
      </c>
      <c r="D1192" s="7">
        <v>9</v>
      </c>
      <c r="E1192" s="11" t="s">
        <v>16</v>
      </c>
      <c r="F1192" s="3" t="str">
        <f t="shared" si="92"/>
        <v>Mon</v>
      </c>
      <c r="G1192" s="3" t="str">
        <f t="shared" si="93"/>
        <v>Encrust</v>
      </c>
      <c r="H1192" s="19">
        <v>89</v>
      </c>
      <c r="I1192" s="19">
        <v>68</v>
      </c>
      <c r="J1192" s="19">
        <v>0</v>
      </c>
      <c r="K1192" s="24">
        <v>40</v>
      </c>
      <c r="L1192" s="12">
        <f t="shared" si="94"/>
        <v>4753.2296848813567</v>
      </c>
      <c r="M1192" s="4">
        <f t="shared" si="95"/>
        <v>3.6769888007173206</v>
      </c>
      <c r="N1192" s="4">
        <f t="shared" si="96"/>
        <v>8.4665795996377557</v>
      </c>
    </row>
    <row r="1193" spans="1:14" x14ac:dyDescent="0.2">
      <c r="A1193" s="31">
        <v>37513</v>
      </c>
      <c r="B1193" s="11" t="s">
        <v>31</v>
      </c>
      <c r="C1193" s="11" t="s">
        <v>32</v>
      </c>
      <c r="D1193" s="7">
        <v>9</v>
      </c>
      <c r="E1193" s="11" t="s">
        <v>16</v>
      </c>
      <c r="F1193" s="3" t="str">
        <f t="shared" si="92"/>
        <v>Mon</v>
      </c>
      <c r="G1193" s="3" t="str">
        <f t="shared" si="93"/>
        <v>Encrust</v>
      </c>
      <c r="H1193" s="19">
        <v>20</v>
      </c>
      <c r="I1193" s="19">
        <v>11</v>
      </c>
      <c r="J1193" s="19">
        <v>0</v>
      </c>
      <c r="K1193" s="24">
        <v>10</v>
      </c>
      <c r="L1193" s="12">
        <f t="shared" si="94"/>
        <v>172.78759594743863</v>
      </c>
      <c r="M1193" s="4">
        <f t="shared" si="95"/>
        <v>2.2375125621883778</v>
      </c>
      <c r="N1193" s="4">
        <f t="shared" si="96"/>
        <v>5.1520630710818711</v>
      </c>
    </row>
    <row r="1194" spans="1:14" x14ac:dyDescent="0.2">
      <c r="A1194" s="30">
        <v>37527</v>
      </c>
      <c r="B1194" s="3" t="s">
        <v>20</v>
      </c>
      <c r="C1194" s="3" t="s">
        <v>32</v>
      </c>
      <c r="D1194" s="2">
        <v>10</v>
      </c>
      <c r="E1194" s="3" t="s">
        <v>16</v>
      </c>
      <c r="F1194" s="3" t="str">
        <f t="shared" si="92"/>
        <v>Mon</v>
      </c>
      <c r="G1194" s="3" t="str">
        <f t="shared" si="93"/>
        <v>Encrust</v>
      </c>
      <c r="H1194" s="17">
        <v>28</v>
      </c>
      <c r="I1194" s="17">
        <v>26</v>
      </c>
      <c r="J1194" s="17">
        <v>0</v>
      </c>
      <c r="K1194" s="22">
        <v>65</v>
      </c>
      <c r="L1194" s="12">
        <f t="shared" si="94"/>
        <v>571.76986295334234</v>
      </c>
      <c r="M1194" s="4">
        <f t="shared" si="95"/>
        <v>2.7572212606792088</v>
      </c>
      <c r="N1194" s="4">
        <f t="shared" si="96"/>
        <v>6.3487365729261951</v>
      </c>
    </row>
    <row r="1195" spans="1:14" x14ac:dyDescent="0.2">
      <c r="A1195" s="31">
        <v>37527</v>
      </c>
      <c r="B1195" s="11" t="s">
        <v>31</v>
      </c>
      <c r="C1195" s="3" t="s">
        <v>32</v>
      </c>
      <c r="D1195" s="7">
        <v>10</v>
      </c>
      <c r="E1195" s="11" t="s">
        <v>16</v>
      </c>
      <c r="F1195" s="3" t="str">
        <f t="shared" si="92"/>
        <v>Mon</v>
      </c>
      <c r="G1195" s="3" t="str">
        <f t="shared" si="93"/>
        <v>Encrust</v>
      </c>
      <c r="H1195" s="19">
        <v>40</v>
      </c>
      <c r="I1195" s="19">
        <v>30</v>
      </c>
      <c r="J1195" s="19">
        <v>0</v>
      </c>
      <c r="K1195" s="24">
        <v>5</v>
      </c>
      <c r="L1195" s="12">
        <f t="shared" si="94"/>
        <v>942.47779607693792</v>
      </c>
      <c r="M1195" s="4">
        <f t="shared" si="95"/>
        <v>2.9742711274137963</v>
      </c>
      <c r="N1195" s="4">
        <f t="shared" si="96"/>
        <v>6.8485123605056009</v>
      </c>
    </row>
    <row r="1196" spans="1:14" x14ac:dyDescent="0.2">
      <c r="A1196" s="31">
        <v>37527</v>
      </c>
      <c r="B1196" s="11" t="s">
        <v>31</v>
      </c>
      <c r="C1196" s="3" t="s">
        <v>32</v>
      </c>
      <c r="D1196" s="7">
        <v>10</v>
      </c>
      <c r="E1196" s="11" t="s">
        <v>16</v>
      </c>
      <c r="F1196" s="3" t="str">
        <f t="shared" si="92"/>
        <v>Mon</v>
      </c>
      <c r="G1196" s="3" t="str">
        <f t="shared" si="93"/>
        <v>Encrust</v>
      </c>
      <c r="H1196" s="19">
        <v>8</v>
      </c>
      <c r="I1196" s="19">
        <v>6</v>
      </c>
      <c r="J1196" s="19">
        <v>0</v>
      </c>
      <c r="K1196" s="24">
        <v>0</v>
      </c>
      <c r="L1196" s="12">
        <f t="shared" si="94"/>
        <v>37.699111843077517</v>
      </c>
      <c r="M1196" s="4">
        <f t="shared" si="95"/>
        <v>1.5763311187417586</v>
      </c>
      <c r="N1196" s="4">
        <f t="shared" si="96"/>
        <v>3.6296365356374003</v>
      </c>
    </row>
    <row r="1197" spans="1:14" x14ac:dyDescent="0.2">
      <c r="A1197" s="31">
        <v>37527</v>
      </c>
      <c r="B1197" s="11" t="s">
        <v>31</v>
      </c>
      <c r="C1197" s="3" t="s">
        <v>32</v>
      </c>
      <c r="D1197" s="7">
        <v>10</v>
      </c>
      <c r="E1197" s="11" t="s">
        <v>16</v>
      </c>
      <c r="F1197" s="3" t="str">
        <f t="shared" si="92"/>
        <v>Mon</v>
      </c>
      <c r="G1197" s="3" t="str">
        <f t="shared" si="93"/>
        <v>Encrust</v>
      </c>
      <c r="H1197" s="19">
        <v>3</v>
      </c>
      <c r="I1197" s="19">
        <v>3</v>
      </c>
      <c r="J1197" s="19">
        <v>0</v>
      </c>
      <c r="K1197" s="24">
        <v>0</v>
      </c>
      <c r="L1197" s="12">
        <f t="shared" si="94"/>
        <v>7.0685834705770345</v>
      </c>
      <c r="M1197" s="4">
        <f t="shared" si="95"/>
        <v>0.84933239080549627</v>
      </c>
      <c r="N1197" s="4">
        <f t="shared" si="96"/>
        <v>1.9556601020657289</v>
      </c>
    </row>
    <row r="1198" spans="1:14" x14ac:dyDescent="0.2">
      <c r="A1198" s="31">
        <v>37527</v>
      </c>
      <c r="B1198" s="11" t="s">
        <v>31</v>
      </c>
      <c r="C1198" s="3" t="s">
        <v>32</v>
      </c>
      <c r="D1198" s="7">
        <v>10</v>
      </c>
      <c r="E1198" s="11" t="s">
        <v>16</v>
      </c>
      <c r="F1198" s="3" t="str">
        <f t="shared" si="92"/>
        <v>Mon</v>
      </c>
      <c r="G1198" s="3" t="str">
        <f t="shared" si="93"/>
        <v>Encrust</v>
      </c>
      <c r="H1198" s="19">
        <v>3</v>
      </c>
      <c r="I1198" s="19">
        <v>1</v>
      </c>
      <c r="J1198" s="19">
        <v>0</v>
      </c>
      <c r="K1198" s="24">
        <v>0</v>
      </c>
      <c r="L1198" s="12">
        <f t="shared" si="94"/>
        <v>2.3561944901923448</v>
      </c>
      <c r="M1198" s="4">
        <f t="shared" si="95"/>
        <v>0.37221113608583389</v>
      </c>
      <c r="N1198" s="4">
        <f t="shared" si="96"/>
        <v>0.85704781339761926</v>
      </c>
    </row>
    <row r="1199" spans="1:14" x14ac:dyDescent="0.2">
      <c r="A1199" s="31">
        <v>37527</v>
      </c>
      <c r="B1199" s="11" t="s">
        <v>31</v>
      </c>
      <c r="C1199" s="3" t="s">
        <v>32</v>
      </c>
      <c r="D1199" s="7">
        <v>10</v>
      </c>
      <c r="E1199" s="11" t="s">
        <v>16</v>
      </c>
      <c r="F1199" s="3" t="str">
        <f t="shared" si="92"/>
        <v>Mon</v>
      </c>
      <c r="G1199" s="3" t="str">
        <f t="shared" si="93"/>
        <v>Encrust</v>
      </c>
      <c r="H1199" s="19">
        <v>24</v>
      </c>
      <c r="I1199" s="19">
        <v>20</v>
      </c>
      <c r="J1199" s="19">
        <v>0</v>
      </c>
      <c r="K1199" s="24">
        <v>15</v>
      </c>
      <c r="L1199" s="12">
        <f t="shared" si="94"/>
        <v>376.99111843077515</v>
      </c>
      <c r="M1199" s="4">
        <f t="shared" si="95"/>
        <v>2.5763311187417588</v>
      </c>
      <c r="N1199" s="4">
        <f t="shared" si="96"/>
        <v>5.9322216286314458</v>
      </c>
    </row>
    <row r="1200" spans="1:14" x14ac:dyDescent="0.2">
      <c r="A1200" s="31">
        <v>37527</v>
      </c>
      <c r="B1200" s="11" t="s">
        <v>31</v>
      </c>
      <c r="C1200" s="3" t="s">
        <v>32</v>
      </c>
      <c r="D1200" s="7">
        <v>10</v>
      </c>
      <c r="E1200" s="11" t="s">
        <v>16</v>
      </c>
      <c r="F1200" s="3" t="str">
        <f t="shared" si="92"/>
        <v>Mon</v>
      </c>
      <c r="G1200" s="3" t="str">
        <f t="shared" si="93"/>
        <v>Encrust</v>
      </c>
      <c r="H1200" s="19">
        <v>22</v>
      </c>
      <c r="I1200" s="19">
        <v>15</v>
      </c>
      <c r="J1200" s="19">
        <v>0</v>
      </c>
      <c r="K1200" s="24">
        <v>10</v>
      </c>
      <c r="L1200" s="12">
        <f t="shared" si="94"/>
        <v>259.18139392115791</v>
      </c>
      <c r="M1200" s="4">
        <f t="shared" si="95"/>
        <v>2.4136038212440587</v>
      </c>
      <c r="N1200" s="4">
        <f t="shared" si="96"/>
        <v>5.5575281791900357</v>
      </c>
    </row>
    <row r="1201" spans="1:14" x14ac:dyDescent="0.2">
      <c r="A1201" s="31">
        <v>37527</v>
      </c>
      <c r="B1201" s="11" t="s">
        <v>31</v>
      </c>
      <c r="C1201" s="3" t="s">
        <v>32</v>
      </c>
      <c r="D1201" s="7">
        <v>10</v>
      </c>
      <c r="E1201" s="11" t="s">
        <v>16</v>
      </c>
      <c r="F1201" s="3" t="str">
        <f t="shared" si="92"/>
        <v>Mon</v>
      </c>
      <c r="G1201" s="3" t="str">
        <f t="shared" si="93"/>
        <v>Encrust</v>
      </c>
      <c r="H1201" s="19">
        <v>8</v>
      </c>
      <c r="I1201" s="19">
        <v>5</v>
      </c>
      <c r="J1201" s="19">
        <v>0</v>
      </c>
      <c r="K1201" s="24">
        <v>0</v>
      </c>
      <c r="L1201" s="12">
        <f t="shared" si="94"/>
        <v>31.415926535897931</v>
      </c>
      <c r="M1201" s="4">
        <f t="shared" si="95"/>
        <v>1.4971498726941339</v>
      </c>
      <c r="N1201" s="4">
        <f t="shared" si="96"/>
        <v>3.4473149788434458</v>
      </c>
    </row>
    <row r="1202" spans="1:14" x14ac:dyDescent="0.2">
      <c r="A1202" s="31">
        <v>37527</v>
      </c>
      <c r="B1202" s="11" t="s">
        <v>31</v>
      </c>
      <c r="C1202" s="3" t="s">
        <v>32</v>
      </c>
      <c r="D1202" s="7">
        <v>10</v>
      </c>
      <c r="E1202" s="11" t="s">
        <v>16</v>
      </c>
      <c r="F1202" s="3" t="str">
        <f t="shared" si="92"/>
        <v>Mon</v>
      </c>
      <c r="G1202" s="3" t="str">
        <f t="shared" si="93"/>
        <v>Encrust</v>
      </c>
      <c r="H1202" s="19">
        <v>8</v>
      </c>
      <c r="I1202" s="19">
        <v>9</v>
      </c>
      <c r="J1202" s="19">
        <v>0</v>
      </c>
      <c r="K1202" s="24">
        <v>15</v>
      </c>
      <c r="L1202" s="12">
        <f t="shared" si="94"/>
        <v>56.548667764616276</v>
      </c>
      <c r="M1202" s="4">
        <f t="shared" si="95"/>
        <v>1.7524223777974399</v>
      </c>
      <c r="N1202" s="4">
        <f t="shared" si="96"/>
        <v>4.0351016437455645</v>
      </c>
    </row>
    <row r="1203" spans="1:14" x14ac:dyDescent="0.2">
      <c r="A1203" s="31">
        <v>37527</v>
      </c>
      <c r="B1203" s="11" t="s">
        <v>31</v>
      </c>
      <c r="C1203" s="3" t="s">
        <v>32</v>
      </c>
      <c r="D1203" s="7">
        <v>10</v>
      </c>
      <c r="E1203" s="11" t="s">
        <v>16</v>
      </c>
      <c r="F1203" s="3" t="str">
        <f t="shared" si="92"/>
        <v>Mon</v>
      </c>
      <c r="G1203" s="3" t="str">
        <f t="shared" si="93"/>
        <v>Encrust</v>
      </c>
      <c r="H1203" s="19">
        <v>5</v>
      </c>
      <c r="I1203" s="19">
        <v>4</v>
      </c>
      <c r="J1203" s="19">
        <v>0</v>
      </c>
      <c r="K1203" s="24">
        <v>0</v>
      </c>
      <c r="L1203" s="12">
        <f t="shared" si="94"/>
        <v>15.707963267948966</v>
      </c>
      <c r="M1203" s="4">
        <f t="shared" si="95"/>
        <v>1.1961198770301527</v>
      </c>
      <c r="N1203" s="4">
        <f t="shared" si="96"/>
        <v>2.7541677982835004</v>
      </c>
    </row>
    <row r="1204" spans="1:14" x14ac:dyDescent="0.2">
      <c r="A1204" s="31">
        <v>37527</v>
      </c>
      <c r="B1204" s="11" t="s">
        <v>31</v>
      </c>
      <c r="C1204" s="3" t="s">
        <v>32</v>
      </c>
      <c r="D1204" s="7">
        <v>10</v>
      </c>
      <c r="E1204" s="11" t="s">
        <v>16</v>
      </c>
      <c r="F1204" s="3" t="str">
        <f t="shared" si="92"/>
        <v>Mon</v>
      </c>
      <c r="G1204" s="3" t="str">
        <f t="shared" si="93"/>
        <v>Encrust</v>
      </c>
      <c r="H1204" s="19">
        <v>32</v>
      </c>
      <c r="I1204" s="19">
        <v>30</v>
      </c>
      <c r="J1204" s="19">
        <v>0</v>
      </c>
      <c r="K1204" s="24">
        <v>5</v>
      </c>
      <c r="L1204" s="12">
        <f t="shared" si="94"/>
        <v>753.98223686155029</v>
      </c>
      <c r="M1204" s="4">
        <f t="shared" si="95"/>
        <v>2.8773611144057396</v>
      </c>
      <c r="N1204" s="4">
        <f t="shared" si="96"/>
        <v>6.6253688091913912</v>
      </c>
    </row>
    <row r="1205" spans="1:14" x14ac:dyDescent="0.2">
      <c r="A1205" s="31">
        <v>37527</v>
      </c>
      <c r="B1205" s="11" t="s">
        <v>31</v>
      </c>
      <c r="C1205" s="3" t="s">
        <v>32</v>
      </c>
      <c r="D1205" s="7">
        <v>10</v>
      </c>
      <c r="E1205" s="11" t="s">
        <v>16</v>
      </c>
      <c r="F1205" s="3" t="str">
        <f t="shared" si="92"/>
        <v>Mon</v>
      </c>
      <c r="G1205" s="3" t="str">
        <f t="shared" si="93"/>
        <v>Encrust</v>
      </c>
      <c r="H1205" s="19">
        <v>5</v>
      </c>
      <c r="I1205" s="19">
        <v>4</v>
      </c>
      <c r="J1205" s="19">
        <v>0</v>
      </c>
      <c r="K1205" s="24">
        <v>0</v>
      </c>
      <c r="L1205" s="12">
        <f t="shared" si="94"/>
        <v>15.707963267948966</v>
      </c>
      <c r="M1205" s="4">
        <f t="shared" si="95"/>
        <v>1.1961198770301527</v>
      </c>
      <c r="N1205" s="4">
        <f t="shared" si="96"/>
        <v>2.7541677982835004</v>
      </c>
    </row>
    <row r="1206" spans="1:14" x14ac:dyDescent="0.2">
      <c r="A1206" s="31">
        <v>37527</v>
      </c>
      <c r="B1206" s="11" t="s">
        <v>31</v>
      </c>
      <c r="C1206" s="3" t="s">
        <v>32</v>
      </c>
      <c r="D1206" s="7">
        <v>10</v>
      </c>
      <c r="E1206" s="11" t="s">
        <v>16</v>
      </c>
      <c r="F1206" s="3" t="str">
        <f t="shared" si="92"/>
        <v>Mon</v>
      </c>
      <c r="G1206" s="3" t="str">
        <f t="shared" si="93"/>
        <v>Encrust</v>
      </c>
      <c r="H1206" s="19">
        <v>7</v>
      </c>
      <c r="I1206" s="19">
        <v>3</v>
      </c>
      <c r="J1206" s="19">
        <v>0</v>
      </c>
      <c r="K1206" s="24">
        <v>5</v>
      </c>
      <c r="L1206" s="12">
        <f t="shared" si="94"/>
        <v>16.493361431346415</v>
      </c>
      <c r="M1206" s="4">
        <f t="shared" si="95"/>
        <v>1.2173091761000907</v>
      </c>
      <c r="N1206" s="4">
        <f t="shared" si="96"/>
        <v>2.8029579624529326</v>
      </c>
    </row>
    <row r="1207" spans="1:14" x14ac:dyDescent="0.2">
      <c r="A1207" s="31">
        <v>37527</v>
      </c>
      <c r="B1207" s="11" t="s">
        <v>31</v>
      </c>
      <c r="C1207" s="3" t="s">
        <v>32</v>
      </c>
      <c r="D1207" s="7">
        <v>10</v>
      </c>
      <c r="E1207" s="11" t="s">
        <v>16</v>
      </c>
      <c r="F1207" s="3" t="str">
        <f t="shared" si="92"/>
        <v>Mon</v>
      </c>
      <c r="G1207" s="3" t="str">
        <f t="shared" si="93"/>
        <v>Encrust</v>
      </c>
      <c r="H1207" s="19">
        <v>2</v>
      </c>
      <c r="I1207" s="19">
        <v>2</v>
      </c>
      <c r="J1207" s="19">
        <v>0</v>
      </c>
      <c r="K1207" s="24">
        <v>0</v>
      </c>
      <c r="L1207" s="12">
        <f t="shared" si="94"/>
        <v>3.1415926535897931</v>
      </c>
      <c r="M1207" s="4">
        <f t="shared" si="95"/>
        <v>0.49714987269413385</v>
      </c>
      <c r="N1207" s="4">
        <f t="shared" si="96"/>
        <v>1.1447298858494002</v>
      </c>
    </row>
    <row r="1208" spans="1:14" x14ac:dyDescent="0.2">
      <c r="A1208" s="31">
        <v>37527</v>
      </c>
      <c r="B1208" s="11" t="s">
        <v>31</v>
      </c>
      <c r="C1208" s="3" t="s">
        <v>32</v>
      </c>
      <c r="D1208" s="7">
        <v>10</v>
      </c>
      <c r="E1208" s="11" t="s">
        <v>16</v>
      </c>
      <c r="F1208" s="3" t="str">
        <f t="shared" si="92"/>
        <v>Mon</v>
      </c>
      <c r="G1208" s="3" t="str">
        <f t="shared" si="93"/>
        <v>Encrust</v>
      </c>
      <c r="H1208" s="19">
        <v>4</v>
      </c>
      <c r="I1208" s="19">
        <v>1</v>
      </c>
      <c r="J1208" s="19">
        <v>0</v>
      </c>
      <c r="K1208" s="24">
        <v>0</v>
      </c>
      <c r="L1208" s="12">
        <f t="shared" si="94"/>
        <v>3.1415926535897931</v>
      </c>
      <c r="M1208" s="4">
        <f t="shared" si="95"/>
        <v>0.49714987269413385</v>
      </c>
      <c r="N1208" s="4">
        <f t="shared" si="96"/>
        <v>1.1447298858494002</v>
      </c>
    </row>
    <row r="1209" spans="1:14" x14ac:dyDescent="0.2">
      <c r="A1209" s="31">
        <v>37527</v>
      </c>
      <c r="B1209" s="11" t="s">
        <v>31</v>
      </c>
      <c r="C1209" s="3" t="s">
        <v>32</v>
      </c>
      <c r="D1209" s="7">
        <v>10</v>
      </c>
      <c r="E1209" s="11" t="s">
        <v>16</v>
      </c>
      <c r="F1209" s="3" t="str">
        <f t="shared" si="92"/>
        <v>Mon</v>
      </c>
      <c r="G1209" s="3" t="str">
        <f t="shared" si="93"/>
        <v>Encrust</v>
      </c>
      <c r="H1209" s="19">
        <v>5</v>
      </c>
      <c r="I1209" s="19">
        <v>3</v>
      </c>
      <c r="J1209" s="19">
        <v>0</v>
      </c>
      <c r="K1209" s="24">
        <v>0</v>
      </c>
      <c r="L1209" s="12">
        <f t="shared" si="94"/>
        <v>11.780972450961723</v>
      </c>
      <c r="M1209" s="4">
        <f t="shared" si="95"/>
        <v>1.0711811404218528</v>
      </c>
      <c r="N1209" s="4">
        <f t="shared" si="96"/>
        <v>2.4664857258317197</v>
      </c>
    </row>
    <row r="1210" spans="1:14" x14ac:dyDescent="0.2">
      <c r="A1210" s="31">
        <v>37527</v>
      </c>
      <c r="B1210" s="11" t="s">
        <v>31</v>
      </c>
      <c r="C1210" s="3" t="s">
        <v>32</v>
      </c>
      <c r="D1210" s="7">
        <v>10</v>
      </c>
      <c r="E1210" s="11" t="s">
        <v>16</v>
      </c>
      <c r="F1210" s="3" t="str">
        <f t="shared" si="92"/>
        <v>Mon</v>
      </c>
      <c r="G1210" s="3" t="str">
        <f t="shared" si="93"/>
        <v>Encrust</v>
      </c>
      <c r="H1210" s="19">
        <v>20</v>
      </c>
      <c r="I1210" s="19">
        <v>14</v>
      </c>
      <c r="J1210" s="19">
        <v>0</v>
      </c>
      <c r="K1210" s="24">
        <v>5</v>
      </c>
      <c r="L1210" s="12">
        <f t="shared" si="94"/>
        <v>219.91148575128551</v>
      </c>
      <c r="M1210" s="4">
        <f t="shared" si="95"/>
        <v>2.3422479127083906</v>
      </c>
      <c r="N1210" s="4">
        <f t="shared" si="96"/>
        <v>5.3932251278987593</v>
      </c>
    </row>
    <row r="1211" spans="1:14" x14ac:dyDescent="0.2">
      <c r="A1211" s="31">
        <v>37527</v>
      </c>
      <c r="B1211" s="11" t="s">
        <v>31</v>
      </c>
      <c r="C1211" s="3" t="s">
        <v>32</v>
      </c>
      <c r="D1211" s="7">
        <v>10</v>
      </c>
      <c r="E1211" s="11" t="s">
        <v>16</v>
      </c>
      <c r="F1211" s="3" t="str">
        <f t="shared" si="92"/>
        <v>Mon</v>
      </c>
      <c r="G1211" s="3" t="str">
        <f t="shared" si="93"/>
        <v>Encrust</v>
      </c>
      <c r="H1211" s="19">
        <v>5</v>
      </c>
      <c r="I1211" s="19">
        <v>6</v>
      </c>
      <c r="J1211" s="19">
        <v>0</v>
      </c>
      <c r="K1211" s="24">
        <v>0</v>
      </c>
      <c r="L1211" s="12">
        <f t="shared" si="94"/>
        <v>23.561944901923447</v>
      </c>
      <c r="M1211" s="4">
        <f t="shared" si="95"/>
        <v>1.3722111360858338</v>
      </c>
      <c r="N1211" s="4">
        <f t="shared" si="96"/>
        <v>3.1596329063916646</v>
      </c>
    </row>
    <row r="1212" spans="1:14" x14ac:dyDescent="0.2">
      <c r="A1212" s="31">
        <v>37513</v>
      </c>
      <c r="B1212" s="11" t="s">
        <v>31</v>
      </c>
      <c r="C1212" s="11" t="s">
        <v>32</v>
      </c>
      <c r="D1212" s="7">
        <v>9</v>
      </c>
      <c r="E1212" s="11" t="s">
        <v>9</v>
      </c>
      <c r="F1212" s="3" t="str">
        <f t="shared" si="92"/>
        <v>Mon</v>
      </c>
      <c r="G1212" s="3" t="str">
        <f t="shared" si="93"/>
        <v>OtherEnc</v>
      </c>
      <c r="H1212" s="19">
        <v>32</v>
      </c>
      <c r="I1212" s="19">
        <v>20</v>
      </c>
      <c r="J1212" s="19">
        <v>0</v>
      </c>
      <c r="K1212" s="24">
        <v>5</v>
      </c>
      <c r="L1212" s="12">
        <f t="shared" si="94"/>
        <v>502.6548245743669</v>
      </c>
      <c r="M1212" s="4">
        <f t="shared" si="95"/>
        <v>2.7012698553500587</v>
      </c>
      <c r="N1212" s="4">
        <f t="shared" si="96"/>
        <v>6.2199037010832274</v>
      </c>
    </row>
    <row r="1213" spans="1:14" x14ac:dyDescent="0.2">
      <c r="A1213" s="31">
        <v>37513</v>
      </c>
      <c r="B1213" s="11" t="s">
        <v>31</v>
      </c>
      <c r="C1213" s="11" t="s">
        <v>32</v>
      </c>
      <c r="D1213" s="7">
        <v>1</v>
      </c>
      <c r="E1213" s="11" t="s">
        <v>5</v>
      </c>
      <c r="F1213" s="3" t="str">
        <f t="shared" si="92"/>
        <v>Mon</v>
      </c>
      <c r="G1213" s="3" t="str">
        <f t="shared" si="93"/>
        <v>Encrust</v>
      </c>
      <c r="H1213" s="19">
        <v>150</v>
      </c>
      <c r="I1213" s="19">
        <v>100</v>
      </c>
      <c r="J1213" s="19">
        <v>0</v>
      </c>
      <c r="K1213" s="24">
        <v>50</v>
      </c>
      <c r="L1213" s="12">
        <f t="shared" si="94"/>
        <v>11780.972450961724</v>
      </c>
      <c r="M1213" s="4">
        <f t="shared" si="95"/>
        <v>4.071181140421853</v>
      </c>
      <c r="N1213" s="4">
        <f t="shared" si="96"/>
        <v>9.3742410048138574</v>
      </c>
    </row>
    <row r="1214" spans="1:14" x14ac:dyDescent="0.2">
      <c r="A1214" s="31">
        <v>37513</v>
      </c>
      <c r="B1214" s="11" t="s">
        <v>31</v>
      </c>
      <c r="C1214" s="11" t="s">
        <v>32</v>
      </c>
      <c r="D1214" s="7">
        <v>1</v>
      </c>
      <c r="E1214" s="11" t="s">
        <v>5</v>
      </c>
      <c r="F1214" s="3" t="str">
        <f t="shared" si="92"/>
        <v>Mon</v>
      </c>
      <c r="G1214" s="3" t="str">
        <f t="shared" si="93"/>
        <v>Encrust</v>
      </c>
      <c r="H1214" s="19">
        <v>2</v>
      </c>
      <c r="I1214" s="19">
        <v>1</v>
      </c>
      <c r="J1214" s="19">
        <v>0</v>
      </c>
      <c r="K1214" s="24">
        <v>0</v>
      </c>
      <c r="L1214" s="12">
        <f t="shared" si="94"/>
        <v>1.5707963267948966</v>
      </c>
      <c r="M1214" s="4">
        <f t="shared" si="95"/>
        <v>0.19611987703015263</v>
      </c>
      <c r="N1214" s="4">
        <f t="shared" si="96"/>
        <v>0.45158270528945482</v>
      </c>
    </row>
    <row r="1215" spans="1:14" x14ac:dyDescent="0.2">
      <c r="A1215" s="30">
        <v>37513</v>
      </c>
      <c r="B1215" s="3" t="s">
        <v>20</v>
      </c>
      <c r="C1215" s="3" t="s">
        <v>32</v>
      </c>
      <c r="D1215" s="2">
        <v>2</v>
      </c>
      <c r="E1215" s="3" t="s">
        <v>5</v>
      </c>
      <c r="F1215" s="3" t="str">
        <f t="shared" si="92"/>
        <v>Mon</v>
      </c>
      <c r="G1215" s="3" t="str">
        <f t="shared" si="93"/>
        <v>Encrust</v>
      </c>
      <c r="H1215" s="17">
        <v>230</v>
      </c>
      <c r="I1215" s="17">
        <v>161</v>
      </c>
      <c r="J1215" s="17">
        <v>0</v>
      </c>
      <c r="K1215" s="22">
        <v>55</v>
      </c>
      <c r="L1215" s="12">
        <f t="shared" si="94"/>
        <v>29083.293990607508</v>
      </c>
      <c r="M1215" s="4">
        <f t="shared" si="95"/>
        <v>4.4636435934156138</v>
      </c>
      <c r="N1215" s="4">
        <f t="shared" si="96"/>
        <v>10.277919198637168</v>
      </c>
    </row>
    <row r="1216" spans="1:14" x14ac:dyDescent="0.2">
      <c r="A1216" s="30">
        <v>37527</v>
      </c>
      <c r="B1216" s="3" t="s">
        <v>20</v>
      </c>
      <c r="C1216" s="3" t="s">
        <v>32</v>
      </c>
      <c r="D1216" s="2">
        <v>3</v>
      </c>
      <c r="E1216" s="3" t="s">
        <v>5</v>
      </c>
      <c r="F1216" s="3" t="str">
        <f t="shared" si="92"/>
        <v>Mon</v>
      </c>
      <c r="G1216" s="3" t="str">
        <f t="shared" si="93"/>
        <v>Encrust</v>
      </c>
      <c r="H1216" s="17">
        <v>10</v>
      </c>
      <c r="I1216" s="17">
        <v>5.5</v>
      </c>
      <c r="J1216" s="17">
        <v>0</v>
      </c>
      <c r="K1216" s="22">
        <v>2</v>
      </c>
      <c r="L1216" s="12">
        <f t="shared" si="94"/>
        <v>43.196898986859658</v>
      </c>
      <c r="M1216" s="4">
        <f t="shared" si="95"/>
        <v>1.6354525708604153</v>
      </c>
      <c r="N1216" s="4">
        <f t="shared" si="96"/>
        <v>3.7657687099619803</v>
      </c>
    </row>
    <row r="1217" spans="1:14" x14ac:dyDescent="0.2">
      <c r="A1217" s="30">
        <v>37527</v>
      </c>
      <c r="B1217" s="3" t="s">
        <v>20</v>
      </c>
      <c r="C1217" s="3" t="s">
        <v>32</v>
      </c>
      <c r="D1217" s="2">
        <v>3</v>
      </c>
      <c r="E1217" s="3" t="s">
        <v>5</v>
      </c>
      <c r="F1217" s="3" t="str">
        <f t="shared" si="92"/>
        <v>Mon</v>
      </c>
      <c r="G1217" s="3" t="str">
        <f t="shared" si="93"/>
        <v>Encrust</v>
      </c>
      <c r="H1217" s="17">
        <v>5.5</v>
      </c>
      <c r="I1217" s="17">
        <v>3.5</v>
      </c>
      <c r="J1217" s="17">
        <v>0</v>
      </c>
      <c r="K1217" s="22">
        <v>15</v>
      </c>
      <c r="L1217" s="12">
        <f t="shared" si="94"/>
        <v>15.11891464540088</v>
      </c>
      <c r="M1217" s="4">
        <f t="shared" si="95"/>
        <v>1.179520615210691</v>
      </c>
      <c r="N1217" s="4">
        <f t="shared" si="96"/>
        <v>2.7159465854633029</v>
      </c>
    </row>
    <row r="1218" spans="1:14" x14ac:dyDescent="0.2">
      <c r="A1218" s="30">
        <v>37527</v>
      </c>
      <c r="B1218" s="3" t="s">
        <v>20</v>
      </c>
      <c r="C1218" s="3" t="s">
        <v>32</v>
      </c>
      <c r="D1218" s="2">
        <v>3</v>
      </c>
      <c r="E1218" s="3" t="s">
        <v>5</v>
      </c>
      <c r="F1218" s="3" t="str">
        <f t="shared" si="92"/>
        <v>Mon</v>
      </c>
      <c r="G1218" s="3" t="str">
        <f t="shared" si="93"/>
        <v>Encrust</v>
      </c>
      <c r="H1218" s="17">
        <v>16.5</v>
      </c>
      <c r="I1218" s="17">
        <v>14.5</v>
      </c>
      <c r="J1218" s="17">
        <v>0</v>
      </c>
      <c r="K1218" s="22">
        <v>10</v>
      </c>
      <c r="L1218" s="12">
        <f t="shared" si="94"/>
        <v>187.90651059283951</v>
      </c>
      <c r="M1218" s="4">
        <f t="shared" si="95"/>
        <v>2.2739418278150527</v>
      </c>
      <c r="N1218" s="4">
        <f t="shared" si="96"/>
        <v>5.2359445550625736</v>
      </c>
    </row>
    <row r="1219" spans="1:14" x14ac:dyDescent="0.2">
      <c r="A1219" s="30">
        <v>37527</v>
      </c>
      <c r="B1219" s="3" t="s">
        <v>20</v>
      </c>
      <c r="C1219" s="3" t="s">
        <v>32</v>
      </c>
      <c r="D1219" s="2">
        <v>3</v>
      </c>
      <c r="E1219" s="3" t="s">
        <v>5</v>
      </c>
      <c r="F1219" s="3" t="str">
        <f t="shared" ref="F1219:F1282" si="97">VLOOKUP(E1219,P$3:Q$22,2)</f>
        <v>Mon</v>
      </c>
      <c r="G1219" s="3" t="str">
        <f t="shared" ref="G1219:G1282" si="98">VLOOKUP(E1219,P$24:Q$44,2)</f>
        <v>Encrust</v>
      </c>
      <c r="H1219" s="17">
        <v>12.5</v>
      </c>
      <c r="I1219" s="17">
        <v>12.5</v>
      </c>
      <c r="J1219" s="17">
        <v>0</v>
      </c>
      <c r="K1219" s="22">
        <v>5</v>
      </c>
      <c r="L1219" s="12">
        <f t="shared" ref="L1219:L1282" si="99">IF(J1219&gt;0,PI()*((H1219/2)*(I1219/2)+J1219^2),((H1219/2)*(I1219/2))*PI())</f>
        <v>122.7184630308513</v>
      </c>
      <c r="M1219" s="4">
        <f t="shared" ref="M1219:M1282" si="100">LOG(L1219)</f>
        <v>2.0889099073822841</v>
      </c>
      <c r="N1219" s="4">
        <f t="shared" ref="N1219:N1282" si="101">LN(L1219)</f>
        <v>4.8098928133460204</v>
      </c>
    </row>
    <row r="1220" spans="1:14" x14ac:dyDescent="0.2">
      <c r="A1220" s="30">
        <v>37527</v>
      </c>
      <c r="B1220" s="3" t="s">
        <v>20</v>
      </c>
      <c r="C1220" s="3" t="s">
        <v>32</v>
      </c>
      <c r="D1220" s="2">
        <v>3</v>
      </c>
      <c r="E1220" s="3" t="s">
        <v>5</v>
      </c>
      <c r="F1220" s="3" t="str">
        <f t="shared" si="97"/>
        <v>Mon</v>
      </c>
      <c r="G1220" s="3" t="str">
        <f t="shared" si="98"/>
        <v>Encrust</v>
      </c>
      <c r="H1220" s="17">
        <v>15</v>
      </c>
      <c r="I1220" s="17">
        <v>6</v>
      </c>
      <c r="J1220" s="17">
        <v>0</v>
      </c>
      <c r="K1220" s="22">
        <v>5</v>
      </c>
      <c r="L1220" s="12">
        <f t="shared" si="99"/>
        <v>70.685834705770347</v>
      </c>
      <c r="M1220" s="4">
        <f t="shared" si="100"/>
        <v>1.8493323908054964</v>
      </c>
      <c r="N1220" s="4">
        <f t="shared" si="101"/>
        <v>4.2582451950597742</v>
      </c>
    </row>
    <row r="1221" spans="1:14" x14ac:dyDescent="0.2">
      <c r="A1221" s="30">
        <v>37527</v>
      </c>
      <c r="B1221" s="3" t="s">
        <v>20</v>
      </c>
      <c r="C1221" s="3" t="s">
        <v>32</v>
      </c>
      <c r="D1221" s="2">
        <v>5</v>
      </c>
      <c r="E1221" s="3" t="s">
        <v>5</v>
      </c>
      <c r="F1221" s="3" t="str">
        <f t="shared" si="97"/>
        <v>Mon</v>
      </c>
      <c r="G1221" s="3" t="str">
        <f t="shared" si="98"/>
        <v>Encrust</v>
      </c>
      <c r="H1221" s="17">
        <v>26</v>
      </c>
      <c r="I1221" s="17">
        <v>12</v>
      </c>
      <c r="J1221" s="17">
        <v>0</v>
      </c>
      <c r="K1221" s="22">
        <v>80</v>
      </c>
      <c r="L1221" s="12">
        <f t="shared" si="99"/>
        <v>245.04422698000386</v>
      </c>
      <c r="M1221" s="4">
        <f t="shared" si="100"/>
        <v>2.389244475384614</v>
      </c>
      <c r="N1221" s="4">
        <f t="shared" si="101"/>
        <v>5.5014387125389916</v>
      </c>
    </row>
    <row r="1222" spans="1:14" x14ac:dyDescent="0.2">
      <c r="A1222" s="30">
        <v>37527</v>
      </c>
      <c r="B1222" s="3" t="s">
        <v>20</v>
      </c>
      <c r="C1222" s="3" t="s">
        <v>32</v>
      </c>
      <c r="D1222" s="2">
        <v>5</v>
      </c>
      <c r="E1222" s="3" t="s">
        <v>5</v>
      </c>
      <c r="F1222" s="3" t="str">
        <f t="shared" si="97"/>
        <v>Mon</v>
      </c>
      <c r="G1222" s="3" t="str">
        <f t="shared" si="98"/>
        <v>Encrust</v>
      </c>
      <c r="H1222" s="17">
        <v>23</v>
      </c>
      <c r="I1222" s="17">
        <v>19.5</v>
      </c>
      <c r="J1222" s="17">
        <v>0</v>
      </c>
      <c r="K1222" s="22">
        <v>20</v>
      </c>
      <c r="L1222" s="12">
        <f t="shared" si="99"/>
        <v>352.25107628375554</v>
      </c>
      <c r="M1222" s="4">
        <f t="shared" si="100"/>
        <v>2.5468523287462825</v>
      </c>
      <c r="N1222" s="4">
        <f t="shared" si="101"/>
        <v>5.8643442062283606</v>
      </c>
    </row>
    <row r="1223" spans="1:14" x14ac:dyDescent="0.2">
      <c r="A1223" s="30">
        <v>37527</v>
      </c>
      <c r="B1223" s="3" t="s">
        <v>20</v>
      </c>
      <c r="C1223" s="3" t="s">
        <v>32</v>
      </c>
      <c r="D1223" s="2">
        <v>5</v>
      </c>
      <c r="E1223" s="3" t="s">
        <v>5</v>
      </c>
      <c r="F1223" s="3" t="str">
        <f t="shared" si="97"/>
        <v>Mon</v>
      </c>
      <c r="G1223" s="3" t="str">
        <f t="shared" si="98"/>
        <v>Encrust</v>
      </c>
      <c r="H1223" s="17">
        <v>17</v>
      </c>
      <c r="I1223" s="17">
        <v>14</v>
      </c>
      <c r="J1223" s="17">
        <v>0</v>
      </c>
      <c r="K1223" s="22">
        <v>15</v>
      </c>
      <c r="L1223" s="12">
        <f t="shared" si="99"/>
        <v>186.92476288859268</v>
      </c>
      <c r="M1223" s="4">
        <f t="shared" si="100"/>
        <v>2.2716668384226835</v>
      </c>
      <c r="N1223" s="4">
        <f t="shared" si="101"/>
        <v>5.2307061984009842</v>
      </c>
    </row>
    <row r="1224" spans="1:14" x14ac:dyDescent="0.2">
      <c r="A1224" s="30">
        <v>37527</v>
      </c>
      <c r="B1224" s="3" t="s">
        <v>20</v>
      </c>
      <c r="C1224" s="3" t="s">
        <v>32</v>
      </c>
      <c r="D1224" s="2">
        <v>5</v>
      </c>
      <c r="E1224" s="3" t="s">
        <v>5</v>
      </c>
      <c r="F1224" s="3" t="str">
        <f t="shared" si="97"/>
        <v>Mon</v>
      </c>
      <c r="G1224" s="3" t="str">
        <f t="shared" si="98"/>
        <v>Encrust</v>
      </c>
      <c r="H1224" s="17">
        <v>21</v>
      </c>
      <c r="I1224" s="17">
        <v>13.5</v>
      </c>
      <c r="J1224" s="17">
        <v>0</v>
      </c>
      <c r="K1224" s="22">
        <v>85</v>
      </c>
      <c r="L1224" s="12">
        <f t="shared" si="99"/>
        <v>222.66037932317658</v>
      </c>
      <c r="M1224" s="4">
        <f t="shared" si="100"/>
        <v>2.3476429445950968</v>
      </c>
      <c r="N1224" s="4">
        <f t="shared" si="101"/>
        <v>5.4056476478973163</v>
      </c>
    </row>
    <row r="1225" spans="1:14" x14ac:dyDescent="0.2">
      <c r="A1225" s="31">
        <v>37527</v>
      </c>
      <c r="B1225" s="11" t="s">
        <v>31</v>
      </c>
      <c r="C1225" s="3" t="s">
        <v>32</v>
      </c>
      <c r="D1225" s="7">
        <v>5</v>
      </c>
      <c r="E1225" s="11" t="s">
        <v>5</v>
      </c>
      <c r="F1225" s="3" t="str">
        <f t="shared" si="97"/>
        <v>Mon</v>
      </c>
      <c r="G1225" s="3" t="str">
        <f t="shared" si="98"/>
        <v>Encrust</v>
      </c>
      <c r="H1225" s="19">
        <v>90</v>
      </c>
      <c r="I1225" s="19">
        <v>82</v>
      </c>
      <c r="J1225" s="19">
        <v>0</v>
      </c>
      <c r="K1225" s="24">
        <v>20</v>
      </c>
      <c r="L1225" s="12">
        <f t="shared" si="99"/>
        <v>5796.2384458731685</v>
      </c>
      <c r="M1225" s="4">
        <f t="shared" si="100"/>
        <v>3.7631462431892131</v>
      </c>
      <c r="N1225" s="4">
        <f t="shared" si="101"/>
        <v>8.6649644423240275</v>
      </c>
    </row>
    <row r="1226" spans="1:14" x14ac:dyDescent="0.2">
      <c r="A1226" s="31">
        <v>37527</v>
      </c>
      <c r="B1226" s="11" t="s">
        <v>31</v>
      </c>
      <c r="C1226" s="3" t="s">
        <v>32</v>
      </c>
      <c r="D1226" s="7">
        <v>6</v>
      </c>
      <c r="E1226" s="11" t="s">
        <v>5</v>
      </c>
      <c r="F1226" s="3" t="str">
        <f t="shared" si="97"/>
        <v>Mon</v>
      </c>
      <c r="G1226" s="3" t="str">
        <f t="shared" si="98"/>
        <v>Encrust</v>
      </c>
      <c r="H1226" s="19">
        <v>27</v>
      </c>
      <c r="I1226" s="19">
        <v>30</v>
      </c>
      <c r="J1226" s="19">
        <v>0</v>
      </c>
      <c r="K1226" s="24">
        <v>5</v>
      </c>
      <c r="L1226" s="12">
        <f t="shared" si="99"/>
        <v>636.17251235193305</v>
      </c>
      <c r="M1226" s="4">
        <f t="shared" si="100"/>
        <v>2.8035749002448211</v>
      </c>
      <c r="N1226" s="4">
        <f t="shared" si="101"/>
        <v>6.4554697723959942</v>
      </c>
    </row>
    <row r="1227" spans="1:14" x14ac:dyDescent="0.2">
      <c r="A1227" s="31">
        <v>37513</v>
      </c>
      <c r="B1227" s="11" t="s">
        <v>31</v>
      </c>
      <c r="C1227" s="11" t="s">
        <v>32</v>
      </c>
      <c r="D1227" s="7">
        <v>7</v>
      </c>
      <c r="E1227" s="11" t="s">
        <v>5</v>
      </c>
      <c r="F1227" s="3" t="str">
        <f t="shared" si="97"/>
        <v>Mon</v>
      </c>
      <c r="G1227" s="3" t="str">
        <f t="shared" si="98"/>
        <v>Encrust</v>
      </c>
      <c r="H1227" s="19">
        <v>10</v>
      </c>
      <c r="I1227" s="19">
        <v>7</v>
      </c>
      <c r="J1227" s="19">
        <v>0</v>
      </c>
      <c r="K1227" s="24">
        <v>0</v>
      </c>
      <c r="L1227" s="12">
        <f t="shared" si="99"/>
        <v>54.977871437821378</v>
      </c>
      <c r="M1227" s="4">
        <f t="shared" si="100"/>
        <v>1.7401879213804283</v>
      </c>
      <c r="N1227" s="4">
        <f t="shared" si="101"/>
        <v>4.0069307667788685</v>
      </c>
    </row>
    <row r="1228" spans="1:14" x14ac:dyDescent="0.2">
      <c r="A1228" s="31">
        <v>37513</v>
      </c>
      <c r="B1228" s="11" t="s">
        <v>31</v>
      </c>
      <c r="C1228" s="11" t="s">
        <v>32</v>
      </c>
      <c r="D1228" s="7">
        <v>7</v>
      </c>
      <c r="E1228" s="11" t="s">
        <v>5</v>
      </c>
      <c r="F1228" s="3" t="str">
        <f t="shared" si="97"/>
        <v>Mon</v>
      </c>
      <c r="G1228" s="3" t="str">
        <f t="shared" si="98"/>
        <v>Encrust</v>
      </c>
      <c r="H1228" s="19">
        <v>17</v>
      </c>
      <c r="I1228" s="19">
        <v>10</v>
      </c>
      <c r="J1228" s="19">
        <v>0</v>
      </c>
      <c r="K1228" s="24">
        <v>0</v>
      </c>
      <c r="L1228" s="12">
        <f t="shared" si="99"/>
        <v>133.51768777756621</v>
      </c>
      <c r="M1228" s="4">
        <f t="shared" si="100"/>
        <v>2.1255388027444453</v>
      </c>
      <c r="N1228" s="4">
        <f t="shared" si="101"/>
        <v>4.8942339617797712</v>
      </c>
    </row>
    <row r="1229" spans="1:14" x14ac:dyDescent="0.2">
      <c r="A1229" s="31">
        <v>37513</v>
      </c>
      <c r="B1229" s="11" t="s">
        <v>31</v>
      </c>
      <c r="C1229" s="11" t="s">
        <v>32</v>
      </c>
      <c r="D1229" s="7">
        <v>7</v>
      </c>
      <c r="E1229" s="11" t="s">
        <v>5</v>
      </c>
      <c r="F1229" s="3" t="str">
        <f t="shared" si="97"/>
        <v>Mon</v>
      </c>
      <c r="G1229" s="3" t="str">
        <f t="shared" si="98"/>
        <v>Encrust</v>
      </c>
      <c r="H1229" s="19">
        <v>4</v>
      </c>
      <c r="I1229" s="19">
        <v>2</v>
      </c>
      <c r="J1229" s="19">
        <v>0</v>
      </c>
      <c r="K1229" s="24">
        <v>5</v>
      </c>
      <c r="L1229" s="12">
        <f t="shared" si="99"/>
        <v>6.2831853071795862</v>
      </c>
      <c r="M1229" s="4">
        <f t="shared" si="100"/>
        <v>0.79817986835811505</v>
      </c>
      <c r="N1229" s="4">
        <f t="shared" si="101"/>
        <v>1.8378770664093453</v>
      </c>
    </row>
    <row r="1230" spans="1:14" x14ac:dyDescent="0.2">
      <c r="A1230" s="31">
        <v>37513</v>
      </c>
      <c r="B1230" s="11" t="s">
        <v>31</v>
      </c>
      <c r="C1230" s="11" t="s">
        <v>32</v>
      </c>
      <c r="D1230" s="7">
        <v>7</v>
      </c>
      <c r="E1230" s="11" t="s">
        <v>5</v>
      </c>
      <c r="F1230" s="3" t="str">
        <f t="shared" si="97"/>
        <v>Mon</v>
      </c>
      <c r="G1230" s="3" t="str">
        <f t="shared" si="98"/>
        <v>Encrust</v>
      </c>
      <c r="H1230" s="19">
        <v>5</v>
      </c>
      <c r="I1230" s="19">
        <v>3</v>
      </c>
      <c r="J1230" s="19">
        <v>0</v>
      </c>
      <c r="K1230" s="24">
        <v>0</v>
      </c>
      <c r="L1230" s="12">
        <f t="shared" si="99"/>
        <v>11.780972450961723</v>
      </c>
      <c r="M1230" s="4">
        <f t="shared" si="100"/>
        <v>1.0711811404218528</v>
      </c>
      <c r="N1230" s="4">
        <f t="shared" si="101"/>
        <v>2.4664857258317197</v>
      </c>
    </row>
    <row r="1231" spans="1:14" x14ac:dyDescent="0.2">
      <c r="A1231" s="31">
        <v>37513</v>
      </c>
      <c r="B1231" s="11" t="s">
        <v>31</v>
      </c>
      <c r="C1231" s="11" t="s">
        <v>32</v>
      </c>
      <c r="D1231" s="7">
        <v>7</v>
      </c>
      <c r="E1231" s="11" t="s">
        <v>5</v>
      </c>
      <c r="F1231" s="3" t="str">
        <f t="shared" si="97"/>
        <v>Mon</v>
      </c>
      <c r="G1231" s="3" t="str">
        <f t="shared" si="98"/>
        <v>Encrust</v>
      </c>
      <c r="H1231" s="19">
        <v>12</v>
      </c>
      <c r="I1231" s="19">
        <v>12</v>
      </c>
      <c r="J1231" s="19">
        <v>0</v>
      </c>
      <c r="K1231" s="24">
        <v>10</v>
      </c>
      <c r="L1231" s="12">
        <f t="shared" si="99"/>
        <v>113.09733552923255</v>
      </c>
      <c r="M1231" s="4">
        <f t="shared" si="100"/>
        <v>2.053452373461421</v>
      </c>
      <c r="N1231" s="4">
        <f t="shared" si="101"/>
        <v>4.7282488243055099</v>
      </c>
    </row>
    <row r="1232" spans="1:14" x14ac:dyDescent="0.2">
      <c r="A1232" s="31">
        <v>37513</v>
      </c>
      <c r="B1232" s="11" t="s">
        <v>31</v>
      </c>
      <c r="C1232" s="11" t="s">
        <v>32</v>
      </c>
      <c r="D1232" s="7">
        <v>7</v>
      </c>
      <c r="E1232" s="11" t="s">
        <v>5</v>
      </c>
      <c r="F1232" s="3" t="str">
        <f t="shared" si="97"/>
        <v>Mon</v>
      </c>
      <c r="G1232" s="3" t="str">
        <f t="shared" si="98"/>
        <v>Encrust</v>
      </c>
      <c r="H1232" s="19">
        <v>10</v>
      </c>
      <c r="I1232" s="19">
        <v>5</v>
      </c>
      <c r="J1232" s="19">
        <v>0</v>
      </c>
      <c r="K1232" s="24">
        <v>5</v>
      </c>
      <c r="L1232" s="12">
        <f t="shared" si="99"/>
        <v>39.269908169872416</v>
      </c>
      <c r="M1232" s="4">
        <f t="shared" si="100"/>
        <v>1.5940598857021904</v>
      </c>
      <c r="N1232" s="4">
        <f t="shared" si="101"/>
        <v>3.6704585301576556</v>
      </c>
    </row>
    <row r="1233" spans="1:14" x14ac:dyDescent="0.2">
      <c r="A1233" s="31">
        <v>37513</v>
      </c>
      <c r="B1233" s="11" t="s">
        <v>31</v>
      </c>
      <c r="C1233" s="11" t="s">
        <v>32</v>
      </c>
      <c r="D1233" s="7">
        <v>7</v>
      </c>
      <c r="E1233" s="11" t="s">
        <v>5</v>
      </c>
      <c r="F1233" s="3" t="str">
        <f t="shared" si="97"/>
        <v>Mon</v>
      </c>
      <c r="G1233" s="3" t="str">
        <f t="shared" si="98"/>
        <v>Encrust</v>
      </c>
      <c r="H1233" s="19">
        <v>7</v>
      </c>
      <c r="I1233" s="19">
        <v>4</v>
      </c>
      <c r="J1233" s="19">
        <v>0</v>
      </c>
      <c r="K1233" s="24">
        <v>0</v>
      </c>
      <c r="L1233" s="12">
        <f t="shared" si="99"/>
        <v>21.991148575128552</v>
      </c>
      <c r="M1233" s="4">
        <f t="shared" si="100"/>
        <v>1.3422479127083906</v>
      </c>
      <c r="N1233" s="4">
        <f t="shared" si="101"/>
        <v>3.0906400349047134</v>
      </c>
    </row>
    <row r="1234" spans="1:14" x14ac:dyDescent="0.2">
      <c r="A1234" s="30">
        <v>37513</v>
      </c>
      <c r="B1234" s="3" t="s">
        <v>20</v>
      </c>
      <c r="C1234" s="3" t="s">
        <v>32</v>
      </c>
      <c r="D1234" s="2">
        <v>8</v>
      </c>
      <c r="E1234" s="3" t="s">
        <v>5</v>
      </c>
      <c r="F1234" s="3" t="str">
        <f t="shared" si="97"/>
        <v>Mon</v>
      </c>
      <c r="G1234" s="3" t="str">
        <f t="shared" si="98"/>
        <v>Encrust</v>
      </c>
      <c r="H1234" s="17">
        <v>84</v>
      </c>
      <c r="I1234" s="17">
        <v>75.5</v>
      </c>
      <c r="J1234" s="17">
        <v>0</v>
      </c>
      <c r="K1234" s="22">
        <v>20</v>
      </c>
      <c r="L1234" s="12">
        <f t="shared" si="99"/>
        <v>4980.995152266617</v>
      </c>
      <c r="M1234" s="4">
        <f t="shared" si="100"/>
        <v>3.6973161190572412</v>
      </c>
      <c r="N1234" s="4">
        <f t="shared" si="101"/>
        <v>8.5133849798278014</v>
      </c>
    </row>
    <row r="1235" spans="1:14" x14ac:dyDescent="0.2">
      <c r="A1235" s="30">
        <v>37513</v>
      </c>
      <c r="B1235" s="3" t="s">
        <v>20</v>
      </c>
      <c r="C1235" s="3" t="s">
        <v>32</v>
      </c>
      <c r="D1235" s="2">
        <v>8</v>
      </c>
      <c r="E1235" s="3" t="s">
        <v>5</v>
      </c>
      <c r="F1235" s="3" t="str">
        <f t="shared" si="97"/>
        <v>Mon</v>
      </c>
      <c r="G1235" s="3" t="str">
        <f t="shared" si="98"/>
        <v>Encrust</v>
      </c>
      <c r="H1235" s="17">
        <v>1.2</v>
      </c>
      <c r="I1235" s="17">
        <v>0.8</v>
      </c>
      <c r="J1235" s="17">
        <v>0</v>
      </c>
      <c r="K1235" s="22">
        <v>0</v>
      </c>
      <c r="L1235" s="12">
        <f t="shared" si="99"/>
        <v>0.7539822368615503</v>
      </c>
      <c r="M1235" s="4">
        <f t="shared" si="100"/>
        <v>-0.12263888559426017</v>
      </c>
      <c r="N1235" s="4">
        <f t="shared" si="101"/>
        <v>-0.28238646979074566</v>
      </c>
    </row>
    <row r="1236" spans="1:14" x14ac:dyDescent="0.2">
      <c r="A1236" s="30">
        <v>37513</v>
      </c>
      <c r="B1236" s="3" t="s">
        <v>20</v>
      </c>
      <c r="C1236" s="3" t="s">
        <v>32</v>
      </c>
      <c r="D1236" s="2">
        <v>8</v>
      </c>
      <c r="E1236" s="3" t="s">
        <v>5</v>
      </c>
      <c r="F1236" s="3" t="str">
        <f t="shared" si="97"/>
        <v>Mon</v>
      </c>
      <c r="G1236" s="3" t="str">
        <f t="shared" si="98"/>
        <v>Encrust</v>
      </c>
      <c r="H1236" s="17">
        <v>25</v>
      </c>
      <c r="I1236" s="17">
        <v>24.5</v>
      </c>
      <c r="J1236" s="17">
        <v>0</v>
      </c>
      <c r="K1236" s="22">
        <v>20</v>
      </c>
      <c r="L1236" s="12">
        <f t="shared" si="99"/>
        <v>481.05637508093707</v>
      </c>
      <c r="M1236" s="4">
        <f t="shared" si="100"/>
        <v>2.6821959744027417</v>
      </c>
      <c r="N1236" s="4">
        <f t="shared" si="101"/>
        <v>6.1759844671483917</v>
      </c>
    </row>
    <row r="1237" spans="1:14" x14ac:dyDescent="0.2">
      <c r="A1237" s="30">
        <v>37513</v>
      </c>
      <c r="B1237" s="3" t="s">
        <v>20</v>
      </c>
      <c r="C1237" s="3" t="s">
        <v>32</v>
      </c>
      <c r="D1237" s="2">
        <v>8</v>
      </c>
      <c r="E1237" s="3" t="s">
        <v>5</v>
      </c>
      <c r="F1237" s="3" t="str">
        <f t="shared" si="97"/>
        <v>Mon</v>
      </c>
      <c r="G1237" s="3" t="str">
        <f t="shared" si="98"/>
        <v>Encrust</v>
      </c>
      <c r="H1237" s="17">
        <v>45</v>
      </c>
      <c r="I1237" s="17">
        <v>41</v>
      </c>
      <c r="J1237" s="17">
        <v>0</v>
      </c>
      <c r="K1237" s="22">
        <v>40</v>
      </c>
      <c r="L1237" s="12">
        <f t="shared" si="99"/>
        <v>1449.0596114682921</v>
      </c>
      <c r="M1237" s="4">
        <f t="shared" si="100"/>
        <v>3.1610862518612506</v>
      </c>
      <c r="N1237" s="4">
        <f t="shared" si="101"/>
        <v>7.2786700812041367</v>
      </c>
    </row>
    <row r="1238" spans="1:14" x14ac:dyDescent="0.2">
      <c r="A1238" s="30">
        <v>37513</v>
      </c>
      <c r="B1238" s="3" t="s">
        <v>20</v>
      </c>
      <c r="C1238" s="3" t="s">
        <v>32</v>
      </c>
      <c r="D1238" s="2">
        <v>8</v>
      </c>
      <c r="E1238" s="3" t="s">
        <v>5</v>
      </c>
      <c r="F1238" s="3" t="str">
        <f t="shared" si="97"/>
        <v>Mon</v>
      </c>
      <c r="G1238" s="3" t="str">
        <f t="shared" si="98"/>
        <v>Encrust</v>
      </c>
      <c r="H1238" s="17">
        <v>6</v>
      </c>
      <c r="I1238" s="17">
        <v>4</v>
      </c>
      <c r="J1238" s="17">
        <v>0</v>
      </c>
      <c r="K1238" s="22">
        <v>20</v>
      </c>
      <c r="L1238" s="12">
        <f t="shared" si="99"/>
        <v>18.849555921538759</v>
      </c>
      <c r="M1238" s="4">
        <f t="shared" si="100"/>
        <v>1.2753011230777775</v>
      </c>
      <c r="N1238" s="4">
        <f t="shared" si="101"/>
        <v>2.9364893550774553</v>
      </c>
    </row>
    <row r="1239" spans="1:14" x14ac:dyDescent="0.2">
      <c r="A1239" s="30">
        <v>37513</v>
      </c>
      <c r="B1239" s="3" t="s">
        <v>20</v>
      </c>
      <c r="C1239" s="3" t="s">
        <v>32</v>
      </c>
      <c r="D1239" s="2">
        <v>8</v>
      </c>
      <c r="E1239" s="3" t="s">
        <v>5</v>
      </c>
      <c r="F1239" s="3" t="str">
        <f t="shared" si="97"/>
        <v>Mon</v>
      </c>
      <c r="G1239" s="3" t="str">
        <f t="shared" si="98"/>
        <v>Encrust</v>
      </c>
      <c r="H1239" s="17">
        <v>16.5</v>
      </c>
      <c r="I1239" s="17">
        <v>6.5</v>
      </c>
      <c r="J1239" s="17">
        <v>0</v>
      </c>
      <c r="K1239" s="22">
        <v>30</v>
      </c>
      <c r="L1239" s="12">
        <f t="shared" si="99"/>
        <v>84.233953024376333</v>
      </c>
      <c r="M1239" s="4">
        <f t="shared" si="100"/>
        <v>1.9254871822229334</v>
      </c>
      <c r="N1239" s="4">
        <f t="shared" si="101"/>
        <v>4.4335980825376362</v>
      </c>
    </row>
    <row r="1240" spans="1:14" x14ac:dyDescent="0.2">
      <c r="A1240" s="30">
        <v>37513</v>
      </c>
      <c r="B1240" s="3" t="s">
        <v>20</v>
      </c>
      <c r="C1240" s="3" t="s">
        <v>32</v>
      </c>
      <c r="D1240" s="2">
        <v>8</v>
      </c>
      <c r="E1240" s="3" t="s">
        <v>5</v>
      </c>
      <c r="F1240" s="3" t="str">
        <f t="shared" si="97"/>
        <v>Mon</v>
      </c>
      <c r="G1240" s="3" t="str">
        <f t="shared" si="98"/>
        <v>Encrust</v>
      </c>
      <c r="H1240" s="17">
        <v>1.2</v>
      </c>
      <c r="I1240" s="17">
        <v>1</v>
      </c>
      <c r="J1240" s="17">
        <v>0</v>
      </c>
      <c r="K1240" s="22">
        <v>0</v>
      </c>
      <c r="L1240" s="12">
        <f t="shared" si="99"/>
        <v>0.94247779607693793</v>
      </c>
      <c r="M1240" s="4">
        <f t="shared" si="100"/>
        <v>-2.5728872586203724E-2</v>
      </c>
      <c r="N1240" s="4">
        <f t="shared" si="101"/>
        <v>-5.9242918476535858E-2</v>
      </c>
    </row>
    <row r="1241" spans="1:14" x14ac:dyDescent="0.2">
      <c r="A1241" s="31">
        <v>37513</v>
      </c>
      <c r="B1241" s="11" t="s">
        <v>31</v>
      </c>
      <c r="C1241" s="11" t="s">
        <v>32</v>
      </c>
      <c r="D1241" s="7">
        <v>8</v>
      </c>
      <c r="E1241" s="11" t="s">
        <v>5</v>
      </c>
      <c r="F1241" s="3" t="str">
        <f t="shared" si="97"/>
        <v>Mon</v>
      </c>
      <c r="G1241" s="3" t="str">
        <f t="shared" si="98"/>
        <v>Encrust</v>
      </c>
      <c r="H1241" s="19">
        <v>14</v>
      </c>
      <c r="I1241" s="19">
        <v>13</v>
      </c>
      <c r="J1241" s="19">
        <v>0</v>
      </c>
      <c r="K1241" s="24">
        <v>5</v>
      </c>
      <c r="L1241" s="12">
        <f t="shared" si="99"/>
        <v>142.94246573833559</v>
      </c>
      <c r="M1241" s="4">
        <f t="shared" si="100"/>
        <v>2.1551612693512463</v>
      </c>
      <c r="N1241" s="4">
        <f t="shared" si="101"/>
        <v>4.9624422118063052</v>
      </c>
    </row>
    <row r="1242" spans="1:14" x14ac:dyDescent="0.2">
      <c r="A1242" s="31">
        <v>37513</v>
      </c>
      <c r="B1242" s="11" t="s">
        <v>31</v>
      </c>
      <c r="C1242" s="11" t="s">
        <v>32</v>
      </c>
      <c r="D1242" s="7">
        <v>8</v>
      </c>
      <c r="E1242" s="11" t="s">
        <v>5</v>
      </c>
      <c r="F1242" s="3" t="str">
        <f t="shared" si="97"/>
        <v>Mon</v>
      </c>
      <c r="G1242" s="3" t="str">
        <f t="shared" si="98"/>
        <v>Encrust</v>
      </c>
      <c r="H1242" s="19">
        <v>21</v>
      </c>
      <c r="I1242" s="19">
        <v>24</v>
      </c>
      <c r="J1242" s="19">
        <v>0</v>
      </c>
      <c r="K1242" s="24">
        <v>5</v>
      </c>
      <c r="L1242" s="12">
        <f t="shared" si="99"/>
        <v>395.84067435231395</v>
      </c>
      <c r="M1242" s="4">
        <f t="shared" si="100"/>
        <v>2.5975204178116966</v>
      </c>
      <c r="N1242" s="4">
        <f t="shared" si="101"/>
        <v>5.9810117928008779</v>
      </c>
    </row>
    <row r="1243" spans="1:14" x14ac:dyDescent="0.2">
      <c r="A1243" s="31">
        <v>37513</v>
      </c>
      <c r="B1243" s="11" t="s">
        <v>31</v>
      </c>
      <c r="C1243" s="11" t="s">
        <v>32</v>
      </c>
      <c r="D1243" s="7">
        <v>8</v>
      </c>
      <c r="E1243" s="11" t="s">
        <v>5</v>
      </c>
      <c r="F1243" s="3" t="str">
        <f t="shared" si="97"/>
        <v>Mon</v>
      </c>
      <c r="G1243" s="3" t="str">
        <f t="shared" si="98"/>
        <v>Encrust</v>
      </c>
      <c r="H1243" s="19">
        <v>3</v>
      </c>
      <c r="I1243" s="19">
        <v>4</v>
      </c>
      <c r="J1243" s="19">
        <v>0</v>
      </c>
      <c r="K1243" s="24">
        <v>0</v>
      </c>
      <c r="L1243" s="12">
        <f t="shared" si="99"/>
        <v>9.4247779607693793</v>
      </c>
      <c r="M1243" s="4">
        <f t="shared" si="100"/>
        <v>0.97427112741379629</v>
      </c>
      <c r="N1243" s="4">
        <f t="shared" si="101"/>
        <v>2.2433421745175099</v>
      </c>
    </row>
    <row r="1244" spans="1:14" x14ac:dyDescent="0.2">
      <c r="A1244" s="31">
        <v>37513</v>
      </c>
      <c r="B1244" s="11" t="s">
        <v>31</v>
      </c>
      <c r="C1244" s="11" t="s">
        <v>32</v>
      </c>
      <c r="D1244" s="7">
        <v>8</v>
      </c>
      <c r="E1244" s="11" t="s">
        <v>5</v>
      </c>
      <c r="F1244" s="3" t="str">
        <f t="shared" si="97"/>
        <v>Mon</v>
      </c>
      <c r="G1244" s="3" t="str">
        <f t="shared" si="98"/>
        <v>Encrust</v>
      </c>
      <c r="H1244" s="19">
        <v>3</v>
      </c>
      <c r="I1244" s="19">
        <v>4</v>
      </c>
      <c r="J1244" s="19">
        <v>0</v>
      </c>
      <c r="K1244" s="24">
        <v>0</v>
      </c>
      <c r="L1244" s="12">
        <f t="shared" si="99"/>
        <v>9.4247779607693793</v>
      </c>
      <c r="M1244" s="4">
        <f t="shared" si="100"/>
        <v>0.97427112741379629</v>
      </c>
      <c r="N1244" s="4">
        <f t="shared" si="101"/>
        <v>2.2433421745175099</v>
      </c>
    </row>
    <row r="1245" spans="1:14" x14ac:dyDescent="0.2">
      <c r="A1245" s="31">
        <v>37513</v>
      </c>
      <c r="B1245" s="11" t="s">
        <v>31</v>
      </c>
      <c r="C1245" s="11" t="s">
        <v>32</v>
      </c>
      <c r="D1245" s="7">
        <v>8</v>
      </c>
      <c r="E1245" s="11" t="s">
        <v>5</v>
      </c>
      <c r="F1245" s="3" t="str">
        <f t="shared" si="97"/>
        <v>Mon</v>
      </c>
      <c r="G1245" s="3" t="str">
        <f t="shared" si="98"/>
        <v>Encrust</v>
      </c>
      <c r="H1245" s="19">
        <v>3</v>
      </c>
      <c r="I1245" s="19">
        <v>1</v>
      </c>
      <c r="J1245" s="19">
        <v>0</v>
      </c>
      <c r="K1245" s="24">
        <v>0</v>
      </c>
      <c r="L1245" s="12">
        <f t="shared" si="99"/>
        <v>2.3561944901923448</v>
      </c>
      <c r="M1245" s="4">
        <f t="shared" si="100"/>
        <v>0.37221113608583389</v>
      </c>
      <c r="N1245" s="4">
        <f t="shared" si="101"/>
        <v>0.85704781339761926</v>
      </c>
    </row>
    <row r="1246" spans="1:14" x14ac:dyDescent="0.2">
      <c r="A1246" s="31">
        <v>37513</v>
      </c>
      <c r="B1246" s="11" t="s">
        <v>31</v>
      </c>
      <c r="C1246" s="11" t="s">
        <v>32</v>
      </c>
      <c r="D1246" s="7">
        <v>8</v>
      </c>
      <c r="E1246" s="11" t="s">
        <v>5</v>
      </c>
      <c r="F1246" s="3" t="str">
        <f t="shared" si="97"/>
        <v>Mon</v>
      </c>
      <c r="G1246" s="3" t="str">
        <f t="shared" si="98"/>
        <v>Encrust</v>
      </c>
      <c r="H1246" s="19">
        <v>1</v>
      </c>
      <c r="I1246" s="19">
        <v>1</v>
      </c>
      <c r="J1246" s="19">
        <v>0</v>
      </c>
      <c r="K1246" s="24">
        <v>0</v>
      </c>
      <c r="L1246" s="12">
        <f t="shared" si="99"/>
        <v>0.78539816339744828</v>
      </c>
      <c r="M1246" s="4">
        <f t="shared" si="100"/>
        <v>-0.10491011863382856</v>
      </c>
      <c r="N1246" s="4">
        <f t="shared" si="101"/>
        <v>-0.24156447527049049</v>
      </c>
    </row>
    <row r="1247" spans="1:14" x14ac:dyDescent="0.2">
      <c r="A1247" s="31">
        <v>37513</v>
      </c>
      <c r="B1247" s="11" t="s">
        <v>31</v>
      </c>
      <c r="C1247" s="11" t="s">
        <v>32</v>
      </c>
      <c r="D1247" s="7">
        <v>8</v>
      </c>
      <c r="E1247" s="11" t="s">
        <v>5</v>
      </c>
      <c r="F1247" s="3" t="str">
        <f t="shared" si="97"/>
        <v>Mon</v>
      </c>
      <c r="G1247" s="3" t="str">
        <f t="shared" si="98"/>
        <v>Encrust</v>
      </c>
      <c r="H1247" s="19">
        <v>1</v>
      </c>
      <c r="I1247" s="19">
        <v>1</v>
      </c>
      <c r="J1247" s="19">
        <v>0</v>
      </c>
      <c r="K1247" s="24">
        <v>0</v>
      </c>
      <c r="L1247" s="12">
        <f t="shared" si="99"/>
        <v>0.78539816339744828</v>
      </c>
      <c r="M1247" s="4">
        <f t="shared" si="100"/>
        <v>-0.10491011863382856</v>
      </c>
      <c r="N1247" s="4">
        <f t="shared" si="101"/>
        <v>-0.24156447527049049</v>
      </c>
    </row>
    <row r="1248" spans="1:14" x14ac:dyDescent="0.2">
      <c r="A1248" s="31">
        <v>37513</v>
      </c>
      <c r="B1248" s="11" t="s">
        <v>31</v>
      </c>
      <c r="C1248" s="11" t="s">
        <v>32</v>
      </c>
      <c r="D1248" s="7">
        <v>8</v>
      </c>
      <c r="E1248" s="11" t="s">
        <v>5</v>
      </c>
      <c r="F1248" s="3" t="str">
        <f t="shared" si="97"/>
        <v>Mon</v>
      </c>
      <c r="G1248" s="3" t="str">
        <f t="shared" si="98"/>
        <v>Encrust</v>
      </c>
      <c r="H1248" s="19">
        <v>72</v>
      </c>
      <c r="I1248" s="19">
        <v>63</v>
      </c>
      <c r="J1248" s="19">
        <v>0</v>
      </c>
      <c r="K1248" s="24">
        <v>25</v>
      </c>
      <c r="L1248" s="12">
        <f t="shared" si="99"/>
        <v>3562.5660691708254</v>
      </c>
      <c r="M1248" s="4">
        <f t="shared" si="100"/>
        <v>3.5517629272510218</v>
      </c>
      <c r="N1248" s="4">
        <f t="shared" si="101"/>
        <v>8.1782363701370979</v>
      </c>
    </row>
    <row r="1249" spans="1:14" x14ac:dyDescent="0.2">
      <c r="A1249" s="31">
        <v>37513</v>
      </c>
      <c r="B1249" s="11" t="s">
        <v>31</v>
      </c>
      <c r="C1249" s="11" t="s">
        <v>32</v>
      </c>
      <c r="D1249" s="7">
        <v>8</v>
      </c>
      <c r="E1249" s="11" t="s">
        <v>5</v>
      </c>
      <c r="F1249" s="3" t="str">
        <f t="shared" si="97"/>
        <v>Mon</v>
      </c>
      <c r="G1249" s="3" t="str">
        <f t="shared" si="98"/>
        <v>Encrust</v>
      </c>
      <c r="H1249" s="19">
        <v>13</v>
      </c>
      <c r="I1249" s="19">
        <v>7</v>
      </c>
      <c r="J1249" s="19">
        <v>0</v>
      </c>
      <c r="K1249" s="24">
        <v>0</v>
      </c>
      <c r="L1249" s="12">
        <f t="shared" si="99"/>
        <v>71.471232869167793</v>
      </c>
      <c r="M1249" s="4">
        <f t="shared" si="100"/>
        <v>1.854131273687265</v>
      </c>
      <c r="N1249" s="4">
        <f t="shared" si="101"/>
        <v>4.2692950312463598</v>
      </c>
    </row>
    <row r="1250" spans="1:14" x14ac:dyDescent="0.2">
      <c r="A1250" s="31">
        <v>37513</v>
      </c>
      <c r="B1250" s="11" t="s">
        <v>31</v>
      </c>
      <c r="C1250" s="11" t="s">
        <v>32</v>
      </c>
      <c r="D1250" s="7">
        <v>8</v>
      </c>
      <c r="E1250" s="11" t="s">
        <v>5</v>
      </c>
      <c r="F1250" s="3" t="str">
        <f t="shared" si="97"/>
        <v>Mon</v>
      </c>
      <c r="G1250" s="3" t="str">
        <f t="shared" si="98"/>
        <v>Encrust</v>
      </c>
      <c r="H1250" s="19">
        <v>8</v>
      </c>
      <c r="I1250" s="19">
        <v>5</v>
      </c>
      <c r="J1250" s="19">
        <v>0</v>
      </c>
      <c r="K1250" s="24">
        <v>5</v>
      </c>
      <c r="L1250" s="12">
        <f t="shared" si="99"/>
        <v>31.415926535897931</v>
      </c>
      <c r="M1250" s="4">
        <f t="shared" si="100"/>
        <v>1.4971498726941339</v>
      </c>
      <c r="N1250" s="4">
        <f t="shared" si="101"/>
        <v>3.4473149788434458</v>
      </c>
    </row>
    <row r="1251" spans="1:14" x14ac:dyDescent="0.2">
      <c r="A1251" s="31">
        <v>37513</v>
      </c>
      <c r="B1251" s="11" t="s">
        <v>31</v>
      </c>
      <c r="C1251" s="11" t="s">
        <v>32</v>
      </c>
      <c r="D1251" s="7">
        <v>8</v>
      </c>
      <c r="E1251" s="11" t="s">
        <v>5</v>
      </c>
      <c r="F1251" s="3" t="str">
        <f t="shared" si="97"/>
        <v>Mon</v>
      </c>
      <c r="G1251" s="3" t="str">
        <f t="shared" si="98"/>
        <v>Encrust</v>
      </c>
      <c r="H1251" s="19">
        <v>21</v>
      </c>
      <c r="I1251" s="19">
        <v>21</v>
      </c>
      <c r="J1251" s="19">
        <v>0</v>
      </c>
      <c r="K1251" s="24">
        <v>10</v>
      </c>
      <c r="L1251" s="12">
        <f t="shared" si="99"/>
        <v>346.36059005827468</v>
      </c>
      <c r="M1251" s="4">
        <f t="shared" si="100"/>
        <v>2.5395284708340098</v>
      </c>
      <c r="N1251" s="4">
        <f t="shared" si="101"/>
        <v>5.8474804001763552</v>
      </c>
    </row>
    <row r="1252" spans="1:14" x14ac:dyDescent="0.2">
      <c r="A1252" s="31">
        <v>37513</v>
      </c>
      <c r="B1252" s="11" t="s">
        <v>31</v>
      </c>
      <c r="C1252" s="11" t="s">
        <v>32</v>
      </c>
      <c r="D1252" s="7">
        <v>8</v>
      </c>
      <c r="E1252" s="11" t="s">
        <v>5</v>
      </c>
      <c r="F1252" s="3" t="str">
        <f t="shared" si="97"/>
        <v>Mon</v>
      </c>
      <c r="G1252" s="3" t="str">
        <f t="shared" si="98"/>
        <v>Encrust</v>
      </c>
      <c r="H1252" s="19">
        <v>4</v>
      </c>
      <c r="I1252" s="19">
        <v>2</v>
      </c>
      <c r="J1252" s="19">
        <v>0</v>
      </c>
      <c r="K1252" s="24">
        <v>0</v>
      </c>
      <c r="L1252" s="12">
        <f t="shared" si="99"/>
        <v>6.2831853071795862</v>
      </c>
      <c r="M1252" s="4">
        <f t="shared" si="100"/>
        <v>0.79817986835811505</v>
      </c>
      <c r="N1252" s="4">
        <f t="shared" si="101"/>
        <v>1.8378770664093453</v>
      </c>
    </row>
    <row r="1253" spans="1:14" x14ac:dyDescent="0.2">
      <c r="A1253" s="31">
        <v>37513</v>
      </c>
      <c r="B1253" s="11" t="s">
        <v>31</v>
      </c>
      <c r="C1253" s="11" t="s">
        <v>32</v>
      </c>
      <c r="D1253" s="7">
        <v>8</v>
      </c>
      <c r="E1253" s="11" t="s">
        <v>5</v>
      </c>
      <c r="F1253" s="3" t="str">
        <f t="shared" si="97"/>
        <v>Mon</v>
      </c>
      <c r="G1253" s="3" t="str">
        <f t="shared" si="98"/>
        <v>Encrust</v>
      </c>
      <c r="H1253" s="19">
        <v>18</v>
      </c>
      <c r="I1253" s="19">
        <v>11</v>
      </c>
      <c r="J1253" s="19">
        <v>0</v>
      </c>
      <c r="K1253" s="24">
        <v>5</v>
      </c>
      <c r="L1253" s="12">
        <f t="shared" si="99"/>
        <v>155.50883635269477</v>
      </c>
      <c r="M1253" s="4">
        <f t="shared" si="100"/>
        <v>2.1917550716277026</v>
      </c>
      <c r="N1253" s="4">
        <f t="shared" si="101"/>
        <v>5.0467025554240452</v>
      </c>
    </row>
    <row r="1254" spans="1:14" x14ac:dyDescent="0.2">
      <c r="A1254" s="31">
        <v>37513</v>
      </c>
      <c r="B1254" s="11" t="s">
        <v>31</v>
      </c>
      <c r="C1254" s="11" t="s">
        <v>32</v>
      </c>
      <c r="D1254" s="7">
        <v>8</v>
      </c>
      <c r="E1254" s="11" t="s">
        <v>5</v>
      </c>
      <c r="F1254" s="3" t="str">
        <f t="shared" si="97"/>
        <v>Mon</v>
      </c>
      <c r="G1254" s="3" t="str">
        <f t="shared" si="98"/>
        <v>Encrust</v>
      </c>
      <c r="H1254" s="19">
        <v>110</v>
      </c>
      <c r="I1254" s="19">
        <v>90</v>
      </c>
      <c r="J1254" s="19">
        <v>0</v>
      </c>
      <c r="K1254" s="24">
        <v>15</v>
      </c>
      <c r="L1254" s="12">
        <f t="shared" si="99"/>
        <v>7775.4418176347381</v>
      </c>
      <c r="M1254" s="4">
        <f t="shared" si="100"/>
        <v>3.8907250759637213</v>
      </c>
      <c r="N1254" s="4">
        <f t="shared" si="101"/>
        <v>8.9587255608521907</v>
      </c>
    </row>
    <row r="1255" spans="1:14" x14ac:dyDescent="0.2">
      <c r="A1255" s="30">
        <v>37513</v>
      </c>
      <c r="B1255" s="3" t="s">
        <v>20</v>
      </c>
      <c r="C1255" s="3" t="s">
        <v>32</v>
      </c>
      <c r="D1255" s="2">
        <v>9</v>
      </c>
      <c r="E1255" s="3" t="s">
        <v>5</v>
      </c>
      <c r="F1255" s="3" t="str">
        <f t="shared" si="97"/>
        <v>Mon</v>
      </c>
      <c r="G1255" s="3" t="str">
        <f t="shared" si="98"/>
        <v>Encrust</v>
      </c>
      <c r="H1255" s="17">
        <v>7.5</v>
      </c>
      <c r="I1255" s="17">
        <v>5</v>
      </c>
      <c r="J1255" s="17">
        <v>0</v>
      </c>
      <c r="K1255" s="22">
        <v>5</v>
      </c>
      <c r="L1255" s="12">
        <f t="shared" si="99"/>
        <v>29.45243112740431</v>
      </c>
      <c r="M1255" s="4">
        <f t="shared" si="100"/>
        <v>1.4691211490938902</v>
      </c>
      <c r="N1255" s="4">
        <f t="shared" si="101"/>
        <v>3.3827764577058748</v>
      </c>
    </row>
    <row r="1256" spans="1:14" x14ac:dyDescent="0.2">
      <c r="A1256" s="30">
        <v>37513</v>
      </c>
      <c r="B1256" s="3" t="s">
        <v>20</v>
      </c>
      <c r="C1256" s="3" t="s">
        <v>32</v>
      </c>
      <c r="D1256" s="2">
        <v>9</v>
      </c>
      <c r="E1256" s="3" t="s">
        <v>5</v>
      </c>
      <c r="F1256" s="3" t="str">
        <f t="shared" si="97"/>
        <v>Mon</v>
      </c>
      <c r="G1256" s="3" t="str">
        <f t="shared" si="98"/>
        <v>Encrust</v>
      </c>
      <c r="H1256" s="17">
        <v>12.5</v>
      </c>
      <c r="I1256" s="17">
        <v>8</v>
      </c>
      <c r="J1256" s="17">
        <v>0</v>
      </c>
      <c r="K1256" s="22">
        <v>5</v>
      </c>
      <c r="L1256" s="12">
        <f t="shared" si="99"/>
        <v>78.539816339744831</v>
      </c>
      <c r="M1256" s="4">
        <f t="shared" si="100"/>
        <v>1.8950898813661714</v>
      </c>
      <c r="N1256" s="4">
        <f t="shared" si="101"/>
        <v>4.3636057107176009</v>
      </c>
    </row>
    <row r="1257" spans="1:14" x14ac:dyDescent="0.2">
      <c r="A1257" s="31">
        <v>37513</v>
      </c>
      <c r="B1257" s="11" t="s">
        <v>31</v>
      </c>
      <c r="C1257" s="11" t="s">
        <v>32</v>
      </c>
      <c r="D1257" s="7">
        <v>9</v>
      </c>
      <c r="E1257" s="11" t="s">
        <v>5</v>
      </c>
      <c r="F1257" s="3" t="str">
        <f t="shared" si="97"/>
        <v>Mon</v>
      </c>
      <c r="G1257" s="3" t="str">
        <f t="shared" si="98"/>
        <v>Encrust</v>
      </c>
      <c r="H1257" s="19">
        <v>20</v>
      </c>
      <c r="I1257" s="19">
        <v>25</v>
      </c>
      <c r="J1257" s="19">
        <v>0</v>
      </c>
      <c r="K1257" s="24">
        <v>0</v>
      </c>
      <c r="L1257" s="12">
        <f t="shared" si="99"/>
        <v>392.69908169872411</v>
      </c>
      <c r="M1257" s="4">
        <f t="shared" si="100"/>
        <v>2.5940598857021904</v>
      </c>
      <c r="N1257" s="4">
        <f t="shared" si="101"/>
        <v>5.9730436231517015</v>
      </c>
    </row>
    <row r="1258" spans="1:14" x14ac:dyDescent="0.2">
      <c r="A1258" s="31">
        <v>37513</v>
      </c>
      <c r="B1258" s="11" t="s">
        <v>31</v>
      </c>
      <c r="C1258" s="11" t="s">
        <v>32</v>
      </c>
      <c r="D1258" s="7">
        <v>9</v>
      </c>
      <c r="E1258" s="11" t="s">
        <v>5</v>
      </c>
      <c r="F1258" s="3" t="str">
        <f t="shared" si="97"/>
        <v>Mon</v>
      </c>
      <c r="G1258" s="3" t="str">
        <f t="shared" si="98"/>
        <v>Encrust</v>
      </c>
      <c r="H1258" s="19">
        <v>13</v>
      </c>
      <c r="I1258" s="19">
        <v>10</v>
      </c>
      <c r="J1258" s="19">
        <v>0</v>
      </c>
      <c r="K1258" s="24">
        <v>0</v>
      </c>
      <c r="L1258" s="12">
        <f t="shared" si="99"/>
        <v>102.10176124166827</v>
      </c>
      <c r="M1258" s="4">
        <f t="shared" si="100"/>
        <v>2.0090332336730081</v>
      </c>
      <c r="N1258" s="4">
        <f t="shared" si="101"/>
        <v>4.6259699751850922</v>
      </c>
    </row>
    <row r="1259" spans="1:14" x14ac:dyDescent="0.2">
      <c r="A1259" s="31">
        <v>37513</v>
      </c>
      <c r="B1259" s="11" t="s">
        <v>31</v>
      </c>
      <c r="C1259" s="11" t="s">
        <v>32</v>
      </c>
      <c r="D1259" s="7">
        <v>9</v>
      </c>
      <c r="E1259" s="11" t="s">
        <v>5</v>
      </c>
      <c r="F1259" s="3" t="str">
        <f t="shared" si="97"/>
        <v>Mon</v>
      </c>
      <c r="G1259" s="3" t="str">
        <f t="shared" si="98"/>
        <v>Encrust</v>
      </c>
      <c r="H1259" s="19">
        <v>30</v>
      </c>
      <c r="I1259" s="19">
        <v>15</v>
      </c>
      <c r="J1259" s="19">
        <v>0</v>
      </c>
      <c r="K1259" s="24">
        <v>50</v>
      </c>
      <c r="L1259" s="12">
        <f t="shared" si="99"/>
        <v>353.42917352885172</v>
      </c>
      <c r="M1259" s="4">
        <f t="shared" si="100"/>
        <v>2.5483023951415151</v>
      </c>
      <c r="N1259" s="4">
        <f t="shared" si="101"/>
        <v>5.8676831074938747</v>
      </c>
    </row>
    <row r="1260" spans="1:14" x14ac:dyDescent="0.2">
      <c r="A1260" s="31">
        <v>37513</v>
      </c>
      <c r="B1260" s="11" t="s">
        <v>31</v>
      </c>
      <c r="C1260" s="11" t="s">
        <v>32</v>
      </c>
      <c r="D1260" s="7">
        <v>9</v>
      </c>
      <c r="E1260" s="11" t="s">
        <v>5</v>
      </c>
      <c r="F1260" s="3" t="str">
        <f t="shared" si="97"/>
        <v>Mon</v>
      </c>
      <c r="G1260" s="3" t="str">
        <f t="shared" si="98"/>
        <v>Encrust</v>
      </c>
      <c r="H1260" s="19">
        <v>5</v>
      </c>
      <c r="I1260" s="19">
        <v>7</v>
      </c>
      <c r="J1260" s="19">
        <v>0</v>
      </c>
      <c r="K1260" s="24">
        <v>0</v>
      </c>
      <c r="L1260" s="12">
        <f t="shared" si="99"/>
        <v>27.488935718910689</v>
      </c>
      <c r="M1260" s="4">
        <f t="shared" si="100"/>
        <v>1.4391579257164471</v>
      </c>
      <c r="N1260" s="4">
        <f t="shared" si="101"/>
        <v>3.3137835862189231</v>
      </c>
    </row>
    <row r="1261" spans="1:14" x14ac:dyDescent="0.2">
      <c r="A1261" s="31">
        <v>37513</v>
      </c>
      <c r="B1261" s="11" t="s">
        <v>31</v>
      </c>
      <c r="C1261" s="11" t="s">
        <v>32</v>
      </c>
      <c r="D1261" s="7">
        <v>9</v>
      </c>
      <c r="E1261" s="11" t="s">
        <v>5</v>
      </c>
      <c r="F1261" s="3" t="str">
        <f t="shared" si="97"/>
        <v>Mon</v>
      </c>
      <c r="G1261" s="3" t="str">
        <f t="shared" si="98"/>
        <v>Encrust</v>
      </c>
      <c r="H1261" s="19">
        <v>21</v>
      </c>
      <c r="I1261" s="19">
        <v>13</v>
      </c>
      <c r="J1261" s="19">
        <v>0</v>
      </c>
      <c r="K1261" s="24">
        <v>5</v>
      </c>
      <c r="L1261" s="12">
        <f t="shared" si="99"/>
        <v>214.41369860750339</v>
      </c>
      <c r="M1261" s="4">
        <f t="shared" si="100"/>
        <v>2.3312525284069276</v>
      </c>
      <c r="N1261" s="4">
        <f t="shared" si="101"/>
        <v>5.3679073199144689</v>
      </c>
    </row>
    <row r="1262" spans="1:14" x14ac:dyDescent="0.2">
      <c r="A1262" s="31">
        <v>37527</v>
      </c>
      <c r="B1262" s="11" t="s">
        <v>31</v>
      </c>
      <c r="C1262" s="3" t="s">
        <v>32</v>
      </c>
      <c r="D1262" s="7">
        <v>10</v>
      </c>
      <c r="E1262" s="11" t="s">
        <v>5</v>
      </c>
      <c r="F1262" s="3" t="str">
        <f t="shared" si="97"/>
        <v>Mon</v>
      </c>
      <c r="G1262" s="3" t="str">
        <f t="shared" si="98"/>
        <v>Encrust</v>
      </c>
      <c r="H1262" s="19">
        <v>45</v>
      </c>
      <c r="I1262" s="19">
        <v>30</v>
      </c>
      <c r="J1262" s="17">
        <v>0</v>
      </c>
      <c r="K1262" s="24">
        <v>5</v>
      </c>
      <c r="L1262" s="12">
        <f t="shared" si="99"/>
        <v>1060.2875205865553</v>
      </c>
      <c r="M1262" s="4">
        <f t="shared" si="100"/>
        <v>3.0254236498611777</v>
      </c>
      <c r="N1262" s="4">
        <f t="shared" si="101"/>
        <v>6.9662953961619847</v>
      </c>
    </row>
    <row r="1263" spans="1:14" x14ac:dyDescent="0.2">
      <c r="A1263" s="30">
        <v>37513</v>
      </c>
      <c r="B1263" s="3" t="s">
        <v>20</v>
      </c>
      <c r="C1263" s="3" t="s">
        <v>32</v>
      </c>
      <c r="D1263" s="2">
        <v>2</v>
      </c>
      <c r="E1263" s="3" t="s">
        <v>34</v>
      </c>
      <c r="F1263" s="3" t="str">
        <f t="shared" si="97"/>
        <v>Por</v>
      </c>
      <c r="G1263" s="3" t="str">
        <f t="shared" si="98"/>
        <v>OtherHem</v>
      </c>
      <c r="H1263" s="17">
        <v>4.5</v>
      </c>
      <c r="I1263" s="17">
        <v>4</v>
      </c>
      <c r="J1263" s="17">
        <v>5</v>
      </c>
      <c r="K1263" s="22">
        <v>0</v>
      </c>
      <c r="L1263" s="12">
        <f t="shared" si="99"/>
        <v>92.676983280898895</v>
      </c>
      <c r="M1263" s="4">
        <f t="shared" si="100"/>
        <v>1.9669718886722969</v>
      </c>
      <c r="N1263" s="4">
        <f t="shared" si="101"/>
        <v>4.5291201491951742</v>
      </c>
    </row>
    <row r="1264" spans="1:14" x14ac:dyDescent="0.2">
      <c r="A1264" s="30">
        <v>37513</v>
      </c>
      <c r="B1264" s="3" t="s">
        <v>20</v>
      </c>
      <c r="C1264" s="3" t="s">
        <v>32</v>
      </c>
      <c r="D1264" s="2">
        <v>2</v>
      </c>
      <c r="E1264" s="3" t="s">
        <v>34</v>
      </c>
      <c r="F1264" s="3" t="str">
        <f t="shared" si="97"/>
        <v>Por</v>
      </c>
      <c r="G1264" s="3" t="str">
        <f t="shared" si="98"/>
        <v>OtherHem</v>
      </c>
      <c r="H1264" s="17">
        <v>7.5</v>
      </c>
      <c r="I1264" s="17">
        <v>6</v>
      </c>
      <c r="J1264" s="17">
        <v>9.5</v>
      </c>
      <c r="K1264" s="22">
        <v>7</v>
      </c>
      <c r="L1264" s="12">
        <f t="shared" si="99"/>
        <v>318.871654339364</v>
      </c>
      <c r="M1264" s="4">
        <f t="shared" si="100"/>
        <v>2.5036159149433654</v>
      </c>
      <c r="N1264" s="4">
        <f t="shared" si="101"/>
        <v>5.7647886843312426</v>
      </c>
    </row>
    <row r="1265" spans="1:14" x14ac:dyDescent="0.2">
      <c r="A1265" s="31">
        <v>37513</v>
      </c>
      <c r="B1265" s="11" t="s">
        <v>31</v>
      </c>
      <c r="C1265" s="11" t="s">
        <v>32</v>
      </c>
      <c r="D1265" s="7">
        <v>7</v>
      </c>
      <c r="E1265" s="11" t="s">
        <v>34</v>
      </c>
      <c r="F1265" s="3" t="str">
        <f t="shared" si="97"/>
        <v>Por</v>
      </c>
      <c r="G1265" s="3" t="str">
        <f t="shared" si="98"/>
        <v>OtherHem</v>
      </c>
      <c r="H1265" s="19">
        <v>3</v>
      </c>
      <c r="I1265" s="19">
        <v>3</v>
      </c>
      <c r="J1265" s="19">
        <v>0</v>
      </c>
      <c r="K1265" s="24">
        <v>0</v>
      </c>
      <c r="L1265" s="12">
        <f t="shared" si="99"/>
        <v>7.0685834705770345</v>
      </c>
      <c r="M1265" s="4">
        <f t="shared" si="100"/>
        <v>0.84933239080549627</v>
      </c>
      <c r="N1265" s="4">
        <f t="shared" si="101"/>
        <v>1.9556601020657289</v>
      </c>
    </row>
    <row r="1266" spans="1:14" x14ac:dyDescent="0.2">
      <c r="A1266" s="30">
        <v>37513</v>
      </c>
      <c r="B1266" s="3" t="s">
        <v>20</v>
      </c>
      <c r="C1266" s="3" t="s">
        <v>32</v>
      </c>
      <c r="D1266" s="2">
        <v>8</v>
      </c>
      <c r="E1266" s="3" t="s">
        <v>34</v>
      </c>
      <c r="F1266" s="3" t="str">
        <f t="shared" si="97"/>
        <v>Por</v>
      </c>
      <c r="G1266" s="3" t="str">
        <f t="shared" si="98"/>
        <v>OtherHem</v>
      </c>
      <c r="H1266" s="17">
        <v>5.5</v>
      </c>
      <c r="I1266" s="17">
        <v>5</v>
      </c>
      <c r="J1266" s="17">
        <v>6.5</v>
      </c>
      <c r="K1266" s="22">
        <v>15</v>
      </c>
      <c r="L1266" s="12">
        <f t="shared" si="99"/>
        <v>154.33073910759859</v>
      </c>
      <c r="M1266" s="4">
        <f t="shared" si="100"/>
        <v>2.188452436077617</v>
      </c>
      <c r="N1266" s="4">
        <f t="shared" si="101"/>
        <v>5.0390979560388258</v>
      </c>
    </row>
    <row r="1267" spans="1:14" x14ac:dyDescent="0.2">
      <c r="A1267" s="30">
        <v>37513</v>
      </c>
      <c r="B1267" s="3" t="s">
        <v>20</v>
      </c>
      <c r="C1267" s="3" t="s">
        <v>32</v>
      </c>
      <c r="D1267" s="2">
        <v>1</v>
      </c>
      <c r="E1267" s="3" t="s">
        <v>8</v>
      </c>
      <c r="F1267" s="3" t="str">
        <f t="shared" si="97"/>
        <v>Por</v>
      </c>
      <c r="G1267" s="3" t="str">
        <f t="shared" si="98"/>
        <v>Branch</v>
      </c>
      <c r="H1267" s="17">
        <v>187</v>
      </c>
      <c r="I1267" s="17">
        <v>121</v>
      </c>
      <c r="J1267" s="17">
        <v>51</v>
      </c>
      <c r="K1267" s="22">
        <v>65</v>
      </c>
      <c r="L1267" s="12">
        <f t="shared" si="99"/>
        <v>25942.486735181115</v>
      </c>
      <c r="M1267" s="4">
        <f t="shared" si="100"/>
        <v>4.4140116033442283</v>
      </c>
      <c r="N1267" s="4">
        <f t="shared" si="101"/>
        <v>10.163637318163167</v>
      </c>
    </row>
    <row r="1268" spans="1:14" x14ac:dyDescent="0.2">
      <c r="A1268" s="30">
        <v>37513</v>
      </c>
      <c r="B1268" s="3" t="s">
        <v>20</v>
      </c>
      <c r="C1268" s="3" t="s">
        <v>32</v>
      </c>
      <c r="D1268" s="2">
        <v>1</v>
      </c>
      <c r="E1268" s="3" t="s">
        <v>8</v>
      </c>
      <c r="F1268" s="3" t="str">
        <f t="shared" si="97"/>
        <v>Por</v>
      </c>
      <c r="G1268" s="3" t="str">
        <f t="shared" si="98"/>
        <v>Branch</v>
      </c>
      <c r="H1268" s="17">
        <v>15.5</v>
      </c>
      <c r="I1268" s="17">
        <v>12.5</v>
      </c>
      <c r="J1268" s="17">
        <v>8</v>
      </c>
      <c r="K1268" s="22">
        <v>85</v>
      </c>
      <c r="L1268" s="12">
        <f t="shared" si="99"/>
        <v>353.23282398800234</v>
      </c>
      <c r="M1268" s="4">
        <f t="shared" si="100"/>
        <v>2.5480610533837602</v>
      </c>
      <c r="N1268" s="4">
        <f t="shared" si="101"/>
        <v>5.8671273975601519</v>
      </c>
    </row>
    <row r="1269" spans="1:14" x14ac:dyDescent="0.2">
      <c r="A1269" s="30">
        <v>37513</v>
      </c>
      <c r="B1269" s="3" t="s">
        <v>20</v>
      </c>
      <c r="C1269" s="3" t="s">
        <v>32</v>
      </c>
      <c r="D1269" s="2">
        <v>1</v>
      </c>
      <c r="E1269" s="3" t="s">
        <v>8</v>
      </c>
      <c r="F1269" s="3" t="str">
        <f t="shared" si="97"/>
        <v>Por</v>
      </c>
      <c r="G1269" s="3" t="str">
        <f t="shared" si="98"/>
        <v>Branch</v>
      </c>
      <c r="H1269" s="17">
        <v>2</v>
      </c>
      <c r="I1269" s="17">
        <v>2</v>
      </c>
      <c r="J1269" s="17">
        <v>1</v>
      </c>
      <c r="K1269" s="22">
        <v>0</v>
      </c>
      <c r="L1269" s="12">
        <f t="shared" si="99"/>
        <v>6.2831853071795862</v>
      </c>
      <c r="M1269" s="4">
        <f t="shared" si="100"/>
        <v>0.79817986835811505</v>
      </c>
      <c r="N1269" s="4">
        <f t="shared" si="101"/>
        <v>1.8378770664093453</v>
      </c>
    </row>
    <row r="1270" spans="1:14" x14ac:dyDescent="0.2">
      <c r="A1270" s="30">
        <v>37513</v>
      </c>
      <c r="B1270" s="3" t="s">
        <v>20</v>
      </c>
      <c r="C1270" s="3" t="s">
        <v>32</v>
      </c>
      <c r="D1270" s="2">
        <v>1</v>
      </c>
      <c r="E1270" s="3" t="s">
        <v>8</v>
      </c>
      <c r="F1270" s="3" t="str">
        <f t="shared" si="97"/>
        <v>Por</v>
      </c>
      <c r="G1270" s="3" t="str">
        <f t="shared" si="98"/>
        <v>Branch</v>
      </c>
      <c r="H1270" s="17">
        <v>67.5</v>
      </c>
      <c r="I1270" s="17">
        <v>57</v>
      </c>
      <c r="J1270" s="17">
        <v>16</v>
      </c>
      <c r="K1270" s="22">
        <v>70</v>
      </c>
      <c r="L1270" s="12">
        <f t="shared" si="99"/>
        <v>3826.0671529906695</v>
      </c>
      <c r="M1270" s="4">
        <f t="shared" si="100"/>
        <v>3.5827525882520068</v>
      </c>
      <c r="N1270" s="4">
        <f t="shared" si="101"/>
        <v>8.2495927015949047</v>
      </c>
    </row>
    <row r="1271" spans="1:14" x14ac:dyDescent="0.2">
      <c r="A1271" s="30">
        <v>37513</v>
      </c>
      <c r="B1271" s="3" t="s">
        <v>20</v>
      </c>
      <c r="C1271" s="3" t="s">
        <v>32</v>
      </c>
      <c r="D1271" s="2">
        <v>1</v>
      </c>
      <c r="E1271" s="3" t="s">
        <v>8</v>
      </c>
      <c r="F1271" s="3" t="str">
        <f t="shared" si="97"/>
        <v>Por</v>
      </c>
      <c r="G1271" s="3" t="str">
        <f t="shared" si="98"/>
        <v>Branch</v>
      </c>
      <c r="H1271" s="17">
        <v>76</v>
      </c>
      <c r="I1271" s="17">
        <v>62</v>
      </c>
      <c r="J1271" s="17">
        <v>36</v>
      </c>
      <c r="K1271" s="22">
        <v>80</v>
      </c>
      <c r="L1271" s="12">
        <f t="shared" si="99"/>
        <v>7772.3002249811479</v>
      </c>
      <c r="M1271" s="4">
        <f t="shared" si="100"/>
        <v>3.8905495679872355</v>
      </c>
      <c r="N1271" s="4">
        <f t="shared" si="101"/>
        <v>8.9583214388018337</v>
      </c>
    </row>
    <row r="1272" spans="1:14" x14ac:dyDescent="0.2">
      <c r="A1272" s="31">
        <v>37513</v>
      </c>
      <c r="B1272" s="11" t="s">
        <v>31</v>
      </c>
      <c r="C1272" s="11" t="s">
        <v>32</v>
      </c>
      <c r="D1272" s="7">
        <v>1</v>
      </c>
      <c r="E1272" s="11" t="s">
        <v>8</v>
      </c>
      <c r="F1272" s="3" t="str">
        <f t="shared" si="97"/>
        <v>Por</v>
      </c>
      <c r="G1272" s="3" t="str">
        <f t="shared" si="98"/>
        <v>Branch</v>
      </c>
      <c r="H1272" s="19">
        <v>6</v>
      </c>
      <c r="I1272" s="19">
        <v>5</v>
      </c>
      <c r="J1272" s="19">
        <v>5</v>
      </c>
      <c r="K1272" s="24">
        <v>0</v>
      </c>
      <c r="L1272" s="12">
        <f t="shared" si="99"/>
        <v>102.10176124166827</v>
      </c>
      <c r="M1272" s="4">
        <f t="shared" si="100"/>
        <v>2.0090332336730081</v>
      </c>
      <c r="N1272" s="4">
        <f t="shared" si="101"/>
        <v>4.6259699751850922</v>
      </c>
    </row>
    <row r="1273" spans="1:14" x14ac:dyDescent="0.2">
      <c r="A1273" s="31">
        <v>37513</v>
      </c>
      <c r="B1273" s="11" t="s">
        <v>31</v>
      </c>
      <c r="C1273" s="11" t="s">
        <v>32</v>
      </c>
      <c r="D1273" s="7">
        <v>1</v>
      </c>
      <c r="E1273" s="11" t="s">
        <v>8</v>
      </c>
      <c r="F1273" s="3" t="str">
        <f t="shared" si="97"/>
        <v>Por</v>
      </c>
      <c r="G1273" s="3" t="str">
        <f t="shared" si="98"/>
        <v>Branch</v>
      </c>
      <c r="H1273" s="19">
        <v>7</v>
      </c>
      <c r="I1273" s="19">
        <v>6</v>
      </c>
      <c r="J1273" s="19">
        <v>5</v>
      </c>
      <c r="K1273" s="24">
        <v>0</v>
      </c>
      <c r="L1273" s="12">
        <f t="shared" si="99"/>
        <v>111.52653920243766</v>
      </c>
      <c r="M1273" s="4">
        <f t="shared" si="100"/>
        <v>2.0473782257492279</v>
      </c>
      <c r="N1273" s="4">
        <f t="shared" si="101"/>
        <v>4.71426258233077</v>
      </c>
    </row>
    <row r="1274" spans="1:14" x14ac:dyDescent="0.2">
      <c r="A1274" s="31">
        <v>37513</v>
      </c>
      <c r="B1274" s="11" t="s">
        <v>31</v>
      </c>
      <c r="C1274" s="11" t="s">
        <v>32</v>
      </c>
      <c r="D1274" s="7">
        <v>1</v>
      </c>
      <c r="E1274" s="11" t="s">
        <v>8</v>
      </c>
      <c r="F1274" s="3" t="str">
        <f t="shared" si="97"/>
        <v>Por</v>
      </c>
      <c r="G1274" s="3" t="str">
        <f t="shared" si="98"/>
        <v>Branch</v>
      </c>
      <c r="H1274" s="19">
        <v>6</v>
      </c>
      <c r="I1274" s="19">
        <v>3</v>
      </c>
      <c r="J1274" s="19">
        <v>5</v>
      </c>
      <c r="K1274" s="24">
        <v>0</v>
      </c>
      <c r="L1274" s="12">
        <f t="shared" si="99"/>
        <v>92.676983280898895</v>
      </c>
      <c r="M1274" s="4">
        <f t="shared" si="100"/>
        <v>1.9669718886722969</v>
      </c>
      <c r="N1274" s="4">
        <f t="shared" si="101"/>
        <v>4.5291201491951742</v>
      </c>
    </row>
    <row r="1275" spans="1:14" x14ac:dyDescent="0.2">
      <c r="A1275" s="31">
        <v>37513</v>
      </c>
      <c r="B1275" s="11" t="s">
        <v>31</v>
      </c>
      <c r="C1275" s="11" t="s">
        <v>32</v>
      </c>
      <c r="D1275" s="7">
        <v>1</v>
      </c>
      <c r="E1275" s="11" t="s">
        <v>8</v>
      </c>
      <c r="F1275" s="3" t="str">
        <f t="shared" si="97"/>
        <v>Por</v>
      </c>
      <c r="G1275" s="3" t="str">
        <f t="shared" si="98"/>
        <v>Branch</v>
      </c>
      <c r="H1275" s="19">
        <v>4</v>
      </c>
      <c r="I1275" s="19">
        <v>3</v>
      </c>
      <c r="J1275" s="19">
        <v>9</v>
      </c>
      <c r="K1275" s="24">
        <v>0</v>
      </c>
      <c r="L1275" s="12">
        <f t="shared" si="99"/>
        <v>263.89378290154264</v>
      </c>
      <c r="M1275" s="4">
        <f t="shared" si="100"/>
        <v>2.4214291587560157</v>
      </c>
      <c r="N1275" s="4">
        <f t="shared" si="101"/>
        <v>5.5755466846927142</v>
      </c>
    </row>
    <row r="1276" spans="1:14" x14ac:dyDescent="0.2">
      <c r="A1276" s="31">
        <v>37513</v>
      </c>
      <c r="B1276" s="11" t="s">
        <v>31</v>
      </c>
      <c r="C1276" s="11" t="s">
        <v>32</v>
      </c>
      <c r="D1276" s="7">
        <v>1</v>
      </c>
      <c r="E1276" s="11" t="s">
        <v>8</v>
      </c>
      <c r="F1276" s="3" t="str">
        <f t="shared" si="97"/>
        <v>Por</v>
      </c>
      <c r="G1276" s="3" t="str">
        <f t="shared" si="98"/>
        <v>Branch</v>
      </c>
      <c r="H1276" s="19">
        <v>19</v>
      </c>
      <c r="I1276" s="19">
        <v>8</v>
      </c>
      <c r="J1276" s="19">
        <v>9</v>
      </c>
      <c r="K1276" s="24">
        <v>0</v>
      </c>
      <c r="L1276" s="12">
        <f t="shared" si="99"/>
        <v>373.84952577718536</v>
      </c>
      <c r="M1276" s="4">
        <f t="shared" si="100"/>
        <v>2.5726968340866647</v>
      </c>
      <c r="N1276" s="4">
        <f t="shared" si="101"/>
        <v>5.9238533789609296</v>
      </c>
    </row>
    <row r="1277" spans="1:14" x14ac:dyDescent="0.2">
      <c r="A1277" s="31">
        <v>37513</v>
      </c>
      <c r="B1277" s="11" t="s">
        <v>31</v>
      </c>
      <c r="C1277" s="11" t="s">
        <v>32</v>
      </c>
      <c r="D1277" s="7">
        <v>1</v>
      </c>
      <c r="E1277" s="11" t="s">
        <v>8</v>
      </c>
      <c r="F1277" s="3" t="str">
        <f t="shared" si="97"/>
        <v>Por</v>
      </c>
      <c r="G1277" s="3" t="str">
        <f t="shared" si="98"/>
        <v>Branch</v>
      </c>
      <c r="H1277" s="19">
        <v>90</v>
      </c>
      <c r="I1277" s="19">
        <v>40</v>
      </c>
      <c r="J1277" s="19">
        <v>10</v>
      </c>
      <c r="K1277" s="24">
        <v>10</v>
      </c>
      <c r="L1277" s="12">
        <f t="shared" si="99"/>
        <v>3141.5926535897929</v>
      </c>
      <c r="M1277" s="4">
        <f t="shared" si="100"/>
        <v>3.4971498726941337</v>
      </c>
      <c r="N1277" s="4">
        <f t="shared" si="101"/>
        <v>8.0524851648315376</v>
      </c>
    </row>
    <row r="1278" spans="1:14" x14ac:dyDescent="0.2">
      <c r="A1278" s="31">
        <v>37513</v>
      </c>
      <c r="B1278" s="11" t="s">
        <v>31</v>
      </c>
      <c r="C1278" s="11" t="s">
        <v>32</v>
      </c>
      <c r="D1278" s="7">
        <v>1</v>
      </c>
      <c r="E1278" s="11" t="s">
        <v>8</v>
      </c>
      <c r="F1278" s="3" t="str">
        <f t="shared" si="97"/>
        <v>Por</v>
      </c>
      <c r="G1278" s="3" t="str">
        <f t="shared" si="98"/>
        <v>Branch</v>
      </c>
      <c r="H1278" s="19">
        <v>110</v>
      </c>
      <c r="I1278" s="19">
        <v>100</v>
      </c>
      <c r="J1278" s="19">
        <v>10</v>
      </c>
      <c r="K1278" s="24">
        <v>5</v>
      </c>
      <c r="L1278" s="12">
        <f t="shared" si="99"/>
        <v>8953.5390627309098</v>
      </c>
      <c r="M1278" s="4">
        <f t="shared" si="100"/>
        <v>3.9519947327026439</v>
      </c>
      <c r="N1278" s="4">
        <f t="shared" si="101"/>
        <v>9.0998041591120966</v>
      </c>
    </row>
    <row r="1279" spans="1:14" x14ac:dyDescent="0.2">
      <c r="A1279" s="31">
        <v>37513</v>
      </c>
      <c r="B1279" s="11" t="s">
        <v>31</v>
      </c>
      <c r="C1279" s="11" t="s">
        <v>32</v>
      </c>
      <c r="D1279" s="7">
        <v>1</v>
      </c>
      <c r="E1279" s="11" t="s">
        <v>8</v>
      </c>
      <c r="F1279" s="3" t="str">
        <f t="shared" si="97"/>
        <v>Por</v>
      </c>
      <c r="G1279" s="3" t="str">
        <f t="shared" si="98"/>
        <v>Branch</v>
      </c>
      <c r="H1279" s="19">
        <v>4</v>
      </c>
      <c r="I1279" s="19">
        <v>3</v>
      </c>
      <c r="J1279" s="19">
        <v>2</v>
      </c>
      <c r="K1279" s="24">
        <v>0</v>
      </c>
      <c r="L1279" s="12">
        <f t="shared" si="99"/>
        <v>21.991148575128552</v>
      </c>
      <c r="M1279" s="4">
        <f t="shared" si="100"/>
        <v>1.3422479127083906</v>
      </c>
      <c r="N1279" s="4">
        <f t="shared" si="101"/>
        <v>3.0906400349047134</v>
      </c>
    </row>
    <row r="1280" spans="1:14" x14ac:dyDescent="0.2">
      <c r="A1280" s="31">
        <v>37513</v>
      </c>
      <c r="B1280" s="11" t="s">
        <v>31</v>
      </c>
      <c r="C1280" s="11" t="s">
        <v>32</v>
      </c>
      <c r="D1280" s="7">
        <v>1</v>
      </c>
      <c r="E1280" s="11" t="s">
        <v>8</v>
      </c>
      <c r="F1280" s="3" t="str">
        <f t="shared" si="97"/>
        <v>Por</v>
      </c>
      <c r="G1280" s="3" t="str">
        <f t="shared" si="98"/>
        <v>Branch</v>
      </c>
      <c r="H1280" s="19">
        <v>18</v>
      </c>
      <c r="I1280" s="19">
        <v>24</v>
      </c>
      <c r="J1280" s="19">
        <v>10</v>
      </c>
      <c r="K1280" s="24">
        <v>10</v>
      </c>
      <c r="L1280" s="12">
        <f t="shared" si="99"/>
        <v>653.45127194667702</v>
      </c>
      <c r="M1280" s="4">
        <f t="shared" si="100"/>
        <v>2.8152132076568956</v>
      </c>
      <c r="N1280" s="4">
        <f t="shared" si="101"/>
        <v>6.4822679655507178</v>
      </c>
    </row>
    <row r="1281" spans="1:14" x14ac:dyDescent="0.2">
      <c r="A1281" s="31">
        <v>37513</v>
      </c>
      <c r="B1281" s="11" t="s">
        <v>31</v>
      </c>
      <c r="C1281" s="11" t="s">
        <v>32</v>
      </c>
      <c r="D1281" s="7">
        <v>1</v>
      </c>
      <c r="E1281" s="11" t="s">
        <v>8</v>
      </c>
      <c r="F1281" s="3" t="str">
        <f t="shared" si="97"/>
        <v>Por</v>
      </c>
      <c r="G1281" s="3" t="str">
        <f t="shared" si="98"/>
        <v>Branch</v>
      </c>
      <c r="H1281" s="19">
        <v>39</v>
      </c>
      <c r="I1281" s="19">
        <v>14</v>
      </c>
      <c r="J1281" s="19">
        <v>8</v>
      </c>
      <c r="K1281" s="24">
        <v>10</v>
      </c>
      <c r="L1281" s="12">
        <f t="shared" si="99"/>
        <v>629.88932704475349</v>
      </c>
      <c r="M1281" s="4">
        <f t="shared" si="100"/>
        <v>2.799264249650335</v>
      </c>
      <c r="N1281" s="4">
        <f t="shared" si="101"/>
        <v>6.4455441325960239</v>
      </c>
    </row>
    <row r="1282" spans="1:14" x14ac:dyDescent="0.2">
      <c r="A1282" s="31">
        <v>37513</v>
      </c>
      <c r="B1282" s="11" t="s">
        <v>31</v>
      </c>
      <c r="C1282" s="11" t="s">
        <v>32</v>
      </c>
      <c r="D1282" s="7">
        <v>1</v>
      </c>
      <c r="E1282" s="11" t="s">
        <v>8</v>
      </c>
      <c r="F1282" s="3" t="str">
        <f t="shared" si="97"/>
        <v>Por</v>
      </c>
      <c r="G1282" s="3" t="str">
        <f t="shared" si="98"/>
        <v>Branch</v>
      </c>
      <c r="H1282" s="19">
        <v>33</v>
      </c>
      <c r="I1282" s="19">
        <v>10</v>
      </c>
      <c r="J1282" s="19">
        <v>12</v>
      </c>
      <c r="K1282" s="24">
        <v>5</v>
      </c>
      <c r="L1282" s="12">
        <f t="shared" si="99"/>
        <v>711.57073603808817</v>
      </c>
      <c r="M1282" s="4">
        <f t="shared" si="100"/>
        <v>2.8522180790429847</v>
      </c>
      <c r="N1282" s="4">
        <f t="shared" si="101"/>
        <v>6.5674748307724888</v>
      </c>
    </row>
    <row r="1283" spans="1:14" x14ac:dyDescent="0.2">
      <c r="A1283" s="30">
        <v>37527</v>
      </c>
      <c r="B1283" s="3" t="s">
        <v>20</v>
      </c>
      <c r="C1283" s="3" t="s">
        <v>32</v>
      </c>
      <c r="D1283" s="2">
        <v>3</v>
      </c>
      <c r="E1283" s="3" t="s">
        <v>8</v>
      </c>
      <c r="F1283" s="3" t="str">
        <f t="shared" ref="F1283:F1346" si="102">VLOOKUP(E1283,P$3:Q$22,2)</f>
        <v>Por</v>
      </c>
      <c r="G1283" s="3" t="str">
        <f t="shared" ref="G1283:G1346" si="103">VLOOKUP(E1283,P$24:Q$44,2)</f>
        <v>Branch</v>
      </c>
      <c r="H1283" s="17">
        <v>144</v>
      </c>
      <c r="I1283" s="17">
        <v>175</v>
      </c>
      <c r="J1283" s="17">
        <v>52</v>
      </c>
      <c r="K1283" s="22">
        <v>70</v>
      </c>
      <c r="L1283" s="12">
        <f t="shared" ref="L1283:L1346" si="104">IF(J1283&gt;0,PI()*((H1283/2)*(I1283/2)+J1283^2),((H1283/2)*(I1283/2))*PI())</f>
        <v>28286.900252922496</v>
      </c>
      <c r="M1283" s="4">
        <f t="shared" ref="M1283:M1346" si="105">LOG(L1283)</f>
        <v>4.4515853590226158</v>
      </c>
      <c r="N1283" s="4">
        <f t="shared" ref="N1283:N1346" si="106">LN(L1283)</f>
        <v>10.250154087876023</v>
      </c>
    </row>
    <row r="1284" spans="1:14" x14ac:dyDescent="0.2">
      <c r="A1284" s="31">
        <v>37527</v>
      </c>
      <c r="B1284" s="11" t="s">
        <v>31</v>
      </c>
      <c r="C1284" s="3" t="s">
        <v>32</v>
      </c>
      <c r="D1284" s="7">
        <v>3</v>
      </c>
      <c r="E1284" s="11" t="s">
        <v>8</v>
      </c>
      <c r="F1284" s="3" t="str">
        <f t="shared" si="102"/>
        <v>Por</v>
      </c>
      <c r="G1284" s="3" t="str">
        <f t="shared" si="103"/>
        <v>Branch</v>
      </c>
      <c r="H1284" s="19">
        <v>18</v>
      </c>
      <c r="I1284" s="19">
        <v>13</v>
      </c>
      <c r="J1284" s="19">
        <v>10</v>
      </c>
      <c r="K1284" s="24">
        <v>30</v>
      </c>
      <c r="L1284" s="12">
        <f t="shared" si="104"/>
        <v>497.94243559398222</v>
      </c>
      <c r="M1284" s="4">
        <f t="shared" si="105"/>
        <v>2.6971791392479041</v>
      </c>
      <c r="N1284" s="4">
        <f t="shared" si="106"/>
        <v>6.2104844791667357</v>
      </c>
    </row>
    <row r="1285" spans="1:14" x14ac:dyDescent="0.2">
      <c r="A1285" s="31">
        <v>37527</v>
      </c>
      <c r="B1285" s="11" t="s">
        <v>31</v>
      </c>
      <c r="C1285" s="3" t="s">
        <v>32</v>
      </c>
      <c r="D1285" s="7">
        <v>3</v>
      </c>
      <c r="E1285" s="11" t="s">
        <v>8</v>
      </c>
      <c r="F1285" s="3" t="str">
        <f t="shared" si="102"/>
        <v>Por</v>
      </c>
      <c r="G1285" s="3" t="str">
        <f t="shared" si="103"/>
        <v>Branch</v>
      </c>
      <c r="H1285" s="19">
        <v>5</v>
      </c>
      <c r="I1285" s="19">
        <v>5</v>
      </c>
      <c r="J1285" s="19">
        <v>2</v>
      </c>
      <c r="K1285" s="24">
        <v>10</v>
      </c>
      <c r="L1285" s="12">
        <f t="shared" si="104"/>
        <v>32.201324699295377</v>
      </c>
      <c r="M1285" s="4">
        <f t="shared" si="105"/>
        <v>1.5078737380859069</v>
      </c>
      <c r="N1285" s="4">
        <f t="shared" si="106"/>
        <v>3.4720075914338171</v>
      </c>
    </row>
    <row r="1286" spans="1:14" x14ac:dyDescent="0.2">
      <c r="A1286" s="31">
        <v>37527</v>
      </c>
      <c r="B1286" s="11" t="s">
        <v>31</v>
      </c>
      <c r="C1286" s="3" t="s">
        <v>32</v>
      </c>
      <c r="D1286" s="7">
        <v>3</v>
      </c>
      <c r="E1286" s="11" t="s">
        <v>8</v>
      </c>
      <c r="F1286" s="3" t="str">
        <f t="shared" si="102"/>
        <v>Por</v>
      </c>
      <c r="G1286" s="3" t="str">
        <f t="shared" si="103"/>
        <v>Branch</v>
      </c>
      <c r="H1286" s="19">
        <v>1</v>
      </c>
      <c r="I1286" s="19">
        <v>2</v>
      </c>
      <c r="J1286" s="19">
        <v>5</v>
      </c>
      <c r="K1286" s="24">
        <v>50</v>
      </c>
      <c r="L1286" s="12">
        <f t="shared" si="104"/>
        <v>80.110612666539723</v>
      </c>
      <c r="M1286" s="4">
        <f t="shared" si="105"/>
        <v>1.9036900531280889</v>
      </c>
      <c r="N1286" s="4">
        <f t="shared" si="106"/>
        <v>4.3834083380137807</v>
      </c>
    </row>
    <row r="1287" spans="1:14" x14ac:dyDescent="0.2">
      <c r="A1287" s="31">
        <v>37527</v>
      </c>
      <c r="B1287" s="11" t="s">
        <v>31</v>
      </c>
      <c r="C1287" s="3" t="s">
        <v>32</v>
      </c>
      <c r="D1287" s="7">
        <v>4</v>
      </c>
      <c r="E1287" s="11" t="s">
        <v>8</v>
      </c>
      <c r="F1287" s="3" t="str">
        <f t="shared" si="102"/>
        <v>Por</v>
      </c>
      <c r="G1287" s="3" t="str">
        <f t="shared" si="103"/>
        <v>Branch</v>
      </c>
      <c r="H1287" s="19">
        <v>32</v>
      </c>
      <c r="I1287" s="19">
        <v>17</v>
      </c>
      <c r="J1287" s="19">
        <v>14</v>
      </c>
      <c r="K1287" s="24">
        <v>85</v>
      </c>
      <c r="L1287" s="12">
        <f t="shared" si="104"/>
        <v>1043.0087609918114</v>
      </c>
      <c r="M1287" s="4">
        <f t="shared" si="105"/>
        <v>3.0182879563981704</v>
      </c>
      <c r="N1287" s="4">
        <f t="shared" si="106"/>
        <v>6.949864854765889</v>
      </c>
    </row>
    <row r="1288" spans="1:14" x14ac:dyDescent="0.2">
      <c r="A1288" s="30">
        <v>37527</v>
      </c>
      <c r="B1288" s="3" t="s">
        <v>20</v>
      </c>
      <c r="C1288" s="3" t="s">
        <v>32</v>
      </c>
      <c r="D1288" s="2">
        <v>5</v>
      </c>
      <c r="E1288" s="3" t="s">
        <v>8</v>
      </c>
      <c r="F1288" s="3" t="str">
        <f t="shared" si="102"/>
        <v>Por</v>
      </c>
      <c r="G1288" s="3" t="str">
        <f t="shared" si="103"/>
        <v>Branch</v>
      </c>
      <c r="H1288" s="17">
        <v>143</v>
      </c>
      <c r="I1288" s="17">
        <v>56</v>
      </c>
      <c r="J1288" s="17">
        <v>47</v>
      </c>
      <c r="K1288" s="22">
        <v>75</v>
      </c>
      <c r="L1288" s="12">
        <f t="shared" si="104"/>
        <v>13229.246664266619</v>
      </c>
      <c r="M1288" s="4">
        <f t="shared" si="105"/>
        <v>4.1215351141143985</v>
      </c>
      <c r="N1288" s="4">
        <f t="shared" si="106"/>
        <v>9.4901853140113275</v>
      </c>
    </row>
    <row r="1289" spans="1:14" x14ac:dyDescent="0.2">
      <c r="A1289" s="31">
        <v>37527</v>
      </c>
      <c r="B1289" s="11" t="s">
        <v>31</v>
      </c>
      <c r="C1289" s="3" t="s">
        <v>32</v>
      </c>
      <c r="D1289" s="7">
        <v>5</v>
      </c>
      <c r="E1289" s="11" t="s">
        <v>8</v>
      </c>
      <c r="F1289" s="3" t="str">
        <f t="shared" si="102"/>
        <v>Por</v>
      </c>
      <c r="G1289" s="3" t="str">
        <f t="shared" si="103"/>
        <v>Branch</v>
      </c>
      <c r="H1289" s="19">
        <v>3</v>
      </c>
      <c r="I1289" s="19">
        <v>5</v>
      </c>
      <c r="J1289" s="19">
        <v>8</v>
      </c>
      <c r="K1289" s="24">
        <v>70</v>
      </c>
      <c r="L1289" s="12">
        <f t="shared" si="104"/>
        <v>212.84290228070847</v>
      </c>
      <c r="M1289" s="4">
        <f t="shared" si="105"/>
        <v>2.328059172240577</v>
      </c>
      <c r="N1289" s="4">
        <f t="shared" si="106"/>
        <v>5.3605543456092102</v>
      </c>
    </row>
    <row r="1290" spans="1:14" x14ac:dyDescent="0.2">
      <c r="A1290" s="31">
        <v>37527</v>
      </c>
      <c r="B1290" s="11" t="s">
        <v>31</v>
      </c>
      <c r="C1290" s="3" t="s">
        <v>32</v>
      </c>
      <c r="D1290" s="7">
        <v>5</v>
      </c>
      <c r="E1290" s="11" t="s">
        <v>8</v>
      </c>
      <c r="F1290" s="3" t="str">
        <f t="shared" si="102"/>
        <v>Por</v>
      </c>
      <c r="G1290" s="3" t="str">
        <f t="shared" si="103"/>
        <v>Branch</v>
      </c>
      <c r="H1290" s="19">
        <v>7</v>
      </c>
      <c r="I1290" s="19">
        <v>3</v>
      </c>
      <c r="J1290" s="19">
        <v>0</v>
      </c>
      <c r="K1290" s="24">
        <v>10</v>
      </c>
      <c r="L1290" s="12">
        <f t="shared" si="104"/>
        <v>16.493361431346415</v>
      </c>
      <c r="M1290" s="4">
        <f t="shared" si="105"/>
        <v>1.2173091761000907</v>
      </c>
      <c r="N1290" s="4">
        <f t="shared" si="106"/>
        <v>2.8029579624529326</v>
      </c>
    </row>
    <row r="1291" spans="1:14" x14ac:dyDescent="0.2">
      <c r="A1291" s="31">
        <v>37527</v>
      </c>
      <c r="B1291" s="11" t="s">
        <v>31</v>
      </c>
      <c r="C1291" s="3" t="s">
        <v>32</v>
      </c>
      <c r="D1291" s="7">
        <v>5</v>
      </c>
      <c r="E1291" s="11" t="s">
        <v>8</v>
      </c>
      <c r="F1291" s="3" t="str">
        <f t="shared" si="102"/>
        <v>Por</v>
      </c>
      <c r="G1291" s="3" t="str">
        <f t="shared" si="103"/>
        <v>Branch</v>
      </c>
      <c r="H1291" s="19">
        <v>70</v>
      </c>
      <c r="I1291" s="19">
        <v>80</v>
      </c>
      <c r="J1291" s="19">
        <v>0</v>
      </c>
      <c r="K1291" s="24">
        <v>80</v>
      </c>
      <c r="L1291" s="12">
        <f t="shared" si="104"/>
        <v>4398.22971502571</v>
      </c>
      <c r="M1291" s="4">
        <f t="shared" si="105"/>
        <v>3.6432779083723719</v>
      </c>
      <c r="N1291" s="4">
        <f t="shared" si="106"/>
        <v>8.3889574014527497</v>
      </c>
    </row>
    <row r="1292" spans="1:14" x14ac:dyDescent="0.2">
      <c r="A1292" s="31">
        <v>37527</v>
      </c>
      <c r="B1292" s="11" t="s">
        <v>31</v>
      </c>
      <c r="C1292" s="3" t="s">
        <v>32</v>
      </c>
      <c r="D1292" s="7">
        <v>5</v>
      </c>
      <c r="E1292" s="11" t="s">
        <v>8</v>
      </c>
      <c r="F1292" s="3" t="str">
        <f t="shared" si="102"/>
        <v>Por</v>
      </c>
      <c r="G1292" s="3" t="str">
        <f t="shared" si="103"/>
        <v>Branch</v>
      </c>
      <c r="H1292" s="19">
        <v>12</v>
      </c>
      <c r="I1292" s="19">
        <v>7</v>
      </c>
      <c r="J1292" s="19">
        <v>0</v>
      </c>
      <c r="K1292" s="24">
        <v>20</v>
      </c>
      <c r="L1292" s="12">
        <f t="shared" si="104"/>
        <v>65.973445725385659</v>
      </c>
      <c r="M1292" s="4">
        <f t="shared" si="105"/>
        <v>1.8193691674280532</v>
      </c>
      <c r="N1292" s="4">
        <f t="shared" si="106"/>
        <v>4.1892523235728234</v>
      </c>
    </row>
    <row r="1293" spans="1:14" x14ac:dyDescent="0.2">
      <c r="A1293" s="31">
        <v>37527</v>
      </c>
      <c r="B1293" s="11" t="s">
        <v>31</v>
      </c>
      <c r="C1293" s="3" t="s">
        <v>32</v>
      </c>
      <c r="D1293" s="7">
        <v>5</v>
      </c>
      <c r="E1293" s="11" t="s">
        <v>8</v>
      </c>
      <c r="F1293" s="3" t="str">
        <f t="shared" si="102"/>
        <v>Por</v>
      </c>
      <c r="G1293" s="3" t="str">
        <f t="shared" si="103"/>
        <v>Branch</v>
      </c>
      <c r="H1293" s="19">
        <v>10</v>
      </c>
      <c r="I1293" s="19">
        <v>5</v>
      </c>
      <c r="J1293" s="19">
        <v>10</v>
      </c>
      <c r="K1293" s="24">
        <v>0</v>
      </c>
      <c r="L1293" s="12">
        <f t="shared" si="104"/>
        <v>353.42917352885172</v>
      </c>
      <c r="M1293" s="4">
        <f t="shared" si="105"/>
        <v>2.5483023951415151</v>
      </c>
      <c r="N1293" s="4">
        <f t="shared" si="106"/>
        <v>5.8676831074938747</v>
      </c>
    </row>
    <row r="1294" spans="1:14" x14ac:dyDescent="0.2">
      <c r="A1294" s="31">
        <v>37527</v>
      </c>
      <c r="B1294" s="11" t="s">
        <v>31</v>
      </c>
      <c r="C1294" s="3" t="s">
        <v>32</v>
      </c>
      <c r="D1294" s="7">
        <v>5</v>
      </c>
      <c r="E1294" s="11" t="s">
        <v>8</v>
      </c>
      <c r="F1294" s="3" t="str">
        <f t="shared" si="102"/>
        <v>Por</v>
      </c>
      <c r="G1294" s="3" t="str">
        <f t="shared" si="103"/>
        <v>Branch</v>
      </c>
      <c r="H1294" s="19">
        <v>7</v>
      </c>
      <c r="I1294" s="19">
        <v>3</v>
      </c>
      <c r="J1294" s="19">
        <v>5</v>
      </c>
      <c r="K1294" s="24">
        <v>0</v>
      </c>
      <c r="L1294" s="12">
        <f t="shared" si="104"/>
        <v>95.033177771091246</v>
      </c>
      <c r="M1294" s="4">
        <f t="shared" si="105"/>
        <v>1.9778752516826215</v>
      </c>
      <c r="N1294" s="4">
        <f t="shared" si="106"/>
        <v>4.5542260703262505</v>
      </c>
    </row>
    <row r="1295" spans="1:14" x14ac:dyDescent="0.2">
      <c r="A1295" s="31">
        <v>37527</v>
      </c>
      <c r="B1295" s="11" t="s">
        <v>31</v>
      </c>
      <c r="C1295" s="3" t="s">
        <v>32</v>
      </c>
      <c r="D1295" s="7">
        <v>5</v>
      </c>
      <c r="E1295" s="11" t="s">
        <v>8</v>
      </c>
      <c r="F1295" s="3" t="str">
        <f t="shared" si="102"/>
        <v>Por</v>
      </c>
      <c r="G1295" s="3" t="str">
        <f t="shared" si="103"/>
        <v>Branch</v>
      </c>
      <c r="H1295" s="19">
        <v>90</v>
      </c>
      <c r="I1295" s="19">
        <v>35</v>
      </c>
      <c r="J1295" s="19">
        <v>0</v>
      </c>
      <c r="K1295" s="24">
        <v>70</v>
      </c>
      <c r="L1295" s="12">
        <f t="shared" si="104"/>
        <v>2474.0042147019622</v>
      </c>
      <c r="M1295" s="4">
        <f t="shared" si="105"/>
        <v>3.3934004351557721</v>
      </c>
      <c r="N1295" s="4">
        <f t="shared" si="106"/>
        <v>7.8135932565491881</v>
      </c>
    </row>
    <row r="1296" spans="1:14" x14ac:dyDescent="0.2">
      <c r="A1296" s="31">
        <v>37527</v>
      </c>
      <c r="B1296" s="11" t="s">
        <v>31</v>
      </c>
      <c r="C1296" s="3" t="s">
        <v>32</v>
      </c>
      <c r="D1296" s="7">
        <v>5</v>
      </c>
      <c r="E1296" s="11" t="s">
        <v>8</v>
      </c>
      <c r="F1296" s="3" t="str">
        <f t="shared" si="102"/>
        <v>Por</v>
      </c>
      <c r="G1296" s="3" t="str">
        <f t="shared" si="103"/>
        <v>Branch</v>
      </c>
      <c r="H1296" s="19">
        <v>80</v>
      </c>
      <c r="I1296" s="19">
        <v>40</v>
      </c>
      <c r="J1296" s="19">
        <v>0</v>
      </c>
      <c r="K1296" s="24">
        <v>80</v>
      </c>
      <c r="L1296" s="12">
        <f t="shared" si="104"/>
        <v>2513.2741228718346</v>
      </c>
      <c r="M1296" s="4">
        <f t="shared" si="105"/>
        <v>3.4002398596860774</v>
      </c>
      <c r="N1296" s="4">
        <f t="shared" si="106"/>
        <v>7.829341613517327</v>
      </c>
    </row>
    <row r="1297" spans="1:22" x14ac:dyDescent="0.2">
      <c r="A1297" s="30">
        <v>37527</v>
      </c>
      <c r="B1297" s="3" t="s">
        <v>20</v>
      </c>
      <c r="C1297" s="3" t="s">
        <v>32</v>
      </c>
      <c r="D1297" s="2">
        <v>6</v>
      </c>
      <c r="E1297" s="3" t="s">
        <v>8</v>
      </c>
      <c r="F1297" s="3" t="str">
        <f t="shared" si="102"/>
        <v>Por</v>
      </c>
      <c r="G1297" s="3" t="str">
        <f t="shared" si="103"/>
        <v>Branch</v>
      </c>
      <c r="H1297" s="17">
        <v>34</v>
      </c>
      <c r="I1297" s="17">
        <v>29.5</v>
      </c>
      <c r="J1297" s="17">
        <v>14</v>
      </c>
      <c r="K1297" s="22">
        <v>55</v>
      </c>
      <c r="L1297" s="12">
        <f t="shared" si="104"/>
        <v>1403.5065179912401</v>
      </c>
      <c r="M1297" s="4">
        <f t="shared" si="105"/>
        <v>3.1472144338718158</v>
      </c>
      <c r="N1297" s="4">
        <f t="shared" si="106"/>
        <v>7.2467290398889377</v>
      </c>
    </row>
    <row r="1298" spans="1:22" x14ac:dyDescent="0.2">
      <c r="A1298" s="31">
        <v>37527</v>
      </c>
      <c r="B1298" s="11" t="s">
        <v>31</v>
      </c>
      <c r="C1298" s="3" t="s">
        <v>32</v>
      </c>
      <c r="D1298" s="7">
        <v>6</v>
      </c>
      <c r="E1298" s="11" t="s">
        <v>8</v>
      </c>
      <c r="F1298" s="3" t="str">
        <f t="shared" si="102"/>
        <v>Por</v>
      </c>
      <c r="G1298" s="3" t="str">
        <f t="shared" si="103"/>
        <v>Branch</v>
      </c>
      <c r="H1298" s="19">
        <v>7</v>
      </c>
      <c r="I1298" s="19">
        <v>6</v>
      </c>
      <c r="J1298" s="19">
        <v>15</v>
      </c>
      <c r="K1298" s="24">
        <v>90</v>
      </c>
      <c r="L1298" s="12">
        <f t="shared" si="104"/>
        <v>739.84506992039633</v>
      </c>
      <c r="M1298" s="4">
        <f t="shared" si="105"/>
        <v>2.8691407841590491</v>
      </c>
      <c r="N1298" s="4">
        <f t="shared" si="106"/>
        <v>6.6064407993058722</v>
      </c>
    </row>
    <row r="1299" spans="1:22" x14ac:dyDescent="0.2">
      <c r="A1299" s="31">
        <v>37527</v>
      </c>
      <c r="B1299" s="11" t="s">
        <v>31</v>
      </c>
      <c r="C1299" s="3" t="s">
        <v>32</v>
      </c>
      <c r="D1299" s="7">
        <v>6</v>
      </c>
      <c r="E1299" s="11" t="s">
        <v>8</v>
      </c>
      <c r="F1299" s="3" t="str">
        <f t="shared" si="102"/>
        <v>Por</v>
      </c>
      <c r="G1299" s="3" t="str">
        <f t="shared" si="103"/>
        <v>Branch</v>
      </c>
      <c r="H1299" s="19">
        <v>3</v>
      </c>
      <c r="I1299" s="19">
        <v>1</v>
      </c>
      <c r="J1299" s="19">
        <v>3</v>
      </c>
      <c r="K1299" s="24">
        <v>0</v>
      </c>
      <c r="L1299" s="12">
        <f t="shared" si="104"/>
        <v>30.630528372500482</v>
      </c>
      <c r="M1299" s="4">
        <f t="shared" si="105"/>
        <v>1.4861544883926707</v>
      </c>
      <c r="N1299" s="4">
        <f t="shared" si="106"/>
        <v>3.4219971708591559</v>
      </c>
    </row>
    <row r="1300" spans="1:22" x14ac:dyDescent="0.2">
      <c r="A1300" s="31">
        <v>37527</v>
      </c>
      <c r="B1300" s="11" t="s">
        <v>31</v>
      </c>
      <c r="C1300" s="3" t="s">
        <v>32</v>
      </c>
      <c r="D1300" s="7">
        <v>6</v>
      </c>
      <c r="E1300" s="11" t="s">
        <v>8</v>
      </c>
      <c r="F1300" s="3" t="str">
        <f t="shared" si="102"/>
        <v>Por</v>
      </c>
      <c r="G1300" s="3" t="str">
        <f t="shared" si="103"/>
        <v>Branch</v>
      </c>
      <c r="H1300" s="19">
        <v>3</v>
      </c>
      <c r="I1300" s="19">
        <v>2</v>
      </c>
      <c r="J1300" s="19">
        <v>3</v>
      </c>
      <c r="K1300" s="24">
        <v>0</v>
      </c>
      <c r="L1300" s="12">
        <f t="shared" si="104"/>
        <v>32.986722862692829</v>
      </c>
      <c r="M1300" s="4">
        <f t="shared" si="105"/>
        <v>1.518339171764072</v>
      </c>
      <c r="N1300" s="4">
        <f t="shared" si="106"/>
        <v>3.496105143012878</v>
      </c>
    </row>
    <row r="1301" spans="1:22" x14ac:dyDescent="0.2">
      <c r="A1301" s="31">
        <v>37527</v>
      </c>
      <c r="B1301" s="11" t="s">
        <v>31</v>
      </c>
      <c r="C1301" s="3" t="s">
        <v>32</v>
      </c>
      <c r="D1301" s="7">
        <v>6</v>
      </c>
      <c r="E1301" s="11" t="s">
        <v>8</v>
      </c>
      <c r="F1301" s="3" t="str">
        <f t="shared" si="102"/>
        <v>Por</v>
      </c>
      <c r="G1301" s="3" t="str">
        <f t="shared" si="103"/>
        <v>Branch</v>
      </c>
      <c r="H1301" s="19">
        <v>40</v>
      </c>
      <c r="I1301" s="19">
        <v>26</v>
      </c>
      <c r="J1301" s="19">
        <v>13</v>
      </c>
      <c r="K1301" s="24">
        <v>95</v>
      </c>
      <c r="L1301" s="12">
        <f t="shared" si="104"/>
        <v>1347.7432483900213</v>
      </c>
      <c r="M1301" s="4">
        <f t="shared" si="105"/>
        <v>3.1296071648788581</v>
      </c>
      <c r="N1301" s="4">
        <f t="shared" si="106"/>
        <v>7.2061868047774169</v>
      </c>
    </row>
    <row r="1302" spans="1:22" x14ac:dyDescent="0.2">
      <c r="A1302" s="30">
        <v>37513</v>
      </c>
      <c r="B1302" s="3" t="s">
        <v>20</v>
      </c>
      <c r="C1302" s="3" t="s">
        <v>32</v>
      </c>
      <c r="D1302" s="2">
        <v>8</v>
      </c>
      <c r="E1302" s="3" t="s">
        <v>8</v>
      </c>
      <c r="F1302" s="3" t="str">
        <f t="shared" si="102"/>
        <v>Por</v>
      </c>
      <c r="G1302" s="3" t="str">
        <f t="shared" si="103"/>
        <v>Branch</v>
      </c>
      <c r="H1302" s="17">
        <v>8</v>
      </c>
      <c r="I1302" s="17">
        <v>8</v>
      </c>
      <c r="J1302" s="17">
        <v>5</v>
      </c>
      <c r="K1302" s="22">
        <v>2</v>
      </c>
      <c r="L1302" s="12">
        <f t="shared" si="104"/>
        <v>128.80529879718151</v>
      </c>
      <c r="M1302" s="4">
        <f t="shared" si="105"/>
        <v>2.1099337294138691</v>
      </c>
      <c r="N1302" s="4">
        <f t="shared" si="106"/>
        <v>4.8583019525537079</v>
      </c>
    </row>
    <row r="1303" spans="1:22" x14ac:dyDescent="0.2">
      <c r="A1303" s="30">
        <v>37513</v>
      </c>
      <c r="B1303" s="3" t="s">
        <v>20</v>
      </c>
      <c r="C1303" s="3" t="s">
        <v>32</v>
      </c>
      <c r="D1303" s="2">
        <v>8</v>
      </c>
      <c r="E1303" s="3" t="s">
        <v>8</v>
      </c>
      <c r="F1303" s="3" t="str">
        <f t="shared" si="102"/>
        <v>Por</v>
      </c>
      <c r="G1303" s="3" t="str">
        <f t="shared" si="103"/>
        <v>Branch</v>
      </c>
      <c r="H1303" s="17">
        <v>2</v>
      </c>
      <c r="I1303" s="17">
        <v>2</v>
      </c>
      <c r="J1303" s="17">
        <v>0.8</v>
      </c>
      <c r="K1303" s="22">
        <v>5</v>
      </c>
      <c r="L1303" s="12">
        <f t="shared" si="104"/>
        <v>5.1522119518872609</v>
      </c>
      <c r="M1303" s="4">
        <f t="shared" si="105"/>
        <v>0.71199372074183176</v>
      </c>
      <c r="N1303" s="4">
        <f t="shared" si="106"/>
        <v>1.6394261276855073</v>
      </c>
    </row>
    <row r="1304" spans="1:22" x14ac:dyDescent="0.2">
      <c r="A1304" s="30">
        <v>37513</v>
      </c>
      <c r="B1304" s="3" t="s">
        <v>20</v>
      </c>
      <c r="C1304" s="3" t="s">
        <v>32</v>
      </c>
      <c r="D1304" s="2">
        <v>9</v>
      </c>
      <c r="E1304" s="3" t="s">
        <v>8</v>
      </c>
      <c r="F1304" s="3" t="str">
        <f t="shared" si="102"/>
        <v>Por</v>
      </c>
      <c r="G1304" s="3" t="str">
        <f t="shared" si="103"/>
        <v>Branch</v>
      </c>
      <c r="H1304" s="17">
        <v>138.5</v>
      </c>
      <c r="I1304" s="17">
        <v>67</v>
      </c>
      <c r="J1304" s="17">
        <v>56</v>
      </c>
      <c r="K1304" s="22">
        <v>55</v>
      </c>
      <c r="L1304" s="12">
        <f t="shared" si="104"/>
        <v>17140.136818904211</v>
      </c>
      <c r="M1304" s="4">
        <f t="shared" si="105"/>
        <v>4.234014284300013</v>
      </c>
      <c r="N1304" s="4">
        <f t="shared" si="106"/>
        <v>9.7491781745530623</v>
      </c>
    </row>
    <row r="1305" spans="1:22" x14ac:dyDescent="0.2">
      <c r="A1305" s="30">
        <v>37513</v>
      </c>
      <c r="B1305" s="3" t="s">
        <v>20</v>
      </c>
      <c r="C1305" s="3" t="s">
        <v>32</v>
      </c>
      <c r="D1305" s="2">
        <v>9</v>
      </c>
      <c r="E1305" s="3" t="s">
        <v>8</v>
      </c>
      <c r="F1305" s="3" t="str">
        <f t="shared" si="102"/>
        <v>Por</v>
      </c>
      <c r="G1305" s="3" t="str">
        <f t="shared" si="103"/>
        <v>Branch</v>
      </c>
      <c r="H1305" s="17">
        <v>30.5</v>
      </c>
      <c r="I1305" s="17">
        <v>25</v>
      </c>
      <c r="J1305" s="17">
        <v>12</v>
      </c>
      <c r="K1305" s="22">
        <v>80</v>
      </c>
      <c r="L1305" s="12">
        <f t="shared" si="104"/>
        <v>1051.2554417074846</v>
      </c>
      <c r="M1305" s="4">
        <f t="shared" si="105"/>
        <v>3.0217082568891227</v>
      </c>
      <c r="N1305" s="4">
        <f t="shared" si="106"/>
        <v>6.9577403876899169</v>
      </c>
    </row>
    <row r="1306" spans="1:22" x14ac:dyDescent="0.2">
      <c r="A1306" s="30">
        <v>37513</v>
      </c>
      <c r="B1306" s="3" t="s">
        <v>20</v>
      </c>
      <c r="C1306" s="3" t="s">
        <v>32</v>
      </c>
      <c r="D1306" s="2">
        <v>9</v>
      </c>
      <c r="E1306" s="3" t="s">
        <v>8</v>
      </c>
      <c r="F1306" s="3" t="str">
        <f t="shared" si="102"/>
        <v>Por</v>
      </c>
      <c r="G1306" s="3" t="str">
        <f t="shared" si="103"/>
        <v>Branch</v>
      </c>
      <c r="H1306" s="17">
        <v>384</v>
      </c>
      <c r="I1306" s="17">
        <v>129.5</v>
      </c>
      <c r="J1306" s="17">
        <v>75</v>
      </c>
      <c r="K1306" s="22">
        <v>60</v>
      </c>
      <c r="L1306" s="12">
        <f t="shared" si="104"/>
        <v>56727.738545870896</v>
      </c>
      <c r="M1306" s="4">
        <f t="shared" si="105"/>
        <v>4.7537954707385861</v>
      </c>
      <c r="N1306" s="4">
        <f t="shared" si="106"/>
        <v>10.94601858606528</v>
      </c>
      <c r="R1306" s="17"/>
      <c r="S1306" s="17"/>
      <c r="T1306" s="17"/>
      <c r="U1306" s="22"/>
      <c r="V1306" s="62"/>
    </row>
    <row r="1307" spans="1:22" x14ac:dyDescent="0.2">
      <c r="A1307" s="31">
        <v>37513</v>
      </c>
      <c r="B1307" s="11" t="s">
        <v>31</v>
      </c>
      <c r="C1307" s="11" t="s">
        <v>32</v>
      </c>
      <c r="D1307" s="7">
        <v>9</v>
      </c>
      <c r="E1307" s="11" t="s">
        <v>8</v>
      </c>
      <c r="F1307" s="3" t="str">
        <f t="shared" si="102"/>
        <v>Por</v>
      </c>
      <c r="G1307" s="3" t="str">
        <f t="shared" si="103"/>
        <v>Branch</v>
      </c>
      <c r="H1307" s="19">
        <v>30</v>
      </c>
      <c r="I1307" s="19">
        <v>20</v>
      </c>
      <c r="J1307" s="19">
        <v>15</v>
      </c>
      <c r="K1307" s="24">
        <v>0</v>
      </c>
      <c r="L1307" s="12">
        <f t="shared" si="104"/>
        <v>1178.0972450961724</v>
      </c>
      <c r="M1307" s="4">
        <f t="shared" si="105"/>
        <v>3.0711811404218525</v>
      </c>
      <c r="N1307" s="4">
        <f t="shared" si="106"/>
        <v>7.0716559118198106</v>
      </c>
    </row>
    <row r="1308" spans="1:22" x14ac:dyDescent="0.2">
      <c r="A1308" s="31">
        <v>37513</v>
      </c>
      <c r="B1308" s="11" t="s">
        <v>31</v>
      </c>
      <c r="C1308" s="11" t="s">
        <v>32</v>
      </c>
      <c r="D1308" s="7">
        <v>9</v>
      </c>
      <c r="E1308" s="11" t="s">
        <v>8</v>
      </c>
      <c r="F1308" s="3" t="str">
        <f t="shared" si="102"/>
        <v>Por</v>
      </c>
      <c r="G1308" s="3" t="str">
        <f t="shared" si="103"/>
        <v>Branch</v>
      </c>
      <c r="H1308" s="19">
        <v>43</v>
      </c>
      <c r="I1308" s="19">
        <v>25</v>
      </c>
      <c r="J1308" s="19">
        <v>10</v>
      </c>
      <c r="K1308" s="24">
        <v>5</v>
      </c>
      <c r="L1308" s="12">
        <f t="shared" si="104"/>
        <v>1158.4622910112362</v>
      </c>
      <c r="M1308" s="4">
        <f t="shared" si="105"/>
        <v>3.0638819016803533</v>
      </c>
      <c r="N1308" s="4">
        <f t="shared" si="106"/>
        <v>7.0548487935034299</v>
      </c>
    </row>
    <row r="1309" spans="1:22" x14ac:dyDescent="0.2">
      <c r="A1309" s="31">
        <v>37513</v>
      </c>
      <c r="B1309" s="11" t="s">
        <v>31</v>
      </c>
      <c r="C1309" s="11" t="s">
        <v>32</v>
      </c>
      <c r="D1309" s="7">
        <v>9</v>
      </c>
      <c r="E1309" s="11" t="s">
        <v>8</v>
      </c>
      <c r="F1309" s="3" t="str">
        <f t="shared" si="102"/>
        <v>Por</v>
      </c>
      <c r="G1309" s="3" t="str">
        <f t="shared" si="103"/>
        <v>Branch</v>
      </c>
      <c r="H1309" s="19">
        <v>9</v>
      </c>
      <c r="I1309" s="19">
        <v>8</v>
      </c>
      <c r="J1309" s="19">
        <v>10</v>
      </c>
      <c r="K1309" s="24">
        <v>90</v>
      </c>
      <c r="L1309" s="12">
        <f t="shared" si="104"/>
        <v>370.70793312359558</v>
      </c>
      <c r="M1309" s="4">
        <f t="shared" si="105"/>
        <v>2.5690318800002592</v>
      </c>
      <c r="N1309" s="4">
        <f t="shared" si="106"/>
        <v>5.915414510315065</v>
      </c>
    </row>
    <row r="1310" spans="1:22" x14ac:dyDescent="0.2">
      <c r="A1310" s="31">
        <v>37513</v>
      </c>
      <c r="B1310" s="11" t="s">
        <v>31</v>
      </c>
      <c r="C1310" s="11" t="s">
        <v>32</v>
      </c>
      <c r="D1310" s="7">
        <v>9</v>
      </c>
      <c r="E1310" s="11" t="s">
        <v>8</v>
      </c>
      <c r="F1310" s="3" t="str">
        <f t="shared" si="102"/>
        <v>Por</v>
      </c>
      <c r="G1310" s="3" t="str">
        <f t="shared" si="103"/>
        <v>Branch</v>
      </c>
      <c r="H1310" s="19">
        <v>40</v>
      </c>
      <c r="I1310" s="19">
        <v>23</v>
      </c>
      <c r="J1310" s="19">
        <v>0</v>
      </c>
      <c r="K1310" s="24">
        <v>50</v>
      </c>
      <c r="L1310" s="12">
        <f t="shared" si="104"/>
        <v>722.56631032565247</v>
      </c>
      <c r="M1310" s="4">
        <f t="shared" si="105"/>
        <v>2.8588777087117268</v>
      </c>
      <c r="N1310" s="4">
        <f t="shared" si="106"/>
        <v>6.5828091947725955</v>
      </c>
    </row>
    <row r="1311" spans="1:22" x14ac:dyDescent="0.2">
      <c r="A1311" s="31">
        <v>37513</v>
      </c>
      <c r="B1311" s="11" t="s">
        <v>31</v>
      </c>
      <c r="C1311" s="11" t="s">
        <v>32</v>
      </c>
      <c r="D1311" s="7">
        <v>9</v>
      </c>
      <c r="E1311" s="11" t="s">
        <v>8</v>
      </c>
      <c r="F1311" s="3" t="str">
        <f t="shared" si="102"/>
        <v>Por</v>
      </c>
      <c r="G1311" s="3" t="str">
        <f t="shared" si="103"/>
        <v>Branch</v>
      </c>
      <c r="H1311" s="19">
        <v>8</v>
      </c>
      <c r="I1311" s="19">
        <v>10</v>
      </c>
      <c r="J1311" s="19">
        <v>11</v>
      </c>
      <c r="K1311" s="24">
        <v>10</v>
      </c>
      <c r="L1311" s="12">
        <f t="shared" si="104"/>
        <v>442.9645641561608</v>
      </c>
      <c r="M1311" s="4">
        <f t="shared" si="105"/>
        <v>2.6463689853495138</v>
      </c>
      <c r="N1311" s="4">
        <f t="shared" si="106"/>
        <v>6.0934897762275684</v>
      </c>
    </row>
    <row r="1312" spans="1:22" x14ac:dyDescent="0.2">
      <c r="A1312" s="30">
        <v>37527</v>
      </c>
      <c r="B1312" s="3" t="s">
        <v>20</v>
      </c>
      <c r="C1312" s="3" t="s">
        <v>32</v>
      </c>
      <c r="D1312" s="2">
        <v>10</v>
      </c>
      <c r="E1312" s="3" t="s">
        <v>14</v>
      </c>
      <c r="F1312" s="3" t="str">
        <f t="shared" si="102"/>
        <v>Poc</v>
      </c>
      <c r="G1312" s="3" t="str">
        <f t="shared" si="103"/>
        <v>OtherBrh</v>
      </c>
      <c r="H1312" s="17">
        <v>14</v>
      </c>
      <c r="I1312" s="17">
        <v>13</v>
      </c>
      <c r="J1312" s="17">
        <v>7.5</v>
      </c>
      <c r="K1312" s="22">
        <v>35</v>
      </c>
      <c r="L1312" s="12">
        <f t="shared" si="104"/>
        <v>319.65705250276147</v>
      </c>
      <c r="M1312" s="4">
        <f t="shared" si="105"/>
        <v>2.5046842905913915</v>
      </c>
      <c r="N1312" s="4">
        <f t="shared" si="106"/>
        <v>5.7672487101721046</v>
      </c>
    </row>
    <row r="1313" spans="1:14" x14ac:dyDescent="0.2">
      <c r="A1313" s="31">
        <v>37513</v>
      </c>
      <c r="B1313" s="11" t="s">
        <v>31</v>
      </c>
      <c r="C1313" s="11" t="s">
        <v>32</v>
      </c>
      <c r="D1313" s="7">
        <v>1</v>
      </c>
      <c r="E1313" s="11" t="s">
        <v>17</v>
      </c>
      <c r="F1313" s="3" t="str">
        <f t="shared" si="102"/>
        <v>Other</v>
      </c>
      <c r="G1313" s="3" t="str">
        <f t="shared" si="103"/>
        <v>OtherHem</v>
      </c>
      <c r="H1313" s="19">
        <v>45</v>
      </c>
      <c r="I1313" s="19">
        <v>30</v>
      </c>
      <c r="J1313" s="19">
        <v>0</v>
      </c>
      <c r="K1313" s="24">
        <v>80</v>
      </c>
      <c r="L1313" s="12">
        <f t="shared" si="104"/>
        <v>1060.2875205865553</v>
      </c>
      <c r="M1313" s="4">
        <f t="shared" si="105"/>
        <v>3.0254236498611777</v>
      </c>
      <c r="N1313" s="4">
        <f t="shared" si="106"/>
        <v>6.9662953961619847</v>
      </c>
    </row>
    <row r="1314" spans="1:14" x14ac:dyDescent="0.2">
      <c r="A1314" s="31">
        <v>37513</v>
      </c>
      <c r="B1314" s="11" t="s">
        <v>31</v>
      </c>
      <c r="C1314" s="11" t="s">
        <v>32</v>
      </c>
      <c r="D1314" s="7">
        <v>1</v>
      </c>
      <c r="E1314" s="11" t="s">
        <v>17</v>
      </c>
      <c r="F1314" s="3" t="str">
        <f t="shared" si="102"/>
        <v>Other</v>
      </c>
      <c r="G1314" s="3" t="str">
        <f t="shared" si="103"/>
        <v>OtherHem</v>
      </c>
      <c r="H1314" s="19">
        <v>70</v>
      </c>
      <c r="I1314" s="19">
        <v>65</v>
      </c>
      <c r="J1314" s="19">
        <v>0</v>
      </c>
      <c r="K1314" s="24">
        <v>80</v>
      </c>
      <c r="L1314" s="12">
        <f t="shared" si="104"/>
        <v>3573.5616434583899</v>
      </c>
      <c r="M1314" s="4">
        <f t="shared" si="105"/>
        <v>3.5531012780232838</v>
      </c>
      <c r="N1314" s="4">
        <f t="shared" si="106"/>
        <v>8.1813180366745062</v>
      </c>
    </row>
    <row r="1315" spans="1:14" x14ac:dyDescent="0.2">
      <c r="A1315" s="31">
        <v>37513</v>
      </c>
      <c r="B1315" s="11" t="s">
        <v>31</v>
      </c>
      <c r="C1315" s="11" t="s">
        <v>32</v>
      </c>
      <c r="D1315" s="7">
        <v>2</v>
      </c>
      <c r="E1315" s="11" t="s">
        <v>17</v>
      </c>
      <c r="F1315" s="3" t="str">
        <f t="shared" si="102"/>
        <v>Other</v>
      </c>
      <c r="G1315" s="3" t="str">
        <f t="shared" si="103"/>
        <v>OtherHem</v>
      </c>
      <c r="H1315" s="19">
        <v>20</v>
      </c>
      <c r="I1315" s="19">
        <v>20</v>
      </c>
      <c r="J1315" s="19">
        <v>0</v>
      </c>
      <c r="K1315" s="24">
        <v>10</v>
      </c>
      <c r="L1315" s="12">
        <f t="shared" si="104"/>
        <v>314.15926535897933</v>
      </c>
      <c r="M1315" s="4">
        <f t="shared" si="105"/>
        <v>2.4971498726941337</v>
      </c>
      <c r="N1315" s="4">
        <f t="shared" si="106"/>
        <v>5.7499000718374917</v>
      </c>
    </row>
    <row r="1316" spans="1:14" x14ac:dyDescent="0.2">
      <c r="A1316" s="31">
        <v>37513</v>
      </c>
      <c r="B1316" s="11" t="s">
        <v>31</v>
      </c>
      <c r="C1316" s="11" t="s">
        <v>32</v>
      </c>
      <c r="D1316" s="7">
        <v>2</v>
      </c>
      <c r="E1316" s="11" t="s">
        <v>17</v>
      </c>
      <c r="F1316" s="3" t="str">
        <f t="shared" si="102"/>
        <v>Other</v>
      </c>
      <c r="G1316" s="3" t="str">
        <f t="shared" si="103"/>
        <v>OtherHem</v>
      </c>
      <c r="H1316" s="19">
        <v>90</v>
      </c>
      <c r="I1316" s="19">
        <v>40</v>
      </c>
      <c r="J1316" s="19">
        <v>0</v>
      </c>
      <c r="K1316" s="24">
        <v>80</v>
      </c>
      <c r="L1316" s="12">
        <f t="shared" si="104"/>
        <v>2827.4333882308138</v>
      </c>
      <c r="M1316" s="4">
        <f t="shared" si="105"/>
        <v>3.4513923821334589</v>
      </c>
      <c r="N1316" s="4">
        <f t="shared" si="106"/>
        <v>7.9471246491737109</v>
      </c>
    </row>
    <row r="1317" spans="1:14" x14ac:dyDescent="0.2">
      <c r="A1317" s="31">
        <v>37513</v>
      </c>
      <c r="B1317" s="11" t="s">
        <v>31</v>
      </c>
      <c r="C1317" s="11" t="s">
        <v>32</v>
      </c>
      <c r="D1317" s="7">
        <v>2</v>
      </c>
      <c r="E1317" s="11" t="s">
        <v>17</v>
      </c>
      <c r="F1317" s="3" t="str">
        <f t="shared" si="102"/>
        <v>Other</v>
      </c>
      <c r="G1317" s="3" t="str">
        <f t="shared" si="103"/>
        <v>OtherHem</v>
      </c>
      <c r="H1317" s="19">
        <v>4</v>
      </c>
      <c r="I1317" s="19">
        <v>2</v>
      </c>
      <c r="J1317" s="19">
        <v>0</v>
      </c>
      <c r="K1317" s="24">
        <v>0</v>
      </c>
      <c r="L1317" s="12">
        <f t="shared" si="104"/>
        <v>6.2831853071795862</v>
      </c>
      <c r="M1317" s="4">
        <f t="shared" si="105"/>
        <v>0.79817986835811505</v>
      </c>
      <c r="N1317" s="4">
        <f t="shared" si="106"/>
        <v>1.8378770664093453</v>
      </c>
    </row>
    <row r="1318" spans="1:14" x14ac:dyDescent="0.2">
      <c r="A1318" s="31">
        <v>37527</v>
      </c>
      <c r="B1318" s="11" t="s">
        <v>31</v>
      </c>
      <c r="C1318" s="3" t="s">
        <v>32</v>
      </c>
      <c r="D1318" s="7">
        <v>3</v>
      </c>
      <c r="E1318" s="11" t="s">
        <v>17</v>
      </c>
      <c r="F1318" s="3" t="str">
        <f t="shared" si="102"/>
        <v>Other</v>
      </c>
      <c r="G1318" s="3" t="str">
        <f t="shared" si="103"/>
        <v>OtherHem</v>
      </c>
      <c r="H1318" s="19">
        <v>30</v>
      </c>
      <c r="I1318" s="19">
        <v>13</v>
      </c>
      <c r="J1318" s="19">
        <v>17</v>
      </c>
      <c r="K1318" s="24">
        <v>60</v>
      </c>
      <c r="L1318" s="12">
        <f t="shared" si="104"/>
        <v>1214.225560612455</v>
      </c>
      <c r="M1318" s="4">
        <f t="shared" si="105"/>
        <v>3.0842993709484774</v>
      </c>
      <c r="N1318" s="4">
        <f t="shared" si="106"/>
        <v>7.1018617538768769</v>
      </c>
    </row>
    <row r="1319" spans="1:14" x14ac:dyDescent="0.2">
      <c r="A1319" s="31">
        <v>37527</v>
      </c>
      <c r="B1319" s="11" t="s">
        <v>31</v>
      </c>
      <c r="C1319" s="3" t="s">
        <v>32</v>
      </c>
      <c r="D1319" s="7">
        <v>3</v>
      </c>
      <c r="E1319" s="11" t="s">
        <v>17</v>
      </c>
      <c r="F1319" s="3" t="str">
        <f t="shared" si="102"/>
        <v>Other</v>
      </c>
      <c r="G1319" s="3" t="str">
        <f t="shared" si="103"/>
        <v>OtherHem</v>
      </c>
      <c r="H1319" s="19">
        <v>4</v>
      </c>
      <c r="I1319" s="19">
        <v>2</v>
      </c>
      <c r="J1319" s="19">
        <v>0</v>
      </c>
      <c r="K1319" s="24">
        <v>0</v>
      </c>
      <c r="L1319" s="12">
        <f t="shared" si="104"/>
        <v>6.2831853071795862</v>
      </c>
      <c r="M1319" s="4">
        <f t="shared" si="105"/>
        <v>0.79817986835811505</v>
      </c>
      <c r="N1319" s="4">
        <f t="shared" si="106"/>
        <v>1.8378770664093453</v>
      </c>
    </row>
    <row r="1320" spans="1:14" x14ac:dyDescent="0.2">
      <c r="A1320" s="31">
        <v>37527</v>
      </c>
      <c r="B1320" s="11" t="s">
        <v>31</v>
      </c>
      <c r="C1320" s="3" t="s">
        <v>32</v>
      </c>
      <c r="D1320" s="7">
        <v>3</v>
      </c>
      <c r="E1320" s="11" t="s">
        <v>17</v>
      </c>
      <c r="F1320" s="3" t="str">
        <f t="shared" si="102"/>
        <v>Other</v>
      </c>
      <c r="G1320" s="3" t="str">
        <f t="shared" si="103"/>
        <v>OtherHem</v>
      </c>
      <c r="H1320" s="19">
        <v>7</v>
      </c>
      <c r="I1320" s="19">
        <v>2</v>
      </c>
      <c r="J1320" s="19">
        <v>4</v>
      </c>
      <c r="K1320" s="24">
        <v>60</v>
      </c>
      <c r="L1320" s="12">
        <f t="shared" si="104"/>
        <v>61.261056745000964</v>
      </c>
      <c r="M1320" s="4">
        <f t="shared" si="105"/>
        <v>1.7871844840566518</v>
      </c>
      <c r="N1320" s="4">
        <f t="shared" si="106"/>
        <v>4.1151443514191008</v>
      </c>
    </row>
    <row r="1321" spans="1:14" x14ac:dyDescent="0.2">
      <c r="A1321" s="31">
        <v>37527</v>
      </c>
      <c r="B1321" s="11" t="s">
        <v>31</v>
      </c>
      <c r="C1321" s="3" t="s">
        <v>32</v>
      </c>
      <c r="D1321" s="7">
        <v>3</v>
      </c>
      <c r="E1321" s="11" t="s">
        <v>17</v>
      </c>
      <c r="F1321" s="3" t="str">
        <f t="shared" si="102"/>
        <v>Other</v>
      </c>
      <c r="G1321" s="3" t="str">
        <f t="shared" si="103"/>
        <v>OtherHem</v>
      </c>
      <c r="H1321" s="19">
        <v>18</v>
      </c>
      <c r="I1321" s="19">
        <v>10</v>
      </c>
      <c r="J1321" s="19">
        <v>0</v>
      </c>
      <c r="K1321" s="24">
        <v>10</v>
      </c>
      <c r="L1321" s="12">
        <f t="shared" si="104"/>
        <v>141.37166941154069</v>
      </c>
      <c r="M1321" s="4">
        <f t="shared" si="105"/>
        <v>2.1503623864694776</v>
      </c>
      <c r="N1321" s="4">
        <f t="shared" si="106"/>
        <v>4.9513923756197196</v>
      </c>
    </row>
    <row r="1322" spans="1:14" x14ac:dyDescent="0.2">
      <c r="A1322" s="31">
        <v>37527</v>
      </c>
      <c r="B1322" s="11" t="s">
        <v>31</v>
      </c>
      <c r="C1322" s="3" t="s">
        <v>32</v>
      </c>
      <c r="D1322" s="7">
        <v>3</v>
      </c>
      <c r="E1322" s="11" t="s">
        <v>17</v>
      </c>
      <c r="F1322" s="3" t="str">
        <f t="shared" si="102"/>
        <v>Other</v>
      </c>
      <c r="G1322" s="3" t="str">
        <f t="shared" si="103"/>
        <v>OtherHem</v>
      </c>
      <c r="H1322" s="19">
        <v>15</v>
      </c>
      <c r="I1322" s="19">
        <v>5</v>
      </c>
      <c r="J1322" s="19">
        <v>15</v>
      </c>
      <c r="K1322" s="24">
        <v>50</v>
      </c>
      <c r="L1322" s="12">
        <f t="shared" si="104"/>
        <v>765.76320931251212</v>
      </c>
      <c r="M1322" s="4">
        <f t="shared" si="105"/>
        <v>2.8840944970647082</v>
      </c>
      <c r="N1322" s="4">
        <f t="shared" si="106"/>
        <v>6.6408729957273565</v>
      </c>
    </row>
    <row r="1323" spans="1:14" x14ac:dyDescent="0.2">
      <c r="A1323" s="31">
        <v>37527</v>
      </c>
      <c r="B1323" s="11" t="s">
        <v>31</v>
      </c>
      <c r="C1323" s="3" t="s">
        <v>32</v>
      </c>
      <c r="D1323" s="7">
        <v>3</v>
      </c>
      <c r="E1323" s="11" t="s">
        <v>17</v>
      </c>
      <c r="F1323" s="3" t="str">
        <f t="shared" si="102"/>
        <v>Other</v>
      </c>
      <c r="G1323" s="3" t="str">
        <f t="shared" si="103"/>
        <v>OtherHem</v>
      </c>
      <c r="H1323" s="19">
        <v>35</v>
      </c>
      <c r="I1323" s="19">
        <v>30</v>
      </c>
      <c r="J1323" s="19">
        <v>0</v>
      </c>
      <c r="K1323" s="24">
        <v>80</v>
      </c>
      <c r="L1323" s="12">
        <f t="shared" si="104"/>
        <v>824.66807156732068</v>
      </c>
      <c r="M1323" s="4">
        <f t="shared" si="105"/>
        <v>2.9162791804361095</v>
      </c>
      <c r="N1323" s="4">
        <f t="shared" si="106"/>
        <v>6.7149809678810781</v>
      </c>
    </row>
    <row r="1324" spans="1:14" x14ac:dyDescent="0.2">
      <c r="A1324" s="30">
        <v>37527</v>
      </c>
      <c r="B1324" s="3" t="s">
        <v>20</v>
      </c>
      <c r="C1324" s="3" t="s">
        <v>32</v>
      </c>
      <c r="D1324" s="2">
        <v>4</v>
      </c>
      <c r="E1324" s="3" t="s">
        <v>17</v>
      </c>
      <c r="F1324" s="3" t="str">
        <f t="shared" si="102"/>
        <v>Other</v>
      </c>
      <c r="G1324" s="3" t="str">
        <f t="shared" si="103"/>
        <v>OtherHem</v>
      </c>
      <c r="H1324" s="17">
        <v>46</v>
      </c>
      <c r="I1324" s="17">
        <v>30</v>
      </c>
      <c r="J1324" s="17">
        <v>27</v>
      </c>
      <c r="K1324" s="22">
        <v>70</v>
      </c>
      <c r="L1324" s="12">
        <f t="shared" si="104"/>
        <v>3374.070509955438</v>
      </c>
      <c r="M1324" s="4">
        <f t="shared" si="105"/>
        <v>3.5281541540576709</v>
      </c>
      <c r="N1324" s="4">
        <f t="shared" si="106"/>
        <v>8.1238751609182103</v>
      </c>
    </row>
    <row r="1325" spans="1:14" x14ac:dyDescent="0.2">
      <c r="A1325" s="30">
        <v>37527</v>
      </c>
      <c r="B1325" s="3" t="s">
        <v>20</v>
      </c>
      <c r="C1325" s="3" t="s">
        <v>32</v>
      </c>
      <c r="D1325" s="2">
        <v>4</v>
      </c>
      <c r="E1325" s="3" t="s">
        <v>17</v>
      </c>
      <c r="F1325" s="3" t="str">
        <f t="shared" si="102"/>
        <v>Other</v>
      </c>
      <c r="G1325" s="3" t="str">
        <f t="shared" si="103"/>
        <v>OtherHem</v>
      </c>
      <c r="H1325" s="17">
        <v>138</v>
      </c>
      <c r="I1325" s="17">
        <v>151</v>
      </c>
      <c r="J1325" s="17">
        <v>56</v>
      </c>
      <c r="K1325" s="22">
        <v>75</v>
      </c>
      <c r="L1325" s="12">
        <f t="shared" si="104"/>
        <v>26218.161490533617</v>
      </c>
      <c r="M1325" s="4">
        <f t="shared" si="105"/>
        <v>4.4186022341690636</v>
      </c>
      <c r="N1325" s="4">
        <f t="shared" si="106"/>
        <v>10.174207636267873</v>
      </c>
    </row>
    <row r="1326" spans="1:14" x14ac:dyDescent="0.2">
      <c r="A1326" s="31">
        <v>37527</v>
      </c>
      <c r="B1326" s="11" t="s">
        <v>31</v>
      </c>
      <c r="C1326" s="3" t="s">
        <v>32</v>
      </c>
      <c r="D1326" s="7">
        <v>4</v>
      </c>
      <c r="E1326" s="11" t="s">
        <v>17</v>
      </c>
      <c r="F1326" s="3" t="str">
        <f t="shared" si="102"/>
        <v>Other</v>
      </c>
      <c r="G1326" s="3" t="str">
        <f t="shared" si="103"/>
        <v>OtherHem</v>
      </c>
      <c r="H1326" s="19">
        <v>4</v>
      </c>
      <c r="I1326" s="19">
        <v>4</v>
      </c>
      <c r="J1326" s="19">
        <v>0</v>
      </c>
      <c r="K1326" s="24">
        <v>0</v>
      </c>
      <c r="L1326" s="12">
        <f t="shared" si="104"/>
        <v>12.566370614359172</v>
      </c>
      <c r="M1326" s="4">
        <f t="shared" si="105"/>
        <v>1.0992098640220962</v>
      </c>
      <c r="N1326" s="4">
        <f t="shared" si="106"/>
        <v>2.5310242469692907</v>
      </c>
    </row>
    <row r="1327" spans="1:14" x14ac:dyDescent="0.2">
      <c r="A1327" s="31">
        <v>37527</v>
      </c>
      <c r="B1327" s="11" t="s">
        <v>31</v>
      </c>
      <c r="C1327" s="3" t="s">
        <v>32</v>
      </c>
      <c r="D1327" s="7">
        <v>4</v>
      </c>
      <c r="E1327" s="11" t="s">
        <v>17</v>
      </c>
      <c r="F1327" s="3" t="str">
        <f t="shared" si="102"/>
        <v>Other</v>
      </c>
      <c r="G1327" s="3" t="str">
        <f t="shared" si="103"/>
        <v>OtherHem</v>
      </c>
      <c r="H1327" s="19">
        <v>2</v>
      </c>
      <c r="I1327" s="19">
        <v>5</v>
      </c>
      <c r="J1327" s="19">
        <v>0</v>
      </c>
      <c r="K1327" s="24">
        <v>0</v>
      </c>
      <c r="L1327" s="12">
        <f t="shared" si="104"/>
        <v>7.8539816339744828</v>
      </c>
      <c r="M1327" s="4">
        <f t="shared" si="105"/>
        <v>0.8950898813661714</v>
      </c>
      <c r="N1327" s="4">
        <f t="shared" si="106"/>
        <v>2.061020617723555</v>
      </c>
    </row>
    <row r="1328" spans="1:14" x14ac:dyDescent="0.2">
      <c r="A1328" s="31">
        <v>37527</v>
      </c>
      <c r="B1328" s="11" t="s">
        <v>31</v>
      </c>
      <c r="C1328" s="3" t="s">
        <v>32</v>
      </c>
      <c r="D1328" s="7">
        <v>5</v>
      </c>
      <c r="E1328" s="11" t="s">
        <v>17</v>
      </c>
      <c r="F1328" s="3" t="str">
        <f t="shared" si="102"/>
        <v>Other</v>
      </c>
      <c r="G1328" s="3" t="str">
        <f t="shared" si="103"/>
        <v>OtherHem</v>
      </c>
      <c r="H1328" s="19">
        <v>26</v>
      </c>
      <c r="I1328" s="19">
        <v>11</v>
      </c>
      <c r="J1328" s="19">
        <v>0</v>
      </c>
      <c r="K1328" s="24">
        <v>30</v>
      </c>
      <c r="L1328" s="12">
        <f t="shared" si="104"/>
        <v>224.62387473167021</v>
      </c>
      <c r="M1328" s="4">
        <f t="shared" si="105"/>
        <v>2.3514559144952143</v>
      </c>
      <c r="N1328" s="4">
        <f t="shared" si="106"/>
        <v>5.4144273355493624</v>
      </c>
    </row>
    <row r="1329" spans="1:14" x14ac:dyDescent="0.2">
      <c r="A1329" s="30">
        <v>37527</v>
      </c>
      <c r="B1329" s="3" t="s">
        <v>20</v>
      </c>
      <c r="C1329" s="3" t="s">
        <v>32</v>
      </c>
      <c r="D1329" s="2">
        <v>6</v>
      </c>
      <c r="E1329" s="3" t="s">
        <v>17</v>
      </c>
      <c r="F1329" s="3" t="str">
        <f t="shared" si="102"/>
        <v>Other</v>
      </c>
      <c r="G1329" s="3" t="str">
        <f t="shared" si="103"/>
        <v>OtherHem</v>
      </c>
      <c r="H1329" s="17">
        <v>93</v>
      </c>
      <c r="I1329" s="17">
        <v>88</v>
      </c>
      <c r="J1329" s="17">
        <v>29</v>
      </c>
      <c r="K1329" s="22">
        <v>70</v>
      </c>
      <c r="L1329" s="12">
        <f t="shared" si="104"/>
        <v>9069.7779909137334</v>
      </c>
      <c r="M1329" s="4">
        <f t="shared" si="105"/>
        <v>3.9575966565748542</v>
      </c>
      <c r="N1329" s="4">
        <f t="shared" si="106"/>
        <v>9.1127030655123349</v>
      </c>
    </row>
    <row r="1330" spans="1:14" x14ac:dyDescent="0.2">
      <c r="A1330" s="30">
        <v>37527</v>
      </c>
      <c r="B1330" s="3" t="s">
        <v>20</v>
      </c>
      <c r="C1330" s="3" t="s">
        <v>32</v>
      </c>
      <c r="D1330" s="2">
        <v>6</v>
      </c>
      <c r="E1330" s="3" t="s">
        <v>17</v>
      </c>
      <c r="F1330" s="3" t="str">
        <f t="shared" si="102"/>
        <v>Other</v>
      </c>
      <c r="G1330" s="3" t="str">
        <f t="shared" si="103"/>
        <v>OtherHem</v>
      </c>
      <c r="H1330" s="17">
        <v>38</v>
      </c>
      <c r="I1330" s="17">
        <v>31</v>
      </c>
      <c r="J1330" s="17">
        <v>26</v>
      </c>
      <c r="K1330" s="22">
        <v>65</v>
      </c>
      <c r="L1330" s="12">
        <f t="shared" si="104"/>
        <v>3048.9156703088943</v>
      </c>
      <c r="M1330" s="4">
        <f t="shared" si="105"/>
        <v>3.4841454124185156</v>
      </c>
      <c r="N1330" s="4">
        <f t="shared" si="106"/>
        <v>8.0225412884584646</v>
      </c>
    </row>
    <row r="1331" spans="1:14" x14ac:dyDescent="0.2">
      <c r="A1331" s="30">
        <v>37527</v>
      </c>
      <c r="B1331" s="3" t="s">
        <v>20</v>
      </c>
      <c r="C1331" s="3" t="s">
        <v>32</v>
      </c>
      <c r="D1331" s="2">
        <v>6</v>
      </c>
      <c r="E1331" s="3" t="s">
        <v>17</v>
      </c>
      <c r="F1331" s="3" t="str">
        <f t="shared" si="102"/>
        <v>Other</v>
      </c>
      <c r="G1331" s="3" t="str">
        <f t="shared" si="103"/>
        <v>OtherHem</v>
      </c>
      <c r="H1331" s="17">
        <v>18</v>
      </c>
      <c r="I1331" s="17">
        <v>9</v>
      </c>
      <c r="J1331" s="17">
        <v>8.5</v>
      </c>
      <c r="K1331" s="22">
        <v>85</v>
      </c>
      <c r="L1331" s="12">
        <f t="shared" si="104"/>
        <v>354.21457169224919</v>
      </c>
      <c r="M1331" s="4">
        <f t="shared" si="105"/>
        <v>2.549266423244132</v>
      </c>
      <c r="N1331" s="4">
        <f t="shared" si="106"/>
        <v>5.8699028642321878</v>
      </c>
    </row>
    <row r="1332" spans="1:14" x14ac:dyDescent="0.2">
      <c r="A1332" s="30">
        <v>37527</v>
      </c>
      <c r="B1332" s="3" t="s">
        <v>20</v>
      </c>
      <c r="C1332" s="3" t="s">
        <v>32</v>
      </c>
      <c r="D1332" s="2">
        <v>6</v>
      </c>
      <c r="E1332" s="3" t="s">
        <v>17</v>
      </c>
      <c r="F1332" s="3" t="str">
        <f t="shared" si="102"/>
        <v>Other</v>
      </c>
      <c r="G1332" s="3" t="str">
        <f t="shared" si="103"/>
        <v>OtherHem</v>
      </c>
      <c r="H1332" s="17">
        <v>31</v>
      </c>
      <c r="I1332" s="17">
        <v>20</v>
      </c>
      <c r="J1332" s="17">
        <v>16.5</v>
      </c>
      <c r="K1332" s="22">
        <v>70</v>
      </c>
      <c r="L1332" s="12">
        <f t="shared" si="104"/>
        <v>1342.2454612462391</v>
      </c>
      <c r="M1332" s="4">
        <f t="shared" si="105"/>
        <v>3.1278319440869082</v>
      </c>
      <c r="N1332" s="4">
        <f t="shared" si="106"/>
        <v>7.2020992078451007</v>
      </c>
    </row>
    <row r="1333" spans="1:14" x14ac:dyDescent="0.2">
      <c r="A1333" s="31">
        <v>37527</v>
      </c>
      <c r="B1333" s="11" t="s">
        <v>31</v>
      </c>
      <c r="C1333" s="3" t="s">
        <v>32</v>
      </c>
      <c r="D1333" s="7">
        <v>6</v>
      </c>
      <c r="E1333" s="11" t="s">
        <v>17</v>
      </c>
      <c r="F1333" s="3" t="str">
        <f t="shared" si="102"/>
        <v>Other</v>
      </c>
      <c r="G1333" s="3" t="str">
        <f t="shared" si="103"/>
        <v>OtherHem</v>
      </c>
      <c r="H1333" s="19">
        <v>2</v>
      </c>
      <c r="I1333" s="19">
        <v>2</v>
      </c>
      <c r="J1333" s="19">
        <v>0</v>
      </c>
      <c r="K1333" s="24">
        <v>0</v>
      </c>
      <c r="L1333" s="12">
        <f t="shared" si="104"/>
        <v>3.1415926535897931</v>
      </c>
      <c r="M1333" s="4">
        <f t="shared" si="105"/>
        <v>0.49714987269413385</v>
      </c>
      <c r="N1333" s="4">
        <f t="shared" si="106"/>
        <v>1.1447298858494002</v>
      </c>
    </row>
    <row r="1334" spans="1:14" x14ac:dyDescent="0.2">
      <c r="A1334" s="31">
        <v>37527</v>
      </c>
      <c r="B1334" s="11" t="s">
        <v>31</v>
      </c>
      <c r="C1334" s="3" t="s">
        <v>32</v>
      </c>
      <c r="D1334" s="7">
        <v>6</v>
      </c>
      <c r="E1334" s="11" t="s">
        <v>17</v>
      </c>
      <c r="F1334" s="3" t="str">
        <f t="shared" si="102"/>
        <v>Other</v>
      </c>
      <c r="G1334" s="3" t="str">
        <f t="shared" si="103"/>
        <v>OtherHem</v>
      </c>
      <c r="H1334" s="19">
        <v>1</v>
      </c>
      <c r="I1334" s="19">
        <v>1</v>
      </c>
      <c r="J1334" s="19">
        <v>0</v>
      </c>
      <c r="K1334" s="24">
        <v>0</v>
      </c>
      <c r="L1334" s="12">
        <f t="shared" si="104"/>
        <v>0.78539816339744828</v>
      </c>
      <c r="M1334" s="4">
        <f t="shared" si="105"/>
        <v>-0.10491011863382856</v>
      </c>
      <c r="N1334" s="4">
        <f t="shared" si="106"/>
        <v>-0.24156447527049049</v>
      </c>
    </row>
    <row r="1335" spans="1:14" x14ac:dyDescent="0.2">
      <c r="A1335" s="31">
        <v>37527</v>
      </c>
      <c r="B1335" s="11" t="s">
        <v>31</v>
      </c>
      <c r="C1335" s="3" t="s">
        <v>32</v>
      </c>
      <c r="D1335" s="7">
        <v>6</v>
      </c>
      <c r="E1335" s="11" t="s">
        <v>17</v>
      </c>
      <c r="F1335" s="3" t="str">
        <f t="shared" si="102"/>
        <v>Other</v>
      </c>
      <c r="G1335" s="3" t="str">
        <f t="shared" si="103"/>
        <v>OtherHem</v>
      </c>
      <c r="H1335" s="19">
        <v>1</v>
      </c>
      <c r="I1335" s="19">
        <v>1</v>
      </c>
      <c r="J1335" s="19">
        <v>0</v>
      </c>
      <c r="K1335" s="24">
        <v>0</v>
      </c>
      <c r="L1335" s="12">
        <f t="shared" si="104"/>
        <v>0.78539816339744828</v>
      </c>
      <c r="M1335" s="4">
        <f t="shared" si="105"/>
        <v>-0.10491011863382856</v>
      </c>
      <c r="N1335" s="4">
        <f t="shared" si="106"/>
        <v>-0.24156447527049049</v>
      </c>
    </row>
    <row r="1336" spans="1:14" x14ac:dyDescent="0.2">
      <c r="A1336" s="31">
        <v>37527</v>
      </c>
      <c r="B1336" s="11" t="s">
        <v>31</v>
      </c>
      <c r="C1336" s="3" t="s">
        <v>32</v>
      </c>
      <c r="D1336" s="7">
        <v>6</v>
      </c>
      <c r="E1336" s="11" t="s">
        <v>17</v>
      </c>
      <c r="F1336" s="3" t="str">
        <f t="shared" si="102"/>
        <v>Other</v>
      </c>
      <c r="G1336" s="3" t="str">
        <f t="shared" si="103"/>
        <v>OtherHem</v>
      </c>
      <c r="H1336" s="19">
        <v>1</v>
      </c>
      <c r="I1336" s="19">
        <v>1</v>
      </c>
      <c r="J1336" s="19">
        <v>0</v>
      </c>
      <c r="K1336" s="24">
        <v>0</v>
      </c>
      <c r="L1336" s="12">
        <f t="shared" si="104"/>
        <v>0.78539816339744828</v>
      </c>
      <c r="M1336" s="4">
        <f t="shared" si="105"/>
        <v>-0.10491011863382856</v>
      </c>
      <c r="N1336" s="4">
        <f t="shared" si="106"/>
        <v>-0.24156447527049049</v>
      </c>
    </row>
    <row r="1337" spans="1:14" x14ac:dyDescent="0.2">
      <c r="A1337" s="31">
        <v>37527</v>
      </c>
      <c r="B1337" s="11" t="s">
        <v>31</v>
      </c>
      <c r="C1337" s="3" t="s">
        <v>32</v>
      </c>
      <c r="D1337" s="7">
        <v>6</v>
      </c>
      <c r="E1337" s="11" t="s">
        <v>17</v>
      </c>
      <c r="F1337" s="3" t="str">
        <f t="shared" si="102"/>
        <v>Other</v>
      </c>
      <c r="G1337" s="3" t="str">
        <f t="shared" si="103"/>
        <v>OtherHem</v>
      </c>
      <c r="H1337" s="19">
        <v>3</v>
      </c>
      <c r="I1337" s="19">
        <v>2</v>
      </c>
      <c r="J1337" s="19">
        <v>0</v>
      </c>
      <c r="K1337" s="24">
        <v>0</v>
      </c>
      <c r="L1337" s="12">
        <f t="shared" si="104"/>
        <v>4.7123889803846897</v>
      </c>
      <c r="M1337" s="4">
        <f t="shared" si="105"/>
        <v>0.67324113174981504</v>
      </c>
      <c r="N1337" s="4">
        <f t="shared" si="106"/>
        <v>1.5501949939575645</v>
      </c>
    </row>
    <row r="1338" spans="1:14" x14ac:dyDescent="0.2">
      <c r="A1338" s="30">
        <v>37513</v>
      </c>
      <c r="B1338" s="3" t="s">
        <v>20</v>
      </c>
      <c r="C1338" s="3" t="s">
        <v>32</v>
      </c>
      <c r="D1338" s="2">
        <v>8</v>
      </c>
      <c r="E1338" s="3" t="s">
        <v>17</v>
      </c>
      <c r="F1338" s="3" t="str">
        <f t="shared" si="102"/>
        <v>Other</v>
      </c>
      <c r="G1338" s="3" t="str">
        <f t="shared" si="103"/>
        <v>OtherHem</v>
      </c>
      <c r="H1338" s="17">
        <v>41.5</v>
      </c>
      <c r="I1338" s="17">
        <v>22.5</v>
      </c>
      <c r="J1338" s="17">
        <v>28</v>
      </c>
      <c r="K1338" s="22">
        <v>85</v>
      </c>
      <c r="L1338" s="12">
        <f t="shared" si="104"/>
        <v>3196.3741754867651</v>
      </c>
      <c r="M1338" s="4">
        <f t="shared" si="105"/>
        <v>3.5046576132068257</v>
      </c>
      <c r="N1338" s="4">
        <f t="shared" si="106"/>
        <v>8.069772376218129</v>
      </c>
    </row>
    <row r="1339" spans="1:14" x14ac:dyDescent="0.2">
      <c r="A1339" s="30">
        <v>37513</v>
      </c>
      <c r="B1339" s="3" t="s">
        <v>20</v>
      </c>
      <c r="C1339" s="3" t="s">
        <v>32</v>
      </c>
      <c r="D1339" s="2">
        <v>8</v>
      </c>
      <c r="E1339" s="3" t="s">
        <v>17</v>
      </c>
      <c r="F1339" s="3" t="str">
        <f t="shared" si="102"/>
        <v>Other</v>
      </c>
      <c r="G1339" s="3" t="str">
        <f t="shared" si="103"/>
        <v>OtherHem</v>
      </c>
      <c r="H1339" s="17">
        <v>18</v>
      </c>
      <c r="I1339" s="17">
        <v>8</v>
      </c>
      <c r="J1339" s="17">
        <v>6.5</v>
      </c>
      <c r="K1339" s="22">
        <v>80</v>
      </c>
      <c r="L1339" s="12">
        <f t="shared" si="104"/>
        <v>245.8296251434013</v>
      </c>
      <c r="M1339" s="4">
        <f t="shared" si="105"/>
        <v>2.39063421891262</v>
      </c>
      <c r="N1339" s="4">
        <f t="shared" si="106"/>
        <v>5.504638715269663</v>
      </c>
    </row>
    <row r="1340" spans="1:14" x14ac:dyDescent="0.2">
      <c r="A1340" s="31">
        <v>37513</v>
      </c>
      <c r="B1340" s="11" t="s">
        <v>31</v>
      </c>
      <c r="C1340" s="11" t="s">
        <v>32</v>
      </c>
      <c r="D1340" s="7">
        <v>9</v>
      </c>
      <c r="E1340" s="11" t="s">
        <v>17</v>
      </c>
      <c r="F1340" s="3" t="str">
        <f t="shared" si="102"/>
        <v>Other</v>
      </c>
      <c r="G1340" s="3" t="str">
        <f t="shared" si="103"/>
        <v>OtherHem</v>
      </c>
      <c r="H1340" s="19">
        <v>25</v>
      </c>
      <c r="I1340" s="19">
        <v>17</v>
      </c>
      <c r="J1340" s="19">
        <v>0</v>
      </c>
      <c r="K1340" s="24">
        <v>30</v>
      </c>
      <c r="L1340" s="12">
        <f t="shared" si="104"/>
        <v>333.79421944391549</v>
      </c>
      <c r="M1340" s="4">
        <f t="shared" si="105"/>
        <v>2.5234788114164828</v>
      </c>
      <c r="N1340" s="4">
        <f t="shared" si="106"/>
        <v>5.8105246936539263</v>
      </c>
    </row>
    <row r="1341" spans="1:14" x14ac:dyDescent="0.2">
      <c r="A1341" s="31">
        <v>37527</v>
      </c>
      <c r="B1341" s="11" t="s">
        <v>31</v>
      </c>
      <c r="C1341" s="3" t="s">
        <v>32</v>
      </c>
      <c r="D1341" s="7">
        <v>10</v>
      </c>
      <c r="E1341" s="11" t="s">
        <v>17</v>
      </c>
      <c r="F1341" s="3" t="str">
        <f t="shared" si="102"/>
        <v>Other</v>
      </c>
      <c r="G1341" s="3" t="str">
        <f t="shared" si="103"/>
        <v>OtherHem</v>
      </c>
      <c r="H1341" s="19">
        <v>11</v>
      </c>
      <c r="I1341" s="19">
        <v>8</v>
      </c>
      <c r="J1341" s="19">
        <v>7</v>
      </c>
      <c r="K1341" s="24">
        <v>5</v>
      </c>
      <c r="L1341" s="12">
        <f t="shared" si="104"/>
        <v>223.05307840487532</v>
      </c>
      <c r="M1341" s="4">
        <f t="shared" si="105"/>
        <v>2.3484082214132092</v>
      </c>
      <c r="N1341" s="4">
        <f t="shared" si="106"/>
        <v>5.4074097628907154</v>
      </c>
    </row>
    <row r="1342" spans="1:14" x14ac:dyDescent="0.2">
      <c r="A1342" s="31">
        <v>37527</v>
      </c>
      <c r="B1342" s="11" t="s">
        <v>31</v>
      </c>
      <c r="C1342" s="3" t="s">
        <v>32</v>
      </c>
      <c r="D1342" s="7">
        <v>10</v>
      </c>
      <c r="E1342" s="11" t="s">
        <v>17</v>
      </c>
      <c r="F1342" s="3" t="str">
        <f t="shared" si="102"/>
        <v>Other</v>
      </c>
      <c r="G1342" s="3" t="str">
        <f t="shared" si="103"/>
        <v>OtherHem</v>
      </c>
      <c r="H1342" s="19">
        <v>10</v>
      </c>
      <c r="I1342" s="19">
        <v>5</v>
      </c>
      <c r="J1342" s="19">
        <v>0</v>
      </c>
      <c r="K1342" s="24">
        <v>0</v>
      </c>
      <c r="L1342" s="12">
        <f t="shared" si="104"/>
        <v>39.269908169872416</v>
      </c>
      <c r="M1342" s="4">
        <f t="shared" si="105"/>
        <v>1.5940598857021904</v>
      </c>
      <c r="N1342" s="4">
        <f t="shared" si="106"/>
        <v>3.6704585301576556</v>
      </c>
    </row>
    <row r="1343" spans="1:14" x14ac:dyDescent="0.2">
      <c r="A1343" s="31">
        <v>37527</v>
      </c>
      <c r="B1343" s="11" t="s">
        <v>31</v>
      </c>
      <c r="C1343" s="3" t="s">
        <v>32</v>
      </c>
      <c r="D1343" s="7">
        <v>10</v>
      </c>
      <c r="E1343" s="11" t="s">
        <v>17</v>
      </c>
      <c r="F1343" s="3" t="str">
        <f t="shared" si="102"/>
        <v>Other</v>
      </c>
      <c r="G1343" s="3" t="str">
        <f t="shared" si="103"/>
        <v>OtherHem</v>
      </c>
      <c r="H1343" s="19">
        <v>11</v>
      </c>
      <c r="I1343" s="19">
        <v>4</v>
      </c>
      <c r="J1343" s="19">
        <v>10</v>
      </c>
      <c r="K1343" s="24">
        <v>60</v>
      </c>
      <c r="L1343" s="12">
        <f t="shared" si="104"/>
        <v>348.71678454846705</v>
      </c>
      <c r="M1343" s="4">
        <f t="shared" si="105"/>
        <v>2.5424728514807913</v>
      </c>
      <c r="N1343" s="4">
        <f t="shared" si="106"/>
        <v>5.8542600871617347</v>
      </c>
    </row>
    <row r="1344" spans="1:14" x14ac:dyDescent="0.2">
      <c r="A1344" s="31">
        <v>37513</v>
      </c>
      <c r="B1344" s="11" t="s">
        <v>31</v>
      </c>
      <c r="C1344" s="11" t="s">
        <v>32</v>
      </c>
      <c r="D1344" s="7">
        <v>8</v>
      </c>
      <c r="E1344" s="11" t="s">
        <v>30</v>
      </c>
      <c r="F1344" s="3" t="str">
        <f t="shared" si="102"/>
        <v>Por</v>
      </c>
      <c r="G1344" s="3" t="str">
        <f t="shared" si="103"/>
        <v>OtherHem</v>
      </c>
      <c r="H1344" s="19">
        <v>23</v>
      </c>
      <c r="I1344" s="19">
        <v>19</v>
      </c>
      <c r="J1344" s="19">
        <v>0</v>
      </c>
      <c r="K1344" s="24">
        <v>80</v>
      </c>
      <c r="L1344" s="12">
        <f t="shared" si="104"/>
        <v>343.2189974046849</v>
      </c>
      <c r="M1344" s="4">
        <f t="shared" si="105"/>
        <v>2.5355713183365931</v>
      </c>
      <c r="N1344" s="4">
        <f t="shared" si="106"/>
        <v>5.8383687198251</v>
      </c>
    </row>
    <row r="1345" spans="1:14" x14ac:dyDescent="0.2">
      <c r="A1345" s="30">
        <v>37513</v>
      </c>
      <c r="B1345" s="3" t="s">
        <v>20</v>
      </c>
      <c r="C1345" s="3" t="s">
        <v>32</v>
      </c>
      <c r="D1345" s="2">
        <v>1</v>
      </c>
      <c r="E1345" s="3" t="s">
        <v>11</v>
      </c>
      <c r="F1345" s="3" t="str">
        <f t="shared" si="102"/>
        <v>Por</v>
      </c>
      <c r="G1345" s="3" t="str">
        <f t="shared" si="103"/>
        <v>OtherEnc</v>
      </c>
      <c r="H1345" s="17">
        <v>1.2</v>
      </c>
      <c r="I1345" s="17">
        <v>2</v>
      </c>
      <c r="J1345" s="17">
        <v>0</v>
      </c>
      <c r="K1345" s="22">
        <v>0</v>
      </c>
      <c r="L1345" s="12">
        <f t="shared" si="104"/>
        <v>1.8849555921538759</v>
      </c>
      <c r="M1345" s="4">
        <f t="shared" si="105"/>
        <v>0.27530112307777749</v>
      </c>
      <c r="N1345" s="4">
        <f t="shared" si="106"/>
        <v>0.63390426208340944</v>
      </c>
    </row>
    <row r="1346" spans="1:14" x14ac:dyDescent="0.2">
      <c r="A1346" s="30">
        <v>37513</v>
      </c>
      <c r="B1346" s="3" t="s">
        <v>20</v>
      </c>
      <c r="C1346" s="3" t="s">
        <v>32</v>
      </c>
      <c r="D1346" s="2">
        <v>1</v>
      </c>
      <c r="E1346" s="3" t="s">
        <v>11</v>
      </c>
      <c r="F1346" s="3" t="str">
        <f t="shared" si="102"/>
        <v>Por</v>
      </c>
      <c r="G1346" s="3" t="str">
        <f t="shared" si="103"/>
        <v>OtherEnc</v>
      </c>
      <c r="H1346" s="17">
        <v>1.2</v>
      </c>
      <c r="I1346" s="17">
        <v>0.8</v>
      </c>
      <c r="J1346" s="17">
        <v>0</v>
      </c>
      <c r="K1346" s="22">
        <v>0</v>
      </c>
      <c r="L1346" s="12">
        <f t="shared" si="104"/>
        <v>0.7539822368615503</v>
      </c>
      <c r="M1346" s="4">
        <f t="shared" si="105"/>
        <v>-0.12263888559426017</v>
      </c>
      <c r="N1346" s="4">
        <f t="shared" si="106"/>
        <v>-0.28238646979074566</v>
      </c>
    </row>
    <row r="1347" spans="1:14" x14ac:dyDescent="0.2">
      <c r="A1347" s="30">
        <v>37513</v>
      </c>
      <c r="B1347" s="3" t="s">
        <v>20</v>
      </c>
      <c r="C1347" s="3" t="s">
        <v>32</v>
      </c>
      <c r="D1347" s="2">
        <v>1</v>
      </c>
      <c r="E1347" s="3" t="s">
        <v>11</v>
      </c>
      <c r="F1347" s="3" t="str">
        <f t="shared" ref="F1347:F1410" si="107">VLOOKUP(E1347,P$3:Q$22,2)</f>
        <v>Por</v>
      </c>
      <c r="G1347" s="3" t="str">
        <f t="shared" ref="G1347:G1410" si="108">VLOOKUP(E1347,P$24:Q$44,2)</f>
        <v>OtherEnc</v>
      </c>
      <c r="H1347" s="17">
        <v>1</v>
      </c>
      <c r="I1347" s="17">
        <v>0.6</v>
      </c>
      <c r="J1347" s="17">
        <v>0</v>
      </c>
      <c r="K1347" s="22">
        <v>0</v>
      </c>
      <c r="L1347" s="12">
        <f t="shared" ref="L1347:L1410" si="109">IF(J1347&gt;0,PI()*((H1347/2)*(I1347/2)+J1347^2),((H1347/2)*(I1347/2))*PI())</f>
        <v>0.47123889803846897</v>
      </c>
      <c r="M1347" s="4">
        <f t="shared" ref="M1347:M1410" si="110">LOG(L1347)</f>
        <v>-0.32675886825018491</v>
      </c>
      <c r="N1347" s="4">
        <f t="shared" ref="N1347:N1410" si="111">LN(L1347)</f>
        <v>-0.75239009903648113</v>
      </c>
    </row>
    <row r="1348" spans="1:14" x14ac:dyDescent="0.2">
      <c r="A1348" s="30">
        <v>37513</v>
      </c>
      <c r="B1348" s="3" t="s">
        <v>20</v>
      </c>
      <c r="C1348" s="3" t="s">
        <v>32</v>
      </c>
      <c r="D1348" s="2">
        <v>2</v>
      </c>
      <c r="E1348" s="3" t="s">
        <v>11</v>
      </c>
      <c r="F1348" s="3" t="str">
        <f t="shared" si="107"/>
        <v>Por</v>
      </c>
      <c r="G1348" s="3" t="str">
        <f t="shared" si="108"/>
        <v>OtherEnc</v>
      </c>
      <c r="H1348" s="17">
        <v>3.5</v>
      </c>
      <c r="I1348" s="17">
        <v>3</v>
      </c>
      <c r="J1348" s="17">
        <v>0</v>
      </c>
      <c r="K1348" s="22">
        <v>5</v>
      </c>
      <c r="L1348" s="12">
        <f t="shared" si="109"/>
        <v>8.2466807156732074</v>
      </c>
      <c r="M1348" s="4">
        <f t="shared" si="110"/>
        <v>0.91627918043610956</v>
      </c>
      <c r="N1348" s="4">
        <f t="shared" si="111"/>
        <v>2.1098107818929872</v>
      </c>
    </row>
    <row r="1349" spans="1:14" x14ac:dyDescent="0.2">
      <c r="A1349" s="30">
        <v>37513</v>
      </c>
      <c r="B1349" s="3" t="s">
        <v>20</v>
      </c>
      <c r="C1349" s="3" t="s">
        <v>32</v>
      </c>
      <c r="D1349" s="2">
        <v>2</v>
      </c>
      <c r="E1349" s="3" t="s">
        <v>11</v>
      </c>
      <c r="F1349" s="3" t="str">
        <f t="shared" si="107"/>
        <v>Por</v>
      </c>
      <c r="G1349" s="3" t="str">
        <f t="shared" si="108"/>
        <v>OtherEnc</v>
      </c>
      <c r="H1349" s="17">
        <v>1.5</v>
      </c>
      <c r="I1349" s="17">
        <v>1.2</v>
      </c>
      <c r="J1349" s="17">
        <v>0</v>
      </c>
      <c r="K1349" s="22">
        <v>0</v>
      </c>
      <c r="L1349" s="12">
        <f t="shared" si="109"/>
        <v>1.4137166941154067</v>
      </c>
      <c r="M1349" s="4">
        <f t="shared" si="110"/>
        <v>0.15036238646947744</v>
      </c>
      <c r="N1349" s="4">
        <f t="shared" si="111"/>
        <v>0.34622218963162837</v>
      </c>
    </row>
    <row r="1350" spans="1:14" x14ac:dyDescent="0.2">
      <c r="A1350" s="30">
        <v>37513</v>
      </c>
      <c r="B1350" s="3" t="s">
        <v>20</v>
      </c>
      <c r="C1350" s="3" t="s">
        <v>32</v>
      </c>
      <c r="D1350" s="2">
        <v>2</v>
      </c>
      <c r="E1350" s="3" t="s">
        <v>11</v>
      </c>
      <c r="F1350" s="3" t="str">
        <f t="shared" si="107"/>
        <v>Por</v>
      </c>
      <c r="G1350" s="3" t="str">
        <f t="shared" si="108"/>
        <v>OtherEnc</v>
      </c>
      <c r="H1350" s="17">
        <v>2.5</v>
      </c>
      <c r="I1350" s="17">
        <v>2.2000000000000002</v>
      </c>
      <c r="J1350" s="17">
        <v>0</v>
      </c>
      <c r="K1350" s="22">
        <v>0</v>
      </c>
      <c r="L1350" s="12">
        <f t="shared" si="109"/>
        <v>4.3196898986859651</v>
      </c>
      <c r="M1350" s="4">
        <f t="shared" si="110"/>
        <v>0.63545257086041529</v>
      </c>
      <c r="N1350" s="4">
        <f t="shared" si="111"/>
        <v>1.4631836169679346</v>
      </c>
    </row>
    <row r="1351" spans="1:14" x14ac:dyDescent="0.2">
      <c r="A1351" s="30">
        <v>37527</v>
      </c>
      <c r="B1351" s="3" t="s">
        <v>20</v>
      </c>
      <c r="C1351" s="3" t="s">
        <v>32</v>
      </c>
      <c r="D1351" s="2">
        <v>3</v>
      </c>
      <c r="E1351" s="3" t="s">
        <v>11</v>
      </c>
      <c r="F1351" s="3" t="str">
        <f t="shared" si="107"/>
        <v>Por</v>
      </c>
      <c r="G1351" s="3" t="str">
        <f t="shared" si="108"/>
        <v>OtherEnc</v>
      </c>
      <c r="H1351" s="17">
        <v>2.2000000000000002</v>
      </c>
      <c r="I1351" s="17">
        <v>1.5</v>
      </c>
      <c r="J1351" s="17">
        <v>0</v>
      </c>
      <c r="K1351" s="22">
        <v>2</v>
      </c>
      <c r="L1351" s="12">
        <f t="shared" si="109"/>
        <v>2.5918139392115793</v>
      </c>
      <c r="M1351" s="4">
        <f t="shared" si="110"/>
        <v>0.41360382124405892</v>
      </c>
      <c r="N1351" s="4">
        <f t="shared" si="111"/>
        <v>0.95235799320194403</v>
      </c>
    </row>
    <row r="1352" spans="1:14" x14ac:dyDescent="0.2">
      <c r="A1352" s="30">
        <v>37527</v>
      </c>
      <c r="B1352" s="3" t="s">
        <v>20</v>
      </c>
      <c r="C1352" s="3" t="s">
        <v>32</v>
      </c>
      <c r="D1352" s="2">
        <v>3</v>
      </c>
      <c r="E1352" s="3" t="s">
        <v>11</v>
      </c>
      <c r="F1352" s="3" t="str">
        <f t="shared" si="107"/>
        <v>Por</v>
      </c>
      <c r="G1352" s="3" t="str">
        <f t="shared" si="108"/>
        <v>OtherEnc</v>
      </c>
      <c r="H1352" s="17">
        <v>3.5</v>
      </c>
      <c r="I1352" s="17">
        <v>2.5</v>
      </c>
      <c r="J1352" s="17">
        <v>0</v>
      </c>
      <c r="K1352" s="22">
        <v>0</v>
      </c>
      <c r="L1352" s="12">
        <f t="shared" si="109"/>
        <v>6.8722339297276722</v>
      </c>
      <c r="M1352" s="4">
        <f t="shared" si="110"/>
        <v>0.83709793438848468</v>
      </c>
      <c r="N1352" s="4">
        <f t="shared" si="111"/>
        <v>1.9274892250990325</v>
      </c>
    </row>
    <row r="1353" spans="1:14" x14ac:dyDescent="0.2">
      <c r="A1353" s="30">
        <v>37527</v>
      </c>
      <c r="B1353" s="3" t="s">
        <v>20</v>
      </c>
      <c r="C1353" s="3" t="s">
        <v>32</v>
      </c>
      <c r="D1353" s="2">
        <v>3</v>
      </c>
      <c r="E1353" s="3" t="s">
        <v>11</v>
      </c>
      <c r="F1353" s="3" t="str">
        <f t="shared" si="107"/>
        <v>Por</v>
      </c>
      <c r="G1353" s="3" t="str">
        <f t="shared" si="108"/>
        <v>OtherEnc</v>
      </c>
      <c r="H1353" s="17">
        <v>2.5</v>
      </c>
      <c r="I1353" s="17">
        <v>1.5</v>
      </c>
      <c r="J1353" s="17">
        <v>0</v>
      </c>
      <c r="K1353" s="22">
        <v>0</v>
      </c>
      <c r="L1353" s="12">
        <f t="shared" si="109"/>
        <v>2.9452431127404308</v>
      </c>
      <c r="M1353" s="4">
        <f t="shared" si="110"/>
        <v>0.46912114909389024</v>
      </c>
      <c r="N1353" s="4">
        <f t="shared" si="111"/>
        <v>1.0801913647118289</v>
      </c>
    </row>
    <row r="1354" spans="1:14" x14ac:dyDescent="0.2">
      <c r="A1354" s="30">
        <v>37527</v>
      </c>
      <c r="B1354" s="3" t="s">
        <v>20</v>
      </c>
      <c r="C1354" s="3" t="s">
        <v>32</v>
      </c>
      <c r="D1354" s="2">
        <v>3</v>
      </c>
      <c r="E1354" s="3" t="s">
        <v>11</v>
      </c>
      <c r="F1354" s="3" t="str">
        <f t="shared" si="107"/>
        <v>Por</v>
      </c>
      <c r="G1354" s="3" t="str">
        <f t="shared" si="108"/>
        <v>OtherEnc</v>
      </c>
      <c r="H1354" s="17">
        <v>2</v>
      </c>
      <c r="I1354" s="17">
        <v>2</v>
      </c>
      <c r="J1354" s="17">
        <v>0</v>
      </c>
      <c r="K1354" s="22">
        <v>0</v>
      </c>
      <c r="L1354" s="12">
        <f t="shared" si="109"/>
        <v>3.1415926535897931</v>
      </c>
      <c r="M1354" s="4">
        <f t="shared" si="110"/>
        <v>0.49714987269413385</v>
      </c>
      <c r="N1354" s="4">
        <f t="shared" si="111"/>
        <v>1.1447298858494002</v>
      </c>
    </row>
    <row r="1355" spans="1:14" x14ac:dyDescent="0.2">
      <c r="A1355" s="30">
        <v>37527</v>
      </c>
      <c r="B1355" s="3" t="s">
        <v>20</v>
      </c>
      <c r="C1355" s="3" t="s">
        <v>32</v>
      </c>
      <c r="D1355" s="2">
        <v>3</v>
      </c>
      <c r="E1355" s="3" t="s">
        <v>11</v>
      </c>
      <c r="F1355" s="3" t="str">
        <f t="shared" si="107"/>
        <v>Por</v>
      </c>
      <c r="G1355" s="3" t="str">
        <f t="shared" si="108"/>
        <v>OtherEnc</v>
      </c>
      <c r="H1355" s="17">
        <v>2.5</v>
      </c>
      <c r="I1355" s="17">
        <v>1.5</v>
      </c>
      <c r="J1355" s="17">
        <v>0</v>
      </c>
      <c r="K1355" s="22">
        <v>20</v>
      </c>
      <c r="L1355" s="12">
        <f t="shared" si="109"/>
        <v>2.9452431127404308</v>
      </c>
      <c r="M1355" s="4">
        <f t="shared" si="110"/>
        <v>0.46912114909389024</v>
      </c>
      <c r="N1355" s="4">
        <f t="shared" si="111"/>
        <v>1.0801913647118289</v>
      </c>
    </row>
    <row r="1356" spans="1:14" x14ac:dyDescent="0.2">
      <c r="A1356" s="30">
        <v>37527</v>
      </c>
      <c r="B1356" s="3" t="s">
        <v>20</v>
      </c>
      <c r="C1356" s="3" t="s">
        <v>32</v>
      </c>
      <c r="D1356" s="2">
        <v>3</v>
      </c>
      <c r="E1356" s="3" t="s">
        <v>11</v>
      </c>
      <c r="F1356" s="3" t="str">
        <f t="shared" si="107"/>
        <v>Por</v>
      </c>
      <c r="G1356" s="3" t="str">
        <f t="shared" si="108"/>
        <v>OtherEnc</v>
      </c>
      <c r="H1356" s="17">
        <v>2</v>
      </c>
      <c r="I1356" s="17">
        <v>1.4</v>
      </c>
      <c r="J1356" s="17">
        <v>0</v>
      </c>
      <c r="K1356" s="22">
        <v>0</v>
      </c>
      <c r="L1356" s="12">
        <f t="shared" si="109"/>
        <v>2.1991148575128552</v>
      </c>
      <c r="M1356" s="4">
        <f t="shared" si="110"/>
        <v>0.34224791270839067</v>
      </c>
      <c r="N1356" s="4">
        <f t="shared" si="111"/>
        <v>0.78805494191066772</v>
      </c>
    </row>
    <row r="1357" spans="1:14" x14ac:dyDescent="0.2">
      <c r="A1357" s="30">
        <v>37527</v>
      </c>
      <c r="B1357" s="3" t="s">
        <v>20</v>
      </c>
      <c r="C1357" s="3" t="s">
        <v>32</v>
      </c>
      <c r="D1357" s="2">
        <v>3</v>
      </c>
      <c r="E1357" s="3" t="s">
        <v>11</v>
      </c>
      <c r="F1357" s="3" t="str">
        <f t="shared" si="107"/>
        <v>Por</v>
      </c>
      <c r="G1357" s="3" t="str">
        <f t="shared" si="108"/>
        <v>OtherEnc</v>
      </c>
      <c r="H1357" s="17">
        <v>2.8</v>
      </c>
      <c r="I1357" s="17">
        <v>1.6</v>
      </c>
      <c r="J1357" s="17">
        <v>0</v>
      </c>
      <c r="K1357" s="22">
        <v>5</v>
      </c>
      <c r="L1357" s="12">
        <f t="shared" si="109"/>
        <v>3.5185837720205679</v>
      </c>
      <c r="M1357" s="4">
        <f t="shared" si="110"/>
        <v>0.5463678953643154</v>
      </c>
      <c r="N1357" s="4">
        <f t="shared" si="111"/>
        <v>1.2580585711564032</v>
      </c>
    </row>
    <row r="1358" spans="1:14" x14ac:dyDescent="0.2">
      <c r="A1358" s="30">
        <v>37527</v>
      </c>
      <c r="B1358" s="3" t="s">
        <v>20</v>
      </c>
      <c r="C1358" s="3" t="s">
        <v>32</v>
      </c>
      <c r="D1358" s="2">
        <v>3</v>
      </c>
      <c r="E1358" s="3" t="s">
        <v>11</v>
      </c>
      <c r="F1358" s="3" t="str">
        <f t="shared" si="107"/>
        <v>Por</v>
      </c>
      <c r="G1358" s="3" t="str">
        <f t="shared" si="108"/>
        <v>OtherEnc</v>
      </c>
      <c r="H1358" s="17">
        <v>1.5</v>
      </c>
      <c r="I1358" s="17">
        <v>1.2</v>
      </c>
      <c r="J1358" s="17">
        <v>0</v>
      </c>
      <c r="K1358" s="22">
        <v>0</v>
      </c>
      <c r="L1358" s="12">
        <f t="shared" si="109"/>
        <v>1.4137166941154067</v>
      </c>
      <c r="M1358" s="4">
        <f t="shared" si="110"/>
        <v>0.15036238646947744</v>
      </c>
      <c r="N1358" s="4">
        <f t="shared" si="111"/>
        <v>0.34622218963162837</v>
      </c>
    </row>
    <row r="1359" spans="1:14" x14ac:dyDescent="0.2">
      <c r="A1359" s="30">
        <v>37527</v>
      </c>
      <c r="B1359" s="3" t="s">
        <v>20</v>
      </c>
      <c r="C1359" s="3" t="s">
        <v>32</v>
      </c>
      <c r="D1359" s="2">
        <v>4</v>
      </c>
      <c r="E1359" s="3" t="s">
        <v>11</v>
      </c>
      <c r="F1359" s="3" t="str">
        <f t="shared" si="107"/>
        <v>Por</v>
      </c>
      <c r="G1359" s="3" t="str">
        <f t="shared" si="108"/>
        <v>OtherEnc</v>
      </c>
      <c r="H1359" s="17">
        <v>1.2</v>
      </c>
      <c r="I1359" s="17">
        <v>0.8</v>
      </c>
      <c r="J1359" s="17">
        <v>0</v>
      </c>
      <c r="K1359" s="22">
        <v>5</v>
      </c>
      <c r="L1359" s="12">
        <f t="shared" si="109"/>
        <v>0.7539822368615503</v>
      </c>
      <c r="M1359" s="4">
        <f t="shared" si="110"/>
        <v>-0.12263888559426017</v>
      </c>
      <c r="N1359" s="4">
        <f t="shared" si="111"/>
        <v>-0.28238646979074566</v>
      </c>
    </row>
    <row r="1360" spans="1:14" x14ac:dyDescent="0.2">
      <c r="A1360" s="30">
        <v>37527</v>
      </c>
      <c r="B1360" s="3" t="s">
        <v>20</v>
      </c>
      <c r="C1360" s="3" t="s">
        <v>32</v>
      </c>
      <c r="D1360" s="2">
        <v>4</v>
      </c>
      <c r="E1360" s="3" t="s">
        <v>11</v>
      </c>
      <c r="F1360" s="3" t="str">
        <f t="shared" si="107"/>
        <v>Por</v>
      </c>
      <c r="G1360" s="3" t="str">
        <f t="shared" si="108"/>
        <v>OtherEnc</v>
      </c>
      <c r="H1360" s="17">
        <v>2.5</v>
      </c>
      <c r="I1360" s="17">
        <v>2</v>
      </c>
      <c r="J1360" s="17">
        <v>0</v>
      </c>
      <c r="K1360" s="22">
        <v>0</v>
      </c>
      <c r="L1360" s="12">
        <f t="shared" si="109"/>
        <v>3.9269908169872414</v>
      </c>
      <c r="M1360" s="4">
        <f t="shared" si="110"/>
        <v>0.59405988570219026</v>
      </c>
      <c r="N1360" s="4">
        <f t="shared" si="111"/>
        <v>1.3678734371636099</v>
      </c>
    </row>
    <row r="1361" spans="1:20" x14ac:dyDescent="0.2">
      <c r="A1361" s="30">
        <v>37527</v>
      </c>
      <c r="B1361" s="3" t="s">
        <v>20</v>
      </c>
      <c r="C1361" s="3" t="s">
        <v>32</v>
      </c>
      <c r="D1361" s="2">
        <v>4</v>
      </c>
      <c r="E1361" s="3" t="s">
        <v>11</v>
      </c>
      <c r="F1361" s="3" t="str">
        <f t="shared" si="107"/>
        <v>Por</v>
      </c>
      <c r="G1361" s="3" t="str">
        <f t="shared" si="108"/>
        <v>OtherEnc</v>
      </c>
      <c r="H1361" s="17">
        <v>2</v>
      </c>
      <c r="I1361" s="17">
        <v>2</v>
      </c>
      <c r="J1361" s="17">
        <v>0</v>
      </c>
      <c r="K1361" s="22">
        <v>2</v>
      </c>
      <c r="L1361" s="12">
        <f t="shared" si="109"/>
        <v>3.1415926535897931</v>
      </c>
      <c r="M1361" s="4">
        <f t="shared" si="110"/>
        <v>0.49714987269413385</v>
      </c>
      <c r="N1361" s="4">
        <f t="shared" si="111"/>
        <v>1.1447298858494002</v>
      </c>
    </row>
    <row r="1362" spans="1:20" x14ac:dyDescent="0.2">
      <c r="A1362" s="30">
        <v>37527</v>
      </c>
      <c r="B1362" s="3" t="s">
        <v>20</v>
      </c>
      <c r="C1362" s="3" t="s">
        <v>32</v>
      </c>
      <c r="D1362" s="2">
        <v>4</v>
      </c>
      <c r="E1362" s="3" t="s">
        <v>11</v>
      </c>
      <c r="F1362" s="3" t="str">
        <f t="shared" si="107"/>
        <v>Por</v>
      </c>
      <c r="G1362" s="3" t="str">
        <f t="shared" si="108"/>
        <v>OtherEnc</v>
      </c>
      <c r="H1362" s="17">
        <v>4.5</v>
      </c>
      <c r="I1362" s="17">
        <v>2.5</v>
      </c>
      <c r="J1362" s="17">
        <v>0</v>
      </c>
      <c r="K1362" s="22">
        <v>10</v>
      </c>
      <c r="L1362" s="12">
        <f t="shared" si="109"/>
        <v>8.8357293382212934</v>
      </c>
      <c r="M1362" s="4">
        <f t="shared" si="110"/>
        <v>0.94624240381355273</v>
      </c>
      <c r="N1362" s="4">
        <f t="shared" si="111"/>
        <v>2.1788036533799389</v>
      </c>
    </row>
    <row r="1363" spans="1:20" x14ac:dyDescent="0.2">
      <c r="A1363" s="30">
        <v>37527</v>
      </c>
      <c r="B1363" s="3" t="s">
        <v>20</v>
      </c>
      <c r="C1363" s="3" t="s">
        <v>32</v>
      </c>
      <c r="D1363" s="2">
        <v>4</v>
      </c>
      <c r="E1363" s="3" t="s">
        <v>11</v>
      </c>
      <c r="F1363" s="3" t="str">
        <f t="shared" si="107"/>
        <v>Por</v>
      </c>
      <c r="G1363" s="3" t="str">
        <f t="shared" si="108"/>
        <v>OtherEnc</v>
      </c>
      <c r="H1363" s="17">
        <v>2.5</v>
      </c>
      <c r="I1363" s="17">
        <v>1.5</v>
      </c>
      <c r="J1363" s="17">
        <v>0</v>
      </c>
      <c r="K1363" s="22">
        <v>0</v>
      </c>
      <c r="L1363" s="12">
        <f t="shared" si="109"/>
        <v>2.9452431127404308</v>
      </c>
      <c r="M1363" s="4">
        <f t="shared" si="110"/>
        <v>0.46912114909389024</v>
      </c>
      <c r="N1363" s="4">
        <f t="shared" si="111"/>
        <v>1.0801913647118289</v>
      </c>
    </row>
    <row r="1364" spans="1:20" x14ac:dyDescent="0.2">
      <c r="A1364" s="30">
        <v>37527</v>
      </c>
      <c r="B1364" s="3" t="s">
        <v>20</v>
      </c>
      <c r="C1364" s="3" t="s">
        <v>32</v>
      </c>
      <c r="D1364" s="2">
        <v>5</v>
      </c>
      <c r="E1364" s="3" t="s">
        <v>11</v>
      </c>
      <c r="F1364" s="3" t="str">
        <f t="shared" si="107"/>
        <v>Por</v>
      </c>
      <c r="G1364" s="3" t="str">
        <f t="shared" si="108"/>
        <v>OtherEnc</v>
      </c>
      <c r="H1364" s="17">
        <v>1</v>
      </c>
      <c r="I1364" s="17">
        <v>0.6</v>
      </c>
      <c r="J1364" s="17">
        <v>0</v>
      </c>
      <c r="K1364" s="22">
        <v>0</v>
      </c>
      <c r="L1364" s="12">
        <f t="shared" si="109"/>
        <v>0.47123889803846897</v>
      </c>
      <c r="M1364" s="4">
        <f t="shared" si="110"/>
        <v>-0.32675886825018491</v>
      </c>
      <c r="N1364" s="4">
        <f t="shared" si="111"/>
        <v>-0.75239009903648113</v>
      </c>
    </row>
    <row r="1365" spans="1:20" x14ac:dyDescent="0.2">
      <c r="A1365" s="30">
        <v>37527</v>
      </c>
      <c r="B1365" s="3" t="s">
        <v>20</v>
      </c>
      <c r="C1365" s="3" t="s">
        <v>32</v>
      </c>
      <c r="D1365" s="2">
        <v>5</v>
      </c>
      <c r="E1365" s="3" t="s">
        <v>11</v>
      </c>
      <c r="F1365" s="3" t="str">
        <f t="shared" si="107"/>
        <v>Por</v>
      </c>
      <c r="G1365" s="3" t="str">
        <f t="shared" si="108"/>
        <v>OtherEnc</v>
      </c>
      <c r="H1365" s="17">
        <v>3</v>
      </c>
      <c r="I1365" s="17">
        <v>2</v>
      </c>
      <c r="J1365" s="17">
        <v>0</v>
      </c>
      <c r="K1365" s="22">
        <v>0</v>
      </c>
      <c r="L1365" s="12">
        <f t="shared" si="109"/>
        <v>4.7123889803846897</v>
      </c>
      <c r="M1365" s="4">
        <f t="shared" si="110"/>
        <v>0.67324113174981504</v>
      </c>
      <c r="N1365" s="4">
        <f t="shared" si="111"/>
        <v>1.5501949939575645</v>
      </c>
    </row>
    <row r="1366" spans="1:20" x14ac:dyDescent="0.2">
      <c r="A1366" s="30">
        <v>37527</v>
      </c>
      <c r="B1366" s="3" t="s">
        <v>20</v>
      </c>
      <c r="C1366" s="3" t="s">
        <v>32</v>
      </c>
      <c r="D1366" s="2">
        <v>5</v>
      </c>
      <c r="E1366" s="3" t="s">
        <v>11</v>
      </c>
      <c r="F1366" s="3" t="str">
        <f t="shared" si="107"/>
        <v>Por</v>
      </c>
      <c r="G1366" s="3" t="str">
        <f t="shared" si="108"/>
        <v>OtherEnc</v>
      </c>
      <c r="H1366" s="17">
        <v>1.5</v>
      </c>
      <c r="I1366" s="17">
        <v>1</v>
      </c>
      <c r="J1366" s="17">
        <v>0</v>
      </c>
      <c r="K1366" s="22">
        <v>2</v>
      </c>
      <c r="L1366" s="12">
        <f t="shared" si="109"/>
        <v>1.1780972450961724</v>
      </c>
      <c r="M1366" s="4">
        <f t="shared" si="110"/>
        <v>7.1181140421852696E-2</v>
      </c>
      <c r="N1366" s="4">
        <f t="shared" si="111"/>
        <v>0.16390063283767389</v>
      </c>
    </row>
    <row r="1367" spans="1:20" x14ac:dyDescent="0.2">
      <c r="A1367" s="30">
        <v>37527</v>
      </c>
      <c r="B1367" s="3" t="s">
        <v>20</v>
      </c>
      <c r="C1367" s="3" t="s">
        <v>32</v>
      </c>
      <c r="D1367" s="2">
        <v>5</v>
      </c>
      <c r="E1367" s="3" t="s">
        <v>11</v>
      </c>
      <c r="F1367" s="3" t="str">
        <f t="shared" si="107"/>
        <v>Por</v>
      </c>
      <c r="G1367" s="3" t="str">
        <f t="shared" si="108"/>
        <v>OtherEnc</v>
      </c>
      <c r="H1367" s="17">
        <v>0.5</v>
      </c>
      <c r="I1367" s="17">
        <v>0.3</v>
      </c>
      <c r="J1367" s="17">
        <v>0</v>
      </c>
      <c r="K1367" s="22">
        <v>0</v>
      </c>
      <c r="L1367" s="12">
        <f t="shared" si="109"/>
        <v>0.11780972450961724</v>
      </c>
      <c r="M1367" s="4">
        <f t="shared" si="110"/>
        <v>-0.92881885957814736</v>
      </c>
      <c r="N1367" s="4">
        <f t="shared" si="111"/>
        <v>-2.1386844601563717</v>
      </c>
    </row>
    <row r="1368" spans="1:20" x14ac:dyDescent="0.2">
      <c r="A1368" s="30">
        <v>37527</v>
      </c>
      <c r="B1368" s="3" t="s">
        <v>20</v>
      </c>
      <c r="C1368" s="3" t="s">
        <v>32</v>
      </c>
      <c r="D1368" s="2">
        <v>5</v>
      </c>
      <c r="E1368" s="3" t="s">
        <v>11</v>
      </c>
      <c r="F1368" s="3" t="str">
        <f t="shared" si="107"/>
        <v>Por</v>
      </c>
      <c r="G1368" s="3" t="str">
        <f t="shared" si="108"/>
        <v>OtherEnc</v>
      </c>
      <c r="H1368" s="17">
        <v>1.4</v>
      </c>
      <c r="I1368" s="17">
        <v>1</v>
      </c>
      <c r="J1368" s="17">
        <v>0</v>
      </c>
      <c r="K1368" s="22">
        <v>0</v>
      </c>
      <c r="L1368" s="12">
        <f t="shared" si="109"/>
        <v>1.0995574287564276</v>
      </c>
      <c r="M1368" s="4">
        <f t="shared" si="110"/>
        <v>4.1217917044409476E-2</v>
      </c>
      <c r="N1368" s="4">
        <f t="shared" si="111"/>
        <v>9.4907761350722444E-2</v>
      </c>
    </row>
    <row r="1369" spans="1:20" x14ac:dyDescent="0.2">
      <c r="A1369" s="30">
        <v>37527</v>
      </c>
      <c r="B1369" s="3" t="s">
        <v>20</v>
      </c>
      <c r="C1369" s="3" t="s">
        <v>32</v>
      </c>
      <c r="D1369" s="2">
        <v>5</v>
      </c>
      <c r="E1369" s="3" t="s">
        <v>11</v>
      </c>
      <c r="F1369" s="3" t="str">
        <f t="shared" si="107"/>
        <v>Por</v>
      </c>
      <c r="G1369" s="3" t="str">
        <f t="shared" si="108"/>
        <v>OtherEnc</v>
      </c>
      <c r="H1369" s="17">
        <v>2.5</v>
      </c>
      <c r="I1369" s="17">
        <v>1.8</v>
      </c>
      <c r="J1369" s="17">
        <v>0</v>
      </c>
      <c r="K1369" s="22">
        <v>5</v>
      </c>
      <c r="L1369" s="12">
        <f t="shared" si="109"/>
        <v>3.5342917352885173</v>
      </c>
      <c r="M1369" s="4">
        <f t="shared" si="110"/>
        <v>0.54830239514151513</v>
      </c>
      <c r="N1369" s="4">
        <f t="shared" si="111"/>
        <v>1.2625129215057835</v>
      </c>
    </row>
    <row r="1370" spans="1:20" x14ac:dyDescent="0.2">
      <c r="A1370" s="30">
        <v>37527</v>
      </c>
      <c r="B1370" s="3" t="s">
        <v>20</v>
      </c>
      <c r="C1370" s="3" t="s">
        <v>32</v>
      </c>
      <c r="D1370" s="2">
        <v>6</v>
      </c>
      <c r="E1370" s="3" t="s">
        <v>11</v>
      </c>
      <c r="F1370" s="3" t="str">
        <f t="shared" si="107"/>
        <v>Por</v>
      </c>
      <c r="G1370" s="3" t="str">
        <f t="shared" si="108"/>
        <v>OtherEnc</v>
      </c>
      <c r="H1370" s="17">
        <v>2.5</v>
      </c>
      <c r="I1370" s="17">
        <v>1.5</v>
      </c>
      <c r="J1370" s="17">
        <v>0</v>
      </c>
      <c r="K1370" s="22">
        <v>20</v>
      </c>
      <c r="L1370" s="12">
        <f t="shared" si="109"/>
        <v>2.9452431127404308</v>
      </c>
      <c r="M1370" s="4">
        <f t="shared" si="110"/>
        <v>0.46912114909389024</v>
      </c>
      <c r="N1370" s="4">
        <f t="shared" si="111"/>
        <v>1.0801913647118289</v>
      </c>
    </row>
    <row r="1371" spans="1:20" x14ac:dyDescent="0.2">
      <c r="A1371" s="30">
        <v>37527</v>
      </c>
      <c r="B1371" s="3" t="s">
        <v>20</v>
      </c>
      <c r="C1371" s="3" t="s">
        <v>32</v>
      </c>
      <c r="D1371" s="2">
        <v>6</v>
      </c>
      <c r="E1371" s="3" t="s">
        <v>11</v>
      </c>
      <c r="F1371" s="3" t="str">
        <f t="shared" si="107"/>
        <v>Por</v>
      </c>
      <c r="G1371" s="3" t="str">
        <f t="shared" si="108"/>
        <v>OtherEnc</v>
      </c>
      <c r="H1371" s="17">
        <v>2</v>
      </c>
      <c r="I1371" s="17">
        <v>1.6</v>
      </c>
      <c r="J1371" s="17">
        <v>0</v>
      </c>
      <c r="K1371" s="22">
        <v>5</v>
      </c>
      <c r="L1371" s="12">
        <f t="shared" si="109"/>
        <v>2.5132741228718345</v>
      </c>
      <c r="M1371" s="4">
        <f t="shared" si="110"/>
        <v>0.40023985968607745</v>
      </c>
      <c r="N1371" s="4">
        <f t="shared" si="111"/>
        <v>0.92158633453519034</v>
      </c>
    </row>
    <row r="1372" spans="1:20" x14ac:dyDescent="0.2">
      <c r="A1372" s="30">
        <v>37527</v>
      </c>
      <c r="B1372" s="3" t="s">
        <v>20</v>
      </c>
      <c r="C1372" s="3" t="s">
        <v>32</v>
      </c>
      <c r="D1372" s="2">
        <v>6</v>
      </c>
      <c r="E1372" s="3" t="s">
        <v>11</v>
      </c>
      <c r="F1372" s="3" t="str">
        <f t="shared" si="107"/>
        <v>Por</v>
      </c>
      <c r="G1372" s="3" t="str">
        <f t="shared" si="108"/>
        <v>OtherEnc</v>
      </c>
      <c r="H1372" s="17">
        <v>3.5</v>
      </c>
      <c r="I1372" s="17">
        <v>3</v>
      </c>
      <c r="J1372" s="17">
        <v>0</v>
      </c>
      <c r="K1372" s="22">
        <v>0</v>
      </c>
      <c r="L1372" s="12">
        <f t="shared" si="109"/>
        <v>8.2466807156732074</v>
      </c>
      <c r="M1372" s="4">
        <f t="shared" si="110"/>
        <v>0.91627918043610956</v>
      </c>
      <c r="N1372" s="4">
        <f t="shared" si="111"/>
        <v>2.1098107818929872</v>
      </c>
    </row>
    <row r="1373" spans="1:20" x14ac:dyDescent="0.2">
      <c r="A1373" s="30">
        <v>37527</v>
      </c>
      <c r="B1373" s="3" t="s">
        <v>20</v>
      </c>
      <c r="C1373" s="3" t="s">
        <v>32</v>
      </c>
      <c r="D1373" s="2">
        <v>6</v>
      </c>
      <c r="E1373" s="3" t="s">
        <v>11</v>
      </c>
      <c r="F1373" s="3" t="str">
        <f t="shared" si="107"/>
        <v>Por</v>
      </c>
      <c r="G1373" s="3" t="str">
        <f t="shared" si="108"/>
        <v>OtherEnc</v>
      </c>
      <c r="H1373" s="17">
        <v>1.7</v>
      </c>
      <c r="I1373" s="17">
        <v>1.6</v>
      </c>
      <c r="J1373" s="17">
        <v>0</v>
      </c>
      <c r="K1373" s="22">
        <v>10</v>
      </c>
      <c r="L1373" s="12">
        <f t="shared" si="109"/>
        <v>2.1362830044410597</v>
      </c>
      <c r="M1373" s="4">
        <f t="shared" si="110"/>
        <v>0.32965878540037025</v>
      </c>
      <c r="N1373" s="4">
        <f t="shared" si="111"/>
        <v>0.75906740503741565</v>
      </c>
      <c r="Q1373" s="4"/>
      <c r="R1373" s="4"/>
      <c r="T1373" s="8"/>
    </row>
    <row r="1374" spans="1:20" x14ac:dyDescent="0.2">
      <c r="A1374" s="30">
        <v>37527</v>
      </c>
      <c r="B1374" s="3" t="s">
        <v>20</v>
      </c>
      <c r="C1374" s="3" t="s">
        <v>32</v>
      </c>
      <c r="D1374" s="2">
        <v>6</v>
      </c>
      <c r="E1374" s="3" t="s">
        <v>11</v>
      </c>
      <c r="F1374" s="3" t="str">
        <f t="shared" si="107"/>
        <v>Por</v>
      </c>
      <c r="G1374" s="3" t="str">
        <f t="shared" si="108"/>
        <v>OtherEnc</v>
      </c>
      <c r="H1374" s="17">
        <v>0.5</v>
      </c>
      <c r="I1374" s="17">
        <v>0.4</v>
      </c>
      <c r="J1374" s="17">
        <v>0</v>
      </c>
      <c r="K1374" s="22">
        <v>0</v>
      </c>
      <c r="L1374" s="12">
        <f t="shared" si="109"/>
        <v>0.15707963267948966</v>
      </c>
      <c r="M1374" s="4">
        <f t="shared" si="110"/>
        <v>-0.80388012296984734</v>
      </c>
      <c r="N1374" s="4">
        <f t="shared" si="111"/>
        <v>-1.8510023877045909</v>
      </c>
      <c r="Q1374" s="4"/>
      <c r="R1374" s="4"/>
      <c r="T1374" s="8"/>
    </row>
    <row r="1375" spans="1:20" x14ac:dyDescent="0.2">
      <c r="A1375" s="31">
        <v>37527</v>
      </c>
      <c r="B1375" s="11" t="s">
        <v>31</v>
      </c>
      <c r="C1375" s="3" t="s">
        <v>32</v>
      </c>
      <c r="D1375" s="7">
        <v>6</v>
      </c>
      <c r="E1375" s="11" t="s">
        <v>11</v>
      </c>
      <c r="F1375" s="3" t="str">
        <f t="shared" si="107"/>
        <v>Por</v>
      </c>
      <c r="G1375" s="3" t="str">
        <f t="shared" si="108"/>
        <v>OtherEnc</v>
      </c>
      <c r="H1375" s="19">
        <v>3</v>
      </c>
      <c r="I1375" s="19">
        <v>2</v>
      </c>
      <c r="J1375" s="19">
        <v>2</v>
      </c>
      <c r="K1375" s="24">
        <v>0</v>
      </c>
      <c r="L1375" s="12">
        <f t="shared" si="109"/>
        <v>17.27875959474386</v>
      </c>
      <c r="M1375" s="4">
        <f t="shared" si="110"/>
        <v>1.2375125621883776</v>
      </c>
      <c r="N1375" s="4">
        <f t="shared" si="111"/>
        <v>2.8494779780878252</v>
      </c>
      <c r="Q1375" s="9"/>
      <c r="R1375" s="9"/>
      <c r="S1375" s="5"/>
      <c r="T1375" s="8"/>
    </row>
    <row r="1376" spans="1:20" x14ac:dyDescent="0.2">
      <c r="A1376" s="30">
        <v>37513</v>
      </c>
      <c r="B1376" s="3" t="s">
        <v>20</v>
      </c>
      <c r="C1376" s="3" t="s">
        <v>32</v>
      </c>
      <c r="D1376" s="2">
        <v>7</v>
      </c>
      <c r="E1376" s="3" t="s">
        <v>11</v>
      </c>
      <c r="F1376" s="3" t="str">
        <f t="shared" si="107"/>
        <v>Por</v>
      </c>
      <c r="G1376" s="3" t="str">
        <f t="shared" si="108"/>
        <v>OtherEnc</v>
      </c>
      <c r="H1376" s="17">
        <v>1.5</v>
      </c>
      <c r="I1376" s="17">
        <v>0.6</v>
      </c>
      <c r="J1376" s="17">
        <v>0</v>
      </c>
      <c r="K1376" s="22">
        <v>0</v>
      </c>
      <c r="L1376" s="12">
        <f t="shared" si="109"/>
        <v>0.70685834705770334</v>
      </c>
      <c r="M1376" s="4">
        <f t="shared" si="110"/>
        <v>-0.15066760919450375</v>
      </c>
      <c r="N1376" s="4">
        <f t="shared" si="111"/>
        <v>-0.34692499092831697</v>
      </c>
      <c r="Q1376" s="9"/>
      <c r="R1376" s="9"/>
      <c r="S1376" s="5"/>
      <c r="T1376" s="8"/>
    </row>
    <row r="1377" spans="1:20" x14ac:dyDescent="0.2">
      <c r="A1377" s="30">
        <v>37513</v>
      </c>
      <c r="B1377" s="3" t="s">
        <v>20</v>
      </c>
      <c r="C1377" s="3" t="s">
        <v>32</v>
      </c>
      <c r="D1377" s="2">
        <v>7</v>
      </c>
      <c r="E1377" s="3" t="s">
        <v>11</v>
      </c>
      <c r="F1377" s="3" t="str">
        <f t="shared" si="107"/>
        <v>Por</v>
      </c>
      <c r="G1377" s="3" t="str">
        <f t="shared" si="108"/>
        <v>OtherEnc</v>
      </c>
      <c r="H1377" s="17">
        <v>1</v>
      </c>
      <c r="I1377" s="17">
        <v>0.8</v>
      </c>
      <c r="J1377" s="17">
        <v>0</v>
      </c>
      <c r="K1377" s="22">
        <v>0</v>
      </c>
      <c r="L1377" s="12">
        <f t="shared" si="109"/>
        <v>0.62831853071795862</v>
      </c>
      <c r="M1377" s="4">
        <f t="shared" si="110"/>
        <v>-0.20182013164188498</v>
      </c>
      <c r="N1377" s="4">
        <f t="shared" si="111"/>
        <v>-0.46470802658470023</v>
      </c>
    </row>
    <row r="1378" spans="1:20" x14ac:dyDescent="0.2">
      <c r="A1378" s="30">
        <v>37513</v>
      </c>
      <c r="B1378" s="3" t="s">
        <v>20</v>
      </c>
      <c r="C1378" s="3" t="s">
        <v>32</v>
      </c>
      <c r="D1378" s="2">
        <v>7</v>
      </c>
      <c r="E1378" s="3" t="s">
        <v>11</v>
      </c>
      <c r="F1378" s="3" t="str">
        <f t="shared" si="107"/>
        <v>Por</v>
      </c>
      <c r="G1378" s="3" t="str">
        <f t="shared" si="108"/>
        <v>OtherEnc</v>
      </c>
      <c r="H1378" s="17">
        <v>3.5</v>
      </c>
      <c r="I1378" s="17">
        <v>2.5</v>
      </c>
      <c r="J1378" s="17">
        <v>0</v>
      </c>
      <c r="K1378" s="22">
        <v>5</v>
      </c>
      <c r="L1378" s="12">
        <f t="shared" si="109"/>
        <v>6.8722339297276722</v>
      </c>
      <c r="M1378" s="4">
        <f t="shared" si="110"/>
        <v>0.83709793438848468</v>
      </c>
      <c r="N1378" s="4">
        <f t="shared" si="111"/>
        <v>1.9274892250990325</v>
      </c>
    </row>
    <row r="1379" spans="1:20" x14ac:dyDescent="0.2">
      <c r="A1379" s="30">
        <v>37513</v>
      </c>
      <c r="B1379" s="3" t="s">
        <v>20</v>
      </c>
      <c r="C1379" s="3" t="s">
        <v>32</v>
      </c>
      <c r="D1379" s="2">
        <v>7</v>
      </c>
      <c r="E1379" s="3" t="s">
        <v>11</v>
      </c>
      <c r="F1379" s="3" t="str">
        <f t="shared" si="107"/>
        <v>Por</v>
      </c>
      <c r="G1379" s="3" t="str">
        <f t="shared" si="108"/>
        <v>OtherEnc</v>
      </c>
      <c r="H1379" s="17">
        <v>1.2</v>
      </c>
      <c r="I1379" s="17">
        <v>1</v>
      </c>
      <c r="J1379" s="17">
        <v>0</v>
      </c>
      <c r="K1379" s="22">
        <v>0</v>
      </c>
      <c r="L1379" s="12">
        <f t="shared" si="109"/>
        <v>0.94247779607693793</v>
      </c>
      <c r="M1379" s="4">
        <f t="shared" si="110"/>
        <v>-2.5728872586203724E-2</v>
      </c>
      <c r="N1379" s="4">
        <f t="shared" si="111"/>
        <v>-5.9242918476535858E-2</v>
      </c>
    </row>
    <row r="1380" spans="1:20" x14ac:dyDescent="0.2">
      <c r="A1380" s="30">
        <v>37513</v>
      </c>
      <c r="B1380" s="3" t="s">
        <v>20</v>
      </c>
      <c r="C1380" s="3" t="s">
        <v>32</v>
      </c>
      <c r="D1380" s="2">
        <v>7</v>
      </c>
      <c r="E1380" s="3" t="s">
        <v>11</v>
      </c>
      <c r="F1380" s="3" t="str">
        <f t="shared" si="107"/>
        <v>Por</v>
      </c>
      <c r="G1380" s="3" t="str">
        <f t="shared" si="108"/>
        <v>OtherEnc</v>
      </c>
      <c r="H1380" s="17">
        <v>1.5</v>
      </c>
      <c r="I1380" s="17">
        <v>1.5</v>
      </c>
      <c r="J1380" s="17">
        <v>0</v>
      </c>
      <c r="K1380" s="22">
        <v>10</v>
      </c>
      <c r="L1380" s="12">
        <f t="shared" si="109"/>
        <v>1.7671458676442586</v>
      </c>
      <c r="M1380" s="4">
        <f t="shared" si="110"/>
        <v>0.24727239947753393</v>
      </c>
      <c r="N1380" s="4">
        <f t="shared" si="111"/>
        <v>0.56936574094583825</v>
      </c>
    </row>
    <row r="1381" spans="1:20" x14ac:dyDescent="0.2">
      <c r="A1381" s="30">
        <v>37513</v>
      </c>
      <c r="B1381" s="3" t="s">
        <v>20</v>
      </c>
      <c r="C1381" s="3" t="s">
        <v>32</v>
      </c>
      <c r="D1381" s="2">
        <v>7</v>
      </c>
      <c r="E1381" s="3" t="s">
        <v>11</v>
      </c>
      <c r="F1381" s="3" t="str">
        <f t="shared" si="107"/>
        <v>Por</v>
      </c>
      <c r="G1381" s="3" t="str">
        <f t="shared" si="108"/>
        <v>OtherEnc</v>
      </c>
      <c r="H1381" s="17">
        <v>1.5</v>
      </c>
      <c r="I1381" s="17">
        <v>0.8</v>
      </c>
      <c r="J1381" s="17">
        <v>0</v>
      </c>
      <c r="K1381" s="22">
        <v>0</v>
      </c>
      <c r="L1381" s="12">
        <f t="shared" si="109"/>
        <v>0.94247779607693805</v>
      </c>
      <c r="M1381" s="4">
        <f t="shared" si="110"/>
        <v>-2.5728872586203676E-2</v>
      </c>
      <c r="N1381" s="4">
        <f t="shared" si="111"/>
        <v>-5.924291847653574E-2</v>
      </c>
    </row>
    <row r="1382" spans="1:20" x14ac:dyDescent="0.2">
      <c r="A1382" s="30">
        <v>37513</v>
      </c>
      <c r="B1382" s="3" t="s">
        <v>20</v>
      </c>
      <c r="C1382" s="3" t="s">
        <v>32</v>
      </c>
      <c r="D1382" s="2">
        <v>7</v>
      </c>
      <c r="E1382" s="3" t="s">
        <v>11</v>
      </c>
      <c r="F1382" s="3" t="str">
        <f t="shared" si="107"/>
        <v>Por</v>
      </c>
      <c r="G1382" s="3" t="str">
        <f t="shared" si="108"/>
        <v>OtherEnc</v>
      </c>
      <c r="H1382" s="17">
        <v>1.2</v>
      </c>
      <c r="I1382" s="17">
        <v>0.6</v>
      </c>
      <c r="J1382" s="17">
        <v>0</v>
      </c>
      <c r="K1382" s="22">
        <v>0</v>
      </c>
      <c r="L1382" s="12">
        <f t="shared" si="109"/>
        <v>0.56548667764616278</v>
      </c>
      <c r="M1382" s="4">
        <f t="shared" si="110"/>
        <v>-0.24757762220256008</v>
      </c>
      <c r="N1382" s="4">
        <f t="shared" si="111"/>
        <v>-0.57006854224252645</v>
      </c>
      <c r="Q1382" s="4"/>
      <c r="R1382" s="4"/>
      <c r="T1382" s="8"/>
    </row>
    <row r="1383" spans="1:20" x14ac:dyDescent="0.2">
      <c r="A1383" s="30">
        <v>37513</v>
      </c>
      <c r="B1383" s="3" t="s">
        <v>20</v>
      </c>
      <c r="C1383" s="3" t="s">
        <v>32</v>
      </c>
      <c r="D1383" s="2">
        <v>7</v>
      </c>
      <c r="E1383" s="3" t="s">
        <v>11</v>
      </c>
      <c r="F1383" s="3" t="str">
        <f t="shared" si="107"/>
        <v>Por</v>
      </c>
      <c r="G1383" s="3" t="str">
        <f t="shared" si="108"/>
        <v>OtherEnc</v>
      </c>
      <c r="H1383" s="17">
        <v>2.5</v>
      </c>
      <c r="I1383" s="17">
        <v>1.5</v>
      </c>
      <c r="J1383" s="17">
        <v>0</v>
      </c>
      <c r="K1383" s="22">
        <v>0</v>
      </c>
      <c r="L1383" s="12">
        <f t="shared" si="109"/>
        <v>2.9452431127404308</v>
      </c>
      <c r="M1383" s="4">
        <f t="shared" si="110"/>
        <v>0.46912114909389024</v>
      </c>
      <c r="N1383" s="4">
        <f t="shared" si="111"/>
        <v>1.0801913647118289</v>
      </c>
      <c r="Q1383" s="4"/>
      <c r="R1383" s="4"/>
      <c r="T1383" s="8"/>
    </row>
    <row r="1384" spans="1:20" x14ac:dyDescent="0.2">
      <c r="A1384" s="30">
        <v>37513</v>
      </c>
      <c r="B1384" s="3" t="s">
        <v>20</v>
      </c>
      <c r="C1384" s="3" t="s">
        <v>32</v>
      </c>
      <c r="D1384" s="2">
        <v>7</v>
      </c>
      <c r="E1384" s="3" t="s">
        <v>11</v>
      </c>
      <c r="F1384" s="3" t="str">
        <f t="shared" si="107"/>
        <v>Por</v>
      </c>
      <c r="G1384" s="3" t="str">
        <f t="shared" si="108"/>
        <v>OtherEnc</v>
      </c>
      <c r="H1384" s="17">
        <v>1.8</v>
      </c>
      <c r="I1384" s="17">
        <v>1.5</v>
      </c>
      <c r="J1384" s="17">
        <v>0</v>
      </c>
      <c r="K1384" s="22">
        <v>30</v>
      </c>
      <c r="L1384" s="12">
        <f t="shared" si="109"/>
        <v>2.1205750411731104</v>
      </c>
      <c r="M1384" s="4">
        <f t="shared" si="110"/>
        <v>0.32645364552515876</v>
      </c>
      <c r="N1384" s="4">
        <f t="shared" si="111"/>
        <v>0.75168729773979293</v>
      </c>
    </row>
    <row r="1385" spans="1:20" x14ac:dyDescent="0.2">
      <c r="A1385" s="30">
        <v>37513</v>
      </c>
      <c r="B1385" s="3" t="s">
        <v>20</v>
      </c>
      <c r="C1385" s="3" t="s">
        <v>32</v>
      </c>
      <c r="D1385" s="2">
        <v>7</v>
      </c>
      <c r="E1385" s="3" t="s">
        <v>11</v>
      </c>
      <c r="F1385" s="3" t="str">
        <f t="shared" si="107"/>
        <v>Por</v>
      </c>
      <c r="G1385" s="3" t="str">
        <f t="shared" si="108"/>
        <v>OtherEnc</v>
      </c>
      <c r="H1385" s="17">
        <v>2</v>
      </c>
      <c r="I1385" s="17">
        <v>1.5</v>
      </c>
      <c r="J1385" s="17">
        <v>0</v>
      </c>
      <c r="K1385" s="22">
        <v>0</v>
      </c>
      <c r="L1385" s="12">
        <f t="shared" si="109"/>
        <v>2.3561944901923448</v>
      </c>
      <c r="M1385" s="4">
        <f t="shared" si="110"/>
        <v>0.37221113608583389</v>
      </c>
      <c r="N1385" s="4">
        <f t="shared" si="111"/>
        <v>0.85704781339761926</v>
      </c>
    </row>
    <row r="1386" spans="1:20" x14ac:dyDescent="0.2">
      <c r="A1386" s="30">
        <v>37513</v>
      </c>
      <c r="B1386" s="3" t="s">
        <v>20</v>
      </c>
      <c r="C1386" s="3" t="s">
        <v>32</v>
      </c>
      <c r="D1386" s="2">
        <v>7</v>
      </c>
      <c r="E1386" s="3" t="s">
        <v>11</v>
      </c>
      <c r="F1386" s="3" t="str">
        <f t="shared" si="107"/>
        <v>Por</v>
      </c>
      <c r="G1386" s="3" t="str">
        <f t="shared" si="108"/>
        <v>OtherEnc</v>
      </c>
      <c r="H1386" s="17">
        <v>2</v>
      </c>
      <c r="I1386" s="17">
        <v>1.5</v>
      </c>
      <c r="J1386" s="17">
        <v>0</v>
      </c>
      <c r="K1386" s="22">
        <v>10</v>
      </c>
      <c r="L1386" s="12">
        <f t="shared" si="109"/>
        <v>2.3561944901923448</v>
      </c>
      <c r="M1386" s="4">
        <f t="shared" si="110"/>
        <v>0.37221113608583389</v>
      </c>
      <c r="N1386" s="4">
        <f t="shared" si="111"/>
        <v>0.85704781339761926</v>
      </c>
    </row>
    <row r="1387" spans="1:20" x14ac:dyDescent="0.2">
      <c r="A1387" s="30">
        <v>37513</v>
      </c>
      <c r="B1387" s="3" t="s">
        <v>20</v>
      </c>
      <c r="C1387" s="3" t="s">
        <v>32</v>
      </c>
      <c r="D1387" s="2">
        <v>8</v>
      </c>
      <c r="E1387" s="3" t="s">
        <v>11</v>
      </c>
      <c r="F1387" s="3" t="str">
        <f t="shared" si="107"/>
        <v>Por</v>
      </c>
      <c r="G1387" s="3" t="str">
        <f t="shared" si="108"/>
        <v>OtherEnc</v>
      </c>
      <c r="H1387" s="17">
        <v>2.5</v>
      </c>
      <c r="I1387" s="17">
        <v>2</v>
      </c>
      <c r="J1387" s="17">
        <v>0</v>
      </c>
      <c r="K1387" s="22">
        <v>5</v>
      </c>
      <c r="L1387" s="12">
        <f t="shared" si="109"/>
        <v>3.9269908169872414</v>
      </c>
      <c r="M1387" s="4">
        <f t="shared" si="110"/>
        <v>0.59405988570219026</v>
      </c>
      <c r="N1387" s="4">
        <f t="shared" si="111"/>
        <v>1.3678734371636099</v>
      </c>
    </row>
    <row r="1388" spans="1:20" x14ac:dyDescent="0.2">
      <c r="A1388" s="30">
        <v>37513</v>
      </c>
      <c r="B1388" s="3" t="s">
        <v>20</v>
      </c>
      <c r="C1388" s="3" t="s">
        <v>32</v>
      </c>
      <c r="D1388" s="2">
        <v>8</v>
      </c>
      <c r="E1388" s="3" t="s">
        <v>11</v>
      </c>
      <c r="F1388" s="3" t="str">
        <f t="shared" si="107"/>
        <v>Por</v>
      </c>
      <c r="G1388" s="3" t="str">
        <f t="shared" si="108"/>
        <v>OtherEnc</v>
      </c>
      <c r="H1388" s="17">
        <v>0.6</v>
      </c>
      <c r="I1388" s="17">
        <v>0.6</v>
      </c>
      <c r="J1388" s="17">
        <v>0</v>
      </c>
      <c r="K1388" s="22">
        <v>0</v>
      </c>
      <c r="L1388" s="12">
        <f t="shared" si="109"/>
        <v>0.28274333882308139</v>
      </c>
      <c r="M1388" s="4">
        <f t="shared" si="110"/>
        <v>-0.54860761786654122</v>
      </c>
      <c r="N1388" s="4">
        <f t="shared" si="111"/>
        <v>-1.2632157228024719</v>
      </c>
    </row>
    <row r="1389" spans="1:20" x14ac:dyDescent="0.2">
      <c r="A1389" s="30">
        <v>37513</v>
      </c>
      <c r="B1389" s="3" t="s">
        <v>20</v>
      </c>
      <c r="C1389" s="3" t="s">
        <v>32</v>
      </c>
      <c r="D1389" s="2">
        <v>8</v>
      </c>
      <c r="E1389" s="3" t="s">
        <v>11</v>
      </c>
      <c r="F1389" s="3" t="str">
        <f t="shared" si="107"/>
        <v>Por</v>
      </c>
      <c r="G1389" s="3" t="str">
        <f t="shared" si="108"/>
        <v>OtherEnc</v>
      </c>
      <c r="H1389" s="17">
        <v>0.8</v>
      </c>
      <c r="I1389" s="17">
        <v>0.6</v>
      </c>
      <c r="J1389" s="17">
        <v>0</v>
      </c>
      <c r="K1389" s="22">
        <v>0</v>
      </c>
      <c r="L1389" s="12">
        <f t="shared" si="109"/>
        <v>0.37699111843077515</v>
      </c>
      <c r="M1389" s="4">
        <f t="shared" si="110"/>
        <v>-0.42366888125824137</v>
      </c>
      <c r="N1389" s="4">
        <f t="shared" si="111"/>
        <v>-0.97553365035069095</v>
      </c>
    </row>
    <row r="1390" spans="1:20" x14ac:dyDescent="0.2">
      <c r="A1390" s="30">
        <v>37527</v>
      </c>
      <c r="B1390" s="3" t="s">
        <v>20</v>
      </c>
      <c r="C1390" s="3" t="s">
        <v>32</v>
      </c>
      <c r="D1390" s="2">
        <v>10</v>
      </c>
      <c r="E1390" s="3" t="s">
        <v>11</v>
      </c>
      <c r="F1390" s="3" t="str">
        <f t="shared" si="107"/>
        <v>Por</v>
      </c>
      <c r="G1390" s="3" t="str">
        <f t="shared" si="108"/>
        <v>OtherEnc</v>
      </c>
      <c r="H1390" s="17">
        <v>1.8</v>
      </c>
      <c r="I1390" s="17">
        <v>0.8</v>
      </c>
      <c r="J1390" s="17">
        <v>0</v>
      </c>
      <c r="K1390" s="22">
        <v>0</v>
      </c>
      <c r="L1390" s="12">
        <f t="shared" si="109"/>
        <v>1.1309733552923256</v>
      </c>
      <c r="M1390" s="4">
        <f t="shared" si="110"/>
        <v>5.3452373461421121E-2</v>
      </c>
      <c r="N1390" s="4">
        <f t="shared" si="111"/>
        <v>0.1230786383174188</v>
      </c>
    </row>
    <row r="1391" spans="1:20" x14ac:dyDescent="0.2">
      <c r="A1391" s="30">
        <v>37513</v>
      </c>
      <c r="B1391" s="3" t="s">
        <v>20</v>
      </c>
      <c r="C1391" s="3" t="s">
        <v>32</v>
      </c>
      <c r="D1391" s="2">
        <v>2</v>
      </c>
      <c r="E1391" s="3" t="s">
        <v>6</v>
      </c>
      <c r="F1391" s="3" t="str">
        <f t="shared" si="107"/>
        <v>Por</v>
      </c>
      <c r="G1391" s="3" t="str">
        <f t="shared" si="108"/>
        <v>Hemisph</v>
      </c>
      <c r="H1391" s="17">
        <v>102</v>
      </c>
      <c r="I1391" s="17">
        <v>77.5</v>
      </c>
      <c r="J1391" s="17">
        <v>41</v>
      </c>
      <c r="K1391" s="22">
        <v>35</v>
      </c>
      <c r="L1391" s="12">
        <f t="shared" si="109"/>
        <v>11489.58973234127</v>
      </c>
      <c r="M1391" s="4">
        <f t="shared" si="110"/>
        <v>4.0603045212765005</v>
      </c>
      <c r="N1391" s="4">
        <f t="shared" si="111"/>
        <v>9.3491966637075947</v>
      </c>
    </row>
    <row r="1392" spans="1:20" x14ac:dyDescent="0.2">
      <c r="A1392" s="30">
        <v>37513</v>
      </c>
      <c r="B1392" s="3" t="s">
        <v>20</v>
      </c>
      <c r="C1392" s="3" t="s">
        <v>32</v>
      </c>
      <c r="D1392" s="2">
        <v>2</v>
      </c>
      <c r="E1392" s="3" t="s">
        <v>6</v>
      </c>
      <c r="F1392" s="3" t="str">
        <f t="shared" si="107"/>
        <v>Por</v>
      </c>
      <c r="G1392" s="3" t="str">
        <f t="shared" si="108"/>
        <v>Hemisph</v>
      </c>
      <c r="H1392" s="17">
        <v>120</v>
      </c>
      <c r="I1392" s="17">
        <v>83</v>
      </c>
      <c r="J1392" s="17">
        <v>73</v>
      </c>
      <c r="K1392" s="22">
        <v>15</v>
      </c>
      <c r="L1392" s="12">
        <f t="shared" si="109"/>
        <v>24564.112958418591</v>
      </c>
      <c r="M1392" s="4">
        <f t="shared" si="110"/>
        <v>4.3903010858239995</v>
      </c>
      <c r="N1392" s="4">
        <f t="shared" si="111"/>
        <v>10.109041833973913</v>
      </c>
    </row>
    <row r="1393" spans="1:14" x14ac:dyDescent="0.2">
      <c r="A1393" s="31">
        <v>37513</v>
      </c>
      <c r="B1393" s="11" t="s">
        <v>31</v>
      </c>
      <c r="C1393" s="11" t="s">
        <v>32</v>
      </c>
      <c r="D1393" s="7">
        <v>2</v>
      </c>
      <c r="E1393" s="11" t="s">
        <v>6</v>
      </c>
      <c r="F1393" s="3" t="str">
        <f t="shared" si="107"/>
        <v>Por</v>
      </c>
      <c r="G1393" s="3" t="str">
        <f t="shared" si="108"/>
        <v>Hemisph</v>
      </c>
      <c r="H1393" s="19">
        <v>130</v>
      </c>
      <c r="I1393" s="19">
        <v>70</v>
      </c>
      <c r="J1393" s="19">
        <v>45</v>
      </c>
      <c r="K1393" s="24">
        <v>60</v>
      </c>
      <c r="L1393" s="12">
        <f t="shared" si="109"/>
        <v>13508.84841043611</v>
      </c>
      <c r="M1393" s="4">
        <f t="shared" si="110"/>
        <v>4.1306183282737203</v>
      </c>
      <c r="N1393" s="4">
        <f t="shared" si="111"/>
        <v>9.5111001875310546</v>
      </c>
    </row>
    <row r="1394" spans="1:14" x14ac:dyDescent="0.2">
      <c r="A1394" s="30">
        <v>37527</v>
      </c>
      <c r="B1394" s="3" t="s">
        <v>20</v>
      </c>
      <c r="C1394" s="3" t="s">
        <v>32</v>
      </c>
      <c r="D1394" s="2">
        <v>4</v>
      </c>
      <c r="E1394" s="3" t="s">
        <v>6</v>
      </c>
      <c r="F1394" s="3" t="str">
        <f t="shared" si="107"/>
        <v>Por</v>
      </c>
      <c r="G1394" s="3" t="str">
        <f t="shared" si="108"/>
        <v>Hemisph</v>
      </c>
      <c r="H1394" s="17">
        <v>82</v>
      </c>
      <c r="I1394" s="17">
        <v>63</v>
      </c>
      <c r="J1394" s="17">
        <v>52</v>
      </c>
      <c r="K1394" s="22">
        <v>45</v>
      </c>
      <c r="L1394" s="12">
        <f t="shared" si="109"/>
        <v>12552.233447418019</v>
      </c>
      <c r="M1394" s="4">
        <f t="shared" si="110"/>
        <v>4.0987210076966836</v>
      </c>
      <c r="N1394" s="4">
        <f t="shared" si="111"/>
        <v>9.4376538926639171</v>
      </c>
    </row>
    <row r="1395" spans="1:14" x14ac:dyDescent="0.2">
      <c r="A1395" s="30">
        <v>37527</v>
      </c>
      <c r="B1395" s="3" t="s">
        <v>20</v>
      </c>
      <c r="C1395" s="3" t="s">
        <v>32</v>
      </c>
      <c r="D1395" s="2">
        <v>4</v>
      </c>
      <c r="E1395" s="3" t="s">
        <v>6</v>
      </c>
      <c r="F1395" s="3" t="str">
        <f t="shared" si="107"/>
        <v>Por</v>
      </c>
      <c r="G1395" s="3" t="str">
        <f t="shared" si="108"/>
        <v>Hemisph</v>
      </c>
      <c r="H1395" s="17">
        <v>85</v>
      </c>
      <c r="I1395" s="17">
        <v>88</v>
      </c>
      <c r="J1395" s="17">
        <v>42</v>
      </c>
      <c r="K1395" s="22">
        <v>70</v>
      </c>
      <c r="L1395" s="12">
        <f t="shared" si="109"/>
        <v>11416.547703145308</v>
      </c>
      <c r="M1395" s="4">
        <f t="shared" si="110"/>
        <v>4.0575347956661494</v>
      </c>
      <c r="N1395" s="4">
        <f t="shared" si="111"/>
        <v>9.3428191348055165</v>
      </c>
    </row>
    <row r="1396" spans="1:14" x14ac:dyDescent="0.2">
      <c r="A1396" s="30">
        <v>37527</v>
      </c>
      <c r="B1396" s="3" t="s">
        <v>20</v>
      </c>
      <c r="C1396" s="3" t="s">
        <v>32</v>
      </c>
      <c r="D1396" s="2">
        <v>4</v>
      </c>
      <c r="E1396" s="3" t="s">
        <v>6</v>
      </c>
      <c r="F1396" s="3" t="str">
        <f t="shared" si="107"/>
        <v>Por</v>
      </c>
      <c r="G1396" s="3" t="str">
        <f t="shared" si="108"/>
        <v>Hemisph</v>
      </c>
      <c r="H1396" s="17">
        <v>52</v>
      </c>
      <c r="I1396" s="17">
        <v>36</v>
      </c>
      <c r="J1396" s="17">
        <v>28</v>
      </c>
      <c r="K1396" s="22">
        <v>65</v>
      </c>
      <c r="L1396" s="12">
        <f t="shared" si="109"/>
        <v>3933.2740022944208</v>
      </c>
      <c r="M1396" s="4">
        <f t="shared" si="110"/>
        <v>3.5947542015685445</v>
      </c>
      <c r="N1396" s="4">
        <f t="shared" si="111"/>
        <v>8.2772274375094437</v>
      </c>
    </row>
    <row r="1397" spans="1:14" x14ac:dyDescent="0.2">
      <c r="A1397" s="31">
        <v>37527</v>
      </c>
      <c r="B1397" s="11" t="s">
        <v>31</v>
      </c>
      <c r="C1397" s="3" t="s">
        <v>32</v>
      </c>
      <c r="D1397" s="7">
        <v>4</v>
      </c>
      <c r="E1397" s="11" t="s">
        <v>6</v>
      </c>
      <c r="F1397" s="3" t="str">
        <f t="shared" si="107"/>
        <v>Por</v>
      </c>
      <c r="G1397" s="3" t="str">
        <f t="shared" si="108"/>
        <v>Hemisph</v>
      </c>
      <c r="H1397" s="19">
        <v>39</v>
      </c>
      <c r="I1397" s="19">
        <v>25</v>
      </c>
      <c r="J1397" s="19">
        <v>18</v>
      </c>
      <c r="K1397" s="24">
        <v>5</v>
      </c>
      <c r="L1397" s="12">
        <f t="shared" si="109"/>
        <v>1783.639229075605</v>
      </c>
      <c r="M1397" s="4">
        <f t="shared" si="110"/>
        <v>3.2513070155859065</v>
      </c>
      <c r="N1397" s="4">
        <f t="shared" si="111"/>
        <v>7.4864110668350676</v>
      </c>
    </row>
    <row r="1398" spans="1:14" x14ac:dyDescent="0.2">
      <c r="A1398" s="31">
        <v>37527</v>
      </c>
      <c r="B1398" s="11" t="s">
        <v>31</v>
      </c>
      <c r="C1398" s="3" t="s">
        <v>32</v>
      </c>
      <c r="D1398" s="7">
        <v>5</v>
      </c>
      <c r="E1398" s="11" t="s">
        <v>6</v>
      </c>
      <c r="F1398" s="3" t="str">
        <f t="shared" si="107"/>
        <v>Por</v>
      </c>
      <c r="G1398" s="3" t="str">
        <f t="shared" si="108"/>
        <v>Hemisph</v>
      </c>
      <c r="H1398" s="19">
        <v>87</v>
      </c>
      <c r="I1398" s="19">
        <v>49</v>
      </c>
      <c r="J1398" s="19">
        <v>0</v>
      </c>
      <c r="K1398" s="24">
        <v>5</v>
      </c>
      <c r="L1398" s="12">
        <f t="shared" si="109"/>
        <v>3348.1523705633222</v>
      </c>
      <c r="M1398" s="4">
        <f t="shared" si="110"/>
        <v>3.5248052140133037</v>
      </c>
      <c r="N1398" s="4">
        <f t="shared" si="111"/>
        <v>8.1161639414947206</v>
      </c>
    </row>
    <row r="1399" spans="1:14" x14ac:dyDescent="0.2">
      <c r="A1399" s="31">
        <v>37527</v>
      </c>
      <c r="B1399" s="11" t="s">
        <v>31</v>
      </c>
      <c r="C1399" s="3" t="s">
        <v>32</v>
      </c>
      <c r="D1399" s="7">
        <v>6</v>
      </c>
      <c r="E1399" s="11" t="s">
        <v>6</v>
      </c>
      <c r="F1399" s="3" t="str">
        <f t="shared" si="107"/>
        <v>Por</v>
      </c>
      <c r="G1399" s="3" t="str">
        <f t="shared" si="108"/>
        <v>Hemisph</v>
      </c>
      <c r="H1399" s="19">
        <v>80</v>
      </c>
      <c r="I1399" s="19">
        <v>70</v>
      </c>
      <c r="J1399" s="19">
        <v>55</v>
      </c>
      <c r="K1399" s="24">
        <v>60</v>
      </c>
      <c r="L1399" s="12">
        <f t="shared" si="109"/>
        <v>13901.547492134834</v>
      </c>
      <c r="M1399" s="4">
        <f t="shared" si="110"/>
        <v>4.143063147727978</v>
      </c>
      <c r="N1399" s="4">
        <f t="shared" si="111"/>
        <v>9.5397554432914298</v>
      </c>
    </row>
    <row r="1400" spans="1:14" x14ac:dyDescent="0.2">
      <c r="A1400" s="30">
        <v>37513</v>
      </c>
      <c r="B1400" s="3" t="s">
        <v>20</v>
      </c>
      <c r="C1400" s="3" t="s">
        <v>32</v>
      </c>
      <c r="D1400" s="2">
        <v>7</v>
      </c>
      <c r="E1400" s="3" t="s">
        <v>6</v>
      </c>
      <c r="F1400" s="3" t="str">
        <f t="shared" si="107"/>
        <v>Por</v>
      </c>
      <c r="G1400" s="3" t="str">
        <f t="shared" si="108"/>
        <v>Hemisph</v>
      </c>
      <c r="H1400" s="17">
        <v>113</v>
      </c>
      <c r="I1400" s="17">
        <v>81.5</v>
      </c>
      <c r="J1400" s="17">
        <v>88</v>
      </c>
      <c r="K1400" s="22">
        <v>90</v>
      </c>
      <c r="L1400" s="12">
        <f t="shared" si="109"/>
        <v>31561.617895208157</v>
      </c>
      <c r="M1400" s="4">
        <f t="shared" si="110"/>
        <v>4.4991592576854069</v>
      </c>
      <c r="N1400" s="4">
        <f t="shared" si="111"/>
        <v>10.359697037752573</v>
      </c>
    </row>
    <row r="1401" spans="1:14" x14ac:dyDescent="0.2">
      <c r="A1401" s="31">
        <v>37513</v>
      </c>
      <c r="B1401" s="11" t="s">
        <v>31</v>
      </c>
      <c r="C1401" s="11" t="s">
        <v>32</v>
      </c>
      <c r="D1401" s="7">
        <v>7</v>
      </c>
      <c r="E1401" s="11" t="s">
        <v>6</v>
      </c>
      <c r="F1401" s="3" t="str">
        <f t="shared" si="107"/>
        <v>Por</v>
      </c>
      <c r="G1401" s="3" t="str">
        <f t="shared" si="108"/>
        <v>Hemisph</v>
      </c>
      <c r="H1401" s="19">
        <v>27</v>
      </c>
      <c r="I1401" s="19">
        <v>14</v>
      </c>
      <c r="J1401" s="19">
        <v>22</v>
      </c>
      <c r="K1401" s="24">
        <v>30</v>
      </c>
      <c r="L1401" s="12">
        <f t="shared" si="109"/>
        <v>1817.4113501016952</v>
      </c>
      <c r="M1401" s="4">
        <f t="shared" si="110"/>
        <v>3.2594532359819022</v>
      </c>
      <c r="N1401" s="4">
        <f t="shared" si="111"/>
        <v>7.5051684324831314</v>
      </c>
    </row>
    <row r="1402" spans="1:14" x14ac:dyDescent="0.2">
      <c r="A1402" s="31">
        <v>37513</v>
      </c>
      <c r="B1402" s="11" t="s">
        <v>31</v>
      </c>
      <c r="C1402" s="11" t="s">
        <v>32</v>
      </c>
      <c r="D1402" s="7">
        <v>7</v>
      </c>
      <c r="E1402" s="11" t="s">
        <v>6</v>
      </c>
      <c r="F1402" s="3" t="str">
        <f t="shared" si="107"/>
        <v>Por</v>
      </c>
      <c r="G1402" s="3" t="str">
        <f t="shared" si="108"/>
        <v>Hemisph</v>
      </c>
      <c r="H1402" s="19">
        <v>40</v>
      </c>
      <c r="I1402" s="19">
        <v>30</v>
      </c>
      <c r="J1402" s="19">
        <v>28</v>
      </c>
      <c r="K1402" s="24">
        <v>5</v>
      </c>
      <c r="L1402" s="12">
        <f t="shared" si="109"/>
        <v>3405.4864364913356</v>
      </c>
      <c r="M1402" s="4">
        <f t="shared" si="110"/>
        <v>3.532179154896502</v>
      </c>
      <c r="N1402" s="4">
        <f t="shared" si="111"/>
        <v>8.1331430678489909</v>
      </c>
    </row>
    <row r="1403" spans="1:14" x14ac:dyDescent="0.2">
      <c r="A1403" s="31">
        <v>37513</v>
      </c>
      <c r="B1403" s="11" t="s">
        <v>31</v>
      </c>
      <c r="C1403" s="11" t="s">
        <v>32</v>
      </c>
      <c r="D1403" s="7">
        <v>7</v>
      </c>
      <c r="E1403" s="11" t="s">
        <v>6</v>
      </c>
      <c r="F1403" s="3" t="str">
        <f t="shared" si="107"/>
        <v>Por</v>
      </c>
      <c r="G1403" s="3" t="str">
        <f t="shared" si="108"/>
        <v>Hemisph</v>
      </c>
      <c r="H1403" s="19">
        <v>18</v>
      </c>
      <c r="I1403" s="19">
        <v>8</v>
      </c>
      <c r="J1403" s="19">
        <v>3</v>
      </c>
      <c r="K1403" s="24">
        <v>0</v>
      </c>
      <c r="L1403" s="12">
        <f t="shared" si="109"/>
        <v>141.37166941154069</v>
      </c>
      <c r="M1403" s="4">
        <f t="shared" si="110"/>
        <v>2.1503623864694776</v>
      </c>
      <c r="N1403" s="4">
        <f t="shared" si="111"/>
        <v>4.9513923756197196</v>
      </c>
    </row>
    <row r="1404" spans="1:14" x14ac:dyDescent="0.2">
      <c r="A1404" s="30">
        <v>37513</v>
      </c>
      <c r="B1404" s="3" t="s">
        <v>20</v>
      </c>
      <c r="C1404" s="3" t="s">
        <v>32</v>
      </c>
      <c r="D1404" s="2">
        <v>8</v>
      </c>
      <c r="E1404" s="3" t="s">
        <v>6</v>
      </c>
      <c r="F1404" s="3" t="str">
        <f t="shared" si="107"/>
        <v>Por</v>
      </c>
      <c r="G1404" s="3" t="str">
        <f t="shared" si="108"/>
        <v>Hemisph</v>
      </c>
      <c r="H1404" s="17">
        <v>51</v>
      </c>
      <c r="I1404" s="17">
        <v>44.5</v>
      </c>
      <c r="J1404" s="17">
        <v>34</v>
      </c>
      <c r="K1404" s="22">
        <v>15</v>
      </c>
      <c r="L1404" s="12">
        <f t="shared" si="109"/>
        <v>5414.1422393803095</v>
      </c>
      <c r="M1404" s="4">
        <f t="shared" si="110"/>
        <v>3.73352966129162</v>
      </c>
      <c r="N1404" s="4">
        <f t="shared" si="111"/>
        <v>8.5967697423411931</v>
      </c>
    </row>
    <row r="1405" spans="1:14" x14ac:dyDescent="0.2">
      <c r="A1405" s="31">
        <v>37513</v>
      </c>
      <c r="B1405" s="11" t="s">
        <v>31</v>
      </c>
      <c r="C1405" s="11" t="s">
        <v>32</v>
      </c>
      <c r="D1405" s="7">
        <v>8</v>
      </c>
      <c r="E1405" s="11" t="s">
        <v>6</v>
      </c>
      <c r="F1405" s="3" t="str">
        <f t="shared" si="107"/>
        <v>Por</v>
      </c>
      <c r="G1405" s="3" t="str">
        <f t="shared" si="108"/>
        <v>Hemisph</v>
      </c>
      <c r="H1405" s="19">
        <v>95</v>
      </c>
      <c r="I1405" s="19">
        <v>85</v>
      </c>
      <c r="J1405" s="19">
        <v>57</v>
      </c>
      <c r="K1405" s="24">
        <v>10</v>
      </c>
      <c r="L1405" s="12">
        <f t="shared" si="109"/>
        <v>16549.124700947632</v>
      </c>
      <c r="M1405" s="4">
        <f t="shared" si="110"/>
        <v>4.2187750284681602</v>
      </c>
      <c r="N1405" s="4">
        <f t="shared" si="111"/>
        <v>9.7140884912463168</v>
      </c>
    </row>
    <row r="1406" spans="1:14" x14ac:dyDescent="0.2">
      <c r="A1406" s="31">
        <v>37513</v>
      </c>
      <c r="B1406" s="11" t="s">
        <v>31</v>
      </c>
      <c r="C1406" s="11" t="s">
        <v>32</v>
      </c>
      <c r="D1406" s="7">
        <v>8</v>
      </c>
      <c r="E1406" s="11" t="s">
        <v>6</v>
      </c>
      <c r="F1406" s="3" t="str">
        <f t="shared" si="107"/>
        <v>Por</v>
      </c>
      <c r="G1406" s="3" t="str">
        <f t="shared" si="108"/>
        <v>Hemisph</v>
      </c>
      <c r="H1406" s="19">
        <v>5</v>
      </c>
      <c r="I1406" s="19">
        <v>4</v>
      </c>
      <c r="J1406" s="19">
        <v>5</v>
      </c>
      <c r="K1406" s="24">
        <v>0</v>
      </c>
      <c r="L1406" s="12">
        <f t="shared" si="109"/>
        <v>94.247779607693786</v>
      </c>
      <c r="M1406" s="4">
        <f t="shared" si="110"/>
        <v>1.9742711274137963</v>
      </c>
      <c r="N1406" s="4">
        <f t="shared" si="111"/>
        <v>4.5459272675115558</v>
      </c>
    </row>
    <row r="1407" spans="1:14" x14ac:dyDescent="0.2">
      <c r="A1407" s="31">
        <v>37513</v>
      </c>
      <c r="B1407" s="11" t="s">
        <v>31</v>
      </c>
      <c r="C1407" s="11" t="s">
        <v>32</v>
      </c>
      <c r="D1407" s="7">
        <v>9</v>
      </c>
      <c r="E1407" s="11" t="s">
        <v>6</v>
      </c>
      <c r="F1407" s="3" t="str">
        <f t="shared" si="107"/>
        <v>Por</v>
      </c>
      <c r="G1407" s="3" t="str">
        <f t="shared" si="108"/>
        <v>Hemisph</v>
      </c>
      <c r="H1407" s="19">
        <v>2</v>
      </c>
      <c r="I1407" s="19">
        <v>2</v>
      </c>
      <c r="J1407" s="19">
        <v>0</v>
      </c>
      <c r="K1407" s="24">
        <v>0</v>
      </c>
      <c r="L1407" s="12">
        <f t="shared" si="109"/>
        <v>3.1415926535897931</v>
      </c>
      <c r="M1407" s="4">
        <f t="shared" si="110"/>
        <v>0.49714987269413385</v>
      </c>
      <c r="N1407" s="4">
        <f t="shared" si="111"/>
        <v>1.1447298858494002</v>
      </c>
    </row>
    <row r="1408" spans="1:14" x14ac:dyDescent="0.2">
      <c r="A1408" s="30">
        <v>37527</v>
      </c>
      <c r="B1408" s="3" t="s">
        <v>20</v>
      </c>
      <c r="C1408" s="3" t="s">
        <v>32</v>
      </c>
      <c r="D1408" s="2">
        <v>10</v>
      </c>
      <c r="E1408" s="3" t="s">
        <v>6</v>
      </c>
      <c r="F1408" s="3" t="str">
        <f t="shared" si="107"/>
        <v>Por</v>
      </c>
      <c r="G1408" s="3" t="str">
        <f t="shared" si="108"/>
        <v>Hemisph</v>
      </c>
      <c r="H1408" s="17">
        <v>3.5</v>
      </c>
      <c r="I1408" s="17">
        <v>2</v>
      </c>
      <c r="J1408" s="17">
        <v>0</v>
      </c>
      <c r="K1408" s="22">
        <v>0</v>
      </c>
      <c r="L1408" s="12">
        <f t="shared" si="109"/>
        <v>5.497787143782138</v>
      </c>
      <c r="M1408" s="4">
        <f t="shared" si="110"/>
        <v>0.74018792138042833</v>
      </c>
      <c r="N1408" s="4">
        <f t="shared" si="111"/>
        <v>1.7043456737848228</v>
      </c>
    </row>
    <row r="1409" spans="1:22" x14ac:dyDescent="0.2">
      <c r="A1409" s="30">
        <v>37527</v>
      </c>
      <c r="B1409" s="3" t="s">
        <v>20</v>
      </c>
      <c r="C1409" s="3" t="s">
        <v>32</v>
      </c>
      <c r="D1409" s="2">
        <v>10</v>
      </c>
      <c r="E1409" s="3" t="s">
        <v>6</v>
      </c>
      <c r="F1409" s="3" t="str">
        <f t="shared" si="107"/>
        <v>Por</v>
      </c>
      <c r="G1409" s="3" t="str">
        <f t="shared" si="108"/>
        <v>Hemisph</v>
      </c>
      <c r="H1409" s="17">
        <v>410</v>
      </c>
      <c r="I1409" s="17">
        <v>475</v>
      </c>
      <c r="J1409" s="17">
        <v>205</v>
      </c>
      <c r="K1409" s="22">
        <v>55</v>
      </c>
      <c r="L1409" s="12">
        <f t="shared" si="109"/>
        <v>284981.72358876409</v>
      </c>
      <c r="M1409" s="4">
        <f t="shared" si="110"/>
        <v>5.4548170087837322</v>
      </c>
      <c r="N1409" s="4">
        <f t="shared" si="111"/>
        <v>12.560180329435793</v>
      </c>
      <c r="R1409" s="17"/>
      <c r="S1409" s="17"/>
      <c r="T1409" s="17"/>
      <c r="U1409" s="22"/>
      <c r="V1409" s="14"/>
    </row>
    <row r="1410" spans="1:22" x14ac:dyDescent="0.2">
      <c r="A1410" s="31">
        <v>37527</v>
      </c>
      <c r="B1410" s="11" t="s">
        <v>31</v>
      </c>
      <c r="C1410" s="3" t="s">
        <v>32</v>
      </c>
      <c r="D1410" s="7">
        <v>10</v>
      </c>
      <c r="E1410" s="11" t="s">
        <v>6</v>
      </c>
      <c r="F1410" s="3" t="str">
        <f t="shared" si="107"/>
        <v>Por</v>
      </c>
      <c r="G1410" s="3" t="str">
        <f t="shared" si="108"/>
        <v>Hemisph</v>
      </c>
      <c r="H1410" s="19">
        <v>200</v>
      </c>
      <c r="I1410" s="19">
        <v>200</v>
      </c>
      <c r="J1410" s="19">
        <v>120</v>
      </c>
      <c r="K1410" s="24">
        <v>65</v>
      </c>
      <c r="L1410" s="12">
        <f t="shared" si="109"/>
        <v>76654.860747590952</v>
      </c>
      <c r="M1410" s="4">
        <f t="shared" si="110"/>
        <v>4.8845396990328629</v>
      </c>
      <c r="N1410" s="4">
        <f t="shared" si="111"/>
        <v>11.247068297130694</v>
      </c>
    </row>
    <row r="1411" spans="1:22" x14ac:dyDescent="0.2">
      <c r="A1411" s="31">
        <v>37527</v>
      </c>
      <c r="B1411" s="11" t="s">
        <v>31</v>
      </c>
      <c r="C1411" s="3" t="s">
        <v>32</v>
      </c>
      <c r="D1411" s="7">
        <v>10</v>
      </c>
      <c r="E1411" s="11" t="s">
        <v>6</v>
      </c>
      <c r="F1411" s="3" t="str">
        <f t="shared" ref="F1411:F1474" si="112">VLOOKUP(E1411,P$3:Q$22,2)</f>
        <v>Por</v>
      </c>
      <c r="G1411" s="3" t="str">
        <f t="shared" ref="G1411:G1474" si="113">VLOOKUP(E1411,P$24:Q$44,2)</f>
        <v>Hemisph</v>
      </c>
      <c r="H1411" s="19">
        <v>66</v>
      </c>
      <c r="I1411" s="19">
        <v>60</v>
      </c>
      <c r="J1411" s="19">
        <v>50</v>
      </c>
      <c r="K1411" s="24">
        <v>75</v>
      </c>
      <c r="L1411" s="12">
        <f t="shared" ref="L1411:L1474" si="114">IF(J1411&gt;0,PI()*((H1411/2)*(I1411/2)+J1411^2),((H1411/2)*(I1411/2))*PI())</f>
        <v>10964.158361028378</v>
      </c>
      <c r="M1411" s="4">
        <f t="shared" ref="M1411:M1474" si="115">LOG(L1411)</f>
        <v>4.0399752996533138</v>
      </c>
      <c r="N1411" s="4">
        <f t="shared" ref="N1411:N1474" si="116">LN(L1411)</f>
        <v>9.3023869010458728</v>
      </c>
    </row>
    <row r="1412" spans="1:22" x14ac:dyDescent="0.2">
      <c r="A1412" s="30">
        <v>37527</v>
      </c>
      <c r="B1412" s="3" t="s">
        <v>20</v>
      </c>
      <c r="C1412" s="3" t="s">
        <v>32</v>
      </c>
      <c r="D1412" s="2">
        <v>5</v>
      </c>
      <c r="E1412" s="3" t="s">
        <v>37</v>
      </c>
      <c r="F1412" s="3" t="str">
        <f t="shared" si="112"/>
        <v>Other</v>
      </c>
      <c r="G1412" s="3" t="str">
        <f t="shared" si="113"/>
        <v>OtherEnc</v>
      </c>
      <c r="H1412" s="17">
        <v>6.5</v>
      </c>
      <c r="I1412" s="17">
        <v>3.5</v>
      </c>
      <c r="J1412" s="17">
        <v>0</v>
      </c>
      <c r="K1412" s="22">
        <v>2</v>
      </c>
      <c r="L1412" s="12">
        <f t="shared" si="114"/>
        <v>17.867808217291948</v>
      </c>
      <c r="M1412" s="4">
        <f t="shared" si="115"/>
        <v>1.2520712823593028</v>
      </c>
      <c r="N1412" s="4">
        <f t="shared" si="116"/>
        <v>2.883000670126469</v>
      </c>
    </row>
    <row r="1413" spans="1:22" x14ac:dyDescent="0.2">
      <c r="A1413" s="30">
        <v>37527</v>
      </c>
      <c r="B1413" s="3" t="s">
        <v>20</v>
      </c>
      <c r="C1413" s="3" t="s">
        <v>32</v>
      </c>
      <c r="D1413" s="2">
        <v>5</v>
      </c>
      <c r="E1413" s="3" t="s">
        <v>37</v>
      </c>
      <c r="F1413" s="3" t="str">
        <f t="shared" si="112"/>
        <v>Other</v>
      </c>
      <c r="G1413" s="3" t="str">
        <f t="shared" si="113"/>
        <v>OtherEnc</v>
      </c>
      <c r="H1413" s="17">
        <v>13</v>
      </c>
      <c r="I1413" s="17">
        <v>4</v>
      </c>
      <c r="J1413" s="17">
        <v>0</v>
      </c>
      <c r="K1413" s="22">
        <v>30</v>
      </c>
      <c r="L1413" s="12">
        <f t="shared" si="114"/>
        <v>40.840704496667314</v>
      </c>
      <c r="M1413" s="4">
        <f t="shared" si="115"/>
        <v>1.6110932250009706</v>
      </c>
      <c r="N1413" s="4">
        <f t="shared" si="116"/>
        <v>3.7096792433109371</v>
      </c>
    </row>
    <row r="1414" spans="1:22" x14ac:dyDescent="0.2">
      <c r="A1414" s="30">
        <v>37527</v>
      </c>
      <c r="B1414" s="3" t="s">
        <v>20</v>
      </c>
      <c r="C1414" s="3" t="s">
        <v>32</v>
      </c>
      <c r="D1414" s="2">
        <v>5</v>
      </c>
      <c r="E1414" s="3" t="s">
        <v>37</v>
      </c>
      <c r="F1414" s="3" t="str">
        <f t="shared" si="112"/>
        <v>Other</v>
      </c>
      <c r="G1414" s="3" t="str">
        <f t="shared" si="113"/>
        <v>OtherEnc</v>
      </c>
      <c r="H1414" s="17">
        <v>1</v>
      </c>
      <c r="I1414" s="17">
        <v>0.8</v>
      </c>
      <c r="J1414" s="17">
        <v>0</v>
      </c>
      <c r="K1414" s="22">
        <v>0</v>
      </c>
      <c r="L1414" s="12">
        <f t="shared" si="114"/>
        <v>0.62831853071795862</v>
      </c>
      <c r="M1414" s="4">
        <f t="shared" si="115"/>
        <v>-0.20182013164188498</v>
      </c>
      <c r="N1414" s="4">
        <f t="shared" si="116"/>
        <v>-0.46470802658470023</v>
      </c>
    </row>
    <row r="1415" spans="1:22" x14ac:dyDescent="0.2">
      <c r="A1415" s="31">
        <v>37513</v>
      </c>
      <c r="B1415" s="11" t="s">
        <v>31</v>
      </c>
      <c r="C1415" s="11" t="s">
        <v>32</v>
      </c>
      <c r="D1415" s="7">
        <v>1</v>
      </c>
      <c r="E1415" s="11" t="s">
        <v>12</v>
      </c>
      <c r="F1415" s="3" t="str">
        <f t="shared" si="112"/>
        <v>Poc</v>
      </c>
      <c r="G1415" s="3" t="str">
        <f t="shared" si="113"/>
        <v>Branch</v>
      </c>
      <c r="H1415" s="19">
        <v>30</v>
      </c>
      <c r="I1415" s="19">
        <v>20</v>
      </c>
      <c r="J1415" s="19">
        <v>14</v>
      </c>
      <c r="K1415" s="24">
        <v>0</v>
      </c>
      <c r="L1415" s="12">
        <f t="shared" si="114"/>
        <v>1086.9910581420684</v>
      </c>
      <c r="M1415" s="4">
        <f t="shared" si="115"/>
        <v>3.0362259714869104</v>
      </c>
      <c r="N1415" s="4">
        <f t="shared" si="116"/>
        <v>6.9911686609071246</v>
      </c>
    </row>
    <row r="1416" spans="1:22" x14ac:dyDescent="0.2">
      <c r="A1416" s="30">
        <v>37513</v>
      </c>
      <c r="B1416" s="3" t="s">
        <v>20</v>
      </c>
      <c r="C1416" s="3" t="s">
        <v>32</v>
      </c>
      <c r="D1416" s="2">
        <v>2</v>
      </c>
      <c r="E1416" s="3" t="s">
        <v>12</v>
      </c>
      <c r="F1416" s="3" t="str">
        <f t="shared" si="112"/>
        <v>Poc</v>
      </c>
      <c r="G1416" s="3" t="str">
        <f t="shared" si="113"/>
        <v>Branch</v>
      </c>
      <c r="H1416" s="17">
        <v>40</v>
      </c>
      <c r="I1416" s="17">
        <v>39</v>
      </c>
      <c r="J1416" s="17">
        <v>29</v>
      </c>
      <c r="K1416" s="22">
        <v>60</v>
      </c>
      <c r="L1416" s="12">
        <f t="shared" si="114"/>
        <v>3867.3005565690355</v>
      </c>
      <c r="M1416" s="4">
        <f t="shared" si="115"/>
        <v>3.5874079256254503</v>
      </c>
      <c r="N1416" s="4">
        <f t="shared" si="116"/>
        <v>8.2603120120338538</v>
      </c>
    </row>
    <row r="1417" spans="1:22" x14ac:dyDescent="0.2">
      <c r="A1417" s="31">
        <v>37513</v>
      </c>
      <c r="B1417" s="11" t="s">
        <v>31</v>
      </c>
      <c r="C1417" s="11" t="s">
        <v>32</v>
      </c>
      <c r="D1417" s="7">
        <v>2</v>
      </c>
      <c r="E1417" s="11" t="s">
        <v>12</v>
      </c>
      <c r="F1417" s="3" t="str">
        <f t="shared" si="112"/>
        <v>Poc</v>
      </c>
      <c r="G1417" s="3" t="str">
        <f t="shared" si="113"/>
        <v>Branch</v>
      </c>
      <c r="H1417" s="19">
        <v>35</v>
      </c>
      <c r="I1417" s="19">
        <v>25</v>
      </c>
      <c r="J1417" s="19">
        <v>10</v>
      </c>
      <c r="K1417" s="24">
        <v>0</v>
      </c>
      <c r="L1417" s="12">
        <f t="shared" si="114"/>
        <v>1001.3826583317466</v>
      </c>
      <c r="M1417" s="4">
        <f t="shared" si="115"/>
        <v>3.0006000661361454</v>
      </c>
      <c r="N1417" s="4">
        <f t="shared" si="116"/>
        <v>6.9091369823220363</v>
      </c>
    </row>
    <row r="1418" spans="1:22" x14ac:dyDescent="0.2">
      <c r="A1418" s="31">
        <v>37513</v>
      </c>
      <c r="B1418" s="11" t="s">
        <v>31</v>
      </c>
      <c r="C1418" s="11" t="s">
        <v>32</v>
      </c>
      <c r="D1418" s="7">
        <v>2</v>
      </c>
      <c r="E1418" s="11" t="s">
        <v>12</v>
      </c>
      <c r="F1418" s="3" t="str">
        <f t="shared" si="112"/>
        <v>Poc</v>
      </c>
      <c r="G1418" s="3" t="str">
        <f t="shared" si="113"/>
        <v>Branch</v>
      </c>
      <c r="H1418" s="19">
        <v>38</v>
      </c>
      <c r="I1418" s="19">
        <v>28</v>
      </c>
      <c r="J1418" s="19">
        <v>10</v>
      </c>
      <c r="K1418" s="24">
        <v>35</v>
      </c>
      <c r="L1418" s="12">
        <f t="shared" si="114"/>
        <v>1149.8229112138642</v>
      </c>
      <c r="M1418" s="4">
        <f t="shared" si="115"/>
        <v>3.0606309580885447</v>
      </c>
      <c r="N1418" s="4">
        <f t="shared" si="116"/>
        <v>7.0473632192507667</v>
      </c>
    </row>
    <row r="1419" spans="1:22" x14ac:dyDescent="0.2">
      <c r="A1419" s="31">
        <v>37513</v>
      </c>
      <c r="B1419" s="11" t="s">
        <v>31</v>
      </c>
      <c r="C1419" s="11" t="s">
        <v>32</v>
      </c>
      <c r="D1419" s="7">
        <v>2</v>
      </c>
      <c r="E1419" s="11" t="s">
        <v>12</v>
      </c>
      <c r="F1419" s="3" t="str">
        <f t="shared" si="112"/>
        <v>Poc</v>
      </c>
      <c r="G1419" s="3" t="str">
        <f t="shared" si="113"/>
        <v>Branch</v>
      </c>
      <c r="H1419" s="19">
        <v>10</v>
      </c>
      <c r="I1419" s="19">
        <v>7</v>
      </c>
      <c r="J1419" s="19">
        <v>5</v>
      </c>
      <c r="K1419" s="24">
        <v>0</v>
      </c>
      <c r="L1419" s="12">
        <f t="shared" si="114"/>
        <v>133.51768777756621</v>
      </c>
      <c r="M1419" s="4">
        <f t="shared" si="115"/>
        <v>2.1255388027444453</v>
      </c>
      <c r="N1419" s="4">
        <f t="shared" si="116"/>
        <v>4.8942339617797712</v>
      </c>
    </row>
    <row r="1420" spans="1:22" x14ac:dyDescent="0.2">
      <c r="A1420" s="30">
        <v>37527</v>
      </c>
      <c r="B1420" s="3" t="s">
        <v>20</v>
      </c>
      <c r="C1420" s="3" t="s">
        <v>32</v>
      </c>
      <c r="D1420" s="2">
        <v>3</v>
      </c>
      <c r="E1420" s="3" t="s">
        <v>12</v>
      </c>
      <c r="F1420" s="3" t="str">
        <f t="shared" si="112"/>
        <v>Poc</v>
      </c>
      <c r="G1420" s="3" t="str">
        <f t="shared" si="113"/>
        <v>Branch</v>
      </c>
      <c r="H1420" s="17">
        <v>1</v>
      </c>
      <c r="I1420" s="17">
        <v>0.6</v>
      </c>
      <c r="J1420" s="17">
        <v>0.4</v>
      </c>
      <c r="K1420" s="22">
        <v>0</v>
      </c>
      <c r="L1420" s="12">
        <f t="shared" si="114"/>
        <v>0.97389372261283602</v>
      </c>
      <c r="M1420" s="4">
        <f t="shared" si="115"/>
        <v>-1.1488433471593413E-2</v>
      </c>
      <c r="N1420" s="4">
        <f t="shared" si="116"/>
        <v>-2.6453095653544829E-2</v>
      </c>
    </row>
    <row r="1421" spans="1:22" x14ac:dyDescent="0.2">
      <c r="A1421" s="30">
        <v>37527</v>
      </c>
      <c r="B1421" s="3" t="s">
        <v>20</v>
      </c>
      <c r="C1421" s="3" t="s">
        <v>32</v>
      </c>
      <c r="D1421" s="2">
        <v>4</v>
      </c>
      <c r="E1421" s="3" t="s">
        <v>12</v>
      </c>
      <c r="F1421" s="3" t="str">
        <f t="shared" si="112"/>
        <v>Poc</v>
      </c>
      <c r="G1421" s="3" t="str">
        <f t="shared" si="113"/>
        <v>Branch</v>
      </c>
      <c r="H1421" s="17">
        <v>53</v>
      </c>
      <c r="I1421" s="17">
        <v>37</v>
      </c>
      <c r="J1421" s="17">
        <v>29</v>
      </c>
      <c r="K1421" s="22">
        <v>30</v>
      </c>
      <c r="L1421" s="12">
        <f t="shared" si="114"/>
        <v>4182.2452200914122</v>
      </c>
      <c r="M1421" s="4">
        <f t="shared" si="115"/>
        <v>3.6214094934769467</v>
      </c>
      <c r="N1421" s="4">
        <f t="shared" si="116"/>
        <v>8.3386035153071347</v>
      </c>
    </row>
    <row r="1422" spans="1:22" x14ac:dyDescent="0.2">
      <c r="A1422" s="30">
        <v>37527</v>
      </c>
      <c r="B1422" s="3" t="s">
        <v>20</v>
      </c>
      <c r="C1422" s="3" t="s">
        <v>32</v>
      </c>
      <c r="D1422" s="2">
        <v>4</v>
      </c>
      <c r="E1422" s="3" t="s">
        <v>12</v>
      </c>
      <c r="F1422" s="3" t="str">
        <f t="shared" si="112"/>
        <v>Poc</v>
      </c>
      <c r="G1422" s="3" t="str">
        <f t="shared" si="113"/>
        <v>Branch</v>
      </c>
      <c r="H1422" s="17">
        <v>10</v>
      </c>
      <c r="I1422" s="17">
        <v>17</v>
      </c>
      <c r="J1422" s="17">
        <v>4</v>
      </c>
      <c r="K1422" s="22">
        <v>80</v>
      </c>
      <c r="L1422" s="12">
        <f t="shared" si="114"/>
        <v>183.7831702350029</v>
      </c>
      <c r="M1422" s="4">
        <f t="shared" si="115"/>
        <v>2.2643057387763141</v>
      </c>
      <c r="N1422" s="4">
        <f t="shared" si="116"/>
        <v>5.2137566400872108</v>
      </c>
    </row>
    <row r="1423" spans="1:22" x14ac:dyDescent="0.2">
      <c r="A1423" s="31">
        <v>37527</v>
      </c>
      <c r="B1423" s="11" t="s">
        <v>31</v>
      </c>
      <c r="C1423" s="3" t="s">
        <v>32</v>
      </c>
      <c r="D1423" s="7">
        <v>4</v>
      </c>
      <c r="E1423" s="11" t="s">
        <v>12</v>
      </c>
      <c r="F1423" s="3" t="str">
        <f t="shared" si="112"/>
        <v>Poc</v>
      </c>
      <c r="G1423" s="3" t="str">
        <f t="shared" si="113"/>
        <v>Branch</v>
      </c>
      <c r="H1423" s="19">
        <v>33</v>
      </c>
      <c r="I1423" s="19">
        <v>30</v>
      </c>
      <c r="J1423" s="19">
        <v>25</v>
      </c>
      <c r="K1423" s="24">
        <v>60</v>
      </c>
      <c r="L1423" s="12">
        <f t="shared" si="114"/>
        <v>2741.0395902570945</v>
      </c>
      <c r="M1423" s="4">
        <f t="shared" si="115"/>
        <v>3.4379153083253513</v>
      </c>
      <c r="N1423" s="4">
        <f t="shared" si="116"/>
        <v>7.9160925399259821</v>
      </c>
    </row>
    <row r="1424" spans="1:22" x14ac:dyDescent="0.2">
      <c r="A1424" s="31">
        <v>37527</v>
      </c>
      <c r="B1424" s="11" t="s">
        <v>31</v>
      </c>
      <c r="C1424" s="3" t="s">
        <v>32</v>
      </c>
      <c r="D1424" s="7">
        <v>4</v>
      </c>
      <c r="E1424" s="11" t="s">
        <v>12</v>
      </c>
      <c r="F1424" s="3" t="str">
        <f t="shared" si="112"/>
        <v>Poc</v>
      </c>
      <c r="G1424" s="3" t="str">
        <f t="shared" si="113"/>
        <v>Branch</v>
      </c>
      <c r="H1424" s="19">
        <v>2</v>
      </c>
      <c r="I1424" s="19">
        <v>2</v>
      </c>
      <c r="J1424" s="19">
        <v>1</v>
      </c>
      <c r="K1424" s="24">
        <v>0</v>
      </c>
      <c r="L1424" s="12">
        <f t="shared" si="114"/>
        <v>6.2831853071795862</v>
      </c>
      <c r="M1424" s="4">
        <f t="shared" si="115"/>
        <v>0.79817986835811505</v>
      </c>
      <c r="N1424" s="4">
        <f t="shared" si="116"/>
        <v>1.8378770664093453</v>
      </c>
    </row>
    <row r="1425" spans="1:14" x14ac:dyDescent="0.2">
      <c r="A1425" s="31">
        <v>37527</v>
      </c>
      <c r="B1425" s="11" t="s">
        <v>31</v>
      </c>
      <c r="C1425" s="3" t="s">
        <v>32</v>
      </c>
      <c r="D1425" s="7">
        <v>4</v>
      </c>
      <c r="E1425" s="11" t="s">
        <v>12</v>
      </c>
      <c r="F1425" s="3" t="str">
        <f t="shared" si="112"/>
        <v>Poc</v>
      </c>
      <c r="G1425" s="3" t="str">
        <f t="shared" si="113"/>
        <v>Branch</v>
      </c>
      <c r="H1425" s="19">
        <v>1</v>
      </c>
      <c r="I1425" s="19">
        <v>2</v>
      </c>
      <c r="J1425" s="19">
        <v>0</v>
      </c>
      <c r="K1425" s="24">
        <v>0</v>
      </c>
      <c r="L1425" s="12">
        <f t="shared" si="114"/>
        <v>1.5707963267948966</v>
      </c>
      <c r="M1425" s="4">
        <f t="shared" si="115"/>
        <v>0.19611987703015263</v>
      </c>
      <c r="N1425" s="4">
        <f t="shared" si="116"/>
        <v>0.45158270528945482</v>
      </c>
    </row>
    <row r="1426" spans="1:14" x14ac:dyDescent="0.2">
      <c r="A1426" s="31">
        <v>37527</v>
      </c>
      <c r="B1426" s="11" t="s">
        <v>31</v>
      </c>
      <c r="C1426" s="3" t="s">
        <v>32</v>
      </c>
      <c r="D1426" s="7">
        <v>4</v>
      </c>
      <c r="E1426" s="11" t="s">
        <v>12</v>
      </c>
      <c r="F1426" s="3" t="str">
        <f t="shared" si="112"/>
        <v>Poc</v>
      </c>
      <c r="G1426" s="3" t="str">
        <f t="shared" si="113"/>
        <v>Branch</v>
      </c>
      <c r="H1426" s="19">
        <v>5</v>
      </c>
      <c r="I1426" s="19">
        <v>4</v>
      </c>
      <c r="J1426" s="19">
        <v>2</v>
      </c>
      <c r="K1426" s="24">
        <v>0</v>
      </c>
      <c r="L1426" s="12">
        <f t="shared" si="114"/>
        <v>28.274333882308138</v>
      </c>
      <c r="M1426" s="4">
        <f t="shared" si="115"/>
        <v>1.4513923821334587</v>
      </c>
      <c r="N1426" s="4">
        <f t="shared" si="116"/>
        <v>3.3419544631856195</v>
      </c>
    </row>
    <row r="1427" spans="1:14" x14ac:dyDescent="0.2">
      <c r="A1427" s="31">
        <v>37527</v>
      </c>
      <c r="B1427" s="11" t="s">
        <v>31</v>
      </c>
      <c r="C1427" s="3" t="s">
        <v>32</v>
      </c>
      <c r="D1427" s="7">
        <v>4</v>
      </c>
      <c r="E1427" s="11" t="s">
        <v>12</v>
      </c>
      <c r="F1427" s="3" t="str">
        <f t="shared" si="112"/>
        <v>Poc</v>
      </c>
      <c r="G1427" s="3" t="str">
        <f t="shared" si="113"/>
        <v>Branch</v>
      </c>
      <c r="H1427" s="19">
        <v>12</v>
      </c>
      <c r="I1427" s="19">
        <v>10</v>
      </c>
      <c r="J1427" s="19">
        <v>10</v>
      </c>
      <c r="K1427" s="24">
        <v>50</v>
      </c>
      <c r="L1427" s="12">
        <f t="shared" si="114"/>
        <v>408.40704496667308</v>
      </c>
      <c r="M1427" s="4">
        <f t="shared" si="115"/>
        <v>2.6110932250009706</v>
      </c>
      <c r="N1427" s="4">
        <f t="shared" si="116"/>
        <v>6.0122643363049821</v>
      </c>
    </row>
    <row r="1428" spans="1:14" x14ac:dyDescent="0.2">
      <c r="A1428" s="31">
        <v>37527</v>
      </c>
      <c r="B1428" s="11" t="s">
        <v>31</v>
      </c>
      <c r="C1428" s="3" t="s">
        <v>32</v>
      </c>
      <c r="D1428" s="7">
        <v>4</v>
      </c>
      <c r="E1428" s="11" t="s">
        <v>12</v>
      </c>
      <c r="F1428" s="3" t="str">
        <f t="shared" si="112"/>
        <v>Poc</v>
      </c>
      <c r="G1428" s="3" t="str">
        <f t="shared" si="113"/>
        <v>Branch</v>
      </c>
      <c r="H1428" s="19">
        <v>6</v>
      </c>
      <c r="I1428" s="19">
        <v>3</v>
      </c>
      <c r="J1428" s="19">
        <v>6</v>
      </c>
      <c r="K1428" s="24">
        <v>0</v>
      </c>
      <c r="L1428" s="12">
        <f t="shared" si="114"/>
        <v>127.23450247038662</v>
      </c>
      <c r="M1428" s="4">
        <f t="shared" si="115"/>
        <v>2.1046048959088024</v>
      </c>
      <c r="N1428" s="4">
        <f t="shared" si="116"/>
        <v>4.8460318599618937</v>
      </c>
    </row>
    <row r="1429" spans="1:14" x14ac:dyDescent="0.2">
      <c r="A1429" s="30">
        <v>37527</v>
      </c>
      <c r="B1429" s="3" t="s">
        <v>20</v>
      </c>
      <c r="C1429" s="3" t="s">
        <v>32</v>
      </c>
      <c r="D1429" s="2">
        <v>5</v>
      </c>
      <c r="E1429" s="3" t="s">
        <v>12</v>
      </c>
      <c r="F1429" s="3" t="str">
        <f t="shared" si="112"/>
        <v>Poc</v>
      </c>
      <c r="G1429" s="3" t="str">
        <f t="shared" si="113"/>
        <v>Branch</v>
      </c>
      <c r="H1429" s="17">
        <v>17.5</v>
      </c>
      <c r="I1429" s="17">
        <v>15.5</v>
      </c>
      <c r="J1429" s="17">
        <v>17.5</v>
      </c>
      <c r="K1429" s="22">
        <v>0</v>
      </c>
      <c r="L1429" s="12">
        <f t="shared" si="114"/>
        <v>1175.152001983432</v>
      </c>
      <c r="M1429" s="4">
        <f t="shared" si="115"/>
        <v>3.0700940447806384</v>
      </c>
      <c r="N1429" s="4">
        <f t="shared" si="116"/>
        <v>7.0691527816016926</v>
      </c>
    </row>
    <row r="1430" spans="1:14" x14ac:dyDescent="0.2">
      <c r="A1430" s="30">
        <v>37527</v>
      </c>
      <c r="B1430" s="3" t="s">
        <v>20</v>
      </c>
      <c r="C1430" s="3" t="s">
        <v>32</v>
      </c>
      <c r="D1430" s="2">
        <v>5</v>
      </c>
      <c r="E1430" s="3" t="s">
        <v>12</v>
      </c>
      <c r="F1430" s="3" t="str">
        <f t="shared" si="112"/>
        <v>Poc</v>
      </c>
      <c r="G1430" s="3" t="str">
        <f t="shared" si="113"/>
        <v>Branch</v>
      </c>
      <c r="H1430" s="17">
        <v>5</v>
      </c>
      <c r="I1430" s="17">
        <v>4.5</v>
      </c>
      <c r="J1430" s="17">
        <v>3.8</v>
      </c>
      <c r="K1430" s="22">
        <v>2</v>
      </c>
      <c r="L1430" s="12">
        <f t="shared" si="114"/>
        <v>63.036056594279195</v>
      </c>
      <c r="M1430" s="4">
        <f t="shared" si="115"/>
        <v>1.7995890367639913</v>
      </c>
      <c r="N1430" s="4">
        <f t="shared" si="116"/>
        <v>4.1437068895682803</v>
      </c>
    </row>
    <row r="1431" spans="1:14" x14ac:dyDescent="0.2">
      <c r="A1431" s="31">
        <v>37527</v>
      </c>
      <c r="B1431" s="11" t="s">
        <v>31</v>
      </c>
      <c r="C1431" s="3" t="s">
        <v>32</v>
      </c>
      <c r="D1431" s="7">
        <v>5</v>
      </c>
      <c r="E1431" s="11" t="s">
        <v>12</v>
      </c>
      <c r="F1431" s="3" t="str">
        <f t="shared" si="112"/>
        <v>Poc</v>
      </c>
      <c r="G1431" s="3" t="str">
        <f t="shared" si="113"/>
        <v>Branch</v>
      </c>
      <c r="H1431" s="19">
        <v>9</v>
      </c>
      <c r="I1431" s="19">
        <v>9</v>
      </c>
      <c r="J1431" s="19">
        <v>8</v>
      </c>
      <c r="K1431" s="24">
        <v>0</v>
      </c>
      <c r="L1431" s="12">
        <f t="shared" si="114"/>
        <v>264.67918106494005</v>
      </c>
      <c r="M1431" s="4">
        <f t="shared" si="115"/>
        <v>2.4227197822375102</v>
      </c>
      <c r="N1431" s="4">
        <f t="shared" si="116"/>
        <v>5.5785184550818716</v>
      </c>
    </row>
    <row r="1432" spans="1:14" x14ac:dyDescent="0.2">
      <c r="A1432" s="31">
        <v>37527</v>
      </c>
      <c r="B1432" s="11" t="s">
        <v>31</v>
      </c>
      <c r="C1432" s="3" t="s">
        <v>32</v>
      </c>
      <c r="D1432" s="7">
        <v>5</v>
      </c>
      <c r="E1432" s="11" t="s">
        <v>12</v>
      </c>
      <c r="F1432" s="3" t="str">
        <f t="shared" si="112"/>
        <v>Poc</v>
      </c>
      <c r="G1432" s="3" t="str">
        <f t="shared" si="113"/>
        <v>Branch</v>
      </c>
      <c r="H1432" s="19">
        <v>13</v>
      </c>
      <c r="I1432" s="19">
        <v>7</v>
      </c>
      <c r="J1432" s="19">
        <v>9</v>
      </c>
      <c r="K1432" s="24">
        <v>0</v>
      </c>
      <c r="L1432" s="12">
        <f t="shared" si="114"/>
        <v>325.94023780994104</v>
      </c>
      <c r="M1432" s="4">
        <f t="shared" si="115"/>
        <v>2.5131379780782641</v>
      </c>
      <c r="N1432" s="4">
        <f t="shared" si="116"/>
        <v>5.7867140449602079</v>
      </c>
    </row>
    <row r="1433" spans="1:14" x14ac:dyDescent="0.2">
      <c r="A1433" s="31">
        <v>37527</v>
      </c>
      <c r="B1433" s="11" t="s">
        <v>31</v>
      </c>
      <c r="C1433" s="3" t="s">
        <v>32</v>
      </c>
      <c r="D1433" s="7">
        <v>5</v>
      </c>
      <c r="E1433" s="11" t="s">
        <v>12</v>
      </c>
      <c r="F1433" s="3" t="str">
        <f t="shared" si="112"/>
        <v>Poc</v>
      </c>
      <c r="G1433" s="3" t="str">
        <f t="shared" si="113"/>
        <v>Branch</v>
      </c>
      <c r="H1433" s="19">
        <v>25</v>
      </c>
      <c r="I1433" s="19">
        <v>25</v>
      </c>
      <c r="J1433" s="19">
        <v>17</v>
      </c>
      <c r="K1433" s="24">
        <v>0</v>
      </c>
      <c r="L1433" s="12">
        <f t="shared" si="114"/>
        <v>1398.7941290108554</v>
      </c>
      <c r="M1433" s="4">
        <f t="shared" si="115"/>
        <v>3.1457538008294148</v>
      </c>
      <c r="N1433" s="4">
        <f t="shared" si="116"/>
        <v>7.2433658080191714</v>
      </c>
    </row>
    <row r="1434" spans="1:14" x14ac:dyDescent="0.2">
      <c r="A1434" s="31">
        <v>37527</v>
      </c>
      <c r="B1434" s="11" t="s">
        <v>31</v>
      </c>
      <c r="C1434" s="3" t="s">
        <v>32</v>
      </c>
      <c r="D1434" s="7">
        <v>6</v>
      </c>
      <c r="E1434" s="11" t="s">
        <v>12</v>
      </c>
      <c r="F1434" s="3" t="str">
        <f t="shared" si="112"/>
        <v>Poc</v>
      </c>
      <c r="G1434" s="3" t="str">
        <f t="shared" si="113"/>
        <v>Branch</v>
      </c>
      <c r="H1434" s="19">
        <v>34</v>
      </c>
      <c r="I1434" s="19">
        <v>25</v>
      </c>
      <c r="J1434" s="19">
        <v>20</v>
      </c>
      <c r="K1434" s="24">
        <v>20</v>
      </c>
      <c r="L1434" s="12">
        <f t="shared" si="114"/>
        <v>1924.2255003237483</v>
      </c>
      <c r="M1434" s="4">
        <f t="shared" si="115"/>
        <v>3.2842559657307038</v>
      </c>
      <c r="N1434" s="4">
        <f t="shared" si="116"/>
        <v>7.5622788282682825</v>
      </c>
    </row>
    <row r="1435" spans="1:14" x14ac:dyDescent="0.2">
      <c r="A1435" s="31">
        <v>37527</v>
      </c>
      <c r="B1435" s="11" t="s">
        <v>31</v>
      </c>
      <c r="C1435" s="3" t="s">
        <v>32</v>
      </c>
      <c r="D1435" s="7">
        <v>6</v>
      </c>
      <c r="E1435" s="11" t="s">
        <v>12</v>
      </c>
      <c r="F1435" s="3" t="str">
        <f t="shared" si="112"/>
        <v>Poc</v>
      </c>
      <c r="G1435" s="3" t="str">
        <f t="shared" si="113"/>
        <v>Branch</v>
      </c>
      <c r="H1435" s="19">
        <v>5</v>
      </c>
      <c r="I1435" s="19">
        <v>4</v>
      </c>
      <c r="J1435" s="19">
        <v>4</v>
      </c>
      <c r="K1435" s="24">
        <v>0</v>
      </c>
      <c r="L1435" s="12">
        <f t="shared" si="114"/>
        <v>65.973445725385659</v>
      </c>
      <c r="M1435" s="4">
        <f t="shared" si="115"/>
        <v>1.8193691674280532</v>
      </c>
      <c r="N1435" s="4">
        <f t="shared" si="116"/>
        <v>4.1892523235728234</v>
      </c>
    </row>
    <row r="1436" spans="1:14" x14ac:dyDescent="0.2">
      <c r="A1436" s="31">
        <v>37527</v>
      </c>
      <c r="B1436" s="11" t="s">
        <v>31</v>
      </c>
      <c r="C1436" s="3" t="s">
        <v>32</v>
      </c>
      <c r="D1436" s="7">
        <v>6</v>
      </c>
      <c r="E1436" s="11" t="s">
        <v>12</v>
      </c>
      <c r="F1436" s="3" t="str">
        <f t="shared" si="112"/>
        <v>Poc</v>
      </c>
      <c r="G1436" s="3" t="str">
        <f t="shared" si="113"/>
        <v>Branch</v>
      </c>
      <c r="H1436" s="19">
        <v>27</v>
      </c>
      <c r="I1436" s="19">
        <v>23</v>
      </c>
      <c r="J1436" s="19">
        <v>15</v>
      </c>
      <c r="K1436" s="24">
        <v>0</v>
      </c>
      <c r="L1436" s="12">
        <f t="shared" si="114"/>
        <v>1194.5906065275187</v>
      </c>
      <c r="M1436" s="4">
        <f t="shared" si="115"/>
        <v>3.0772190954191698</v>
      </c>
      <c r="N1436" s="4">
        <f t="shared" si="116"/>
        <v>7.0855588169888026</v>
      </c>
    </row>
    <row r="1437" spans="1:14" x14ac:dyDescent="0.2">
      <c r="A1437" s="31">
        <v>37527</v>
      </c>
      <c r="B1437" s="11" t="s">
        <v>31</v>
      </c>
      <c r="C1437" s="3" t="s">
        <v>32</v>
      </c>
      <c r="D1437" s="7">
        <v>6</v>
      </c>
      <c r="E1437" s="11" t="s">
        <v>12</v>
      </c>
      <c r="F1437" s="3" t="str">
        <f t="shared" si="112"/>
        <v>Poc</v>
      </c>
      <c r="G1437" s="3" t="str">
        <f t="shared" si="113"/>
        <v>Branch</v>
      </c>
      <c r="H1437" s="19">
        <v>5</v>
      </c>
      <c r="I1437" s="19">
        <v>5</v>
      </c>
      <c r="J1437" s="19">
        <v>3</v>
      </c>
      <c r="K1437" s="24">
        <v>0</v>
      </c>
      <c r="L1437" s="12">
        <f t="shared" si="114"/>
        <v>47.909287967244346</v>
      </c>
      <c r="M1437" s="4">
        <f t="shared" si="115"/>
        <v>1.6804197163769385</v>
      </c>
      <c r="N1437" s="4">
        <f t="shared" si="116"/>
        <v>3.8693093889028209</v>
      </c>
    </row>
    <row r="1438" spans="1:14" x14ac:dyDescent="0.2">
      <c r="A1438" s="31">
        <v>37527</v>
      </c>
      <c r="B1438" s="11" t="s">
        <v>31</v>
      </c>
      <c r="C1438" s="3" t="s">
        <v>32</v>
      </c>
      <c r="D1438" s="7">
        <v>6</v>
      </c>
      <c r="E1438" s="11" t="s">
        <v>12</v>
      </c>
      <c r="F1438" s="3" t="str">
        <f t="shared" si="112"/>
        <v>Poc</v>
      </c>
      <c r="G1438" s="3" t="str">
        <f t="shared" si="113"/>
        <v>Branch</v>
      </c>
      <c r="H1438" s="19">
        <v>40</v>
      </c>
      <c r="I1438" s="19">
        <v>32</v>
      </c>
      <c r="J1438" s="19">
        <v>25</v>
      </c>
      <c r="K1438" s="24">
        <v>20</v>
      </c>
      <c r="L1438" s="12">
        <f t="shared" si="114"/>
        <v>2968.8050576423543</v>
      </c>
      <c r="M1438" s="4">
        <f t="shared" si="115"/>
        <v>3.4725816812033967</v>
      </c>
      <c r="N1438" s="4">
        <f t="shared" si="116"/>
        <v>7.995914813343143</v>
      </c>
    </row>
    <row r="1439" spans="1:14" x14ac:dyDescent="0.2">
      <c r="A1439" s="31">
        <v>37513</v>
      </c>
      <c r="B1439" s="11" t="s">
        <v>31</v>
      </c>
      <c r="C1439" s="11" t="s">
        <v>32</v>
      </c>
      <c r="D1439" s="7">
        <v>7</v>
      </c>
      <c r="E1439" s="11" t="s">
        <v>12</v>
      </c>
      <c r="F1439" s="3" t="str">
        <f t="shared" si="112"/>
        <v>Poc</v>
      </c>
      <c r="G1439" s="3" t="str">
        <f t="shared" si="113"/>
        <v>Branch</v>
      </c>
      <c r="H1439" s="19">
        <v>18</v>
      </c>
      <c r="I1439" s="19">
        <v>15</v>
      </c>
      <c r="J1439" s="19">
        <v>0</v>
      </c>
      <c r="K1439" s="24">
        <v>90</v>
      </c>
      <c r="L1439" s="12">
        <f t="shared" si="114"/>
        <v>212.05750411731103</v>
      </c>
      <c r="M1439" s="4">
        <f t="shared" si="115"/>
        <v>2.3264536455251585</v>
      </c>
      <c r="N1439" s="4">
        <f t="shared" si="116"/>
        <v>5.3568574837278842</v>
      </c>
    </row>
    <row r="1440" spans="1:14" x14ac:dyDescent="0.2">
      <c r="A1440" s="31">
        <v>37513</v>
      </c>
      <c r="B1440" s="11" t="s">
        <v>31</v>
      </c>
      <c r="C1440" s="11" t="s">
        <v>32</v>
      </c>
      <c r="D1440" s="7">
        <v>7</v>
      </c>
      <c r="E1440" s="11" t="s">
        <v>12</v>
      </c>
      <c r="F1440" s="3" t="str">
        <f t="shared" si="112"/>
        <v>Poc</v>
      </c>
      <c r="G1440" s="3" t="str">
        <f t="shared" si="113"/>
        <v>Branch</v>
      </c>
      <c r="H1440" s="19">
        <v>15</v>
      </c>
      <c r="I1440" s="19">
        <v>13</v>
      </c>
      <c r="J1440" s="19">
        <v>10</v>
      </c>
      <c r="K1440" s="24">
        <v>30</v>
      </c>
      <c r="L1440" s="12">
        <f t="shared" si="114"/>
        <v>467.3119072214817</v>
      </c>
      <c r="M1440" s="4">
        <f t="shared" si="115"/>
        <v>2.669606847094721</v>
      </c>
      <c r="N1440" s="4">
        <f t="shared" si="116"/>
        <v>6.1469969302751393</v>
      </c>
    </row>
    <row r="1441" spans="1:14" x14ac:dyDescent="0.2">
      <c r="A1441" s="31">
        <v>37513</v>
      </c>
      <c r="B1441" s="11" t="s">
        <v>31</v>
      </c>
      <c r="C1441" s="11" t="s">
        <v>32</v>
      </c>
      <c r="D1441" s="7">
        <v>7</v>
      </c>
      <c r="E1441" s="11" t="s">
        <v>12</v>
      </c>
      <c r="F1441" s="3" t="str">
        <f t="shared" si="112"/>
        <v>Poc</v>
      </c>
      <c r="G1441" s="3" t="str">
        <f t="shared" si="113"/>
        <v>Branch</v>
      </c>
      <c r="H1441" s="19">
        <v>28</v>
      </c>
      <c r="I1441" s="19">
        <v>25</v>
      </c>
      <c r="J1441" s="19">
        <v>15</v>
      </c>
      <c r="K1441" s="24">
        <v>0</v>
      </c>
      <c r="L1441" s="12">
        <f t="shared" si="114"/>
        <v>1256.6370614359173</v>
      </c>
      <c r="M1441" s="4">
        <f t="shared" si="115"/>
        <v>3.0992098640220962</v>
      </c>
      <c r="N1441" s="4">
        <f t="shared" si="116"/>
        <v>7.1361944329573825</v>
      </c>
    </row>
    <row r="1442" spans="1:14" x14ac:dyDescent="0.2">
      <c r="A1442" s="30">
        <v>37513</v>
      </c>
      <c r="B1442" s="3" t="s">
        <v>20</v>
      </c>
      <c r="C1442" s="3" t="s">
        <v>32</v>
      </c>
      <c r="D1442" s="2">
        <v>8</v>
      </c>
      <c r="E1442" s="3" t="s">
        <v>12</v>
      </c>
      <c r="F1442" s="3" t="str">
        <f t="shared" si="112"/>
        <v>Poc</v>
      </c>
      <c r="G1442" s="3" t="str">
        <f t="shared" si="113"/>
        <v>Branch</v>
      </c>
      <c r="H1442" s="17">
        <v>29</v>
      </c>
      <c r="I1442" s="17">
        <v>26</v>
      </c>
      <c r="J1442" s="17">
        <v>25.5</v>
      </c>
      <c r="K1442" s="22">
        <v>0</v>
      </c>
      <c r="L1442" s="12">
        <f t="shared" si="114"/>
        <v>2635.0108381984392</v>
      </c>
      <c r="M1442" s="4">
        <f t="shared" si="115"/>
        <v>3.4207824058711824</v>
      </c>
      <c r="N1442" s="4">
        <f t="shared" si="116"/>
        <v>7.8766425741352917</v>
      </c>
    </row>
    <row r="1443" spans="1:14" x14ac:dyDescent="0.2">
      <c r="A1443" s="30">
        <v>37513</v>
      </c>
      <c r="B1443" s="3" t="s">
        <v>20</v>
      </c>
      <c r="C1443" s="3" t="s">
        <v>32</v>
      </c>
      <c r="D1443" s="2">
        <v>8</v>
      </c>
      <c r="E1443" s="3" t="s">
        <v>12</v>
      </c>
      <c r="F1443" s="3" t="str">
        <f t="shared" si="112"/>
        <v>Poc</v>
      </c>
      <c r="G1443" s="3" t="str">
        <f t="shared" si="113"/>
        <v>Branch</v>
      </c>
      <c r="H1443" s="17">
        <v>12.5</v>
      </c>
      <c r="I1443" s="17">
        <v>9</v>
      </c>
      <c r="J1443" s="17">
        <v>6.5</v>
      </c>
      <c r="K1443" s="22">
        <v>40</v>
      </c>
      <c r="L1443" s="12">
        <f t="shared" si="114"/>
        <v>221.08958299638169</v>
      </c>
      <c r="M1443" s="4">
        <f t="shared" si="115"/>
        <v>2.3445682805535366</v>
      </c>
      <c r="N1443" s="4">
        <f t="shared" si="116"/>
        <v>5.3985679723092543</v>
      </c>
    </row>
    <row r="1444" spans="1:14" x14ac:dyDescent="0.2">
      <c r="A1444" s="31">
        <v>37513</v>
      </c>
      <c r="B1444" s="11" t="s">
        <v>31</v>
      </c>
      <c r="C1444" s="11" t="s">
        <v>32</v>
      </c>
      <c r="D1444" s="7">
        <v>8</v>
      </c>
      <c r="E1444" s="11" t="s">
        <v>12</v>
      </c>
      <c r="F1444" s="3" t="str">
        <f t="shared" si="112"/>
        <v>Poc</v>
      </c>
      <c r="G1444" s="3" t="str">
        <f t="shared" si="113"/>
        <v>Branch</v>
      </c>
      <c r="H1444" s="19">
        <v>10</v>
      </c>
      <c r="I1444" s="19">
        <v>10</v>
      </c>
      <c r="J1444" s="19">
        <v>10</v>
      </c>
      <c r="K1444" s="24">
        <v>5</v>
      </c>
      <c r="L1444" s="12">
        <f t="shared" si="114"/>
        <v>392.69908169872411</v>
      </c>
      <c r="M1444" s="4">
        <f t="shared" si="115"/>
        <v>2.5940598857021904</v>
      </c>
      <c r="N1444" s="4">
        <f t="shared" si="116"/>
        <v>5.9730436231517015</v>
      </c>
    </row>
    <row r="1445" spans="1:14" x14ac:dyDescent="0.2">
      <c r="A1445" s="31">
        <v>37513</v>
      </c>
      <c r="B1445" s="11" t="s">
        <v>31</v>
      </c>
      <c r="C1445" s="11" t="s">
        <v>32</v>
      </c>
      <c r="D1445" s="7">
        <v>8</v>
      </c>
      <c r="E1445" s="11" t="s">
        <v>12</v>
      </c>
      <c r="F1445" s="3" t="str">
        <f t="shared" si="112"/>
        <v>Poc</v>
      </c>
      <c r="G1445" s="3" t="str">
        <f t="shared" si="113"/>
        <v>Branch</v>
      </c>
      <c r="H1445" s="19">
        <v>30</v>
      </c>
      <c r="I1445" s="19">
        <v>23</v>
      </c>
      <c r="J1445" s="19">
        <v>10</v>
      </c>
      <c r="K1445" s="24">
        <v>10</v>
      </c>
      <c r="L1445" s="12">
        <f t="shared" si="114"/>
        <v>856.08399810321862</v>
      </c>
      <c r="M1445" s="4">
        <f t="shared" si="115"/>
        <v>2.932516379306795</v>
      </c>
      <c r="N1445" s="4">
        <f t="shared" si="116"/>
        <v>6.7523684999526985</v>
      </c>
    </row>
    <row r="1446" spans="1:14" x14ac:dyDescent="0.2">
      <c r="A1446" s="31">
        <v>37513</v>
      </c>
      <c r="B1446" s="11" t="s">
        <v>31</v>
      </c>
      <c r="C1446" s="11" t="s">
        <v>32</v>
      </c>
      <c r="D1446" s="7">
        <v>8</v>
      </c>
      <c r="E1446" s="11" t="s">
        <v>12</v>
      </c>
      <c r="F1446" s="3" t="str">
        <f t="shared" si="112"/>
        <v>Poc</v>
      </c>
      <c r="G1446" s="3" t="str">
        <f t="shared" si="113"/>
        <v>Branch</v>
      </c>
      <c r="H1446" s="19">
        <v>28</v>
      </c>
      <c r="I1446" s="19">
        <v>19</v>
      </c>
      <c r="J1446" s="19">
        <v>20</v>
      </c>
      <c r="K1446" s="24">
        <v>5</v>
      </c>
      <c r="L1446" s="12">
        <f t="shared" si="114"/>
        <v>1674.4688843633596</v>
      </c>
      <c r="M1446" s="4">
        <f t="shared" si="115"/>
        <v>3.2238770817207061</v>
      </c>
      <c r="N1446" s="4">
        <f t="shared" si="116"/>
        <v>7.4232513100152442</v>
      </c>
    </row>
    <row r="1447" spans="1:14" x14ac:dyDescent="0.2">
      <c r="A1447" s="31">
        <v>37513</v>
      </c>
      <c r="B1447" s="11" t="s">
        <v>31</v>
      </c>
      <c r="C1447" s="11" t="s">
        <v>32</v>
      </c>
      <c r="D1447" s="7">
        <v>9</v>
      </c>
      <c r="E1447" s="11" t="s">
        <v>12</v>
      </c>
      <c r="F1447" s="3" t="str">
        <f t="shared" si="112"/>
        <v>Poc</v>
      </c>
      <c r="G1447" s="3" t="str">
        <f t="shared" si="113"/>
        <v>Branch</v>
      </c>
      <c r="H1447" s="19">
        <v>2</v>
      </c>
      <c r="I1447" s="19">
        <v>2</v>
      </c>
      <c r="J1447" s="19">
        <v>0</v>
      </c>
      <c r="K1447" s="24">
        <v>0</v>
      </c>
      <c r="L1447" s="12">
        <f t="shared" si="114"/>
        <v>3.1415926535897931</v>
      </c>
      <c r="M1447" s="4">
        <f t="shared" si="115"/>
        <v>0.49714987269413385</v>
      </c>
      <c r="N1447" s="4">
        <f t="shared" si="116"/>
        <v>1.1447298858494002</v>
      </c>
    </row>
    <row r="1448" spans="1:14" x14ac:dyDescent="0.2">
      <c r="A1448" s="30">
        <v>37527</v>
      </c>
      <c r="B1448" s="3" t="s">
        <v>20</v>
      </c>
      <c r="C1448" s="3" t="s">
        <v>32</v>
      </c>
      <c r="D1448" s="2">
        <v>10</v>
      </c>
      <c r="E1448" s="3" t="s">
        <v>12</v>
      </c>
      <c r="F1448" s="3" t="str">
        <f t="shared" si="112"/>
        <v>Poc</v>
      </c>
      <c r="G1448" s="3" t="str">
        <f t="shared" si="113"/>
        <v>Branch</v>
      </c>
      <c r="H1448" s="17">
        <v>2</v>
      </c>
      <c r="I1448" s="17">
        <v>1.5</v>
      </c>
      <c r="J1448" s="17">
        <v>1</v>
      </c>
      <c r="K1448" s="22">
        <v>0</v>
      </c>
      <c r="L1448" s="12">
        <f t="shared" si="114"/>
        <v>5.497787143782138</v>
      </c>
      <c r="M1448" s="4">
        <f t="shared" si="115"/>
        <v>0.74018792138042833</v>
      </c>
      <c r="N1448" s="4">
        <f t="shared" si="116"/>
        <v>1.7043456737848228</v>
      </c>
    </row>
    <row r="1449" spans="1:14" x14ac:dyDescent="0.2">
      <c r="A1449" s="30">
        <v>37527</v>
      </c>
      <c r="B1449" s="3" t="s">
        <v>20</v>
      </c>
      <c r="C1449" s="3" t="s">
        <v>32</v>
      </c>
      <c r="D1449" s="2">
        <v>10</v>
      </c>
      <c r="E1449" s="3" t="s">
        <v>12</v>
      </c>
      <c r="F1449" s="3" t="str">
        <f t="shared" si="112"/>
        <v>Poc</v>
      </c>
      <c r="G1449" s="3" t="str">
        <f t="shared" si="113"/>
        <v>Branch</v>
      </c>
      <c r="H1449" s="17">
        <v>2.5</v>
      </c>
      <c r="I1449" s="17">
        <v>1.5</v>
      </c>
      <c r="J1449" s="17">
        <v>1</v>
      </c>
      <c r="K1449" s="22">
        <v>0</v>
      </c>
      <c r="L1449" s="12">
        <f t="shared" si="114"/>
        <v>6.0868357663302239</v>
      </c>
      <c r="M1449" s="4">
        <f t="shared" si="115"/>
        <v>0.78439158387248176</v>
      </c>
      <c r="N1449" s="4">
        <f t="shared" si="116"/>
        <v>1.8061283680947651</v>
      </c>
    </row>
    <row r="1450" spans="1:14" x14ac:dyDescent="0.2">
      <c r="A1450" s="30">
        <v>37513</v>
      </c>
      <c r="B1450" s="3" t="s">
        <v>20</v>
      </c>
      <c r="C1450" s="3" t="s">
        <v>32</v>
      </c>
      <c r="D1450" s="2">
        <v>1</v>
      </c>
      <c r="E1450" s="3" t="s">
        <v>10</v>
      </c>
      <c r="F1450" s="3" t="str">
        <f t="shared" si="112"/>
        <v>Other</v>
      </c>
      <c r="G1450" s="3" t="str">
        <f t="shared" si="113"/>
        <v>OtherEnc</v>
      </c>
      <c r="H1450" s="17">
        <v>7.5</v>
      </c>
      <c r="I1450" s="17">
        <v>2.5</v>
      </c>
      <c r="J1450" s="17">
        <v>0</v>
      </c>
      <c r="K1450" s="22">
        <v>5</v>
      </c>
      <c r="L1450" s="12">
        <f t="shared" si="114"/>
        <v>14.726215563702155</v>
      </c>
      <c r="M1450" s="4">
        <f t="shared" si="115"/>
        <v>1.168091153429909</v>
      </c>
      <c r="N1450" s="4">
        <f t="shared" si="116"/>
        <v>2.6896292771459294</v>
      </c>
    </row>
    <row r="1451" spans="1:14" x14ac:dyDescent="0.2">
      <c r="A1451" s="30">
        <v>37513</v>
      </c>
      <c r="B1451" s="3" t="s">
        <v>20</v>
      </c>
      <c r="C1451" s="3" t="s">
        <v>32</v>
      </c>
      <c r="D1451" s="2">
        <v>1</v>
      </c>
      <c r="E1451" s="3" t="s">
        <v>10</v>
      </c>
      <c r="F1451" s="3" t="str">
        <f t="shared" si="112"/>
        <v>Other</v>
      </c>
      <c r="G1451" s="3" t="str">
        <f t="shared" si="113"/>
        <v>OtherEnc</v>
      </c>
      <c r="H1451" s="17">
        <v>6</v>
      </c>
      <c r="I1451" s="17">
        <v>5.5</v>
      </c>
      <c r="J1451" s="17">
        <v>0</v>
      </c>
      <c r="K1451" s="22">
        <v>0</v>
      </c>
      <c r="L1451" s="12">
        <f t="shared" si="114"/>
        <v>25.918139392115794</v>
      </c>
      <c r="M1451" s="4">
        <f t="shared" si="115"/>
        <v>1.4136038212440589</v>
      </c>
      <c r="N1451" s="4">
        <f t="shared" si="116"/>
        <v>3.2549430861959898</v>
      </c>
    </row>
    <row r="1452" spans="1:14" x14ac:dyDescent="0.2">
      <c r="A1452" s="30">
        <v>37513</v>
      </c>
      <c r="B1452" s="3" t="s">
        <v>20</v>
      </c>
      <c r="C1452" s="3" t="s">
        <v>32</v>
      </c>
      <c r="D1452" s="2">
        <v>1</v>
      </c>
      <c r="E1452" s="3" t="s">
        <v>10</v>
      </c>
      <c r="F1452" s="3" t="str">
        <f t="shared" si="112"/>
        <v>Other</v>
      </c>
      <c r="G1452" s="3" t="str">
        <f t="shared" si="113"/>
        <v>OtherEnc</v>
      </c>
      <c r="H1452" s="17">
        <v>2</v>
      </c>
      <c r="I1452" s="17">
        <v>1.2</v>
      </c>
      <c r="J1452" s="17">
        <v>0</v>
      </c>
      <c r="K1452" s="22">
        <v>0</v>
      </c>
      <c r="L1452" s="12">
        <f t="shared" si="114"/>
        <v>1.8849555921538759</v>
      </c>
      <c r="M1452" s="4">
        <f t="shared" si="115"/>
        <v>0.27530112307777749</v>
      </c>
      <c r="N1452" s="4">
        <f t="shared" si="116"/>
        <v>0.63390426208340944</v>
      </c>
    </row>
    <row r="1453" spans="1:14" x14ac:dyDescent="0.2">
      <c r="A1453" s="30">
        <v>37513</v>
      </c>
      <c r="B1453" s="3" t="s">
        <v>20</v>
      </c>
      <c r="C1453" s="3" t="s">
        <v>32</v>
      </c>
      <c r="D1453" s="2">
        <v>1</v>
      </c>
      <c r="E1453" s="3" t="s">
        <v>10</v>
      </c>
      <c r="F1453" s="3" t="str">
        <f t="shared" si="112"/>
        <v>Other</v>
      </c>
      <c r="G1453" s="3" t="str">
        <f t="shared" si="113"/>
        <v>OtherEnc</v>
      </c>
      <c r="H1453" s="17">
        <v>9.5</v>
      </c>
      <c r="I1453" s="17">
        <v>4.5</v>
      </c>
      <c r="J1453" s="17">
        <v>0</v>
      </c>
      <c r="K1453" s="22">
        <v>10</v>
      </c>
      <c r="L1453" s="12">
        <f t="shared" si="114"/>
        <v>33.575771485240914</v>
      </c>
      <c r="M1453" s="4">
        <f t="shared" si="115"/>
        <v>1.526026000430363</v>
      </c>
      <c r="N1453" s="4">
        <f t="shared" si="116"/>
        <v>3.5138047201122786</v>
      </c>
    </row>
    <row r="1454" spans="1:14" x14ac:dyDescent="0.2">
      <c r="A1454" s="30">
        <v>37513</v>
      </c>
      <c r="B1454" s="3" t="s">
        <v>20</v>
      </c>
      <c r="C1454" s="3" t="s">
        <v>32</v>
      </c>
      <c r="D1454" s="2">
        <v>1</v>
      </c>
      <c r="E1454" s="3" t="s">
        <v>10</v>
      </c>
      <c r="F1454" s="3" t="str">
        <f t="shared" si="112"/>
        <v>Other</v>
      </c>
      <c r="G1454" s="3" t="str">
        <f t="shared" si="113"/>
        <v>OtherEnc</v>
      </c>
      <c r="H1454" s="17">
        <v>7</v>
      </c>
      <c r="I1454" s="17">
        <v>5.5</v>
      </c>
      <c r="J1454" s="17">
        <v>0</v>
      </c>
      <c r="K1454" s="22">
        <v>0</v>
      </c>
      <c r="L1454" s="12">
        <f t="shared" si="114"/>
        <v>30.237829290801759</v>
      </c>
      <c r="M1454" s="4">
        <f t="shared" si="115"/>
        <v>1.4805506108746722</v>
      </c>
      <c r="N1454" s="4">
        <f t="shared" si="116"/>
        <v>3.4090937660232479</v>
      </c>
    </row>
    <row r="1455" spans="1:14" x14ac:dyDescent="0.2">
      <c r="A1455" s="30">
        <v>37513</v>
      </c>
      <c r="B1455" s="3" t="s">
        <v>20</v>
      </c>
      <c r="C1455" s="3" t="s">
        <v>32</v>
      </c>
      <c r="D1455" s="2">
        <v>1</v>
      </c>
      <c r="E1455" s="3" t="s">
        <v>10</v>
      </c>
      <c r="F1455" s="3" t="str">
        <f t="shared" si="112"/>
        <v>Other</v>
      </c>
      <c r="G1455" s="3" t="str">
        <f t="shared" si="113"/>
        <v>OtherEnc</v>
      </c>
      <c r="H1455" s="17">
        <v>2</v>
      </c>
      <c r="I1455" s="17">
        <v>2</v>
      </c>
      <c r="J1455" s="17">
        <v>0</v>
      </c>
      <c r="K1455" s="22">
        <v>0</v>
      </c>
      <c r="L1455" s="12">
        <f t="shared" si="114"/>
        <v>3.1415926535897931</v>
      </c>
      <c r="M1455" s="4">
        <f t="shared" si="115"/>
        <v>0.49714987269413385</v>
      </c>
      <c r="N1455" s="4">
        <f t="shared" si="116"/>
        <v>1.1447298858494002</v>
      </c>
    </row>
    <row r="1456" spans="1:14" x14ac:dyDescent="0.2">
      <c r="A1456" s="30">
        <v>37513</v>
      </c>
      <c r="B1456" s="3" t="s">
        <v>20</v>
      </c>
      <c r="C1456" s="3" t="s">
        <v>32</v>
      </c>
      <c r="D1456" s="2">
        <v>1</v>
      </c>
      <c r="E1456" s="3" t="s">
        <v>10</v>
      </c>
      <c r="F1456" s="3" t="str">
        <f t="shared" si="112"/>
        <v>Other</v>
      </c>
      <c r="G1456" s="3" t="str">
        <f t="shared" si="113"/>
        <v>OtherEnc</v>
      </c>
      <c r="H1456" s="17">
        <v>3.2</v>
      </c>
      <c r="I1456" s="17">
        <v>2</v>
      </c>
      <c r="J1456" s="17">
        <v>0</v>
      </c>
      <c r="K1456" s="22">
        <v>20</v>
      </c>
      <c r="L1456" s="12">
        <f t="shared" si="114"/>
        <v>5.026548245743669</v>
      </c>
      <c r="M1456" s="4">
        <f t="shared" si="115"/>
        <v>0.70126985535005859</v>
      </c>
      <c r="N1456" s="4">
        <f t="shared" si="116"/>
        <v>1.6147335150951356</v>
      </c>
    </row>
    <row r="1457" spans="1:14" x14ac:dyDescent="0.2">
      <c r="A1457" s="30">
        <v>37513</v>
      </c>
      <c r="B1457" s="3" t="s">
        <v>20</v>
      </c>
      <c r="C1457" s="3" t="s">
        <v>32</v>
      </c>
      <c r="D1457" s="2">
        <v>1</v>
      </c>
      <c r="E1457" s="3" t="s">
        <v>10</v>
      </c>
      <c r="F1457" s="3" t="str">
        <f t="shared" si="112"/>
        <v>Other</v>
      </c>
      <c r="G1457" s="3" t="str">
        <f t="shared" si="113"/>
        <v>OtherEnc</v>
      </c>
      <c r="H1457" s="17">
        <v>5.5</v>
      </c>
      <c r="I1457" s="17">
        <v>4</v>
      </c>
      <c r="J1457" s="17">
        <v>0</v>
      </c>
      <c r="K1457" s="22">
        <v>5</v>
      </c>
      <c r="L1457" s="12">
        <f t="shared" si="114"/>
        <v>17.27875959474386</v>
      </c>
      <c r="M1457" s="4">
        <f t="shared" si="115"/>
        <v>1.2375125621883776</v>
      </c>
      <c r="N1457" s="4">
        <f t="shared" si="116"/>
        <v>2.8494779780878252</v>
      </c>
    </row>
    <row r="1458" spans="1:14" x14ac:dyDescent="0.2">
      <c r="A1458" s="30">
        <v>37513</v>
      </c>
      <c r="B1458" s="3" t="s">
        <v>20</v>
      </c>
      <c r="C1458" s="3" t="s">
        <v>32</v>
      </c>
      <c r="D1458" s="2">
        <v>1</v>
      </c>
      <c r="E1458" s="3" t="s">
        <v>10</v>
      </c>
      <c r="F1458" s="3" t="str">
        <f t="shared" si="112"/>
        <v>Other</v>
      </c>
      <c r="G1458" s="3" t="str">
        <f t="shared" si="113"/>
        <v>OtherEnc</v>
      </c>
      <c r="H1458" s="17">
        <v>5</v>
      </c>
      <c r="I1458" s="17">
        <v>3</v>
      </c>
      <c r="J1458" s="17">
        <v>0</v>
      </c>
      <c r="K1458" s="22">
        <v>0</v>
      </c>
      <c r="L1458" s="12">
        <f t="shared" si="114"/>
        <v>11.780972450961723</v>
      </c>
      <c r="M1458" s="4">
        <f t="shared" si="115"/>
        <v>1.0711811404218528</v>
      </c>
      <c r="N1458" s="4">
        <f t="shared" si="116"/>
        <v>2.4664857258317197</v>
      </c>
    </row>
    <row r="1459" spans="1:14" x14ac:dyDescent="0.2">
      <c r="A1459" s="30">
        <v>37513</v>
      </c>
      <c r="B1459" s="3" t="s">
        <v>20</v>
      </c>
      <c r="C1459" s="3" t="s">
        <v>32</v>
      </c>
      <c r="D1459" s="2">
        <v>1</v>
      </c>
      <c r="E1459" s="3" t="s">
        <v>10</v>
      </c>
      <c r="F1459" s="3" t="str">
        <f t="shared" si="112"/>
        <v>Other</v>
      </c>
      <c r="G1459" s="3" t="str">
        <f t="shared" si="113"/>
        <v>OtherEnc</v>
      </c>
      <c r="H1459" s="17">
        <v>3</v>
      </c>
      <c r="I1459" s="17">
        <v>2</v>
      </c>
      <c r="J1459" s="17">
        <v>0</v>
      </c>
      <c r="K1459" s="22">
        <v>0</v>
      </c>
      <c r="L1459" s="12">
        <f t="shared" si="114"/>
        <v>4.7123889803846897</v>
      </c>
      <c r="M1459" s="4">
        <f t="shared" si="115"/>
        <v>0.67324113174981504</v>
      </c>
      <c r="N1459" s="4">
        <f t="shared" si="116"/>
        <v>1.5501949939575645</v>
      </c>
    </row>
    <row r="1460" spans="1:14" x14ac:dyDescent="0.2">
      <c r="A1460" s="30">
        <v>37513</v>
      </c>
      <c r="B1460" s="3" t="s">
        <v>20</v>
      </c>
      <c r="C1460" s="3" t="s">
        <v>32</v>
      </c>
      <c r="D1460" s="2">
        <v>1</v>
      </c>
      <c r="E1460" s="3" t="s">
        <v>10</v>
      </c>
      <c r="F1460" s="3" t="str">
        <f t="shared" si="112"/>
        <v>Other</v>
      </c>
      <c r="G1460" s="3" t="str">
        <f t="shared" si="113"/>
        <v>OtherEnc</v>
      </c>
      <c r="H1460" s="17">
        <v>3</v>
      </c>
      <c r="I1460" s="17">
        <v>3</v>
      </c>
      <c r="J1460" s="17">
        <v>0</v>
      </c>
      <c r="K1460" s="22">
        <v>0</v>
      </c>
      <c r="L1460" s="12">
        <f t="shared" si="114"/>
        <v>7.0685834705770345</v>
      </c>
      <c r="M1460" s="4">
        <f t="shared" si="115"/>
        <v>0.84933239080549627</v>
      </c>
      <c r="N1460" s="4">
        <f t="shared" si="116"/>
        <v>1.9556601020657289</v>
      </c>
    </row>
    <row r="1461" spans="1:14" x14ac:dyDescent="0.2">
      <c r="A1461" s="30">
        <v>37513</v>
      </c>
      <c r="B1461" s="3" t="s">
        <v>20</v>
      </c>
      <c r="C1461" s="3" t="s">
        <v>32</v>
      </c>
      <c r="D1461" s="2">
        <v>1</v>
      </c>
      <c r="E1461" s="3" t="s">
        <v>10</v>
      </c>
      <c r="F1461" s="3" t="str">
        <f t="shared" si="112"/>
        <v>Other</v>
      </c>
      <c r="G1461" s="3" t="str">
        <f t="shared" si="113"/>
        <v>OtherEnc</v>
      </c>
      <c r="H1461" s="17">
        <v>11</v>
      </c>
      <c r="I1461" s="17">
        <v>7</v>
      </c>
      <c r="J1461" s="17">
        <v>0</v>
      </c>
      <c r="K1461" s="22">
        <v>15</v>
      </c>
      <c r="L1461" s="12">
        <f t="shared" si="114"/>
        <v>60.475658581603518</v>
      </c>
      <c r="M1461" s="4">
        <f t="shared" si="115"/>
        <v>1.7815806065386532</v>
      </c>
      <c r="N1461" s="4">
        <f t="shared" si="116"/>
        <v>4.1022409465831933</v>
      </c>
    </row>
    <row r="1462" spans="1:14" x14ac:dyDescent="0.2">
      <c r="A1462" s="31">
        <v>37513</v>
      </c>
      <c r="B1462" s="11" t="s">
        <v>31</v>
      </c>
      <c r="C1462" s="11" t="s">
        <v>32</v>
      </c>
      <c r="D1462" s="7">
        <v>1</v>
      </c>
      <c r="E1462" s="11" t="s">
        <v>10</v>
      </c>
      <c r="F1462" s="3" t="str">
        <f t="shared" si="112"/>
        <v>Other</v>
      </c>
      <c r="G1462" s="3" t="str">
        <f t="shared" si="113"/>
        <v>OtherEnc</v>
      </c>
      <c r="H1462" s="19">
        <v>2</v>
      </c>
      <c r="I1462" s="19">
        <v>1</v>
      </c>
      <c r="J1462" s="19">
        <v>0</v>
      </c>
      <c r="K1462" s="24">
        <v>0</v>
      </c>
      <c r="L1462" s="12">
        <f t="shared" si="114"/>
        <v>1.5707963267948966</v>
      </c>
      <c r="M1462" s="4">
        <f t="shared" si="115"/>
        <v>0.19611987703015263</v>
      </c>
      <c r="N1462" s="4">
        <f t="shared" si="116"/>
        <v>0.45158270528945482</v>
      </c>
    </row>
    <row r="1463" spans="1:14" x14ac:dyDescent="0.2">
      <c r="A1463" s="31">
        <v>37513</v>
      </c>
      <c r="B1463" s="11" t="s">
        <v>31</v>
      </c>
      <c r="C1463" s="11" t="s">
        <v>32</v>
      </c>
      <c r="D1463" s="7">
        <v>1</v>
      </c>
      <c r="E1463" s="11" t="s">
        <v>10</v>
      </c>
      <c r="F1463" s="3" t="str">
        <f t="shared" si="112"/>
        <v>Other</v>
      </c>
      <c r="G1463" s="3" t="str">
        <f t="shared" si="113"/>
        <v>OtherEnc</v>
      </c>
      <c r="H1463" s="19">
        <v>2</v>
      </c>
      <c r="I1463" s="19">
        <v>1</v>
      </c>
      <c r="J1463" s="19">
        <v>0</v>
      </c>
      <c r="K1463" s="24">
        <v>0</v>
      </c>
      <c r="L1463" s="12">
        <f t="shared" si="114"/>
        <v>1.5707963267948966</v>
      </c>
      <c r="M1463" s="4">
        <f t="shared" si="115"/>
        <v>0.19611987703015263</v>
      </c>
      <c r="N1463" s="4">
        <f t="shared" si="116"/>
        <v>0.45158270528945482</v>
      </c>
    </row>
    <row r="1464" spans="1:14" x14ac:dyDescent="0.2">
      <c r="A1464" s="31">
        <v>37513</v>
      </c>
      <c r="B1464" s="11" t="s">
        <v>31</v>
      </c>
      <c r="C1464" s="11" t="s">
        <v>32</v>
      </c>
      <c r="D1464" s="7">
        <v>2</v>
      </c>
      <c r="E1464" s="11" t="s">
        <v>10</v>
      </c>
      <c r="F1464" s="3" t="str">
        <f t="shared" si="112"/>
        <v>Other</v>
      </c>
      <c r="G1464" s="3" t="str">
        <f t="shared" si="113"/>
        <v>OtherEnc</v>
      </c>
      <c r="H1464" s="19">
        <v>2</v>
      </c>
      <c r="I1464" s="19">
        <v>2</v>
      </c>
      <c r="J1464" s="19">
        <v>0</v>
      </c>
      <c r="K1464" s="24">
        <v>0</v>
      </c>
      <c r="L1464" s="12">
        <f t="shared" si="114"/>
        <v>3.1415926535897931</v>
      </c>
      <c r="M1464" s="4">
        <f t="shared" si="115"/>
        <v>0.49714987269413385</v>
      </c>
      <c r="N1464" s="4">
        <f t="shared" si="116"/>
        <v>1.1447298858494002</v>
      </c>
    </row>
    <row r="1465" spans="1:14" x14ac:dyDescent="0.2">
      <c r="A1465" s="30">
        <v>37527</v>
      </c>
      <c r="B1465" s="3" t="s">
        <v>20</v>
      </c>
      <c r="C1465" s="3" t="s">
        <v>32</v>
      </c>
      <c r="D1465" s="2">
        <v>4</v>
      </c>
      <c r="E1465" s="3" t="s">
        <v>10</v>
      </c>
      <c r="F1465" s="3" t="str">
        <f t="shared" si="112"/>
        <v>Other</v>
      </c>
      <c r="G1465" s="3" t="str">
        <f t="shared" si="113"/>
        <v>OtherEnc</v>
      </c>
      <c r="H1465" s="17">
        <v>19</v>
      </c>
      <c r="I1465" s="17">
        <v>8</v>
      </c>
      <c r="J1465" s="17">
        <v>0</v>
      </c>
      <c r="K1465" s="22">
        <v>10</v>
      </c>
      <c r="L1465" s="12">
        <f t="shared" si="114"/>
        <v>119.38052083641213</v>
      </c>
      <c r="M1465" s="4">
        <f t="shared" si="115"/>
        <v>2.0769334693109438</v>
      </c>
      <c r="N1465" s="4">
        <f t="shared" si="116"/>
        <v>4.7823160455757856</v>
      </c>
    </row>
    <row r="1466" spans="1:14" x14ac:dyDescent="0.2">
      <c r="A1466" s="30">
        <v>37527</v>
      </c>
      <c r="B1466" s="3" t="s">
        <v>20</v>
      </c>
      <c r="C1466" s="3" t="s">
        <v>32</v>
      </c>
      <c r="D1466" s="2">
        <v>4</v>
      </c>
      <c r="E1466" s="3" t="s">
        <v>10</v>
      </c>
      <c r="F1466" s="3" t="str">
        <f t="shared" si="112"/>
        <v>Other</v>
      </c>
      <c r="G1466" s="3" t="str">
        <f t="shared" si="113"/>
        <v>OtherEnc</v>
      </c>
      <c r="H1466" s="17">
        <v>10</v>
      </c>
      <c r="I1466" s="17">
        <v>4</v>
      </c>
      <c r="J1466" s="17">
        <v>0</v>
      </c>
      <c r="K1466" s="22">
        <v>15</v>
      </c>
      <c r="L1466" s="12">
        <f t="shared" si="114"/>
        <v>31.415926535897931</v>
      </c>
      <c r="M1466" s="4">
        <f t="shared" si="115"/>
        <v>1.4971498726941339</v>
      </c>
      <c r="N1466" s="4">
        <f t="shared" si="116"/>
        <v>3.4473149788434458</v>
      </c>
    </row>
    <row r="1467" spans="1:14" x14ac:dyDescent="0.2">
      <c r="A1467" s="30">
        <v>37527</v>
      </c>
      <c r="B1467" s="3" t="s">
        <v>20</v>
      </c>
      <c r="C1467" s="3" t="s">
        <v>32</v>
      </c>
      <c r="D1467" s="2">
        <v>4</v>
      </c>
      <c r="E1467" s="3" t="s">
        <v>10</v>
      </c>
      <c r="F1467" s="3" t="str">
        <f t="shared" si="112"/>
        <v>Other</v>
      </c>
      <c r="G1467" s="3" t="str">
        <f t="shared" si="113"/>
        <v>OtherEnc</v>
      </c>
      <c r="H1467" s="17">
        <v>2</v>
      </c>
      <c r="I1467" s="17">
        <v>1.4</v>
      </c>
      <c r="J1467" s="17">
        <v>0</v>
      </c>
      <c r="K1467" s="22">
        <v>2</v>
      </c>
      <c r="L1467" s="12">
        <f t="shared" si="114"/>
        <v>2.1991148575128552</v>
      </c>
      <c r="M1467" s="4">
        <f t="shared" si="115"/>
        <v>0.34224791270839067</v>
      </c>
      <c r="N1467" s="4">
        <f t="shared" si="116"/>
        <v>0.78805494191066772</v>
      </c>
    </row>
    <row r="1468" spans="1:14" x14ac:dyDescent="0.2">
      <c r="A1468" s="30">
        <v>37527</v>
      </c>
      <c r="B1468" s="3" t="s">
        <v>20</v>
      </c>
      <c r="C1468" s="3" t="s">
        <v>32</v>
      </c>
      <c r="D1468" s="2">
        <v>4</v>
      </c>
      <c r="E1468" s="3" t="s">
        <v>10</v>
      </c>
      <c r="F1468" s="3" t="str">
        <f t="shared" si="112"/>
        <v>Other</v>
      </c>
      <c r="G1468" s="3" t="str">
        <f t="shared" si="113"/>
        <v>OtherEnc</v>
      </c>
      <c r="H1468" s="17">
        <v>4.5</v>
      </c>
      <c r="I1468" s="17">
        <v>2.5</v>
      </c>
      <c r="J1468" s="17">
        <v>0</v>
      </c>
      <c r="K1468" s="22">
        <v>15</v>
      </c>
      <c r="L1468" s="12">
        <f t="shared" si="114"/>
        <v>8.8357293382212934</v>
      </c>
      <c r="M1468" s="4">
        <f t="shared" si="115"/>
        <v>0.94624240381355273</v>
      </c>
      <c r="N1468" s="4">
        <f t="shared" si="116"/>
        <v>2.1788036533799389</v>
      </c>
    </row>
    <row r="1469" spans="1:14" x14ac:dyDescent="0.2">
      <c r="A1469" s="30">
        <v>37527</v>
      </c>
      <c r="B1469" s="3" t="s">
        <v>20</v>
      </c>
      <c r="C1469" s="3" t="s">
        <v>32</v>
      </c>
      <c r="D1469" s="2">
        <v>4</v>
      </c>
      <c r="E1469" s="3" t="s">
        <v>10</v>
      </c>
      <c r="F1469" s="3" t="str">
        <f t="shared" si="112"/>
        <v>Other</v>
      </c>
      <c r="G1469" s="3" t="str">
        <f t="shared" si="113"/>
        <v>OtherEnc</v>
      </c>
      <c r="H1469" s="17">
        <v>0.8</v>
      </c>
      <c r="I1469" s="17">
        <v>0.4</v>
      </c>
      <c r="J1469" s="17">
        <v>0</v>
      </c>
      <c r="K1469" s="22">
        <v>0</v>
      </c>
      <c r="L1469" s="12">
        <f t="shared" si="114"/>
        <v>0.25132741228718347</v>
      </c>
      <c r="M1469" s="4">
        <f t="shared" si="115"/>
        <v>-0.59976014031392255</v>
      </c>
      <c r="N1469" s="4">
        <f t="shared" si="116"/>
        <v>-1.3809987584588552</v>
      </c>
    </row>
    <row r="1470" spans="1:14" x14ac:dyDescent="0.2">
      <c r="A1470" s="31">
        <v>37527</v>
      </c>
      <c r="B1470" s="11" t="s">
        <v>31</v>
      </c>
      <c r="C1470" s="3" t="s">
        <v>32</v>
      </c>
      <c r="D1470" s="7">
        <v>10</v>
      </c>
      <c r="E1470" s="11" t="s">
        <v>10</v>
      </c>
      <c r="F1470" s="3" t="str">
        <f t="shared" si="112"/>
        <v>Other</v>
      </c>
      <c r="G1470" s="3" t="str">
        <f t="shared" si="113"/>
        <v>OtherEnc</v>
      </c>
      <c r="H1470" s="19">
        <v>8</v>
      </c>
      <c r="I1470" s="19">
        <v>6</v>
      </c>
      <c r="J1470" s="19">
        <v>0</v>
      </c>
      <c r="K1470" s="24">
        <v>0</v>
      </c>
      <c r="L1470" s="12">
        <f t="shared" si="114"/>
        <v>37.699111843077517</v>
      </c>
      <c r="M1470" s="4">
        <f t="shared" si="115"/>
        <v>1.5763311187417586</v>
      </c>
      <c r="N1470" s="4">
        <f t="shared" si="116"/>
        <v>3.6296365356374003</v>
      </c>
    </row>
    <row r="1471" spans="1:14" x14ac:dyDescent="0.2">
      <c r="A1471" s="31">
        <v>37527</v>
      </c>
      <c r="B1471" s="11" t="s">
        <v>31</v>
      </c>
      <c r="C1471" s="3" t="s">
        <v>32</v>
      </c>
      <c r="D1471" s="7">
        <v>10</v>
      </c>
      <c r="E1471" s="11" t="s">
        <v>10</v>
      </c>
      <c r="F1471" s="3" t="str">
        <f t="shared" si="112"/>
        <v>Other</v>
      </c>
      <c r="G1471" s="3" t="str">
        <f t="shared" si="113"/>
        <v>OtherEnc</v>
      </c>
      <c r="H1471" s="19">
        <v>8</v>
      </c>
      <c r="I1471" s="19">
        <v>5</v>
      </c>
      <c r="J1471" s="19">
        <v>0</v>
      </c>
      <c r="K1471" s="24">
        <v>0</v>
      </c>
      <c r="L1471" s="12">
        <f t="shared" si="114"/>
        <v>31.415926535897931</v>
      </c>
      <c r="M1471" s="4">
        <f t="shared" si="115"/>
        <v>1.4971498726941339</v>
      </c>
      <c r="N1471" s="4">
        <f t="shared" si="116"/>
        <v>3.4473149788434458</v>
      </c>
    </row>
    <row r="1472" spans="1:14" x14ac:dyDescent="0.2">
      <c r="A1472" s="30">
        <v>37513</v>
      </c>
      <c r="B1472" s="3" t="s">
        <v>20</v>
      </c>
      <c r="C1472" s="3" t="s">
        <v>32</v>
      </c>
      <c r="D1472" s="2">
        <v>1</v>
      </c>
      <c r="E1472" s="3" t="s">
        <v>33</v>
      </c>
      <c r="F1472" s="3" t="str">
        <f t="shared" si="112"/>
        <v>Other</v>
      </c>
      <c r="G1472" s="3" t="str">
        <f t="shared" si="113"/>
        <v>OtherBrh</v>
      </c>
      <c r="H1472" s="17">
        <v>5.5</v>
      </c>
      <c r="I1472" s="17">
        <v>4.5</v>
      </c>
      <c r="J1472" s="17">
        <v>4</v>
      </c>
      <c r="K1472" s="22">
        <v>15</v>
      </c>
      <c r="L1472" s="12">
        <f t="shared" si="114"/>
        <v>69.704087001523533</v>
      </c>
      <c r="M1472" s="4">
        <f t="shared" si="115"/>
        <v>1.8432582430933031</v>
      </c>
      <c r="N1472" s="4">
        <f t="shared" si="116"/>
        <v>4.2442589530850343</v>
      </c>
    </row>
    <row r="1473" spans="1:14" x14ac:dyDescent="0.2">
      <c r="A1473" s="30">
        <v>37527</v>
      </c>
      <c r="B1473" s="3" t="s">
        <v>20</v>
      </c>
      <c r="C1473" s="3" t="s">
        <v>32</v>
      </c>
      <c r="D1473" s="2">
        <v>6</v>
      </c>
      <c r="E1473" s="3" t="s">
        <v>33</v>
      </c>
      <c r="F1473" s="3" t="str">
        <f t="shared" si="112"/>
        <v>Other</v>
      </c>
      <c r="G1473" s="3" t="str">
        <f t="shared" si="113"/>
        <v>OtherBrh</v>
      </c>
      <c r="H1473" s="17">
        <v>3.5</v>
      </c>
      <c r="I1473" s="17">
        <v>1.2</v>
      </c>
      <c r="J1473" s="17">
        <v>0.8</v>
      </c>
      <c r="K1473" s="22">
        <v>0</v>
      </c>
      <c r="L1473" s="12">
        <f t="shared" si="114"/>
        <v>5.3092915845667505</v>
      </c>
      <c r="M1473" s="4">
        <f t="shared" si="115"/>
        <v>0.72503657730780735</v>
      </c>
      <c r="N1473" s="4">
        <f t="shared" si="116"/>
        <v>1.6694584147843823</v>
      </c>
    </row>
    <row r="1474" spans="1:14" x14ac:dyDescent="0.2">
      <c r="A1474" s="30">
        <v>37527</v>
      </c>
      <c r="B1474" s="3" t="s">
        <v>20</v>
      </c>
      <c r="C1474" s="3" t="s">
        <v>32</v>
      </c>
      <c r="D1474" s="2">
        <v>6</v>
      </c>
      <c r="E1474" s="3" t="s">
        <v>33</v>
      </c>
      <c r="F1474" s="3" t="str">
        <f t="shared" si="112"/>
        <v>Other</v>
      </c>
      <c r="G1474" s="3" t="str">
        <f t="shared" si="113"/>
        <v>OtherBrh</v>
      </c>
      <c r="H1474" s="17">
        <v>0.6</v>
      </c>
      <c r="I1474" s="17">
        <v>0.5</v>
      </c>
      <c r="J1474" s="17">
        <v>0.2</v>
      </c>
      <c r="K1474" s="22">
        <v>0</v>
      </c>
      <c r="L1474" s="12">
        <f t="shared" si="114"/>
        <v>0.36128315516282622</v>
      </c>
      <c r="M1474" s="4">
        <f t="shared" si="115"/>
        <v>-0.44215228695225445</v>
      </c>
      <c r="N1474" s="4">
        <f t="shared" si="116"/>
        <v>-1.0180932647694869</v>
      </c>
    </row>
    <row r="1475" spans="1:14" x14ac:dyDescent="0.2">
      <c r="A1475" s="30">
        <v>37527</v>
      </c>
      <c r="B1475" s="3" t="s">
        <v>20</v>
      </c>
      <c r="C1475" s="3" t="s">
        <v>32</v>
      </c>
      <c r="D1475" s="2">
        <v>6</v>
      </c>
      <c r="E1475" s="3" t="s">
        <v>33</v>
      </c>
      <c r="F1475" s="3" t="str">
        <f t="shared" ref="F1475:F1538" si="117">VLOOKUP(E1475,P$3:Q$22,2)</f>
        <v>Other</v>
      </c>
      <c r="G1475" s="3" t="str">
        <f t="shared" ref="G1475:G1538" si="118">VLOOKUP(E1475,P$24:Q$44,2)</f>
        <v>OtherBrh</v>
      </c>
      <c r="H1475" s="17">
        <v>0.4</v>
      </c>
      <c r="I1475" s="17">
        <v>0.3</v>
      </c>
      <c r="J1475" s="17">
        <v>0</v>
      </c>
      <c r="K1475" s="22">
        <v>0</v>
      </c>
      <c r="L1475" s="12">
        <f t="shared" ref="L1475:L1538" si="119">IF(J1475&gt;0,PI()*((H1475/2)*(I1475/2)+J1475^2),((H1475/2)*(I1475/2))*PI())</f>
        <v>9.4247779607693788E-2</v>
      </c>
      <c r="M1475" s="4">
        <f t="shared" ref="M1475:M1538" si="120">LOG(L1475)</f>
        <v>-1.0257288725862037</v>
      </c>
      <c r="N1475" s="4">
        <f t="shared" ref="N1475:N1538" si="121">LN(L1475)</f>
        <v>-2.3618280114705814</v>
      </c>
    </row>
    <row r="1476" spans="1:14" x14ac:dyDescent="0.2">
      <c r="A1476" s="30">
        <v>37527</v>
      </c>
      <c r="B1476" s="3" t="s">
        <v>20</v>
      </c>
      <c r="C1476" s="3" t="s">
        <v>32</v>
      </c>
      <c r="D1476" s="2">
        <v>6</v>
      </c>
      <c r="E1476" s="3" t="s">
        <v>33</v>
      </c>
      <c r="F1476" s="3" t="str">
        <f t="shared" si="117"/>
        <v>Other</v>
      </c>
      <c r="G1476" s="3" t="str">
        <f t="shared" si="118"/>
        <v>OtherBrh</v>
      </c>
      <c r="H1476" s="17">
        <v>1.8</v>
      </c>
      <c r="I1476" s="17">
        <v>1</v>
      </c>
      <c r="J1476" s="17">
        <v>1.6</v>
      </c>
      <c r="K1476" s="22">
        <v>10</v>
      </c>
      <c r="L1476" s="12">
        <f t="shared" si="119"/>
        <v>9.4561938873052789</v>
      </c>
      <c r="M1476" s="4">
        <f t="shared" si="120"/>
        <v>0.97571636828797725</v>
      </c>
      <c r="N1476" s="4">
        <f t="shared" si="121"/>
        <v>2.2466699646101849</v>
      </c>
    </row>
    <row r="1477" spans="1:14" x14ac:dyDescent="0.2">
      <c r="A1477" s="30">
        <v>37527</v>
      </c>
      <c r="B1477" s="3" t="s">
        <v>20</v>
      </c>
      <c r="C1477" s="3" t="s">
        <v>32</v>
      </c>
      <c r="D1477" s="2">
        <v>6</v>
      </c>
      <c r="E1477" s="3" t="s">
        <v>33</v>
      </c>
      <c r="F1477" s="3" t="str">
        <f t="shared" si="117"/>
        <v>Other</v>
      </c>
      <c r="G1477" s="3" t="str">
        <f t="shared" si="118"/>
        <v>OtherBrh</v>
      </c>
      <c r="H1477" s="17">
        <v>0.6</v>
      </c>
      <c r="I1477" s="17">
        <v>0.6</v>
      </c>
      <c r="J1477" s="17">
        <v>0.3</v>
      </c>
      <c r="K1477" s="22">
        <v>5</v>
      </c>
      <c r="L1477" s="12">
        <f t="shared" si="119"/>
        <v>0.56548667764616278</v>
      </c>
      <c r="M1477" s="4">
        <f t="shared" si="120"/>
        <v>-0.24757762220256008</v>
      </c>
      <c r="N1477" s="4">
        <f t="shared" si="121"/>
        <v>-0.57006854224252645</v>
      </c>
    </row>
    <row r="1478" spans="1:14" x14ac:dyDescent="0.2">
      <c r="A1478" s="31">
        <v>37513</v>
      </c>
      <c r="B1478" s="11" t="s">
        <v>31</v>
      </c>
      <c r="C1478" s="11" t="s">
        <v>32</v>
      </c>
      <c r="D1478" s="7">
        <v>1</v>
      </c>
      <c r="E1478" s="11" t="s">
        <v>7</v>
      </c>
      <c r="F1478" s="3" t="str">
        <f t="shared" si="117"/>
        <v>Other</v>
      </c>
      <c r="G1478" s="3" t="str">
        <f t="shared" si="118"/>
        <v>OtherEnc</v>
      </c>
      <c r="H1478" s="19">
        <v>40</v>
      </c>
      <c r="I1478" s="19">
        <v>18</v>
      </c>
      <c r="J1478" s="19">
        <v>0</v>
      </c>
      <c r="K1478" s="24">
        <v>60</v>
      </c>
      <c r="L1478" s="12">
        <f t="shared" si="119"/>
        <v>565.48667764616278</v>
      </c>
      <c r="M1478" s="4">
        <f t="shared" si="120"/>
        <v>2.7524223777974397</v>
      </c>
      <c r="N1478" s="4">
        <f t="shared" si="121"/>
        <v>6.3376867367396104</v>
      </c>
    </row>
    <row r="1479" spans="1:14" x14ac:dyDescent="0.2">
      <c r="A1479" s="31">
        <v>37513</v>
      </c>
      <c r="B1479" s="11" t="s">
        <v>31</v>
      </c>
      <c r="C1479" s="11" t="s">
        <v>32</v>
      </c>
      <c r="D1479" s="7">
        <v>1</v>
      </c>
      <c r="E1479" s="11" t="s">
        <v>7</v>
      </c>
      <c r="F1479" s="3" t="str">
        <f t="shared" si="117"/>
        <v>Other</v>
      </c>
      <c r="G1479" s="3" t="str">
        <f t="shared" si="118"/>
        <v>OtherEnc</v>
      </c>
      <c r="H1479" s="19">
        <v>15</v>
      </c>
      <c r="I1479" s="19">
        <v>9</v>
      </c>
      <c r="J1479" s="19">
        <v>0</v>
      </c>
      <c r="K1479" s="24">
        <v>50</v>
      </c>
      <c r="L1479" s="12">
        <f t="shared" si="119"/>
        <v>106.02875205865551</v>
      </c>
      <c r="M1479" s="4">
        <f t="shared" si="120"/>
        <v>2.0254236498611777</v>
      </c>
      <c r="N1479" s="4">
        <f t="shared" si="121"/>
        <v>4.6637103031679388</v>
      </c>
    </row>
    <row r="1480" spans="1:14" x14ac:dyDescent="0.2">
      <c r="A1480" s="31">
        <v>37513</v>
      </c>
      <c r="B1480" s="11" t="s">
        <v>31</v>
      </c>
      <c r="C1480" s="11" t="s">
        <v>32</v>
      </c>
      <c r="D1480" s="7">
        <v>2</v>
      </c>
      <c r="E1480" s="11" t="s">
        <v>7</v>
      </c>
      <c r="F1480" s="3" t="str">
        <f t="shared" si="117"/>
        <v>Other</v>
      </c>
      <c r="G1480" s="3" t="str">
        <f t="shared" si="118"/>
        <v>OtherEnc</v>
      </c>
      <c r="H1480" s="19">
        <v>5</v>
      </c>
      <c r="I1480" s="19">
        <v>4</v>
      </c>
      <c r="J1480" s="19">
        <v>0</v>
      </c>
      <c r="K1480" s="24">
        <v>0</v>
      </c>
      <c r="L1480" s="12">
        <f t="shared" si="119"/>
        <v>15.707963267948966</v>
      </c>
      <c r="M1480" s="4">
        <f t="shared" si="120"/>
        <v>1.1961198770301527</v>
      </c>
      <c r="N1480" s="4">
        <f t="shared" si="121"/>
        <v>2.7541677982835004</v>
      </c>
    </row>
    <row r="1481" spans="1:14" x14ac:dyDescent="0.2">
      <c r="A1481" s="31">
        <v>37527</v>
      </c>
      <c r="B1481" s="11" t="s">
        <v>31</v>
      </c>
      <c r="C1481" s="3" t="s">
        <v>32</v>
      </c>
      <c r="D1481" s="7">
        <v>4</v>
      </c>
      <c r="E1481" s="11" t="s">
        <v>7</v>
      </c>
      <c r="F1481" s="3" t="str">
        <f t="shared" si="117"/>
        <v>Other</v>
      </c>
      <c r="G1481" s="3" t="str">
        <f t="shared" si="118"/>
        <v>OtherEnc</v>
      </c>
      <c r="H1481" s="19">
        <v>4</v>
      </c>
      <c r="I1481" s="19">
        <v>5</v>
      </c>
      <c r="J1481" s="19">
        <v>0</v>
      </c>
      <c r="K1481" s="24">
        <v>0</v>
      </c>
      <c r="L1481" s="12">
        <f t="shared" si="119"/>
        <v>15.707963267948966</v>
      </c>
      <c r="M1481" s="4">
        <f t="shared" si="120"/>
        <v>1.1961198770301527</v>
      </c>
      <c r="N1481" s="4">
        <f t="shared" si="121"/>
        <v>2.7541677982835004</v>
      </c>
    </row>
    <row r="1482" spans="1:14" x14ac:dyDescent="0.2">
      <c r="A1482" s="31">
        <v>37527</v>
      </c>
      <c r="B1482" s="11" t="s">
        <v>31</v>
      </c>
      <c r="C1482" s="3" t="s">
        <v>32</v>
      </c>
      <c r="D1482" s="7">
        <v>4</v>
      </c>
      <c r="E1482" s="11" t="s">
        <v>7</v>
      </c>
      <c r="F1482" s="3" t="str">
        <f t="shared" si="117"/>
        <v>Other</v>
      </c>
      <c r="G1482" s="3" t="str">
        <f t="shared" si="118"/>
        <v>OtherEnc</v>
      </c>
      <c r="H1482" s="19">
        <v>6</v>
      </c>
      <c r="I1482" s="19">
        <v>3</v>
      </c>
      <c r="J1482" s="19">
        <v>0</v>
      </c>
      <c r="K1482" s="24">
        <v>0</v>
      </c>
      <c r="L1482" s="12">
        <f t="shared" si="119"/>
        <v>14.137166941154069</v>
      </c>
      <c r="M1482" s="4">
        <f t="shared" si="120"/>
        <v>1.1503623864694774</v>
      </c>
      <c r="N1482" s="4">
        <f t="shared" si="121"/>
        <v>2.6488072826256741</v>
      </c>
    </row>
    <row r="1483" spans="1:14" x14ac:dyDescent="0.2">
      <c r="A1483" s="31">
        <v>37527</v>
      </c>
      <c r="B1483" s="11" t="s">
        <v>31</v>
      </c>
      <c r="C1483" s="3" t="s">
        <v>32</v>
      </c>
      <c r="D1483" s="7">
        <v>4</v>
      </c>
      <c r="E1483" s="11" t="s">
        <v>7</v>
      </c>
      <c r="F1483" s="3" t="str">
        <f t="shared" si="117"/>
        <v>Other</v>
      </c>
      <c r="G1483" s="3" t="str">
        <f t="shared" si="118"/>
        <v>OtherEnc</v>
      </c>
      <c r="H1483" s="19">
        <v>7</v>
      </c>
      <c r="I1483" s="19">
        <v>11</v>
      </c>
      <c r="J1483" s="19">
        <v>0</v>
      </c>
      <c r="K1483" s="24">
        <v>0</v>
      </c>
      <c r="L1483" s="12">
        <f t="shared" si="119"/>
        <v>60.475658581603518</v>
      </c>
      <c r="M1483" s="4">
        <f t="shared" si="120"/>
        <v>1.7815806065386532</v>
      </c>
      <c r="N1483" s="4">
        <f t="shared" si="121"/>
        <v>4.1022409465831933</v>
      </c>
    </row>
    <row r="1484" spans="1:14" x14ac:dyDescent="0.2">
      <c r="A1484" s="31">
        <v>37527</v>
      </c>
      <c r="B1484" s="11" t="s">
        <v>31</v>
      </c>
      <c r="C1484" s="3" t="s">
        <v>32</v>
      </c>
      <c r="D1484" s="7">
        <v>4</v>
      </c>
      <c r="E1484" s="11" t="s">
        <v>7</v>
      </c>
      <c r="F1484" s="3" t="str">
        <f t="shared" si="117"/>
        <v>Other</v>
      </c>
      <c r="G1484" s="3" t="str">
        <f t="shared" si="118"/>
        <v>OtherEnc</v>
      </c>
      <c r="H1484" s="19">
        <v>3</v>
      </c>
      <c r="I1484" s="19">
        <v>2</v>
      </c>
      <c r="J1484" s="19">
        <v>0</v>
      </c>
      <c r="K1484" s="24">
        <v>0</v>
      </c>
      <c r="L1484" s="12">
        <f t="shared" si="119"/>
        <v>4.7123889803846897</v>
      </c>
      <c r="M1484" s="4">
        <f t="shared" si="120"/>
        <v>0.67324113174981504</v>
      </c>
      <c r="N1484" s="4">
        <f t="shared" si="121"/>
        <v>1.5501949939575645</v>
      </c>
    </row>
    <row r="1485" spans="1:14" x14ac:dyDescent="0.2">
      <c r="A1485" s="31">
        <v>37527</v>
      </c>
      <c r="B1485" s="11" t="s">
        <v>31</v>
      </c>
      <c r="C1485" s="3" t="s">
        <v>32</v>
      </c>
      <c r="D1485" s="7">
        <v>4</v>
      </c>
      <c r="E1485" s="11" t="s">
        <v>7</v>
      </c>
      <c r="F1485" s="3" t="str">
        <f t="shared" si="117"/>
        <v>Other</v>
      </c>
      <c r="G1485" s="3" t="str">
        <f t="shared" si="118"/>
        <v>OtherEnc</v>
      </c>
      <c r="H1485" s="19">
        <v>5</v>
      </c>
      <c r="I1485" s="19">
        <v>4</v>
      </c>
      <c r="J1485" s="19">
        <v>0</v>
      </c>
      <c r="K1485" s="24">
        <v>10</v>
      </c>
      <c r="L1485" s="12">
        <f t="shared" si="119"/>
        <v>15.707963267948966</v>
      </c>
      <c r="M1485" s="4">
        <f t="shared" si="120"/>
        <v>1.1961198770301527</v>
      </c>
      <c r="N1485" s="4">
        <f t="shared" si="121"/>
        <v>2.7541677982835004</v>
      </c>
    </row>
    <row r="1486" spans="1:14" x14ac:dyDescent="0.2">
      <c r="A1486" s="31">
        <v>37527</v>
      </c>
      <c r="B1486" s="11" t="s">
        <v>31</v>
      </c>
      <c r="C1486" s="3" t="s">
        <v>32</v>
      </c>
      <c r="D1486" s="7">
        <v>4</v>
      </c>
      <c r="E1486" s="11" t="s">
        <v>7</v>
      </c>
      <c r="F1486" s="3" t="str">
        <f t="shared" si="117"/>
        <v>Other</v>
      </c>
      <c r="G1486" s="3" t="str">
        <f t="shared" si="118"/>
        <v>OtherEnc</v>
      </c>
      <c r="H1486" s="19">
        <v>6</v>
      </c>
      <c r="I1486" s="19">
        <v>5</v>
      </c>
      <c r="J1486" s="19">
        <v>0</v>
      </c>
      <c r="K1486" s="24">
        <v>80</v>
      </c>
      <c r="L1486" s="12">
        <f t="shared" si="119"/>
        <v>23.561944901923447</v>
      </c>
      <c r="M1486" s="4">
        <f t="shared" si="120"/>
        <v>1.3722111360858338</v>
      </c>
      <c r="N1486" s="4">
        <f t="shared" si="121"/>
        <v>3.1596329063916646</v>
      </c>
    </row>
    <row r="1487" spans="1:14" x14ac:dyDescent="0.2">
      <c r="A1487" s="31">
        <v>37527</v>
      </c>
      <c r="B1487" s="11" t="s">
        <v>31</v>
      </c>
      <c r="C1487" s="3" t="s">
        <v>32</v>
      </c>
      <c r="D1487" s="7">
        <v>4</v>
      </c>
      <c r="E1487" s="11" t="s">
        <v>7</v>
      </c>
      <c r="F1487" s="3" t="str">
        <f t="shared" si="117"/>
        <v>Other</v>
      </c>
      <c r="G1487" s="3" t="str">
        <f t="shared" si="118"/>
        <v>OtherEnc</v>
      </c>
      <c r="H1487" s="19">
        <v>7</v>
      </c>
      <c r="I1487" s="19">
        <v>3</v>
      </c>
      <c r="J1487" s="19">
        <v>0</v>
      </c>
      <c r="K1487" s="24">
        <v>0</v>
      </c>
      <c r="L1487" s="12">
        <f t="shared" si="119"/>
        <v>16.493361431346415</v>
      </c>
      <c r="M1487" s="4">
        <f t="shared" si="120"/>
        <v>1.2173091761000907</v>
      </c>
      <c r="N1487" s="4">
        <f t="shared" si="121"/>
        <v>2.8029579624529326</v>
      </c>
    </row>
    <row r="1488" spans="1:14" x14ac:dyDescent="0.2">
      <c r="A1488" s="31">
        <v>37527</v>
      </c>
      <c r="B1488" s="11" t="s">
        <v>31</v>
      </c>
      <c r="C1488" s="3" t="s">
        <v>32</v>
      </c>
      <c r="D1488" s="7">
        <v>4</v>
      </c>
      <c r="E1488" s="11" t="s">
        <v>7</v>
      </c>
      <c r="F1488" s="3" t="str">
        <f t="shared" si="117"/>
        <v>Other</v>
      </c>
      <c r="G1488" s="3" t="str">
        <f t="shared" si="118"/>
        <v>OtherEnc</v>
      </c>
      <c r="H1488" s="19">
        <v>14</v>
      </c>
      <c r="I1488" s="19">
        <v>3</v>
      </c>
      <c r="J1488" s="19">
        <v>0</v>
      </c>
      <c r="K1488" s="24">
        <v>0</v>
      </c>
      <c r="L1488" s="12">
        <f t="shared" si="119"/>
        <v>32.986722862692829</v>
      </c>
      <c r="M1488" s="4">
        <f t="shared" si="120"/>
        <v>1.518339171764072</v>
      </c>
      <c r="N1488" s="4">
        <f t="shared" si="121"/>
        <v>3.496105143012878</v>
      </c>
    </row>
    <row r="1489" spans="1:14" x14ac:dyDescent="0.2">
      <c r="A1489" s="31">
        <v>37527</v>
      </c>
      <c r="B1489" s="11" t="s">
        <v>31</v>
      </c>
      <c r="C1489" s="3" t="s">
        <v>32</v>
      </c>
      <c r="D1489" s="7">
        <v>6</v>
      </c>
      <c r="E1489" s="11" t="s">
        <v>7</v>
      </c>
      <c r="F1489" s="3" t="str">
        <f t="shared" si="117"/>
        <v>Other</v>
      </c>
      <c r="G1489" s="3" t="str">
        <f t="shared" si="118"/>
        <v>OtherEnc</v>
      </c>
      <c r="H1489" s="19">
        <v>6</v>
      </c>
      <c r="I1489" s="19">
        <v>9</v>
      </c>
      <c r="J1489" s="19">
        <v>0</v>
      </c>
      <c r="K1489" s="24">
        <v>0</v>
      </c>
      <c r="L1489" s="12">
        <f t="shared" si="119"/>
        <v>42.411500823462205</v>
      </c>
      <c r="M1489" s="4">
        <f t="shared" si="120"/>
        <v>1.62748364118914</v>
      </c>
      <c r="N1489" s="4">
        <f t="shared" si="121"/>
        <v>3.7474195712937837</v>
      </c>
    </row>
    <row r="1490" spans="1:14" x14ac:dyDescent="0.2">
      <c r="A1490" s="31">
        <v>37527</v>
      </c>
      <c r="B1490" s="11" t="s">
        <v>31</v>
      </c>
      <c r="C1490" s="3" t="s">
        <v>32</v>
      </c>
      <c r="D1490" s="7">
        <v>6</v>
      </c>
      <c r="E1490" s="11" t="s">
        <v>7</v>
      </c>
      <c r="F1490" s="3" t="str">
        <f t="shared" si="117"/>
        <v>Other</v>
      </c>
      <c r="G1490" s="3" t="str">
        <f t="shared" si="118"/>
        <v>OtherEnc</v>
      </c>
      <c r="H1490" s="19">
        <v>10</v>
      </c>
      <c r="I1490" s="19">
        <v>4</v>
      </c>
      <c r="J1490" s="19">
        <v>0</v>
      </c>
      <c r="K1490" s="24">
        <v>0</v>
      </c>
      <c r="L1490" s="12">
        <f t="shared" si="119"/>
        <v>31.415926535897931</v>
      </c>
      <c r="M1490" s="4">
        <f t="shared" si="120"/>
        <v>1.4971498726941339</v>
      </c>
      <c r="N1490" s="4">
        <f t="shared" si="121"/>
        <v>3.4473149788434458</v>
      </c>
    </row>
    <row r="1491" spans="1:14" x14ac:dyDescent="0.2">
      <c r="A1491" s="31">
        <v>37513</v>
      </c>
      <c r="B1491" s="11" t="s">
        <v>31</v>
      </c>
      <c r="C1491" s="11" t="s">
        <v>32</v>
      </c>
      <c r="D1491" s="7">
        <v>8</v>
      </c>
      <c r="E1491" s="11" t="s">
        <v>7</v>
      </c>
      <c r="F1491" s="3" t="str">
        <f t="shared" si="117"/>
        <v>Other</v>
      </c>
      <c r="G1491" s="3" t="str">
        <f t="shared" si="118"/>
        <v>OtherEnc</v>
      </c>
      <c r="H1491" s="19">
        <v>8</v>
      </c>
      <c r="I1491" s="19">
        <v>9</v>
      </c>
      <c r="J1491" s="19">
        <v>0</v>
      </c>
      <c r="K1491" s="24">
        <v>0</v>
      </c>
      <c r="L1491" s="12">
        <f t="shared" si="119"/>
        <v>56.548667764616276</v>
      </c>
      <c r="M1491" s="4">
        <f t="shared" si="120"/>
        <v>1.7524223777974399</v>
      </c>
      <c r="N1491" s="4">
        <f t="shared" si="121"/>
        <v>4.0351016437455645</v>
      </c>
    </row>
    <row r="1492" spans="1:14" x14ac:dyDescent="0.2">
      <c r="A1492" s="31">
        <v>37513</v>
      </c>
      <c r="B1492" s="11" t="s">
        <v>31</v>
      </c>
      <c r="C1492" s="11" t="s">
        <v>32</v>
      </c>
      <c r="D1492" s="7">
        <v>8</v>
      </c>
      <c r="E1492" s="11" t="s">
        <v>7</v>
      </c>
      <c r="F1492" s="3" t="str">
        <f t="shared" si="117"/>
        <v>Other</v>
      </c>
      <c r="G1492" s="3" t="str">
        <f t="shared" si="118"/>
        <v>OtherEnc</v>
      </c>
      <c r="H1492" s="19">
        <v>48</v>
      </c>
      <c r="I1492" s="19">
        <v>25</v>
      </c>
      <c r="J1492" s="19">
        <v>0</v>
      </c>
      <c r="K1492" s="24">
        <v>20</v>
      </c>
      <c r="L1492" s="12">
        <f t="shared" si="119"/>
        <v>942.47779607693792</v>
      </c>
      <c r="M1492" s="4">
        <f t="shared" si="120"/>
        <v>2.9742711274137963</v>
      </c>
      <c r="N1492" s="4">
        <f t="shared" si="121"/>
        <v>6.8485123605056009</v>
      </c>
    </row>
    <row r="1493" spans="1:14" x14ac:dyDescent="0.2">
      <c r="A1493" s="31">
        <v>37513</v>
      </c>
      <c r="B1493" s="11" t="s">
        <v>31</v>
      </c>
      <c r="C1493" s="11" t="s">
        <v>32</v>
      </c>
      <c r="D1493" s="7">
        <v>8</v>
      </c>
      <c r="E1493" s="11" t="s">
        <v>7</v>
      </c>
      <c r="F1493" s="3" t="str">
        <f t="shared" si="117"/>
        <v>Other</v>
      </c>
      <c r="G1493" s="3" t="str">
        <f t="shared" si="118"/>
        <v>OtherEnc</v>
      </c>
      <c r="H1493" s="19">
        <v>4</v>
      </c>
      <c r="I1493" s="19">
        <v>2</v>
      </c>
      <c r="J1493" s="19">
        <v>0</v>
      </c>
      <c r="K1493" s="24">
        <v>0</v>
      </c>
      <c r="L1493" s="12">
        <f t="shared" si="119"/>
        <v>6.2831853071795862</v>
      </c>
      <c r="M1493" s="4">
        <f t="shared" si="120"/>
        <v>0.79817986835811505</v>
      </c>
      <c r="N1493" s="4">
        <f t="shared" si="121"/>
        <v>1.8378770664093453</v>
      </c>
    </row>
    <row r="1494" spans="1:14" x14ac:dyDescent="0.2">
      <c r="A1494" s="31">
        <v>37513</v>
      </c>
      <c r="B1494" s="11" t="s">
        <v>31</v>
      </c>
      <c r="C1494" s="11" t="s">
        <v>32</v>
      </c>
      <c r="D1494" s="7">
        <v>9</v>
      </c>
      <c r="E1494" s="11" t="s">
        <v>7</v>
      </c>
      <c r="F1494" s="3" t="str">
        <f t="shared" si="117"/>
        <v>Other</v>
      </c>
      <c r="G1494" s="3" t="str">
        <f t="shared" si="118"/>
        <v>OtherEnc</v>
      </c>
      <c r="H1494" s="19">
        <v>15</v>
      </c>
      <c r="I1494" s="19">
        <v>16</v>
      </c>
      <c r="J1494" s="19">
        <v>0</v>
      </c>
      <c r="K1494" s="24">
        <v>0</v>
      </c>
      <c r="L1494" s="12">
        <f t="shared" si="119"/>
        <v>188.49555921538757</v>
      </c>
      <c r="M1494" s="4">
        <f t="shared" si="120"/>
        <v>2.2753011230777775</v>
      </c>
      <c r="N1494" s="4">
        <f t="shared" si="121"/>
        <v>5.2390744480715004</v>
      </c>
    </row>
    <row r="1495" spans="1:14" x14ac:dyDescent="0.2">
      <c r="A1495" s="31">
        <v>37513</v>
      </c>
      <c r="B1495" s="11" t="s">
        <v>31</v>
      </c>
      <c r="C1495" s="11" t="s">
        <v>32</v>
      </c>
      <c r="D1495" s="7">
        <v>9</v>
      </c>
      <c r="E1495" s="11" t="s">
        <v>7</v>
      </c>
      <c r="F1495" s="3" t="str">
        <f t="shared" si="117"/>
        <v>Other</v>
      </c>
      <c r="G1495" s="3" t="str">
        <f t="shared" si="118"/>
        <v>OtherEnc</v>
      </c>
      <c r="H1495" s="19">
        <v>11</v>
      </c>
      <c r="I1495" s="19">
        <v>6</v>
      </c>
      <c r="J1495" s="19">
        <v>0</v>
      </c>
      <c r="K1495" s="24">
        <v>50</v>
      </c>
      <c r="L1495" s="12">
        <f t="shared" si="119"/>
        <v>51.836278784231588</v>
      </c>
      <c r="M1495" s="4">
        <f t="shared" si="120"/>
        <v>1.7146338169080402</v>
      </c>
      <c r="N1495" s="4">
        <f t="shared" si="121"/>
        <v>3.9480902667559352</v>
      </c>
    </row>
    <row r="1496" spans="1:14" x14ac:dyDescent="0.2">
      <c r="A1496" s="31">
        <v>37513</v>
      </c>
      <c r="B1496" s="11" t="s">
        <v>31</v>
      </c>
      <c r="C1496" s="11" t="s">
        <v>32</v>
      </c>
      <c r="D1496" s="7">
        <v>9</v>
      </c>
      <c r="E1496" s="11" t="s">
        <v>7</v>
      </c>
      <c r="F1496" s="3" t="str">
        <f t="shared" si="117"/>
        <v>Other</v>
      </c>
      <c r="G1496" s="3" t="str">
        <f t="shared" si="118"/>
        <v>OtherEnc</v>
      </c>
      <c r="H1496" s="19">
        <v>3</v>
      </c>
      <c r="I1496" s="19">
        <v>1</v>
      </c>
      <c r="J1496" s="19">
        <v>0</v>
      </c>
      <c r="K1496" s="24">
        <v>0</v>
      </c>
      <c r="L1496" s="12">
        <f t="shared" si="119"/>
        <v>2.3561944901923448</v>
      </c>
      <c r="M1496" s="4">
        <f t="shared" si="120"/>
        <v>0.37221113608583389</v>
      </c>
      <c r="N1496" s="4">
        <f t="shared" si="121"/>
        <v>0.85704781339761926</v>
      </c>
    </row>
    <row r="1497" spans="1:14" x14ac:dyDescent="0.2">
      <c r="A1497" s="30">
        <v>37527</v>
      </c>
      <c r="B1497" s="3" t="s">
        <v>20</v>
      </c>
      <c r="C1497" s="3" t="s">
        <v>32</v>
      </c>
      <c r="D1497" s="2">
        <v>10</v>
      </c>
      <c r="E1497" s="3" t="s">
        <v>7</v>
      </c>
      <c r="F1497" s="3" t="str">
        <f t="shared" si="117"/>
        <v>Other</v>
      </c>
      <c r="G1497" s="3" t="str">
        <f t="shared" si="118"/>
        <v>OtherEnc</v>
      </c>
      <c r="H1497" s="17">
        <v>12.5</v>
      </c>
      <c r="I1497" s="17">
        <v>11</v>
      </c>
      <c r="J1497" s="17">
        <v>0</v>
      </c>
      <c r="K1497" s="22">
        <v>15</v>
      </c>
      <c r="L1497" s="12">
        <f t="shared" si="119"/>
        <v>107.99224746714914</v>
      </c>
      <c r="M1497" s="4">
        <f t="shared" si="120"/>
        <v>2.0333925795324528</v>
      </c>
      <c r="N1497" s="4">
        <f t="shared" si="121"/>
        <v>4.6820594418361354</v>
      </c>
    </row>
    <row r="1498" spans="1:14" x14ac:dyDescent="0.2">
      <c r="A1498" s="30">
        <v>37527</v>
      </c>
      <c r="B1498" s="3" t="s">
        <v>20</v>
      </c>
      <c r="C1498" s="3" t="s">
        <v>32</v>
      </c>
      <c r="D1498" s="2">
        <v>4</v>
      </c>
      <c r="E1498" s="3" t="s">
        <v>36</v>
      </c>
      <c r="F1498" s="3" t="str">
        <f t="shared" si="117"/>
        <v>Other</v>
      </c>
      <c r="G1498" s="3" t="str">
        <f t="shared" si="118"/>
        <v>OtherEnc</v>
      </c>
      <c r="H1498" s="17">
        <v>3.2</v>
      </c>
      <c r="I1498" s="17">
        <v>2.8</v>
      </c>
      <c r="J1498" s="17">
        <v>0</v>
      </c>
      <c r="K1498" s="22">
        <v>5</v>
      </c>
      <c r="L1498" s="12">
        <f t="shared" si="119"/>
        <v>7.0371675440411359</v>
      </c>
      <c r="M1498" s="4">
        <f t="shared" si="120"/>
        <v>0.84739789102829655</v>
      </c>
      <c r="N1498" s="4">
        <f t="shared" si="121"/>
        <v>1.9512057517163486</v>
      </c>
    </row>
    <row r="1499" spans="1:14" x14ac:dyDescent="0.2">
      <c r="A1499" s="30">
        <v>37527</v>
      </c>
      <c r="B1499" s="3" t="s">
        <v>20</v>
      </c>
      <c r="C1499" s="3" t="s">
        <v>32</v>
      </c>
      <c r="D1499" s="2">
        <v>4</v>
      </c>
      <c r="E1499" s="3" t="s">
        <v>36</v>
      </c>
      <c r="F1499" s="3" t="str">
        <f t="shared" si="117"/>
        <v>Other</v>
      </c>
      <c r="G1499" s="3" t="str">
        <f t="shared" si="118"/>
        <v>OtherEnc</v>
      </c>
      <c r="H1499" s="17">
        <v>2.5</v>
      </c>
      <c r="I1499" s="17">
        <v>2</v>
      </c>
      <c r="J1499" s="17">
        <v>0</v>
      </c>
      <c r="K1499" s="22">
        <v>2</v>
      </c>
      <c r="L1499" s="12">
        <f t="shared" si="119"/>
        <v>3.9269908169872414</v>
      </c>
      <c r="M1499" s="4">
        <f t="shared" si="120"/>
        <v>0.59405988570219026</v>
      </c>
      <c r="N1499" s="4">
        <f t="shared" si="121"/>
        <v>1.3678734371636099</v>
      </c>
    </row>
    <row r="1500" spans="1:14" x14ac:dyDescent="0.2">
      <c r="A1500" s="30">
        <v>37527</v>
      </c>
      <c r="B1500" s="3" t="s">
        <v>20</v>
      </c>
      <c r="C1500" s="3" t="s">
        <v>32</v>
      </c>
      <c r="D1500" s="2">
        <v>4</v>
      </c>
      <c r="E1500" s="3" t="s">
        <v>36</v>
      </c>
      <c r="F1500" s="3" t="str">
        <f t="shared" si="117"/>
        <v>Other</v>
      </c>
      <c r="G1500" s="3" t="str">
        <f t="shared" si="118"/>
        <v>OtherEnc</v>
      </c>
      <c r="H1500" s="17">
        <v>2.5</v>
      </c>
      <c r="I1500" s="17">
        <v>1.5</v>
      </c>
      <c r="J1500" s="17">
        <v>0</v>
      </c>
      <c r="K1500" s="22">
        <v>20</v>
      </c>
      <c r="L1500" s="12">
        <f t="shared" si="119"/>
        <v>2.9452431127404308</v>
      </c>
      <c r="M1500" s="4">
        <f t="shared" si="120"/>
        <v>0.46912114909389024</v>
      </c>
      <c r="N1500" s="4">
        <f t="shared" si="121"/>
        <v>1.0801913647118289</v>
      </c>
    </row>
    <row r="1501" spans="1:14" x14ac:dyDescent="0.2">
      <c r="A1501" s="30">
        <v>37527</v>
      </c>
      <c r="B1501" s="3" t="s">
        <v>20</v>
      </c>
      <c r="C1501" s="3" t="s">
        <v>32</v>
      </c>
      <c r="D1501" s="2">
        <v>4</v>
      </c>
      <c r="E1501" s="3" t="s">
        <v>36</v>
      </c>
      <c r="F1501" s="3" t="str">
        <f t="shared" si="117"/>
        <v>Other</v>
      </c>
      <c r="G1501" s="3" t="str">
        <f t="shared" si="118"/>
        <v>OtherEnc</v>
      </c>
      <c r="H1501" s="17">
        <v>1.6</v>
      </c>
      <c r="I1501" s="17">
        <v>1</v>
      </c>
      <c r="J1501" s="17">
        <v>0</v>
      </c>
      <c r="K1501" s="22">
        <v>5</v>
      </c>
      <c r="L1501" s="12">
        <f t="shared" si="119"/>
        <v>1.2566370614359172</v>
      </c>
      <c r="M1501" s="4">
        <f t="shared" si="120"/>
        <v>9.9209864022096222E-2</v>
      </c>
      <c r="N1501" s="4">
        <f t="shared" si="121"/>
        <v>0.22843915397524506</v>
      </c>
    </row>
    <row r="1502" spans="1:14" x14ac:dyDescent="0.2">
      <c r="A1502" s="30">
        <v>37527</v>
      </c>
      <c r="B1502" s="3" t="s">
        <v>20</v>
      </c>
      <c r="C1502" s="3" t="s">
        <v>32</v>
      </c>
      <c r="D1502" s="2">
        <v>10</v>
      </c>
      <c r="E1502" s="3" t="s">
        <v>36</v>
      </c>
      <c r="F1502" s="3" t="str">
        <f t="shared" si="117"/>
        <v>Other</v>
      </c>
      <c r="G1502" s="3" t="str">
        <f t="shared" si="118"/>
        <v>OtherEnc</v>
      </c>
      <c r="H1502" s="17">
        <v>2</v>
      </c>
      <c r="I1502" s="17">
        <v>1.5</v>
      </c>
      <c r="J1502" s="17">
        <v>0.5</v>
      </c>
      <c r="K1502" s="22">
        <v>0</v>
      </c>
      <c r="L1502" s="12">
        <f t="shared" si="119"/>
        <v>3.1415926535897931</v>
      </c>
      <c r="M1502" s="4">
        <f t="shared" si="120"/>
        <v>0.49714987269413385</v>
      </c>
      <c r="N1502" s="4">
        <f t="shared" si="121"/>
        <v>1.1447298858494002</v>
      </c>
    </row>
    <row r="1503" spans="1:14" x14ac:dyDescent="0.2">
      <c r="A1503" s="30">
        <v>37527</v>
      </c>
      <c r="B1503" s="3" t="s">
        <v>20</v>
      </c>
      <c r="C1503" s="3" t="s">
        <v>32</v>
      </c>
      <c r="D1503" s="2">
        <v>10</v>
      </c>
      <c r="E1503" s="3" t="s">
        <v>36</v>
      </c>
      <c r="F1503" s="3" t="str">
        <f t="shared" si="117"/>
        <v>Other</v>
      </c>
      <c r="G1503" s="3" t="str">
        <f t="shared" si="118"/>
        <v>OtherEnc</v>
      </c>
      <c r="H1503" s="17">
        <v>1.5</v>
      </c>
      <c r="I1503" s="17">
        <v>0.6</v>
      </c>
      <c r="J1503" s="17">
        <v>0</v>
      </c>
      <c r="K1503" s="22">
        <v>0</v>
      </c>
      <c r="L1503" s="12">
        <f t="shared" si="119"/>
        <v>0.70685834705770334</v>
      </c>
      <c r="M1503" s="4">
        <f t="shared" si="120"/>
        <v>-0.15066760919450375</v>
      </c>
      <c r="N1503" s="4">
        <f t="shared" si="121"/>
        <v>-0.34692499092831697</v>
      </c>
    </row>
    <row r="1504" spans="1:14" x14ac:dyDescent="0.2">
      <c r="A1504" s="30">
        <v>37527</v>
      </c>
      <c r="B1504" s="3" t="s">
        <v>20</v>
      </c>
      <c r="C1504" s="3" t="s">
        <v>32</v>
      </c>
      <c r="D1504" s="2">
        <v>10</v>
      </c>
      <c r="E1504" s="3" t="s">
        <v>36</v>
      </c>
      <c r="F1504" s="3" t="str">
        <f t="shared" si="117"/>
        <v>Other</v>
      </c>
      <c r="G1504" s="3" t="str">
        <f t="shared" si="118"/>
        <v>OtherEnc</v>
      </c>
      <c r="H1504" s="17">
        <v>1.5</v>
      </c>
      <c r="I1504" s="17">
        <v>2</v>
      </c>
      <c r="J1504" s="17">
        <v>0</v>
      </c>
      <c r="K1504" s="22">
        <v>40</v>
      </c>
      <c r="L1504" s="12">
        <f t="shared" si="119"/>
        <v>2.3561944901923448</v>
      </c>
      <c r="M1504" s="4">
        <f t="shared" si="120"/>
        <v>0.37221113608583389</v>
      </c>
      <c r="N1504" s="4">
        <f t="shared" si="121"/>
        <v>0.85704781339761926</v>
      </c>
    </row>
    <row r="1505" spans="1:14" x14ac:dyDescent="0.2">
      <c r="A1505" s="30">
        <v>37527</v>
      </c>
      <c r="B1505" s="3" t="s">
        <v>20</v>
      </c>
      <c r="C1505" s="3" t="s">
        <v>32</v>
      </c>
      <c r="D1505" s="2">
        <v>10</v>
      </c>
      <c r="E1505" s="3" t="s">
        <v>36</v>
      </c>
      <c r="F1505" s="3" t="str">
        <f t="shared" si="117"/>
        <v>Other</v>
      </c>
      <c r="G1505" s="3" t="str">
        <f t="shared" si="118"/>
        <v>OtherEnc</v>
      </c>
      <c r="H1505" s="17">
        <v>3</v>
      </c>
      <c r="I1505" s="17">
        <v>3</v>
      </c>
      <c r="J1505" s="17">
        <v>0</v>
      </c>
      <c r="K1505" s="22">
        <v>60</v>
      </c>
      <c r="L1505" s="12">
        <f t="shared" si="119"/>
        <v>7.0685834705770345</v>
      </c>
      <c r="M1505" s="4">
        <f t="shared" si="120"/>
        <v>0.84933239080549627</v>
      </c>
      <c r="N1505" s="4">
        <f t="shared" si="121"/>
        <v>1.9556601020657289</v>
      </c>
    </row>
    <row r="1506" spans="1:14" x14ac:dyDescent="0.2">
      <c r="A1506" s="30">
        <v>37527</v>
      </c>
      <c r="B1506" s="3" t="s">
        <v>20</v>
      </c>
      <c r="C1506" s="3" t="s">
        <v>32</v>
      </c>
      <c r="D1506" s="2">
        <v>10</v>
      </c>
      <c r="E1506" s="3" t="s">
        <v>36</v>
      </c>
      <c r="F1506" s="3" t="str">
        <f t="shared" si="117"/>
        <v>Other</v>
      </c>
      <c r="G1506" s="3" t="str">
        <f t="shared" si="118"/>
        <v>OtherEnc</v>
      </c>
      <c r="H1506" s="17">
        <v>7</v>
      </c>
      <c r="I1506" s="17">
        <v>3</v>
      </c>
      <c r="J1506" s="17">
        <v>1</v>
      </c>
      <c r="K1506" s="22">
        <v>2</v>
      </c>
      <c r="L1506" s="12">
        <f t="shared" si="119"/>
        <v>19.634954084936208</v>
      </c>
      <c r="M1506" s="4">
        <f t="shared" si="120"/>
        <v>1.2930298900382091</v>
      </c>
      <c r="N1506" s="4">
        <f t="shared" si="121"/>
        <v>2.9773113495977102</v>
      </c>
    </row>
    <row r="1507" spans="1:14" x14ac:dyDescent="0.2">
      <c r="A1507" s="30">
        <v>37527</v>
      </c>
      <c r="B1507" s="3" t="s">
        <v>20</v>
      </c>
      <c r="C1507" s="3" t="s">
        <v>32</v>
      </c>
      <c r="D1507" s="2">
        <v>10</v>
      </c>
      <c r="E1507" s="3" t="s">
        <v>36</v>
      </c>
      <c r="F1507" s="3" t="str">
        <f t="shared" si="117"/>
        <v>Other</v>
      </c>
      <c r="G1507" s="3" t="str">
        <f t="shared" si="118"/>
        <v>OtherEnc</v>
      </c>
      <c r="H1507" s="17">
        <v>2.5</v>
      </c>
      <c r="I1507" s="17">
        <v>1.2</v>
      </c>
      <c r="J1507" s="17">
        <v>0</v>
      </c>
      <c r="K1507" s="22">
        <v>20</v>
      </c>
      <c r="L1507" s="12">
        <f t="shared" si="119"/>
        <v>2.3561944901923448</v>
      </c>
      <c r="M1507" s="4">
        <f t="shared" si="120"/>
        <v>0.37221113608583389</v>
      </c>
      <c r="N1507" s="4">
        <f t="shared" si="121"/>
        <v>0.85704781339761926</v>
      </c>
    </row>
    <row r="1508" spans="1:14" x14ac:dyDescent="0.2">
      <c r="A1508" s="30">
        <v>37527</v>
      </c>
      <c r="B1508" s="3" t="s">
        <v>20</v>
      </c>
      <c r="C1508" s="3" t="s">
        <v>32</v>
      </c>
      <c r="D1508" s="2">
        <v>10</v>
      </c>
      <c r="E1508" s="3" t="s">
        <v>36</v>
      </c>
      <c r="F1508" s="3" t="str">
        <f t="shared" si="117"/>
        <v>Other</v>
      </c>
      <c r="G1508" s="3" t="str">
        <f t="shared" si="118"/>
        <v>OtherEnc</v>
      </c>
      <c r="H1508" s="17">
        <v>3</v>
      </c>
      <c r="I1508" s="17">
        <v>1</v>
      </c>
      <c r="J1508" s="17">
        <v>0</v>
      </c>
      <c r="K1508" s="22">
        <v>15</v>
      </c>
      <c r="L1508" s="12">
        <f t="shared" si="119"/>
        <v>2.3561944901923448</v>
      </c>
      <c r="M1508" s="4">
        <f t="shared" si="120"/>
        <v>0.37221113608583389</v>
      </c>
      <c r="N1508" s="4">
        <f t="shared" si="121"/>
        <v>0.85704781339761926</v>
      </c>
    </row>
    <row r="1509" spans="1:14" x14ac:dyDescent="0.2">
      <c r="A1509" s="30">
        <v>37527</v>
      </c>
      <c r="B1509" s="3" t="s">
        <v>20</v>
      </c>
      <c r="C1509" s="3" t="s">
        <v>32</v>
      </c>
      <c r="D1509" s="2">
        <v>10</v>
      </c>
      <c r="E1509" s="3" t="s">
        <v>36</v>
      </c>
      <c r="F1509" s="3" t="str">
        <f t="shared" si="117"/>
        <v>Other</v>
      </c>
      <c r="G1509" s="3" t="str">
        <f t="shared" si="118"/>
        <v>OtherEnc</v>
      </c>
      <c r="H1509" s="17">
        <v>1</v>
      </c>
      <c r="I1509" s="17">
        <v>0.6</v>
      </c>
      <c r="J1509" s="17">
        <v>0</v>
      </c>
      <c r="K1509" s="22">
        <v>0</v>
      </c>
      <c r="L1509" s="12">
        <f t="shared" si="119"/>
        <v>0.47123889803846897</v>
      </c>
      <c r="M1509" s="4">
        <f t="shared" si="120"/>
        <v>-0.32675886825018491</v>
      </c>
      <c r="N1509" s="4">
        <f t="shared" si="121"/>
        <v>-0.75239009903648113</v>
      </c>
    </row>
    <row r="1510" spans="1:14" x14ac:dyDescent="0.2">
      <c r="A1510" s="30">
        <v>37527</v>
      </c>
      <c r="B1510" s="3" t="s">
        <v>20</v>
      </c>
      <c r="C1510" s="3" t="s">
        <v>32</v>
      </c>
      <c r="D1510" s="2">
        <v>10</v>
      </c>
      <c r="E1510" s="3" t="s">
        <v>36</v>
      </c>
      <c r="F1510" s="3" t="str">
        <f t="shared" si="117"/>
        <v>Other</v>
      </c>
      <c r="G1510" s="3" t="str">
        <f t="shared" si="118"/>
        <v>OtherEnc</v>
      </c>
      <c r="H1510" s="17">
        <v>5</v>
      </c>
      <c r="I1510" s="17">
        <v>4</v>
      </c>
      <c r="J1510" s="17">
        <v>0</v>
      </c>
      <c r="K1510" s="22">
        <v>60</v>
      </c>
      <c r="L1510" s="12">
        <f t="shared" si="119"/>
        <v>15.707963267948966</v>
      </c>
      <c r="M1510" s="4">
        <f t="shared" si="120"/>
        <v>1.1961198770301527</v>
      </c>
      <c r="N1510" s="4">
        <f t="shared" si="121"/>
        <v>2.7541677982835004</v>
      </c>
    </row>
    <row r="1511" spans="1:14" x14ac:dyDescent="0.2">
      <c r="A1511" s="30">
        <v>37527</v>
      </c>
      <c r="B1511" s="3" t="s">
        <v>20</v>
      </c>
      <c r="C1511" s="3" t="s">
        <v>32</v>
      </c>
      <c r="D1511" s="2">
        <v>10</v>
      </c>
      <c r="E1511" s="3" t="s">
        <v>36</v>
      </c>
      <c r="F1511" s="3" t="str">
        <f t="shared" si="117"/>
        <v>Other</v>
      </c>
      <c r="G1511" s="3" t="str">
        <f t="shared" si="118"/>
        <v>OtherEnc</v>
      </c>
      <c r="H1511" s="17">
        <v>7.5</v>
      </c>
      <c r="I1511" s="17">
        <v>5</v>
      </c>
      <c r="J1511" s="17">
        <v>0</v>
      </c>
      <c r="K1511" s="22">
        <v>70</v>
      </c>
      <c r="L1511" s="12">
        <f t="shared" si="119"/>
        <v>29.45243112740431</v>
      </c>
      <c r="M1511" s="4">
        <f t="shared" si="120"/>
        <v>1.4691211490938902</v>
      </c>
      <c r="N1511" s="4">
        <f t="shared" si="121"/>
        <v>3.3827764577058748</v>
      </c>
    </row>
    <row r="1512" spans="1:14" x14ac:dyDescent="0.2">
      <c r="A1512" s="30">
        <v>37555</v>
      </c>
      <c r="B1512" s="3" t="s">
        <v>20</v>
      </c>
      <c r="C1512" s="3" t="s">
        <v>35</v>
      </c>
      <c r="D1512" s="2">
        <v>5</v>
      </c>
      <c r="E1512" s="3" t="s">
        <v>13</v>
      </c>
      <c r="F1512" s="3" t="str">
        <f t="shared" si="117"/>
        <v>Other</v>
      </c>
      <c r="G1512" s="3" t="str">
        <f t="shared" si="118"/>
        <v>OtherEnc</v>
      </c>
      <c r="H1512" s="17">
        <v>1.2</v>
      </c>
      <c r="I1512" s="17">
        <v>1</v>
      </c>
      <c r="J1512" s="17">
        <v>0</v>
      </c>
      <c r="K1512" s="22">
        <v>5</v>
      </c>
      <c r="L1512" s="12">
        <f t="shared" si="119"/>
        <v>0.94247779607693793</v>
      </c>
      <c r="M1512" s="4">
        <f t="shared" si="120"/>
        <v>-2.5728872586203724E-2</v>
      </c>
      <c r="N1512" s="4">
        <f t="shared" si="121"/>
        <v>-5.9242918476535858E-2</v>
      </c>
    </row>
    <row r="1513" spans="1:14" x14ac:dyDescent="0.2">
      <c r="A1513" s="30">
        <v>37562</v>
      </c>
      <c r="B1513" s="3" t="s">
        <v>20</v>
      </c>
      <c r="C1513" s="3" t="s">
        <v>35</v>
      </c>
      <c r="D1513" s="2">
        <v>9</v>
      </c>
      <c r="E1513" s="3" t="s">
        <v>13</v>
      </c>
      <c r="F1513" s="3" t="str">
        <f t="shared" si="117"/>
        <v>Other</v>
      </c>
      <c r="G1513" s="3" t="str">
        <f t="shared" si="118"/>
        <v>OtherEnc</v>
      </c>
      <c r="H1513" s="17">
        <v>1.6</v>
      </c>
      <c r="I1513" s="17">
        <v>0.8</v>
      </c>
      <c r="J1513" s="17">
        <v>0</v>
      </c>
      <c r="K1513" s="22">
        <v>0</v>
      </c>
      <c r="L1513" s="12">
        <f t="shared" si="119"/>
        <v>1.0053096491487339</v>
      </c>
      <c r="M1513" s="4">
        <f t="shared" si="120"/>
        <v>2.2998510140398521E-3</v>
      </c>
      <c r="N1513" s="4">
        <f t="shared" si="121"/>
        <v>5.2956026610354026E-3</v>
      </c>
    </row>
    <row r="1514" spans="1:14" x14ac:dyDescent="0.2">
      <c r="A1514" s="30">
        <v>37562</v>
      </c>
      <c r="B1514" s="3" t="s">
        <v>20</v>
      </c>
      <c r="C1514" s="3" t="s">
        <v>35</v>
      </c>
      <c r="D1514" s="2">
        <v>9</v>
      </c>
      <c r="E1514" s="3" t="s">
        <v>13</v>
      </c>
      <c r="F1514" s="3" t="str">
        <f t="shared" si="117"/>
        <v>Other</v>
      </c>
      <c r="G1514" s="3" t="str">
        <f t="shared" si="118"/>
        <v>OtherEnc</v>
      </c>
      <c r="H1514" s="17">
        <v>2.2000000000000002</v>
      </c>
      <c r="I1514" s="17">
        <v>2.5</v>
      </c>
      <c r="J1514" s="17">
        <v>0</v>
      </c>
      <c r="K1514" s="22">
        <v>0</v>
      </c>
      <c r="L1514" s="12">
        <f t="shared" si="119"/>
        <v>4.3196898986859651</v>
      </c>
      <c r="M1514" s="4">
        <f t="shared" si="120"/>
        <v>0.63545257086041529</v>
      </c>
      <c r="N1514" s="4">
        <f t="shared" si="121"/>
        <v>1.4631836169679346</v>
      </c>
    </row>
    <row r="1515" spans="1:14" x14ac:dyDescent="0.2">
      <c r="A1515" s="30">
        <v>37562</v>
      </c>
      <c r="B1515" s="3" t="s">
        <v>20</v>
      </c>
      <c r="C1515" s="3" t="s">
        <v>35</v>
      </c>
      <c r="D1515" s="2">
        <v>9</v>
      </c>
      <c r="E1515" s="3" t="s">
        <v>13</v>
      </c>
      <c r="F1515" s="3" t="str">
        <f t="shared" si="117"/>
        <v>Other</v>
      </c>
      <c r="G1515" s="3" t="str">
        <f t="shared" si="118"/>
        <v>OtherEnc</v>
      </c>
      <c r="H1515" s="17">
        <v>2.5</v>
      </c>
      <c r="I1515" s="17">
        <v>2.5</v>
      </c>
      <c r="J1515" s="17">
        <v>0</v>
      </c>
      <c r="K1515" s="22">
        <v>0</v>
      </c>
      <c r="L1515" s="12">
        <f t="shared" si="119"/>
        <v>4.908738521234052</v>
      </c>
      <c r="M1515" s="4">
        <f t="shared" si="120"/>
        <v>0.69096989871024672</v>
      </c>
      <c r="N1515" s="4">
        <f t="shared" si="121"/>
        <v>1.5910169884778196</v>
      </c>
    </row>
    <row r="1516" spans="1:14" x14ac:dyDescent="0.2">
      <c r="A1516" s="30">
        <v>37562</v>
      </c>
      <c r="B1516" s="3" t="s">
        <v>20</v>
      </c>
      <c r="C1516" s="3" t="s">
        <v>35</v>
      </c>
      <c r="D1516" s="2">
        <v>9</v>
      </c>
      <c r="E1516" s="3" t="s">
        <v>13</v>
      </c>
      <c r="F1516" s="3" t="str">
        <f t="shared" si="117"/>
        <v>Other</v>
      </c>
      <c r="G1516" s="3" t="str">
        <f t="shared" si="118"/>
        <v>OtherEnc</v>
      </c>
      <c r="H1516" s="17">
        <v>4.5</v>
      </c>
      <c r="I1516" s="17">
        <v>3</v>
      </c>
      <c r="J1516" s="17">
        <v>0</v>
      </c>
      <c r="K1516" s="22">
        <v>5</v>
      </c>
      <c r="L1516" s="12">
        <f t="shared" si="119"/>
        <v>10.602875205865551</v>
      </c>
      <c r="M1516" s="4">
        <f t="shared" si="120"/>
        <v>1.0254236498611775</v>
      </c>
      <c r="N1516" s="4">
        <f t="shared" si="121"/>
        <v>2.3611252101738933</v>
      </c>
    </row>
    <row r="1517" spans="1:14" x14ac:dyDescent="0.2">
      <c r="A1517" s="30">
        <v>37562</v>
      </c>
      <c r="B1517" s="3" t="s">
        <v>20</v>
      </c>
      <c r="C1517" s="3" t="s">
        <v>35</v>
      </c>
      <c r="D1517" s="2">
        <v>9</v>
      </c>
      <c r="E1517" s="3" t="s">
        <v>13</v>
      </c>
      <c r="F1517" s="3" t="str">
        <f t="shared" si="117"/>
        <v>Other</v>
      </c>
      <c r="G1517" s="3" t="str">
        <f t="shared" si="118"/>
        <v>OtherEnc</v>
      </c>
      <c r="H1517" s="17">
        <v>5.5</v>
      </c>
      <c r="I1517" s="17">
        <v>4</v>
      </c>
      <c r="J1517" s="17">
        <v>0</v>
      </c>
      <c r="K1517" s="22">
        <v>5</v>
      </c>
      <c r="L1517" s="12">
        <f t="shared" si="119"/>
        <v>17.27875959474386</v>
      </c>
      <c r="M1517" s="4">
        <f t="shared" si="120"/>
        <v>1.2375125621883776</v>
      </c>
      <c r="N1517" s="4">
        <f t="shared" si="121"/>
        <v>2.8494779780878252</v>
      </c>
    </row>
    <row r="1518" spans="1:14" x14ac:dyDescent="0.2">
      <c r="A1518" s="31">
        <v>37562</v>
      </c>
      <c r="B1518" s="11" t="s">
        <v>31</v>
      </c>
      <c r="C1518" s="3" t="s">
        <v>35</v>
      </c>
      <c r="D1518" s="7">
        <v>10</v>
      </c>
      <c r="E1518" s="11" t="s">
        <v>13</v>
      </c>
      <c r="F1518" s="3" t="str">
        <f t="shared" si="117"/>
        <v>Other</v>
      </c>
      <c r="G1518" s="3" t="str">
        <f t="shared" si="118"/>
        <v>OtherEnc</v>
      </c>
      <c r="H1518" s="19">
        <v>7</v>
      </c>
      <c r="I1518" s="19">
        <v>3</v>
      </c>
      <c r="J1518" s="19">
        <v>0</v>
      </c>
      <c r="K1518" s="24">
        <v>0</v>
      </c>
      <c r="L1518" s="12">
        <f t="shared" si="119"/>
        <v>16.493361431346415</v>
      </c>
      <c r="M1518" s="4">
        <f t="shared" si="120"/>
        <v>1.2173091761000907</v>
      </c>
      <c r="N1518" s="4">
        <f t="shared" si="121"/>
        <v>2.8029579624529326</v>
      </c>
    </row>
    <row r="1519" spans="1:14" x14ac:dyDescent="0.2">
      <c r="A1519" s="31">
        <v>37555</v>
      </c>
      <c r="B1519" s="11" t="s">
        <v>31</v>
      </c>
      <c r="C1519" t="s">
        <v>35</v>
      </c>
      <c r="D1519" s="7">
        <v>5</v>
      </c>
      <c r="E1519" s="11" t="s">
        <v>23</v>
      </c>
      <c r="F1519" s="3" t="str">
        <f t="shared" si="117"/>
        <v>Other</v>
      </c>
      <c r="G1519" s="3" t="str">
        <f t="shared" si="118"/>
        <v>OtherEnc</v>
      </c>
      <c r="H1519" s="19">
        <v>7</v>
      </c>
      <c r="I1519" s="19">
        <v>6</v>
      </c>
      <c r="J1519" s="19">
        <v>0</v>
      </c>
      <c r="K1519" s="24">
        <v>0</v>
      </c>
      <c r="L1519" s="12">
        <f t="shared" si="119"/>
        <v>32.986722862692829</v>
      </c>
      <c r="M1519" s="4">
        <f t="shared" si="120"/>
        <v>1.518339171764072</v>
      </c>
      <c r="N1519" s="4">
        <f t="shared" si="121"/>
        <v>3.496105143012878</v>
      </c>
    </row>
    <row r="1520" spans="1:14" x14ac:dyDescent="0.2">
      <c r="A1520" s="30">
        <v>37520</v>
      </c>
      <c r="B1520" s="3" t="s">
        <v>20</v>
      </c>
      <c r="C1520" s="3" t="s">
        <v>35</v>
      </c>
      <c r="D1520" s="2">
        <v>1</v>
      </c>
      <c r="E1520" s="3" t="s">
        <v>16</v>
      </c>
      <c r="F1520" s="3" t="str">
        <f t="shared" si="117"/>
        <v>Mon</v>
      </c>
      <c r="G1520" s="3" t="str">
        <f t="shared" si="118"/>
        <v>Encrust</v>
      </c>
      <c r="H1520" s="17">
        <v>8</v>
      </c>
      <c r="I1520" s="17">
        <v>7</v>
      </c>
      <c r="J1520" s="17">
        <v>0</v>
      </c>
      <c r="K1520" s="22">
        <v>5</v>
      </c>
      <c r="L1520" s="12">
        <f t="shared" si="119"/>
        <v>43.982297150257104</v>
      </c>
      <c r="M1520" s="4">
        <f t="shared" si="120"/>
        <v>1.6432779083723719</v>
      </c>
      <c r="N1520" s="4">
        <f t="shared" si="121"/>
        <v>3.7837872154646588</v>
      </c>
    </row>
    <row r="1521" spans="1:14" x14ac:dyDescent="0.2">
      <c r="A1521" s="30">
        <v>37520</v>
      </c>
      <c r="B1521" s="3" t="s">
        <v>20</v>
      </c>
      <c r="C1521" s="3" t="s">
        <v>35</v>
      </c>
      <c r="D1521" s="2">
        <v>1</v>
      </c>
      <c r="E1521" s="3" t="s">
        <v>16</v>
      </c>
      <c r="F1521" s="3" t="str">
        <f t="shared" si="117"/>
        <v>Mon</v>
      </c>
      <c r="G1521" s="3" t="str">
        <f t="shared" si="118"/>
        <v>Encrust</v>
      </c>
      <c r="H1521" s="17">
        <v>2.5</v>
      </c>
      <c r="I1521" s="17">
        <v>2.2000000000000002</v>
      </c>
      <c r="J1521" s="17">
        <v>0</v>
      </c>
      <c r="K1521" s="22">
        <v>0</v>
      </c>
      <c r="L1521" s="12">
        <f t="shared" si="119"/>
        <v>4.3196898986859651</v>
      </c>
      <c r="M1521" s="4">
        <f t="shared" si="120"/>
        <v>0.63545257086041529</v>
      </c>
      <c r="N1521" s="4">
        <f t="shared" si="121"/>
        <v>1.4631836169679346</v>
      </c>
    </row>
    <row r="1522" spans="1:14" x14ac:dyDescent="0.2">
      <c r="A1522" s="30">
        <v>37520</v>
      </c>
      <c r="B1522" s="3" t="s">
        <v>20</v>
      </c>
      <c r="C1522" s="3" t="s">
        <v>35</v>
      </c>
      <c r="D1522" s="2">
        <v>1</v>
      </c>
      <c r="E1522" s="3" t="s">
        <v>16</v>
      </c>
      <c r="F1522" s="3" t="str">
        <f t="shared" si="117"/>
        <v>Mon</v>
      </c>
      <c r="G1522" s="3" t="str">
        <f t="shared" si="118"/>
        <v>Encrust</v>
      </c>
      <c r="H1522" s="17">
        <v>71.5</v>
      </c>
      <c r="I1522" s="17">
        <v>36</v>
      </c>
      <c r="J1522" s="17">
        <v>0</v>
      </c>
      <c r="K1522" s="22">
        <v>55</v>
      </c>
      <c r="L1522" s="12">
        <f t="shared" si="119"/>
        <v>2021.6148725850319</v>
      </c>
      <c r="M1522" s="4">
        <f t="shared" si="120"/>
        <v>3.3056984239345395</v>
      </c>
      <c r="N1522" s="4">
        <f t="shared" si="121"/>
        <v>7.6116519128855815</v>
      </c>
    </row>
    <row r="1523" spans="1:14" x14ac:dyDescent="0.2">
      <c r="A1523" s="30">
        <v>37520</v>
      </c>
      <c r="B1523" s="3" t="s">
        <v>20</v>
      </c>
      <c r="C1523" s="3" t="s">
        <v>35</v>
      </c>
      <c r="D1523" s="2">
        <v>1</v>
      </c>
      <c r="E1523" s="3" t="s">
        <v>16</v>
      </c>
      <c r="F1523" s="3" t="str">
        <f t="shared" si="117"/>
        <v>Mon</v>
      </c>
      <c r="G1523" s="3" t="str">
        <f t="shared" si="118"/>
        <v>Encrust</v>
      </c>
      <c r="H1523" s="17">
        <v>12.5</v>
      </c>
      <c r="I1523" s="17">
        <v>6.5</v>
      </c>
      <c r="J1523" s="17">
        <v>0</v>
      </c>
      <c r="K1523" s="22">
        <v>5</v>
      </c>
      <c r="L1523" s="12">
        <f t="shared" si="119"/>
        <v>63.813600776042669</v>
      </c>
      <c r="M1523" s="4">
        <f t="shared" si="120"/>
        <v>1.8049132510170833</v>
      </c>
      <c r="N1523" s="4">
        <f t="shared" si="121"/>
        <v>4.1559663459393565</v>
      </c>
    </row>
    <row r="1524" spans="1:14" x14ac:dyDescent="0.2">
      <c r="A1524" s="30">
        <v>37520</v>
      </c>
      <c r="B1524" s="3" t="s">
        <v>20</v>
      </c>
      <c r="C1524" s="3" t="s">
        <v>35</v>
      </c>
      <c r="D1524" s="2">
        <v>1</v>
      </c>
      <c r="E1524" s="3" t="s">
        <v>16</v>
      </c>
      <c r="F1524" s="3" t="str">
        <f t="shared" si="117"/>
        <v>Mon</v>
      </c>
      <c r="G1524" s="3" t="str">
        <f t="shared" si="118"/>
        <v>Encrust</v>
      </c>
      <c r="H1524" s="17">
        <v>65</v>
      </c>
      <c r="I1524" s="17">
        <v>66</v>
      </c>
      <c r="J1524" s="17">
        <v>0</v>
      </c>
      <c r="K1524" s="22">
        <v>95</v>
      </c>
      <c r="L1524" s="12">
        <f t="shared" si="119"/>
        <v>3369.3581209750532</v>
      </c>
      <c r="M1524" s="4">
        <f t="shared" si="120"/>
        <v>3.5275471735508956</v>
      </c>
      <c r="N1524" s="4">
        <f t="shared" si="121"/>
        <v>8.1224775366515729</v>
      </c>
    </row>
    <row r="1525" spans="1:14" x14ac:dyDescent="0.2">
      <c r="A1525" s="30">
        <v>37520</v>
      </c>
      <c r="B1525" s="3" t="s">
        <v>20</v>
      </c>
      <c r="C1525" s="3" t="s">
        <v>35</v>
      </c>
      <c r="D1525" s="2">
        <v>1</v>
      </c>
      <c r="E1525" s="3" t="s">
        <v>16</v>
      </c>
      <c r="F1525" s="3" t="str">
        <f t="shared" si="117"/>
        <v>Mon</v>
      </c>
      <c r="G1525" s="3" t="str">
        <f t="shared" si="118"/>
        <v>Encrust</v>
      </c>
      <c r="H1525" s="17">
        <v>15</v>
      </c>
      <c r="I1525" s="17">
        <v>8.5</v>
      </c>
      <c r="J1525" s="17">
        <v>0</v>
      </c>
      <c r="K1525" s="22">
        <v>0</v>
      </c>
      <c r="L1525" s="12">
        <f t="shared" si="119"/>
        <v>100.13826583317466</v>
      </c>
      <c r="M1525" s="4">
        <f t="shared" si="120"/>
        <v>2.0006000661361454</v>
      </c>
      <c r="N1525" s="4">
        <f t="shared" si="121"/>
        <v>4.6065518893279904</v>
      </c>
    </row>
    <row r="1526" spans="1:14" x14ac:dyDescent="0.2">
      <c r="A1526" s="30">
        <v>37520</v>
      </c>
      <c r="B1526" s="3" t="s">
        <v>20</v>
      </c>
      <c r="C1526" s="3" t="s">
        <v>35</v>
      </c>
      <c r="D1526" s="2">
        <v>1</v>
      </c>
      <c r="E1526" s="3" t="s">
        <v>16</v>
      </c>
      <c r="F1526" s="3" t="str">
        <f t="shared" si="117"/>
        <v>Mon</v>
      </c>
      <c r="G1526" s="3" t="str">
        <f t="shared" si="118"/>
        <v>Encrust</v>
      </c>
      <c r="H1526" s="17">
        <v>11</v>
      </c>
      <c r="I1526" s="17">
        <v>5.5</v>
      </c>
      <c r="J1526" s="17">
        <v>0</v>
      </c>
      <c r="K1526" s="22">
        <v>0</v>
      </c>
      <c r="L1526" s="12">
        <f t="shared" si="119"/>
        <v>47.516588885545623</v>
      </c>
      <c r="M1526" s="4">
        <f t="shared" si="120"/>
        <v>1.6768452560186404</v>
      </c>
      <c r="N1526" s="4">
        <f t="shared" si="121"/>
        <v>3.8610788897663055</v>
      </c>
    </row>
    <row r="1527" spans="1:14" x14ac:dyDescent="0.2">
      <c r="A1527" s="30">
        <v>37520</v>
      </c>
      <c r="B1527" s="3" t="s">
        <v>20</v>
      </c>
      <c r="C1527" s="3" t="s">
        <v>35</v>
      </c>
      <c r="D1527" s="2">
        <v>1</v>
      </c>
      <c r="E1527" s="3" t="s">
        <v>16</v>
      </c>
      <c r="F1527" s="3" t="str">
        <f t="shared" si="117"/>
        <v>Mon</v>
      </c>
      <c r="G1527" s="3" t="str">
        <f t="shared" si="118"/>
        <v>Encrust</v>
      </c>
      <c r="H1527" s="17">
        <v>25.5</v>
      </c>
      <c r="I1527" s="17">
        <v>20.5</v>
      </c>
      <c r="J1527" s="17">
        <v>0</v>
      </c>
      <c r="K1527" s="22">
        <v>15</v>
      </c>
      <c r="L1527" s="12">
        <f t="shared" si="119"/>
        <v>410.56688991601607</v>
      </c>
      <c r="M1527" s="4">
        <f t="shared" si="120"/>
        <v>2.6133839228558808</v>
      </c>
      <c r="N1527" s="4">
        <f t="shared" si="121"/>
        <v>6.0175388630382525</v>
      </c>
    </row>
    <row r="1528" spans="1:14" x14ac:dyDescent="0.2">
      <c r="A1528" s="30">
        <v>37520</v>
      </c>
      <c r="B1528" s="3" t="s">
        <v>20</v>
      </c>
      <c r="C1528" s="3" t="s">
        <v>35</v>
      </c>
      <c r="D1528" s="2">
        <v>1</v>
      </c>
      <c r="E1528" s="3" t="s">
        <v>16</v>
      </c>
      <c r="F1528" s="3" t="str">
        <f t="shared" si="117"/>
        <v>Mon</v>
      </c>
      <c r="G1528" s="3" t="str">
        <f t="shared" si="118"/>
        <v>Encrust</v>
      </c>
      <c r="H1528" s="17">
        <v>40.5</v>
      </c>
      <c r="I1528" s="17">
        <v>28</v>
      </c>
      <c r="J1528" s="17">
        <v>0</v>
      </c>
      <c r="K1528" s="22">
        <v>40</v>
      </c>
      <c r="L1528" s="12">
        <f t="shared" si="119"/>
        <v>890.64151729270634</v>
      </c>
      <c r="M1528" s="4">
        <f t="shared" si="120"/>
        <v>2.9497029359230593</v>
      </c>
      <c r="N1528" s="4">
        <f t="shared" si="121"/>
        <v>6.7919420090172071</v>
      </c>
    </row>
    <row r="1529" spans="1:14" x14ac:dyDescent="0.2">
      <c r="A1529" s="30">
        <v>37520</v>
      </c>
      <c r="B1529" s="3" t="s">
        <v>20</v>
      </c>
      <c r="C1529" s="3" t="s">
        <v>35</v>
      </c>
      <c r="D1529" s="2">
        <v>1</v>
      </c>
      <c r="E1529" s="3" t="s">
        <v>16</v>
      </c>
      <c r="F1529" s="3" t="str">
        <f t="shared" si="117"/>
        <v>Mon</v>
      </c>
      <c r="G1529" s="3" t="str">
        <f t="shared" si="118"/>
        <v>Encrust</v>
      </c>
      <c r="H1529" s="17">
        <v>23</v>
      </c>
      <c r="I1529" s="17">
        <v>17</v>
      </c>
      <c r="J1529" s="17">
        <v>0</v>
      </c>
      <c r="K1529" s="22">
        <v>25</v>
      </c>
      <c r="L1529" s="12">
        <f t="shared" si="119"/>
        <v>307.09068188840229</v>
      </c>
      <c r="M1529" s="4">
        <f t="shared" si="120"/>
        <v>2.4872666387620384</v>
      </c>
      <c r="N1529" s="4">
        <f t="shared" si="121"/>
        <v>5.727143084714875</v>
      </c>
    </row>
    <row r="1530" spans="1:14" x14ac:dyDescent="0.2">
      <c r="A1530" s="30">
        <v>37520</v>
      </c>
      <c r="B1530" s="3" t="s">
        <v>20</v>
      </c>
      <c r="C1530" s="3" t="s">
        <v>35</v>
      </c>
      <c r="D1530" s="2">
        <v>1</v>
      </c>
      <c r="E1530" s="3" t="s">
        <v>16</v>
      </c>
      <c r="F1530" s="3" t="str">
        <f t="shared" si="117"/>
        <v>Mon</v>
      </c>
      <c r="G1530" s="3" t="str">
        <f t="shared" si="118"/>
        <v>Encrust</v>
      </c>
      <c r="H1530" s="17">
        <v>62</v>
      </c>
      <c r="I1530" s="17">
        <v>36</v>
      </c>
      <c r="J1530" s="17">
        <v>0</v>
      </c>
      <c r="K1530" s="22">
        <v>85</v>
      </c>
      <c r="L1530" s="12">
        <f t="shared" si="119"/>
        <v>1753.0087007031045</v>
      </c>
      <c r="M1530" s="4">
        <f t="shared" si="120"/>
        <v>3.2437840716317128</v>
      </c>
      <c r="N1530" s="4">
        <f t="shared" si="121"/>
        <v>7.4690888482307107</v>
      </c>
    </row>
    <row r="1531" spans="1:14" x14ac:dyDescent="0.2">
      <c r="A1531" s="31">
        <v>37520</v>
      </c>
      <c r="B1531" s="11" t="s">
        <v>31</v>
      </c>
      <c r="C1531" s="3" t="s">
        <v>35</v>
      </c>
      <c r="D1531" s="2">
        <v>1</v>
      </c>
      <c r="E1531" s="11" t="s">
        <v>16</v>
      </c>
      <c r="F1531" s="3" t="str">
        <f t="shared" si="117"/>
        <v>Mon</v>
      </c>
      <c r="G1531" s="3" t="str">
        <f t="shared" si="118"/>
        <v>Encrust</v>
      </c>
      <c r="H1531" s="19">
        <v>25</v>
      </c>
      <c r="I1531" s="19">
        <v>17</v>
      </c>
      <c r="J1531" s="19">
        <v>0</v>
      </c>
      <c r="K1531" s="24">
        <v>0</v>
      </c>
      <c r="L1531" s="12">
        <f t="shared" si="119"/>
        <v>333.79421944391549</v>
      </c>
      <c r="M1531" s="4">
        <f t="shared" si="120"/>
        <v>2.5234788114164828</v>
      </c>
      <c r="N1531" s="4">
        <f t="shared" si="121"/>
        <v>5.8105246936539263</v>
      </c>
    </row>
    <row r="1532" spans="1:14" x14ac:dyDescent="0.2">
      <c r="A1532" s="31">
        <v>37520</v>
      </c>
      <c r="B1532" s="11" t="s">
        <v>31</v>
      </c>
      <c r="C1532" s="3" t="s">
        <v>35</v>
      </c>
      <c r="D1532" s="2">
        <v>1</v>
      </c>
      <c r="E1532" s="11" t="s">
        <v>16</v>
      </c>
      <c r="F1532" s="3" t="str">
        <f t="shared" si="117"/>
        <v>Mon</v>
      </c>
      <c r="G1532" s="3" t="str">
        <f t="shared" si="118"/>
        <v>Encrust</v>
      </c>
      <c r="H1532" s="19">
        <v>100</v>
      </c>
      <c r="I1532" s="19">
        <v>73</v>
      </c>
      <c r="J1532" s="19">
        <v>0</v>
      </c>
      <c r="K1532" s="24">
        <v>80</v>
      </c>
      <c r="L1532" s="12">
        <f t="shared" si="119"/>
        <v>5733.4065928013724</v>
      </c>
      <c r="M1532" s="4">
        <f t="shared" si="120"/>
        <v>3.7584127414866275</v>
      </c>
      <c r="N1532" s="4">
        <f t="shared" si="121"/>
        <v>8.6540651518659928</v>
      </c>
    </row>
    <row r="1533" spans="1:14" x14ac:dyDescent="0.2">
      <c r="A1533" s="31">
        <v>37520</v>
      </c>
      <c r="B1533" s="11" t="s">
        <v>31</v>
      </c>
      <c r="C1533" s="3" t="s">
        <v>35</v>
      </c>
      <c r="D1533" s="2">
        <v>1</v>
      </c>
      <c r="E1533" s="11" t="s">
        <v>16</v>
      </c>
      <c r="F1533" s="3" t="str">
        <f t="shared" si="117"/>
        <v>Mon</v>
      </c>
      <c r="G1533" s="3" t="str">
        <f t="shared" si="118"/>
        <v>Encrust</v>
      </c>
      <c r="H1533" s="19">
        <v>30</v>
      </c>
      <c r="I1533" s="19">
        <v>23</v>
      </c>
      <c r="J1533" s="19">
        <v>0</v>
      </c>
      <c r="K1533" s="24">
        <v>10</v>
      </c>
      <c r="L1533" s="12">
        <f t="shared" si="119"/>
        <v>541.92473274423935</v>
      </c>
      <c r="M1533" s="4">
        <f t="shared" si="120"/>
        <v>2.7339389721034268</v>
      </c>
      <c r="N1533" s="4">
        <f t="shared" si="121"/>
        <v>6.2951271223208147</v>
      </c>
    </row>
    <row r="1534" spans="1:14" x14ac:dyDescent="0.2">
      <c r="A1534" s="31">
        <v>37520</v>
      </c>
      <c r="B1534" s="11" t="s">
        <v>31</v>
      </c>
      <c r="C1534" s="3" t="s">
        <v>35</v>
      </c>
      <c r="D1534" s="2">
        <v>1</v>
      </c>
      <c r="E1534" s="11" t="s">
        <v>16</v>
      </c>
      <c r="F1534" s="3" t="str">
        <f t="shared" si="117"/>
        <v>Mon</v>
      </c>
      <c r="G1534" s="3" t="str">
        <f t="shared" si="118"/>
        <v>Encrust</v>
      </c>
      <c r="H1534" s="19">
        <v>52</v>
      </c>
      <c r="I1534" s="19">
        <v>28</v>
      </c>
      <c r="J1534" s="19">
        <v>0</v>
      </c>
      <c r="K1534" s="24">
        <v>20</v>
      </c>
      <c r="L1534" s="12">
        <f t="shared" si="119"/>
        <v>1143.5397259066847</v>
      </c>
      <c r="M1534" s="4">
        <f t="shared" si="120"/>
        <v>3.0582512563431896</v>
      </c>
      <c r="N1534" s="4">
        <f t="shared" si="121"/>
        <v>7.0418837534861405</v>
      </c>
    </row>
    <row r="1535" spans="1:14" x14ac:dyDescent="0.2">
      <c r="A1535" s="31">
        <v>37520</v>
      </c>
      <c r="B1535" s="11" t="s">
        <v>31</v>
      </c>
      <c r="C1535" s="3" t="s">
        <v>35</v>
      </c>
      <c r="D1535" s="2">
        <v>1</v>
      </c>
      <c r="E1535" s="11" t="s">
        <v>16</v>
      </c>
      <c r="F1535" s="3" t="str">
        <f t="shared" si="117"/>
        <v>Mon</v>
      </c>
      <c r="G1535" s="3" t="str">
        <f t="shared" si="118"/>
        <v>Encrust</v>
      </c>
      <c r="H1535" s="19">
        <v>65</v>
      </c>
      <c r="I1535" s="19">
        <v>40</v>
      </c>
      <c r="J1535" s="19">
        <v>0</v>
      </c>
      <c r="K1535" s="24">
        <v>60</v>
      </c>
      <c r="L1535" s="12">
        <f t="shared" si="119"/>
        <v>2042.0352248333654</v>
      </c>
      <c r="M1535" s="4">
        <f t="shared" si="120"/>
        <v>3.3100632293369894</v>
      </c>
      <c r="N1535" s="4">
        <f t="shared" si="121"/>
        <v>7.6217022487390826</v>
      </c>
    </row>
    <row r="1536" spans="1:14" x14ac:dyDescent="0.2">
      <c r="A1536" s="31">
        <v>37520</v>
      </c>
      <c r="B1536" s="11" t="s">
        <v>31</v>
      </c>
      <c r="C1536" s="3" t="s">
        <v>35</v>
      </c>
      <c r="D1536" s="2">
        <v>1</v>
      </c>
      <c r="E1536" s="11" t="s">
        <v>16</v>
      </c>
      <c r="F1536" s="3" t="str">
        <f t="shared" si="117"/>
        <v>Mon</v>
      </c>
      <c r="G1536" s="3" t="str">
        <f t="shared" si="118"/>
        <v>Encrust</v>
      </c>
      <c r="H1536" s="19">
        <v>12</v>
      </c>
      <c r="I1536" s="19">
        <v>17</v>
      </c>
      <c r="J1536" s="19">
        <v>0</v>
      </c>
      <c r="K1536" s="24">
        <v>60</v>
      </c>
      <c r="L1536" s="12">
        <f t="shared" si="119"/>
        <v>160.22122533307945</v>
      </c>
      <c r="M1536" s="4">
        <f t="shared" si="120"/>
        <v>2.2047200487920704</v>
      </c>
      <c r="N1536" s="4">
        <f t="shared" si="121"/>
        <v>5.0765555185737261</v>
      </c>
    </row>
    <row r="1537" spans="1:14" x14ac:dyDescent="0.2">
      <c r="A1537" s="31">
        <v>37520</v>
      </c>
      <c r="B1537" s="11" t="s">
        <v>31</v>
      </c>
      <c r="C1537" s="3" t="s">
        <v>35</v>
      </c>
      <c r="D1537" s="2">
        <v>1</v>
      </c>
      <c r="E1537" s="11" t="s">
        <v>16</v>
      </c>
      <c r="F1537" s="3" t="str">
        <f t="shared" si="117"/>
        <v>Mon</v>
      </c>
      <c r="G1537" s="3" t="str">
        <f t="shared" si="118"/>
        <v>Encrust</v>
      </c>
      <c r="H1537" s="19">
        <v>20</v>
      </c>
      <c r="I1537" s="19">
        <v>18</v>
      </c>
      <c r="J1537" s="19">
        <v>0</v>
      </c>
      <c r="K1537" s="24">
        <v>30</v>
      </c>
      <c r="L1537" s="12">
        <f t="shared" si="119"/>
        <v>282.74333882308139</v>
      </c>
      <c r="M1537" s="4">
        <f t="shared" si="120"/>
        <v>2.4513923821334589</v>
      </c>
      <c r="N1537" s="4">
        <f t="shared" si="121"/>
        <v>5.644539556179665</v>
      </c>
    </row>
    <row r="1538" spans="1:14" x14ac:dyDescent="0.2">
      <c r="A1538" s="31">
        <v>37520</v>
      </c>
      <c r="B1538" s="11" t="s">
        <v>31</v>
      </c>
      <c r="C1538" s="3" t="s">
        <v>35</v>
      </c>
      <c r="D1538" s="2">
        <v>1</v>
      </c>
      <c r="E1538" s="11" t="s">
        <v>16</v>
      </c>
      <c r="F1538" s="3" t="str">
        <f t="shared" si="117"/>
        <v>Mon</v>
      </c>
      <c r="G1538" s="3" t="str">
        <f t="shared" si="118"/>
        <v>Encrust</v>
      </c>
      <c r="H1538" s="19">
        <v>48</v>
      </c>
      <c r="I1538" s="19">
        <v>31</v>
      </c>
      <c r="J1538" s="19">
        <v>0</v>
      </c>
      <c r="K1538" s="24">
        <v>5</v>
      </c>
      <c r="L1538" s="12">
        <f t="shared" si="119"/>
        <v>1168.6724671354029</v>
      </c>
      <c r="M1538" s="4">
        <f t="shared" si="120"/>
        <v>3.0676928125760314</v>
      </c>
      <c r="N1538" s="4">
        <f t="shared" si="121"/>
        <v>7.063623740122547</v>
      </c>
    </row>
    <row r="1539" spans="1:14" x14ac:dyDescent="0.2">
      <c r="A1539" s="30">
        <v>37555</v>
      </c>
      <c r="B1539" s="3" t="s">
        <v>20</v>
      </c>
      <c r="C1539" s="3" t="s">
        <v>35</v>
      </c>
      <c r="D1539" s="2">
        <v>2</v>
      </c>
      <c r="E1539" s="3" t="s">
        <v>16</v>
      </c>
      <c r="F1539" s="3" t="str">
        <f t="shared" ref="F1539:F1602" si="122">VLOOKUP(E1539,P$3:Q$22,2)</f>
        <v>Mon</v>
      </c>
      <c r="G1539" s="3" t="str">
        <f t="shared" ref="G1539:G1602" si="123">VLOOKUP(E1539,P$24:Q$44,2)</f>
        <v>Encrust</v>
      </c>
      <c r="H1539" s="17">
        <v>64</v>
      </c>
      <c r="I1539" s="17">
        <v>41</v>
      </c>
      <c r="J1539" s="17">
        <v>0</v>
      </c>
      <c r="K1539" s="22">
        <v>65</v>
      </c>
      <c r="L1539" s="12">
        <f t="shared" ref="L1539:L1602" si="124">IF(J1539&gt;0,PI()*((H1539/2)*(I1539/2)+J1539^2),((H1539/2)*(I1539/2))*PI())</f>
        <v>2060.8847807549041</v>
      </c>
      <c r="M1539" s="4">
        <f t="shared" ref="M1539:M1602" si="125">LOG(L1539)</f>
        <v>3.3140537120697942</v>
      </c>
      <c r="N1539" s="4">
        <f t="shared" ref="N1539:N1602" si="126">LN(L1539)</f>
        <v>7.6308906747934895</v>
      </c>
    </row>
    <row r="1540" spans="1:14" x14ac:dyDescent="0.2">
      <c r="A1540" s="30">
        <v>37555</v>
      </c>
      <c r="B1540" s="3" t="s">
        <v>20</v>
      </c>
      <c r="C1540" s="3" t="s">
        <v>35</v>
      </c>
      <c r="D1540" s="2">
        <v>2</v>
      </c>
      <c r="E1540" s="3" t="s">
        <v>16</v>
      </c>
      <c r="F1540" s="3" t="str">
        <f t="shared" si="122"/>
        <v>Mon</v>
      </c>
      <c r="G1540" s="3" t="str">
        <f t="shared" si="123"/>
        <v>Encrust</v>
      </c>
      <c r="H1540" s="17">
        <v>38</v>
      </c>
      <c r="I1540" s="17">
        <v>29.5</v>
      </c>
      <c r="J1540" s="17">
        <v>0</v>
      </c>
      <c r="K1540" s="22">
        <v>35</v>
      </c>
      <c r="L1540" s="12">
        <f t="shared" si="124"/>
        <v>880.43134116853957</v>
      </c>
      <c r="M1540" s="4">
        <f t="shared" si="125"/>
        <v>2.9446954939611447</v>
      </c>
      <c r="N1540" s="4">
        <f t="shared" si="126"/>
        <v>6.7804119478016691</v>
      </c>
    </row>
    <row r="1541" spans="1:14" x14ac:dyDescent="0.2">
      <c r="A1541" s="30">
        <v>37555</v>
      </c>
      <c r="B1541" s="3" t="s">
        <v>20</v>
      </c>
      <c r="C1541" s="3" t="s">
        <v>35</v>
      </c>
      <c r="D1541" s="2">
        <v>2</v>
      </c>
      <c r="E1541" s="3" t="s">
        <v>16</v>
      </c>
      <c r="F1541" s="3" t="str">
        <f t="shared" si="122"/>
        <v>Mon</v>
      </c>
      <c r="G1541" s="3" t="str">
        <f t="shared" si="123"/>
        <v>Encrust</v>
      </c>
      <c r="H1541" s="17">
        <v>36.5</v>
      </c>
      <c r="I1541" s="17">
        <v>27</v>
      </c>
      <c r="J1541" s="17">
        <v>0</v>
      </c>
      <c r="K1541" s="22">
        <v>30</v>
      </c>
      <c r="L1541" s="12">
        <f t="shared" si="124"/>
        <v>774.00989002818528</v>
      </c>
      <c r="M1541" s="4">
        <f t="shared" si="125"/>
        <v>2.8887465099816336</v>
      </c>
      <c r="N1541" s="4">
        <f t="shared" si="126"/>
        <v>6.6515846513222847</v>
      </c>
    </row>
    <row r="1542" spans="1:14" x14ac:dyDescent="0.2">
      <c r="A1542" s="30">
        <v>37555</v>
      </c>
      <c r="B1542" s="3" t="s">
        <v>20</v>
      </c>
      <c r="C1542" s="3" t="s">
        <v>35</v>
      </c>
      <c r="D1542" s="2">
        <v>2</v>
      </c>
      <c r="E1542" s="3" t="s">
        <v>16</v>
      </c>
      <c r="F1542" s="3" t="str">
        <f t="shared" si="122"/>
        <v>Mon</v>
      </c>
      <c r="G1542" s="3" t="str">
        <f t="shared" si="123"/>
        <v>Encrust</v>
      </c>
      <c r="H1542" s="17">
        <v>109</v>
      </c>
      <c r="I1542" s="17">
        <v>91</v>
      </c>
      <c r="J1542" s="17">
        <v>0</v>
      </c>
      <c r="K1542" s="22">
        <v>35</v>
      </c>
      <c r="L1542" s="12">
        <f t="shared" si="124"/>
        <v>7790.3643827392898</v>
      </c>
      <c r="M1542" s="4">
        <f t="shared" si="125"/>
        <v>3.8915577716278889</v>
      </c>
      <c r="N1542" s="4">
        <f t="shared" si="126"/>
        <v>8.9606429134755032</v>
      </c>
    </row>
    <row r="1543" spans="1:14" x14ac:dyDescent="0.2">
      <c r="A1543" s="30">
        <v>37555</v>
      </c>
      <c r="B1543" s="3" t="s">
        <v>20</v>
      </c>
      <c r="C1543" s="3" t="s">
        <v>35</v>
      </c>
      <c r="D1543" s="2">
        <v>2</v>
      </c>
      <c r="E1543" s="3" t="s">
        <v>16</v>
      </c>
      <c r="F1543" s="3" t="str">
        <f t="shared" si="122"/>
        <v>Mon</v>
      </c>
      <c r="G1543" s="3" t="str">
        <f t="shared" si="123"/>
        <v>Encrust</v>
      </c>
      <c r="H1543" s="17">
        <v>48.5</v>
      </c>
      <c r="I1543" s="17">
        <v>29</v>
      </c>
      <c r="J1543" s="17">
        <v>0</v>
      </c>
      <c r="K1543" s="22">
        <v>40</v>
      </c>
      <c r="L1543" s="12">
        <f t="shared" si="124"/>
        <v>1104.662516818511</v>
      </c>
      <c r="M1543" s="4">
        <f t="shared" si="125"/>
        <v>3.0432296178673912</v>
      </c>
      <c r="N1543" s="4">
        <f t="shared" si="126"/>
        <v>7.0072951526594212</v>
      </c>
    </row>
    <row r="1544" spans="1:14" x14ac:dyDescent="0.2">
      <c r="A1544" s="30">
        <v>37555</v>
      </c>
      <c r="B1544" s="3" t="s">
        <v>20</v>
      </c>
      <c r="C1544" s="3" t="s">
        <v>35</v>
      </c>
      <c r="D1544" s="2">
        <v>2</v>
      </c>
      <c r="E1544" s="3" t="s">
        <v>16</v>
      </c>
      <c r="F1544" s="3" t="str">
        <f t="shared" si="122"/>
        <v>Mon</v>
      </c>
      <c r="G1544" s="3" t="str">
        <f t="shared" si="123"/>
        <v>Encrust</v>
      </c>
      <c r="H1544" s="17">
        <v>17</v>
      </c>
      <c r="I1544" s="17">
        <v>12</v>
      </c>
      <c r="J1544" s="17">
        <v>0</v>
      </c>
      <c r="K1544" s="22">
        <v>30</v>
      </c>
      <c r="L1544" s="12">
        <f t="shared" si="124"/>
        <v>160.22122533307945</v>
      </c>
      <c r="M1544" s="4">
        <f t="shared" si="125"/>
        <v>2.2047200487920704</v>
      </c>
      <c r="N1544" s="4">
        <f t="shared" si="126"/>
        <v>5.0765555185737261</v>
      </c>
    </row>
    <row r="1545" spans="1:14" x14ac:dyDescent="0.2">
      <c r="A1545" s="30">
        <v>37555</v>
      </c>
      <c r="B1545" s="3" t="s">
        <v>20</v>
      </c>
      <c r="C1545" s="3" t="s">
        <v>35</v>
      </c>
      <c r="D1545" s="2">
        <v>2</v>
      </c>
      <c r="E1545" s="3" t="s">
        <v>16</v>
      </c>
      <c r="F1545" s="3" t="str">
        <f t="shared" si="122"/>
        <v>Mon</v>
      </c>
      <c r="G1545" s="3" t="str">
        <f t="shared" si="123"/>
        <v>Encrust</v>
      </c>
      <c r="H1545" s="17">
        <v>17</v>
      </c>
      <c r="I1545" s="17">
        <v>15.5</v>
      </c>
      <c r="J1545" s="17">
        <v>0</v>
      </c>
      <c r="K1545" s="22">
        <v>5</v>
      </c>
      <c r="L1545" s="12">
        <f t="shared" si="124"/>
        <v>206.95241605522762</v>
      </c>
      <c r="M1545" s="4">
        <f t="shared" si="125"/>
        <v>2.3158705009147367</v>
      </c>
      <c r="N1545" s="4">
        <f t="shared" si="126"/>
        <v>5.3324888927109262</v>
      </c>
    </row>
    <row r="1546" spans="1:14" x14ac:dyDescent="0.2">
      <c r="A1546" s="31">
        <v>37555</v>
      </c>
      <c r="B1546" s="11" t="s">
        <v>31</v>
      </c>
      <c r="C1546" t="s">
        <v>35</v>
      </c>
      <c r="D1546" s="7">
        <v>2</v>
      </c>
      <c r="E1546" s="11" t="s">
        <v>16</v>
      </c>
      <c r="F1546" s="3" t="str">
        <f t="shared" si="122"/>
        <v>Mon</v>
      </c>
      <c r="G1546" s="3" t="str">
        <f t="shared" si="123"/>
        <v>Encrust</v>
      </c>
      <c r="H1546" s="19">
        <v>33</v>
      </c>
      <c r="I1546" s="19">
        <v>20</v>
      </c>
      <c r="J1546" s="19">
        <v>10</v>
      </c>
      <c r="K1546" s="24">
        <v>40</v>
      </c>
      <c r="L1546" s="12">
        <f t="shared" si="124"/>
        <v>832.52205320129519</v>
      </c>
      <c r="M1546" s="4">
        <f t="shared" si="125"/>
        <v>2.9203957466309416</v>
      </c>
      <c r="N1546" s="4">
        <f t="shared" si="126"/>
        <v>6.724459711835622</v>
      </c>
    </row>
    <row r="1547" spans="1:14" x14ac:dyDescent="0.2">
      <c r="A1547" s="31">
        <v>37555</v>
      </c>
      <c r="B1547" s="11" t="s">
        <v>31</v>
      </c>
      <c r="C1547" t="s">
        <v>35</v>
      </c>
      <c r="D1547" s="7">
        <v>2</v>
      </c>
      <c r="E1547" s="11" t="s">
        <v>16</v>
      </c>
      <c r="F1547" s="3" t="str">
        <f t="shared" si="122"/>
        <v>Mon</v>
      </c>
      <c r="G1547" s="3" t="str">
        <f t="shared" si="123"/>
        <v>Encrust</v>
      </c>
      <c r="H1547" s="19">
        <v>12</v>
      </c>
      <c r="I1547" s="19">
        <v>9</v>
      </c>
      <c r="J1547" s="19">
        <v>0</v>
      </c>
      <c r="K1547" s="24">
        <v>0</v>
      </c>
      <c r="L1547" s="12">
        <f t="shared" si="124"/>
        <v>84.823001646924411</v>
      </c>
      <c r="M1547" s="4">
        <f t="shared" si="125"/>
        <v>1.928513636853121</v>
      </c>
      <c r="N1547" s="4">
        <f t="shared" si="126"/>
        <v>4.4405667518537291</v>
      </c>
    </row>
    <row r="1548" spans="1:14" x14ac:dyDescent="0.2">
      <c r="A1548" s="31">
        <v>37555</v>
      </c>
      <c r="B1548" s="11" t="s">
        <v>31</v>
      </c>
      <c r="C1548" t="s">
        <v>35</v>
      </c>
      <c r="D1548" s="7">
        <v>2</v>
      </c>
      <c r="E1548" s="11" t="s">
        <v>16</v>
      </c>
      <c r="F1548" s="3" t="str">
        <f t="shared" si="122"/>
        <v>Mon</v>
      </c>
      <c r="G1548" s="3" t="str">
        <f t="shared" si="123"/>
        <v>Encrust</v>
      </c>
      <c r="H1548" s="19">
        <v>268</v>
      </c>
      <c r="I1548" s="19">
        <v>100</v>
      </c>
      <c r="J1548" s="19">
        <v>0</v>
      </c>
      <c r="K1548" s="24">
        <v>0</v>
      </c>
      <c r="L1548" s="12">
        <f t="shared" si="124"/>
        <v>21048.670779051616</v>
      </c>
      <c r="M1548" s="4">
        <f t="shared" si="125"/>
        <v>4.3232246753949601</v>
      </c>
      <c r="N1548" s="4">
        <f t="shared" si="126"/>
        <v>9.9545926912284575</v>
      </c>
    </row>
    <row r="1549" spans="1:14" x14ac:dyDescent="0.2">
      <c r="A1549" s="31">
        <v>37555</v>
      </c>
      <c r="B1549" s="11" t="s">
        <v>31</v>
      </c>
      <c r="C1549" t="s">
        <v>35</v>
      </c>
      <c r="D1549" s="7">
        <v>2</v>
      </c>
      <c r="E1549" s="11" t="s">
        <v>16</v>
      </c>
      <c r="F1549" s="3" t="str">
        <f t="shared" si="122"/>
        <v>Mon</v>
      </c>
      <c r="G1549" s="3" t="str">
        <f t="shared" si="123"/>
        <v>Encrust</v>
      </c>
      <c r="H1549" s="19">
        <v>47</v>
      </c>
      <c r="I1549" s="19">
        <v>23</v>
      </c>
      <c r="J1549" s="19">
        <v>0</v>
      </c>
      <c r="K1549" s="24">
        <v>0</v>
      </c>
      <c r="L1549" s="12">
        <f t="shared" si="124"/>
        <v>849.01541463264164</v>
      </c>
      <c r="M1549" s="4">
        <f t="shared" si="125"/>
        <v>2.9289155753194818</v>
      </c>
      <c r="N1549" s="4">
        <f t="shared" si="126"/>
        <v>6.7440773423687181</v>
      </c>
    </row>
    <row r="1550" spans="1:14" x14ac:dyDescent="0.2">
      <c r="A1550" s="31">
        <v>37555</v>
      </c>
      <c r="B1550" s="11" t="s">
        <v>31</v>
      </c>
      <c r="C1550" t="s">
        <v>35</v>
      </c>
      <c r="D1550" s="7">
        <v>2</v>
      </c>
      <c r="E1550" s="11" t="s">
        <v>16</v>
      </c>
      <c r="F1550" s="3" t="str">
        <f t="shared" si="122"/>
        <v>Mon</v>
      </c>
      <c r="G1550" s="3" t="str">
        <f t="shared" si="123"/>
        <v>Encrust</v>
      </c>
      <c r="H1550" s="19">
        <v>125</v>
      </c>
      <c r="I1550" s="19">
        <v>75</v>
      </c>
      <c r="J1550" s="19">
        <v>0</v>
      </c>
      <c r="K1550" s="24">
        <v>5</v>
      </c>
      <c r="L1550" s="12">
        <f t="shared" si="124"/>
        <v>7363.1077818510776</v>
      </c>
      <c r="M1550" s="4">
        <f t="shared" si="125"/>
        <v>3.867061157765928</v>
      </c>
      <c r="N1550" s="4">
        <f t="shared" si="126"/>
        <v>8.9042373755681208</v>
      </c>
    </row>
    <row r="1551" spans="1:14" x14ac:dyDescent="0.2">
      <c r="A1551" s="31">
        <v>37555</v>
      </c>
      <c r="B1551" s="11" t="s">
        <v>31</v>
      </c>
      <c r="C1551" t="s">
        <v>35</v>
      </c>
      <c r="D1551" s="7">
        <v>2</v>
      </c>
      <c r="E1551" s="11" t="s">
        <v>16</v>
      </c>
      <c r="F1551" s="3" t="str">
        <f t="shared" si="122"/>
        <v>Mon</v>
      </c>
      <c r="G1551" s="3" t="str">
        <f t="shared" si="123"/>
        <v>Encrust</v>
      </c>
      <c r="H1551" s="19">
        <v>10</v>
      </c>
      <c r="I1551" s="19">
        <v>6</v>
      </c>
      <c r="J1551" s="19">
        <v>0</v>
      </c>
      <c r="K1551" s="24">
        <v>0</v>
      </c>
      <c r="L1551" s="12">
        <f t="shared" si="124"/>
        <v>47.123889803846893</v>
      </c>
      <c r="M1551" s="4">
        <f t="shared" si="125"/>
        <v>1.673241131749815</v>
      </c>
      <c r="N1551" s="4">
        <f t="shared" si="126"/>
        <v>3.85278008695161</v>
      </c>
    </row>
    <row r="1552" spans="1:14" x14ac:dyDescent="0.2">
      <c r="A1552" s="31">
        <v>37555</v>
      </c>
      <c r="B1552" s="11" t="s">
        <v>31</v>
      </c>
      <c r="C1552" t="s">
        <v>35</v>
      </c>
      <c r="D1552" s="7">
        <v>2</v>
      </c>
      <c r="E1552" s="11" t="s">
        <v>16</v>
      </c>
      <c r="F1552" s="3" t="str">
        <f t="shared" si="122"/>
        <v>Mon</v>
      </c>
      <c r="G1552" s="3" t="str">
        <f t="shared" si="123"/>
        <v>Encrust</v>
      </c>
      <c r="H1552" s="19">
        <v>30</v>
      </c>
      <c r="I1552" s="19">
        <v>19</v>
      </c>
      <c r="J1552" s="19">
        <v>6</v>
      </c>
      <c r="K1552" s="24">
        <v>0</v>
      </c>
      <c r="L1552" s="12">
        <f t="shared" si="124"/>
        <v>560.77428866577804</v>
      </c>
      <c r="M1552" s="4">
        <f t="shared" si="125"/>
        <v>2.7487880931423456</v>
      </c>
      <c r="N1552" s="4">
        <f t="shared" si="126"/>
        <v>6.3293184870690942</v>
      </c>
    </row>
    <row r="1553" spans="1:14" x14ac:dyDescent="0.2">
      <c r="A1553" s="31">
        <v>37555</v>
      </c>
      <c r="B1553" s="11" t="s">
        <v>31</v>
      </c>
      <c r="C1553" t="s">
        <v>35</v>
      </c>
      <c r="D1553" s="7">
        <v>2</v>
      </c>
      <c r="E1553" s="11" t="s">
        <v>16</v>
      </c>
      <c r="F1553" s="3" t="str">
        <f t="shared" si="122"/>
        <v>Mon</v>
      </c>
      <c r="G1553" s="3" t="str">
        <f t="shared" si="123"/>
        <v>Encrust</v>
      </c>
      <c r="H1553" s="19">
        <v>3</v>
      </c>
      <c r="I1553" s="19">
        <v>3</v>
      </c>
      <c r="J1553" s="19">
        <v>0</v>
      </c>
      <c r="K1553" s="24">
        <v>0</v>
      </c>
      <c r="L1553" s="12">
        <f t="shared" si="124"/>
        <v>7.0685834705770345</v>
      </c>
      <c r="M1553" s="4">
        <f t="shared" si="125"/>
        <v>0.84933239080549627</v>
      </c>
      <c r="N1553" s="4">
        <f t="shared" si="126"/>
        <v>1.9556601020657289</v>
      </c>
    </row>
    <row r="1554" spans="1:14" x14ac:dyDescent="0.2">
      <c r="A1554" s="31">
        <v>37555</v>
      </c>
      <c r="B1554" s="11" t="s">
        <v>31</v>
      </c>
      <c r="C1554" t="s">
        <v>35</v>
      </c>
      <c r="D1554" s="7">
        <v>2</v>
      </c>
      <c r="E1554" s="11" t="s">
        <v>16</v>
      </c>
      <c r="F1554" s="3" t="str">
        <f t="shared" si="122"/>
        <v>Mon</v>
      </c>
      <c r="G1554" s="3" t="str">
        <f t="shared" si="123"/>
        <v>Encrust</v>
      </c>
      <c r="H1554" s="19">
        <v>3</v>
      </c>
      <c r="I1554" s="19">
        <v>3</v>
      </c>
      <c r="J1554" s="19">
        <v>0</v>
      </c>
      <c r="K1554" s="24">
        <v>0</v>
      </c>
      <c r="L1554" s="12">
        <f t="shared" si="124"/>
        <v>7.0685834705770345</v>
      </c>
      <c r="M1554" s="4">
        <f t="shared" si="125"/>
        <v>0.84933239080549627</v>
      </c>
      <c r="N1554" s="4">
        <f t="shared" si="126"/>
        <v>1.9556601020657289</v>
      </c>
    </row>
    <row r="1555" spans="1:14" x14ac:dyDescent="0.2">
      <c r="A1555" s="31">
        <v>37555</v>
      </c>
      <c r="B1555" s="11" t="s">
        <v>31</v>
      </c>
      <c r="C1555" t="s">
        <v>35</v>
      </c>
      <c r="D1555" s="7">
        <v>2</v>
      </c>
      <c r="E1555" s="11" t="s">
        <v>16</v>
      </c>
      <c r="F1555" s="3" t="str">
        <f t="shared" si="122"/>
        <v>Mon</v>
      </c>
      <c r="G1555" s="3" t="str">
        <f t="shared" si="123"/>
        <v>Encrust</v>
      </c>
      <c r="H1555" s="19">
        <v>7</v>
      </c>
      <c r="I1555" s="19">
        <v>4</v>
      </c>
      <c r="J1555" s="19">
        <v>0</v>
      </c>
      <c r="K1555" s="24">
        <v>0</v>
      </c>
      <c r="L1555" s="12">
        <f t="shared" si="124"/>
        <v>21.991148575128552</v>
      </c>
      <c r="M1555" s="4">
        <f t="shared" si="125"/>
        <v>1.3422479127083906</v>
      </c>
      <c r="N1555" s="4">
        <f t="shared" si="126"/>
        <v>3.0906400349047134</v>
      </c>
    </row>
    <row r="1556" spans="1:14" x14ac:dyDescent="0.2">
      <c r="A1556" s="31">
        <v>37555</v>
      </c>
      <c r="B1556" s="11" t="s">
        <v>31</v>
      </c>
      <c r="C1556" t="s">
        <v>35</v>
      </c>
      <c r="D1556" s="7">
        <v>2</v>
      </c>
      <c r="E1556" s="11" t="s">
        <v>16</v>
      </c>
      <c r="F1556" s="3" t="str">
        <f t="shared" si="122"/>
        <v>Mon</v>
      </c>
      <c r="G1556" s="3" t="str">
        <f t="shared" si="123"/>
        <v>Encrust</v>
      </c>
      <c r="H1556" s="19">
        <v>70</v>
      </c>
      <c r="I1556" s="19">
        <v>55</v>
      </c>
      <c r="J1556" s="19">
        <v>8</v>
      </c>
      <c r="K1556" s="24">
        <v>25</v>
      </c>
      <c r="L1556" s="12">
        <f t="shared" si="124"/>
        <v>3224.8448589099226</v>
      </c>
      <c r="M1556" s="4">
        <f t="shared" si="125"/>
        <v>3.5085088264007447</v>
      </c>
      <c r="N1556" s="4">
        <f t="shared" si="126"/>
        <v>8.0786401223083892</v>
      </c>
    </row>
    <row r="1557" spans="1:14" x14ac:dyDescent="0.2">
      <c r="A1557" s="31">
        <v>37555</v>
      </c>
      <c r="B1557" s="11" t="s">
        <v>31</v>
      </c>
      <c r="C1557" t="s">
        <v>35</v>
      </c>
      <c r="D1557" s="7">
        <v>2</v>
      </c>
      <c r="E1557" s="11" t="s">
        <v>16</v>
      </c>
      <c r="F1557" s="3" t="str">
        <f t="shared" si="122"/>
        <v>Mon</v>
      </c>
      <c r="G1557" s="3" t="str">
        <f t="shared" si="123"/>
        <v>Encrust</v>
      </c>
      <c r="H1557" s="19">
        <v>130</v>
      </c>
      <c r="I1557" s="19">
        <v>60</v>
      </c>
      <c r="J1557" s="19">
        <v>0</v>
      </c>
      <c r="K1557" s="24">
        <v>0</v>
      </c>
      <c r="L1557" s="12">
        <f t="shared" si="124"/>
        <v>6126.1056745000969</v>
      </c>
      <c r="M1557" s="4">
        <f t="shared" si="125"/>
        <v>3.787184484056652</v>
      </c>
      <c r="N1557" s="4">
        <f t="shared" si="126"/>
        <v>8.7203145374071926</v>
      </c>
    </row>
    <row r="1558" spans="1:14" x14ac:dyDescent="0.2">
      <c r="A1558" s="31">
        <v>37555</v>
      </c>
      <c r="B1558" s="11" t="s">
        <v>31</v>
      </c>
      <c r="C1558" t="s">
        <v>35</v>
      </c>
      <c r="D1558" s="7">
        <v>2</v>
      </c>
      <c r="E1558" s="11" t="s">
        <v>16</v>
      </c>
      <c r="F1558" s="3" t="str">
        <f t="shared" si="122"/>
        <v>Mon</v>
      </c>
      <c r="G1558" s="3" t="str">
        <f t="shared" si="123"/>
        <v>Encrust</v>
      </c>
      <c r="H1558" s="19">
        <v>90</v>
      </c>
      <c r="I1558" s="19">
        <v>65</v>
      </c>
      <c r="J1558" s="19">
        <v>0</v>
      </c>
      <c r="K1558" s="24">
        <v>0</v>
      </c>
      <c r="L1558" s="12">
        <f t="shared" si="124"/>
        <v>4594.5792558750727</v>
      </c>
      <c r="M1558" s="4">
        <f t="shared" si="125"/>
        <v>3.6622457474483521</v>
      </c>
      <c r="N1558" s="4">
        <f t="shared" si="126"/>
        <v>8.432632464955411</v>
      </c>
    </row>
    <row r="1559" spans="1:14" x14ac:dyDescent="0.2">
      <c r="A1559" s="30">
        <v>37555</v>
      </c>
      <c r="B1559" s="3" t="s">
        <v>20</v>
      </c>
      <c r="C1559" s="3" t="s">
        <v>35</v>
      </c>
      <c r="D1559" s="2">
        <v>3</v>
      </c>
      <c r="E1559" s="3" t="s">
        <v>16</v>
      </c>
      <c r="F1559" s="3" t="str">
        <f t="shared" si="122"/>
        <v>Mon</v>
      </c>
      <c r="G1559" s="3" t="str">
        <f t="shared" si="123"/>
        <v>Encrust</v>
      </c>
      <c r="H1559" s="17">
        <v>25</v>
      </c>
      <c r="I1559" s="17">
        <v>18</v>
      </c>
      <c r="J1559" s="17">
        <v>0</v>
      </c>
      <c r="K1559" s="22">
        <v>5</v>
      </c>
      <c r="L1559" s="12">
        <f t="shared" si="124"/>
        <v>353.42917352885172</v>
      </c>
      <c r="M1559" s="4">
        <f t="shared" si="125"/>
        <v>2.5483023951415151</v>
      </c>
      <c r="N1559" s="4">
        <f t="shared" si="126"/>
        <v>5.8676831074938747</v>
      </c>
    </row>
    <row r="1560" spans="1:14" x14ac:dyDescent="0.2">
      <c r="A1560" s="30">
        <v>37555</v>
      </c>
      <c r="B1560" s="3" t="s">
        <v>20</v>
      </c>
      <c r="C1560" s="3" t="s">
        <v>35</v>
      </c>
      <c r="D1560" s="2">
        <v>3</v>
      </c>
      <c r="E1560" s="3" t="s">
        <v>16</v>
      </c>
      <c r="F1560" s="3" t="str">
        <f t="shared" si="122"/>
        <v>Mon</v>
      </c>
      <c r="G1560" s="3" t="str">
        <f t="shared" si="123"/>
        <v>Encrust</v>
      </c>
      <c r="H1560" s="17">
        <v>41.5</v>
      </c>
      <c r="I1560" s="17">
        <v>21.5</v>
      </c>
      <c r="J1560" s="17">
        <v>0</v>
      </c>
      <c r="K1560" s="22">
        <v>60</v>
      </c>
      <c r="L1560" s="12">
        <f t="shared" si="124"/>
        <v>700.77151129137326</v>
      </c>
      <c r="M1560" s="4">
        <f t="shared" si="125"/>
        <v>2.8455764379938695</v>
      </c>
      <c r="N1560" s="4">
        <f t="shared" si="126"/>
        <v>6.5521818870997794</v>
      </c>
    </row>
    <row r="1561" spans="1:14" x14ac:dyDescent="0.2">
      <c r="A1561" s="30">
        <v>37555</v>
      </c>
      <c r="B1561" s="3" t="s">
        <v>20</v>
      </c>
      <c r="C1561" s="3" t="s">
        <v>35</v>
      </c>
      <c r="D1561" s="2">
        <v>3</v>
      </c>
      <c r="E1561" s="3" t="s">
        <v>16</v>
      </c>
      <c r="F1561" s="3" t="str">
        <f t="shared" si="122"/>
        <v>Mon</v>
      </c>
      <c r="G1561" s="3" t="str">
        <f t="shared" si="123"/>
        <v>Encrust</v>
      </c>
      <c r="H1561" s="17">
        <v>24</v>
      </c>
      <c r="I1561" s="17">
        <v>12.5</v>
      </c>
      <c r="J1561" s="17">
        <v>0</v>
      </c>
      <c r="K1561" s="22">
        <v>30</v>
      </c>
      <c r="L1561" s="12">
        <f t="shared" si="124"/>
        <v>235.61944901923448</v>
      </c>
      <c r="M1561" s="4">
        <f t="shared" si="125"/>
        <v>2.3722111360858338</v>
      </c>
      <c r="N1561" s="4">
        <f t="shared" si="126"/>
        <v>5.462217999385711</v>
      </c>
    </row>
    <row r="1562" spans="1:14" x14ac:dyDescent="0.2">
      <c r="A1562" s="30">
        <v>37555</v>
      </c>
      <c r="B1562" s="3" t="s">
        <v>20</v>
      </c>
      <c r="C1562" s="3" t="s">
        <v>35</v>
      </c>
      <c r="D1562" s="2">
        <v>3</v>
      </c>
      <c r="E1562" s="3" t="s">
        <v>16</v>
      </c>
      <c r="F1562" s="3" t="str">
        <f t="shared" si="122"/>
        <v>Mon</v>
      </c>
      <c r="G1562" s="3" t="str">
        <f t="shared" si="123"/>
        <v>Encrust</v>
      </c>
      <c r="H1562" s="17">
        <v>54</v>
      </c>
      <c r="I1562" s="17">
        <v>41</v>
      </c>
      <c r="J1562" s="17">
        <v>0</v>
      </c>
      <c r="K1562" s="22">
        <v>75</v>
      </c>
      <c r="L1562" s="12">
        <f t="shared" si="124"/>
        <v>1738.8715337619506</v>
      </c>
      <c r="M1562" s="4">
        <f t="shared" si="125"/>
        <v>3.2402674979088752</v>
      </c>
      <c r="N1562" s="4">
        <f t="shared" si="126"/>
        <v>7.4609916379980916</v>
      </c>
    </row>
    <row r="1563" spans="1:14" x14ac:dyDescent="0.2">
      <c r="A1563" s="30">
        <v>37555</v>
      </c>
      <c r="B1563" s="3" t="s">
        <v>20</v>
      </c>
      <c r="C1563" s="3" t="s">
        <v>35</v>
      </c>
      <c r="D1563" s="2">
        <v>3</v>
      </c>
      <c r="E1563" s="3" t="s">
        <v>16</v>
      </c>
      <c r="F1563" s="3" t="str">
        <f t="shared" si="122"/>
        <v>Mon</v>
      </c>
      <c r="G1563" s="3" t="str">
        <f t="shared" si="123"/>
        <v>Encrust</v>
      </c>
      <c r="H1563" s="17">
        <v>89</v>
      </c>
      <c r="I1563" s="17">
        <v>66</v>
      </c>
      <c r="J1563" s="17">
        <v>0</v>
      </c>
      <c r="K1563" s="22">
        <v>50</v>
      </c>
      <c r="L1563" s="12">
        <f t="shared" si="124"/>
        <v>4613.4288117966116</v>
      </c>
      <c r="M1563" s="4">
        <f t="shared" si="125"/>
        <v>3.6640238235529528</v>
      </c>
      <c r="N1563" s="4">
        <f t="shared" si="126"/>
        <v>8.4367266364880749</v>
      </c>
    </row>
    <row r="1564" spans="1:14" x14ac:dyDescent="0.2">
      <c r="A1564" s="30">
        <v>37555</v>
      </c>
      <c r="B1564" s="3" t="s">
        <v>20</v>
      </c>
      <c r="C1564" s="3" t="s">
        <v>35</v>
      </c>
      <c r="D1564" s="2">
        <v>3</v>
      </c>
      <c r="E1564" s="3" t="s">
        <v>16</v>
      </c>
      <c r="F1564" s="3" t="str">
        <f t="shared" si="122"/>
        <v>Mon</v>
      </c>
      <c r="G1564" s="3" t="str">
        <f t="shared" si="123"/>
        <v>Encrust</v>
      </c>
      <c r="H1564" s="17">
        <v>65</v>
      </c>
      <c r="I1564" s="17">
        <v>52</v>
      </c>
      <c r="J1564" s="17">
        <v>33</v>
      </c>
      <c r="K1564" s="22">
        <v>60</v>
      </c>
      <c r="L1564" s="12">
        <f t="shared" si="124"/>
        <v>6075.8401920426595</v>
      </c>
      <c r="M1564" s="4">
        <f t="shared" si="125"/>
        <v>3.7836063424411166</v>
      </c>
      <c r="N1564" s="4">
        <f t="shared" si="126"/>
        <v>8.7120755618626404</v>
      </c>
    </row>
    <row r="1565" spans="1:14" x14ac:dyDescent="0.2">
      <c r="A1565" s="30">
        <v>37555</v>
      </c>
      <c r="B1565" s="3" t="s">
        <v>20</v>
      </c>
      <c r="C1565" s="3" t="s">
        <v>35</v>
      </c>
      <c r="D1565" s="2">
        <v>3</v>
      </c>
      <c r="E1565" s="3" t="s">
        <v>16</v>
      </c>
      <c r="F1565" s="3" t="str">
        <f t="shared" si="122"/>
        <v>Mon</v>
      </c>
      <c r="G1565" s="3" t="str">
        <f t="shared" si="123"/>
        <v>Encrust</v>
      </c>
      <c r="H1565" s="17">
        <v>4.5</v>
      </c>
      <c r="I1565" s="17">
        <v>4.5</v>
      </c>
      <c r="J1565" s="17">
        <v>0</v>
      </c>
      <c r="K1565" s="22">
        <v>0</v>
      </c>
      <c r="L1565" s="12">
        <f t="shared" si="124"/>
        <v>15.904312808798327</v>
      </c>
      <c r="M1565" s="4">
        <f t="shared" si="125"/>
        <v>1.2015149089168589</v>
      </c>
      <c r="N1565" s="4">
        <f t="shared" si="126"/>
        <v>2.7665903182820575</v>
      </c>
    </row>
    <row r="1566" spans="1:14" x14ac:dyDescent="0.2">
      <c r="A1566" s="30">
        <v>37555</v>
      </c>
      <c r="B1566" s="3" t="s">
        <v>20</v>
      </c>
      <c r="C1566" s="3" t="s">
        <v>35</v>
      </c>
      <c r="D1566" s="2">
        <v>3</v>
      </c>
      <c r="E1566" s="3" t="s">
        <v>16</v>
      </c>
      <c r="F1566" s="3" t="str">
        <f t="shared" si="122"/>
        <v>Mon</v>
      </c>
      <c r="G1566" s="3" t="str">
        <f t="shared" si="123"/>
        <v>Encrust</v>
      </c>
      <c r="H1566" s="17">
        <v>172</v>
      </c>
      <c r="I1566" s="17">
        <v>94</v>
      </c>
      <c r="J1566" s="17">
        <v>0</v>
      </c>
      <c r="K1566" s="22">
        <v>60</v>
      </c>
      <c r="L1566" s="12">
        <f t="shared" si="124"/>
        <v>12698.317505809944</v>
      </c>
      <c r="M1566" s="4">
        <f t="shared" si="125"/>
        <v>4.1037461818734187</v>
      </c>
      <c r="N1566" s="4">
        <f t="shared" si="126"/>
        <v>9.4492247838129657</v>
      </c>
    </row>
    <row r="1567" spans="1:14" x14ac:dyDescent="0.2">
      <c r="A1567" s="30">
        <v>37555</v>
      </c>
      <c r="B1567" s="3" t="s">
        <v>20</v>
      </c>
      <c r="C1567" s="3" t="s">
        <v>35</v>
      </c>
      <c r="D1567" s="2">
        <v>3</v>
      </c>
      <c r="E1567" s="3" t="s">
        <v>16</v>
      </c>
      <c r="F1567" s="3" t="str">
        <f t="shared" si="122"/>
        <v>Mon</v>
      </c>
      <c r="G1567" s="3" t="str">
        <f t="shared" si="123"/>
        <v>Encrust</v>
      </c>
      <c r="H1567" s="17">
        <v>152</v>
      </c>
      <c r="I1567" s="17">
        <v>112</v>
      </c>
      <c r="J1567" s="17">
        <v>0</v>
      </c>
      <c r="K1567" s="22">
        <v>70</v>
      </c>
      <c r="L1567" s="12">
        <f t="shared" si="124"/>
        <v>13370.61833367816</v>
      </c>
      <c r="M1567" s="4">
        <f t="shared" si="125"/>
        <v>4.1261514919811253</v>
      </c>
      <c r="N1567" s="4">
        <f t="shared" si="126"/>
        <v>9.5008149168708798</v>
      </c>
    </row>
    <row r="1568" spans="1:14" x14ac:dyDescent="0.2">
      <c r="A1568" s="31">
        <v>37555</v>
      </c>
      <c r="B1568" s="11" t="s">
        <v>31</v>
      </c>
      <c r="C1568" t="s">
        <v>35</v>
      </c>
      <c r="D1568" s="7">
        <v>3</v>
      </c>
      <c r="E1568" s="11" t="s">
        <v>16</v>
      </c>
      <c r="F1568" s="3" t="str">
        <f t="shared" si="122"/>
        <v>Mon</v>
      </c>
      <c r="G1568" s="3" t="str">
        <f t="shared" si="123"/>
        <v>Encrust</v>
      </c>
      <c r="H1568" s="19">
        <v>93</v>
      </c>
      <c r="I1568" s="19">
        <v>79</v>
      </c>
      <c r="J1568" s="19">
        <v>0</v>
      </c>
      <c r="K1568" s="24">
        <v>25</v>
      </c>
      <c r="L1568" s="12">
        <f t="shared" si="124"/>
        <v>5770.3203064810523</v>
      </c>
      <c r="M1568" s="4">
        <f t="shared" si="125"/>
        <v>3.7611999212105478</v>
      </c>
      <c r="N1568" s="4">
        <f t="shared" si="126"/>
        <v>8.6604828703497869</v>
      </c>
    </row>
    <row r="1569" spans="1:14" x14ac:dyDescent="0.2">
      <c r="A1569" s="31">
        <v>37555</v>
      </c>
      <c r="B1569" s="11" t="s">
        <v>31</v>
      </c>
      <c r="C1569" t="s">
        <v>35</v>
      </c>
      <c r="D1569" s="7">
        <v>3</v>
      </c>
      <c r="E1569" s="11" t="s">
        <v>16</v>
      </c>
      <c r="F1569" s="3" t="str">
        <f t="shared" si="122"/>
        <v>Mon</v>
      </c>
      <c r="G1569" s="3" t="str">
        <f t="shared" si="123"/>
        <v>Encrust</v>
      </c>
      <c r="H1569" s="19">
        <v>118</v>
      </c>
      <c r="I1569" s="19">
        <v>50</v>
      </c>
      <c r="J1569" s="19">
        <v>0</v>
      </c>
      <c r="K1569" s="24">
        <v>50</v>
      </c>
      <c r="L1569" s="12">
        <f t="shared" si="124"/>
        <v>4633.8491640449447</v>
      </c>
      <c r="M1569" s="4">
        <f t="shared" si="125"/>
        <v>3.6659418930083154</v>
      </c>
      <c r="N1569" s="4">
        <f t="shared" si="126"/>
        <v>8.4411431546233207</v>
      </c>
    </row>
    <row r="1570" spans="1:14" x14ac:dyDescent="0.2">
      <c r="A1570" s="31">
        <v>37555</v>
      </c>
      <c r="B1570" s="11" t="s">
        <v>31</v>
      </c>
      <c r="C1570" t="s">
        <v>35</v>
      </c>
      <c r="D1570" s="7">
        <v>3</v>
      </c>
      <c r="E1570" s="11" t="s">
        <v>16</v>
      </c>
      <c r="F1570" s="3" t="str">
        <f t="shared" si="122"/>
        <v>Mon</v>
      </c>
      <c r="G1570" s="3" t="str">
        <f t="shared" si="123"/>
        <v>Encrust</v>
      </c>
      <c r="H1570" s="19">
        <v>13</v>
      </c>
      <c r="I1570" s="19">
        <v>12</v>
      </c>
      <c r="J1570" s="19">
        <v>0</v>
      </c>
      <c r="K1570" s="24">
        <v>5</v>
      </c>
      <c r="L1570" s="12">
        <f t="shared" si="124"/>
        <v>122.52211349000193</v>
      </c>
      <c r="M1570" s="4">
        <f t="shared" si="125"/>
        <v>2.0882144797206332</v>
      </c>
      <c r="N1570" s="4">
        <f t="shared" si="126"/>
        <v>4.8082915319790462</v>
      </c>
    </row>
    <row r="1571" spans="1:14" x14ac:dyDescent="0.2">
      <c r="A1571" s="31">
        <v>37555</v>
      </c>
      <c r="B1571" s="11" t="s">
        <v>31</v>
      </c>
      <c r="C1571" t="s">
        <v>35</v>
      </c>
      <c r="D1571" s="7">
        <v>3</v>
      </c>
      <c r="E1571" s="11" t="s">
        <v>16</v>
      </c>
      <c r="F1571" s="3" t="str">
        <f t="shared" si="122"/>
        <v>Mon</v>
      </c>
      <c r="G1571" s="3" t="str">
        <f t="shared" si="123"/>
        <v>Encrust</v>
      </c>
      <c r="H1571" s="19">
        <v>4</v>
      </c>
      <c r="I1571" s="19">
        <v>2</v>
      </c>
      <c r="J1571" s="19">
        <v>0</v>
      </c>
      <c r="K1571" s="24">
        <v>0</v>
      </c>
      <c r="L1571" s="12">
        <f t="shared" si="124"/>
        <v>6.2831853071795862</v>
      </c>
      <c r="M1571" s="4">
        <f t="shared" si="125"/>
        <v>0.79817986835811505</v>
      </c>
      <c r="N1571" s="4">
        <f t="shared" si="126"/>
        <v>1.8378770664093453</v>
      </c>
    </row>
    <row r="1572" spans="1:14" x14ac:dyDescent="0.2">
      <c r="A1572" s="31">
        <v>37555</v>
      </c>
      <c r="B1572" s="11" t="s">
        <v>31</v>
      </c>
      <c r="C1572" t="s">
        <v>35</v>
      </c>
      <c r="D1572" s="7">
        <v>3</v>
      </c>
      <c r="E1572" s="11" t="s">
        <v>16</v>
      </c>
      <c r="F1572" s="3" t="str">
        <f t="shared" si="122"/>
        <v>Mon</v>
      </c>
      <c r="G1572" s="3" t="str">
        <f t="shared" si="123"/>
        <v>Encrust</v>
      </c>
      <c r="H1572" s="19">
        <v>7</v>
      </c>
      <c r="I1572" s="19">
        <v>5</v>
      </c>
      <c r="J1572" s="19">
        <v>5</v>
      </c>
      <c r="K1572" s="24">
        <v>0</v>
      </c>
      <c r="L1572" s="12">
        <f t="shared" si="124"/>
        <v>106.02875205865551</v>
      </c>
      <c r="M1572" s="4">
        <f t="shared" si="125"/>
        <v>2.0254236498611777</v>
      </c>
      <c r="N1572" s="4">
        <f t="shared" si="126"/>
        <v>4.6637103031679388</v>
      </c>
    </row>
    <row r="1573" spans="1:14" x14ac:dyDescent="0.2">
      <c r="A1573" s="31">
        <v>37555</v>
      </c>
      <c r="B1573" s="11" t="s">
        <v>31</v>
      </c>
      <c r="C1573" t="s">
        <v>35</v>
      </c>
      <c r="D1573" s="7">
        <v>3</v>
      </c>
      <c r="E1573" s="11" t="s">
        <v>16</v>
      </c>
      <c r="F1573" s="3" t="str">
        <f t="shared" si="122"/>
        <v>Mon</v>
      </c>
      <c r="G1573" s="3" t="str">
        <f t="shared" si="123"/>
        <v>Encrust</v>
      </c>
      <c r="H1573" s="19">
        <v>2</v>
      </c>
      <c r="I1573" s="19">
        <v>2</v>
      </c>
      <c r="J1573" s="19">
        <v>3</v>
      </c>
      <c r="K1573" s="24">
        <v>0</v>
      </c>
      <c r="L1573" s="12">
        <f t="shared" si="124"/>
        <v>31.415926535897931</v>
      </c>
      <c r="M1573" s="4">
        <f t="shared" si="125"/>
        <v>1.4971498726941339</v>
      </c>
      <c r="N1573" s="4">
        <f t="shared" si="126"/>
        <v>3.4473149788434458</v>
      </c>
    </row>
    <row r="1574" spans="1:14" x14ac:dyDescent="0.2">
      <c r="A1574" s="31">
        <v>37555</v>
      </c>
      <c r="B1574" s="11" t="s">
        <v>31</v>
      </c>
      <c r="C1574" t="s">
        <v>35</v>
      </c>
      <c r="D1574" s="7">
        <v>3</v>
      </c>
      <c r="E1574" s="11" t="s">
        <v>16</v>
      </c>
      <c r="F1574" s="3" t="str">
        <f t="shared" si="122"/>
        <v>Mon</v>
      </c>
      <c r="G1574" s="3" t="str">
        <f t="shared" si="123"/>
        <v>Encrust</v>
      </c>
      <c r="H1574" s="19">
        <v>1</v>
      </c>
      <c r="I1574" s="19">
        <v>1</v>
      </c>
      <c r="J1574" s="19">
        <v>1</v>
      </c>
      <c r="K1574" s="24">
        <v>0</v>
      </c>
      <c r="L1574" s="12">
        <f t="shared" si="124"/>
        <v>3.9269908169872414</v>
      </c>
      <c r="M1574" s="4">
        <f t="shared" si="125"/>
        <v>0.59405988570219026</v>
      </c>
      <c r="N1574" s="4">
        <f t="shared" si="126"/>
        <v>1.3678734371636099</v>
      </c>
    </row>
    <row r="1575" spans="1:14" x14ac:dyDescent="0.2">
      <c r="A1575" s="31">
        <v>37555</v>
      </c>
      <c r="B1575" s="11" t="s">
        <v>31</v>
      </c>
      <c r="C1575" t="s">
        <v>35</v>
      </c>
      <c r="D1575" s="7">
        <v>3</v>
      </c>
      <c r="E1575" s="11" t="s">
        <v>16</v>
      </c>
      <c r="F1575" s="3" t="str">
        <f t="shared" si="122"/>
        <v>Mon</v>
      </c>
      <c r="G1575" s="3" t="str">
        <f t="shared" si="123"/>
        <v>Encrust</v>
      </c>
      <c r="H1575" s="19">
        <v>200</v>
      </c>
      <c r="I1575" s="19">
        <v>215</v>
      </c>
      <c r="J1575" s="19">
        <v>0</v>
      </c>
      <c r="K1575" s="24">
        <v>5</v>
      </c>
      <c r="L1575" s="12">
        <f t="shared" si="124"/>
        <v>33772.121026090274</v>
      </c>
      <c r="M1575" s="4">
        <f t="shared" si="125"/>
        <v>4.5285583369457578</v>
      </c>
      <c r="N1575" s="4">
        <f t="shared" si="126"/>
        <v>10.427390919405209</v>
      </c>
    </row>
    <row r="1576" spans="1:14" x14ac:dyDescent="0.2">
      <c r="A1576" s="31">
        <v>37555</v>
      </c>
      <c r="B1576" s="11" t="s">
        <v>31</v>
      </c>
      <c r="C1576" t="s">
        <v>35</v>
      </c>
      <c r="D1576" s="7">
        <v>3</v>
      </c>
      <c r="E1576" s="11" t="s">
        <v>16</v>
      </c>
      <c r="F1576" s="3" t="str">
        <f t="shared" si="122"/>
        <v>Mon</v>
      </c>
      <c r="G1576" s="3" t="str">
        <f t="shared" si="123"/>
        <v>Encrust</v>
      </c>
      <c r="H1576" s="19">
        <v>27</v>
      </c>
      <c r="I1576" s="19">
        <v>33</v>
      </c>
      <c r="J1576" s="19">
        <v>0</v>
      </c>
      <c r="K1576" s="24">
        <v>0</v>
      </c>
      <c r="L1576" s="12">
        <f t="shared" si="124"/>
        <v>699.78976358712646</v>
      </c>
      <c r="M1576" s="4">
        <f t="shared" si="125"/>
        <v>2.8449675854030461</v>
      </c>
      <c r="N1576" s="4">
        <f t="shared" si="126"/>
        <v>6.5507799522003189</v>
      </c>
    </row>
    <row r="1577" spans="1:14" x14ac:dyDescent="0.2">
      <c r="A1577" s="30">
        <v>37555</v>
      </c>
      <c r="B1577" s="3" t="s">
        <v>20</v>
      </c>
      <c r="C1577" s="3" t="s">
        <v>35</v>
      </c>
      <c r="D1577" s="2">
        <v>4</v>
      </c>
      <c r="E1577" s="3" t="s">
        <v>16</v>
      </c>
      <c r="F1577" s="3" t="str">
        <f t="shared" si="122"/>
        <v>Mon</v>
      </c>
      <c r="G1577" s="3" t="str">
        <f t="shared" si="123"/>
        <v>Encrust</v>
      </c>
      <c r="H1577" s="17">
        <v>38</v>
      </c>
      <c r="I1577" s="17">
        <v>37</v>
      </c>
      <c r="J1577" s="17">
        <v>0</v>
      </c>
      <c r="K1577" s="22">
        <v>60</v>
      </c>
      <c r="L1577" s="12">
        <f t="shared" si="124"/>
        <v>1104.2698177368122</v>
      </c>
      <c r="M1577" s="4">
        <f t="shared" si="125"/>
        <v>3.0430752020499767</v>
      </c>
      <c r="N1577" s="4">
        <f t="shared" si="126"/>
        <v>7.0069395971001196</v>
      </c>
    </row>
    <row r="1578" spans="1:14" x14ac:dyDescent="0.2">
      <c r="A1578" s="30">
        <v>37555</v>
      </c>
      <c r="B1578" s="3" t="s">
        <v>20</v>
      </c>
      <c r="C1578" s="3" t="s">
        <v>35</v>
      </c>
      <c r="D1578" s="2">
        <v>4</v>
      </c>
      <c r="E1578" s="3" t="s">
        <v>16</v>
      </c>
      <c r="F1578" s="3" t="str">
        <f t="shared" si="122"/>
        <v>Mon</v>
      </c>
      <c r="G1578" s="3" t="str">
        <f t="shared" si="123"/>
        <v>Encrust</v>
      </c>
      <c r="H1578" s="17">
        <v>43</v>
      </c>
      <c r="I1578" s="17">
        <v>40</v>
      </c>
      <c r="J1578" s="17">
        <v>0</v>
      </c>
      <c r="K1578" s="22">
        <v>85</v>
      </c>
      <c r="L1578" s="12">
        <f t="shared" si="124"/>
        <v>1350.884841043611</v>
      </c>
      <c r="M1578" s="4">
        <f t="shared" si="125"/>
        <v>3.1306183282737203</v>
      </c>
      <c r="N1578" s="4">
        <f t="shared" si="126"/>
        <v>7.2085150945370078</v>
      </c>
    </row>
    <row r="1579" spans="1:14" x14ac:dyDescent="0.2">
      <c r="A1579" s="30">
        <v>37555</v>
      </c>
      <c r="B1579" s="3" t="s">
        <v>20</v>
      </c>
      <c r="C1579" s="3" t="s">
        <v>35</v>
      </c>
      <c r="D1579" s="2">
        <v>4</v>
      </c>
      <c r="E1579" s="3" t="s">
        <v>16</v>
      </c>
      <c r="F1579" s="3" t="str">
        <f t="shared" si="122"/>
        <v>Mon</v>
      </c>
      <c r="G1579" s="3" t="str">
        <f t="shared" si="123"/>
        <v>Encrust</v>
      </c>
      <c r="H1579" s="17">
        <v>13</v>
      </c>
      <c r="I1579" s="17">
        <v>12</v>
      </c>
      <c r="J1579" s="17">
        <v>0</v>
      </c>
      <c r="K1579" s="22">
        <v>75</v>
      </c>
      <c r="L1579" s="12">
        <f t="shared" si="124"/>
        <v>122.52211349000193</v>
      </c>
      <c r="M1579" s="4">
        <f t="shared" si="125"/>
        <v>2.0882144797206332</v>
      </c>
      <c r="N1579" s="4">
        <f t="shared" si="126"/>
        <v>4.8082915319790462</v>
      </c>
    </row>
    <row r="1580" spans="1:14" x14ac:dyDescent="0.2">
      <c r="A1580" s="30">
        <v>37555</v>
      </c>
      <c r="B1580" s="3" t="s">
        <v>20</v>
      </c>
      <c r="C1580" s="3" t="s">
        <v>35</v>
      </c>
      <c r="D1580" s="2">
        <v>4</v>
      </c>
      <c r="E1580" s="3" t="s">
        <v>16</v>
      </c>
      <c r="F1580" s="3" t="str">
        <f t="shared" si="122"/>
        <v>Mon</v>
      </c>
      <c r="G1580" s="3" t="str">
        <f t="shared" si="123"/>
        <v>Encrust</v>
      </c>
      <c r="H1580" s="17">
        <v>76</v>
      </c>
      <c r="I1580" s="17">
        <v>74</v>
      </c>
      <c r="J1580" s="17">
        <v>0</v>
      </c>
      <c r="K1580" s="22">
        <v>55</v>
      </c>
      <c r="L1580" s="12">
        <f t="shared" si="124"/>
        <v>4417.0792709472489</v>
      </c>
      <c r="M1580" s="4">
        <f t="shared" si="125"/>
        <v>3.6451351933779388</v>
      </c>
      <c r="N1580" s="4">
        <f t="shared" si="126"/>
        <v>8.3932339582200104</v>
      </c>
    </row>
    <row r="1581" spans="1:14" x14ac:dyDescent="0.2">
      <c r="A1581" s="30">
        <v>37555</v>
      </c>
      <c r="B1581" s="3" t="s">
        <v>20</v>
      </c>
      <c r="C1581" s="3" t="s">
        <v>35</v>
      </c>
      <c r="D1581" s="2">
        <v>4</v>
      </c>
      <c r="E1581" s="3" t="s">
        <v>16</v>
      </c>
      <c r="F1581" s="3" t="str">
        <f t="shared" si="122"/>
        <v>Mon</v>
      </c>
      <c r="G1581" s="3" t="str">
        <f t="shared" si="123"/>
        <v>Encrust</v>
      </c>
      <c r="H1581" s="17">
        <v>71</v>
      </c>
      <c r="I1581" s="17">
        <v>68</v>
      </c>
      <c r="J1581" s="17">
        <v>0</v>
      </c>
      <c r="K1581" s="22">
        <v>70</v>
      </c>
      <c r="L1581" s="12">
        <f t="shared" si="124"/>
        <v>3791.9023328828803</v>
      </c>
      <c r="M1581" s="4">
        <f t="shared" si="125"/>
        <v>3.5788571427914833</v>
      </c>
      <c r="N1581" s="4">
        <f t="shared" si="126"/>
        <v>8.2406231069469325</v>
      </c>
    </row>
    <row r="1582" spans="1:14" x14ac:dyDescent="0.2">
      <c r="A1582" s="31">
        <v>37555</v>
      </c>
      <c r="B1582" s="11" t="s">
        <v>31</v>
      </c>
      <c r="C1582" t="s">
        <v>35</v>
      </c>
      <c r="D1582" s="7">
        <v>4</v>
      </c>
      <c r="E1582" s="11" t="s">
        <v>16</v>
      </c>
      <c r="F1582" s="3" t="str">
        <f t="shared" si="122"/>
        <v>Mon</v>
      </c>
      <c r="G1582" s="3" t="str">
        <f t="shared" si="123"/>
        <v>Encrust</v>
      </c>
      <c r="H1582" s="19">
        <v>40</v>
      </c>
      <c r="I1582" s="19">
        <v>40</v>
      </c>
      <c r="J1582" s="19">
        <v>0</v>
      </c>
      <c r="K1582" s="24">
        <v>0</v>
      </c>
      <c r="L1582" s="12">
        <f t="shared" si="124"/>
        <v>1256.6370614359173</v>
      </c>
      <c r="M1582" s="4">
        <f t="shared" si="125"/>
        <v>3.0992098640220962</v>
      </c>
      <c r="N1582" s="4">
        <f t="shared" si="126"/>
        <v>7.1361944329573825</v>
      </c>
    </row>
    <row r="1583" spans="1:14" x14ac:dyDescent="0.2">
      <c r="A1583" s="31">
        <v>37555</v>
      </c>
      <c r="B1583" s="11" t="s">
        <v>31</v>
      </c>
      <c r="C1583" t="s">
        <v>35</v>
      </c>
      <c r="D1583" s="7">
        <v>4</v>
      </c>
      <c r="E1583" s="11" t="s">
        <v>16</v>
      </c>
      <c r="F1583" s="3" t="str">
        <f t="shared" si="122"/>
        <v>Mon</v>
      </c>
      <c r="G1583" s="3" t="str">
        <f t="shared" si="123"/>
        <v>Encrust</v>
      </c>
      <c r="H1583" s="19">
        <v>9</v>
      </c>
      <c r="I1583" s="19">
        <v>8</v>
      </c>
      <c r="J1583" s="19">
        <v>0</v>
      </c>
      <c r="K1583" s="24">
        <v>0</v>
      </c>
      <c r="L1583" s="12">
        <f t="shared" si="124"/>
        <v>56.548667764616276</v>
      </c>
      <c r="M1583" s="4">
        <f t="shared" si="125"/>
        <v>1.7524223777974399</v>
      </c>
      <c r="N1583" s="4">
        <f t="shared" si="126"/>
        <v>4.0351016437455645</v>
      </c>
    </row>
    <row r="1584" spans="1:14" x14ac:dyDescent="0.2">
      <c r="A1584" s="31">
        <v>37555</v>
      </c>
      <c r="B1584" s="11" t="s">
        <v>31</v>
      </c>
      <c r="C1584" t="s">
        <v>35</v>
      </c>
      <c r="D1584" s="7">
        <v>4</v>
      </c>
      <c r="E1584" s="11" t="s">
        <v>16</v>
      </c>
      <c r="F1584" s="3" t="str">
        <f t="shared" si="122"/>
        <v>Mon</v>
      </c>
      <c r="G1584" s="3" t="str">
        <f t="shared" si="123"/>
        <v>Encrust</v>
      </c>
      <c r="H1584" s="19">
        <v>8</v>
      </c>
      <c r="I1584" s="19">
        <v>3</v>
      </c>
      <c r="J1584" s="19">
        <v>0</v>
      </c>
      <c r="K1584" s="24">
        <v>0</v>
      </c>
      <c r="L1584" s="12">
        <f t="shared" si="124"/>
        <v>18.849555921538759</v>
      </c>
      <c r="M1584" s="4">
        <f t="shared" si="125"/>
        <v>1.2753011230777775</v>
      </c>
      <c r="N1584" s="4">
        <f t="shared" si="126"/>
        <v>2.9364893550774553</v>
      </c>
    </row>
    <row r="1585" spans="1:14" x14ac:dyDescent="0.2">
      <c r="A1585" s="31">
        <v>37555</v>
      </c>
      <c r="B1585" s="11" t="s">
        <v>31</v>
      </c>
      <c r="C1585" t="s">
        <v>35</v>
      </c>
      <c r="D1585" s="7">
        <v>4</v>
      </c>
      <c r="E1585" s="11" t="s">
        <v>16</v>
      </c>
      <c r="F1585" s="3" t="str">
        <f t="shared" si="122"/>
        <v>Mon</v>
      </c>
      <c r="G1585" s="3" t="str">
        <f t="shared" si="123"/>
        <v>Encrust</v>
      </c>
      <c r="H1585" s="19">
        <v>6</v>
      </c>
      <c r="I1585" s="19">
        <v>4</v>
      </c>
      <c r="J1585" s="19">
        <v>0</v>
      </c>
      <c r="K1585" s="24">
        <v>0</v>
      </c>
      <c r="L1585" s="12">
        <f t="shared" si="124"/>
        <v>18.849555921538759</v>
      </c>
      <c r="M1585" s="4">
        <f t="shared" si="125"/>
        <v>1.2753011230777775</v>
      </c>
      <c r="N1585" s="4">
        <f t="shared" si="126"/>
        <v>2.9364893550774553</v>
      </c>
    </row>
    <row r="1586" spans="1:14" x14ac:dyDescent="0.2">
      <c r="A1586" s="31">
        <v>37555</v>
      </c>
      <c r="B1586" s="11" t="s">
        <v>31</v>
      </c>
      <c r="C1586" t="s">
        <v>35</v>
      </c>
      <c r="D1586" s="7">
        <v>4</v>
      </c>
      <c r="E1586" s="11" t="s">
        <v>16</v>
      </c>
      <c r="F1586" s="3" t="str">
        <f t="shared" si="122"/>
        <v>Mon</v>
      </c>
      <c r="G1586" s="3" t="str">
        <f t="shared" si="123"/>
        <v>Encrust</v>
      </c>
      <c r="H1586" s="19">
        <v>8</v>
      </c>
      <c r="I1586" s="19">
        <v>6</v>
      </c>
      <c r="J1586" s="19">
        <v>0</v>
      </c>
      <c r="K1586" s="24">
        <v>0</v>
      </c>
      <c r="L1586" s="12">
        <f t="shared" si="124"/>
        <v>37.699111843077517</v>
      </c>
      <c r="M1586" s="4">
        <f t="shared" si="125"/>
        <v>1.5763311187417586</v>
      </c>
      <c r="N1586" s="4">
        <f t="shared" si="126"/>
        <v>3.6296365356374003</v>
      </c>
    </row>
    <row r="1587" spans="1:14" x14ac:dyDescent="0.2">
      <c r="A1587" s="31">
        <v>37555</v>
      </c>
      <c r="B1587" s="11" t="s">
        <v>31</v>
      </c>
      <c r="C1587" t="s">
        <v>35</v>
      </c>
      <c r="D1587" s="7">
        <v>4</v>
      </c>
      <c r="E1587" s="11" t="s">
        <v>16</v>
      </c>
      <c r="F1587" s="3" t="str">
        <f t="shared" si="122"/>
        <v>Mon</v>
      </c>
      <c r="G1587" s="3" t="str">
        <f t="shared" si="123"/>
        <v>Encrust</v>
      </c>
      <c r="H1587" s="19">
        <v>10</v>
      </c>
      <c r="I1587" s="19">
        <v>7</v>
      </c>
      <c r="J1587" s="19">
        <v>0</v>
      </c>
      <c r="K1587" s="24">
        <v>5</v>
      </c>
      <c r="L1587" s="12">
        <f t="shared" si="124"/>
        <v>54.977871437821378</v>
      </c>
      <c r="M1587" s="4">
        <f t="shared" si="125"/>
        <v>1.7401879213804283</v>
      </c>
      <c r="N1587" s="4">
        <f t="shared" si="126"/>
        <v>4.0069307667788685</v>
      </c>
    </row>
    <row r="1588" spans="1:14" x14ac:dyDescent="0.2">
      <c r="A1588" s="31">
        <v>37555</v>
      </c>
      <c r="B1588" s="11" t="s">
        <v>31</v>
      </c>
      <c r="C1588" t="s">
        <v>35</v>
      </c>
      <c r="D1588" s="7">
        <v>4</v>
      </c>
      <c r="E1588" s="11" t="s">
        <v>16</v>
      </c>
      <c r="F1588" s="3" t="str">
        <f t="shared" si="122"/>
        <v>Mon</v>
      </c>
      <c r="G1588" s="3" t="str">
        <f t="shared" si="123"/>
        <v>Encrust</v>
      </c>
      <c r="H1588" s="19">
        <v>3</v>
      </c>
      <c r="I1588" s="19">
        <v>3</v>
      </c>
      <c r="J1588" s="19">
        <v>0</v>
      </c>
      <c r="K1588" s="24">
        <v>0</v>
      </c>
      <c r="L1588" s="12">
        <f t="shared" si="124"/>
        <v>7.0685834705770345</v>
      </c>
      <c r="M1588" s="4">
        <f t="shared" si="125"/>
        <v>0.84933239080549627</v>
      </c>
      <c r="N1588" s="4">
        <f t="shared" si="126"/>
        <v>1.9556601020657289</v>
      </c>
    </row>
    <row r="1589" spans="1:14" x14ac:dyDescent="0.2">
      <c r="A1589" s="31">
        <v>37555</v>
      </c>
      <c r="B1589" s="11" t="s">
        <v>31</v>
      </c>
      <c r="C1589" t="s">
        <v>35</v>
      </c>
      <c r="D1589" s="7">
        <v>4</v>
      </c>
      <c r="E1589" s="11" t="s">
        <v>16</v>
      </c>
      <c r="F1589" s="3" t="str">
        <f t="shared" si="122"/>
        <v>Mon</v>
      </c>
      <c r="G1589" s="3" t="str">
        <f t="shared" si="123"/>
        <v>Encrust</v>
      </c>
      <c r="H1589" s="19">
        <v>11</v>
      </c>
      <c r="I1589" s="19">
        <v>12</v>
      </c>
      <c r="J1589" s="19">
        <v>0</v>
      </c>
      <c r="K1589" s="24">
        <v>5</v>
      </c>
      <c r="L1589" s="12">
        <f t="shared" si="124"/>
        <v>103.67255756846318</v>
      </c>
      <c r="M1589" s="4">
        <f t="shared" si="125"/>
        <v>2.0156638125720212</v>
      </c>
      <c r="N1589" s="4">
        <f t="shared" si="126"/>
        <v>4.6412374473158806</v>
      </c>
    </row>
    <row r="1590" spans="1:14" x14ac:dyDescent="0.2">
      <c r="A1590" s="31">
        <v>37555</v>
      </c>
      <c r="B1590" s="11" t="s">
        <v>31</v>
      </c>
      <c r="C1590" t="s">
        <v>35</v>
      </c>
      <c r="D1590" s="7">
        <v>4</v>
      </c>
      <c r="E1590" s="11" t="s">
        <v>16</v>
      </c>
      <c r="F1590" s="3" t="str">
        <f t="shared" si="122"/>
        <v>Mon</v>
      </c>
      <c r="G1590" s="3" t="str">
        <f t="shared" si="123"/>
        <v>Encrust</v>
      </c>
      <c r="H1590" s="19">
        <v>47</v>
      </c>
      <c r="I1590" s="19">
        <v>27</v>
      </c>
      <c r="J1590" s="19">
        <v>0</v>
      </c>
      <c r="K1590" s="24">
        <v>10</v>
      </c>
      <c r="L1590" s="12">
        <f t="shared" si="124"/>
        <v>996.67026935136187</v>
      </c>
      <c r="M1590" s="4">
        <f t="shared" si="125"/>
        <v>2.9985515034608761</v>
      </c>
      <c r="N1590" s="4">
        <f t="shared" si="126"/>
        <v>6.9044199924438976</v>
      </c>
    </row>
    <row r="1591" spans="1:14" x14ac:dyDescent="0.2">
      <c r="A1591" s="31">
        <v>37555</v>
      </c>
      <c r="B1591" s="11" t="s">
        <v>31</v>
      </c>
      <c r="C1591" t="s">
        <v>35</v>
      </c>
      <c r="D1591" s="7">
        <v>4</v>
      </c>
      <c r="E1591" s="11" t="s">
        <v>16</v>
      </c>
      <c r="F1591" s="3" t="str">
        <f t="shared" si="122"/>
        <v>Mon</v>
      </c>
      <c r="G1591" s="3" t="str">
        <f t="shared" si="123"/>
        <v>Encrust</v>
      </c>
      <c r="H1591" s="19">
        <v>120</v>
      </c>
      <c r="I1591" s="19">
        <v>68</v>
      </c>
      <c r="J1591" s="19">
        <v>0</v>
      </c>
      <c r="K1591" s="24">
        <v>5</v>
      </c>
      <c r="L1591" s="12">
        <f t="shared" si="124"/>
        <v>6408.849013323178</v>
      </c>
      <c r="M1591" s="4">
        <f t="shared" si="125"/>
        <v>3.8067800401200325</v>
      </c>
      <c r="N1591" s="4">
        <f t="shared" si="126"/>
        <v>8.7654349726876628</v>
      </c>
    </row>
    <row r="1592" spans="1:14" x14ac:dyDescent="0.2">
      <c r="A1592" s="31">
        <v>37555</v>
      </c>
      <c r="B1592" s="11" t="s">
        <v>31</v>
      </c>
      <c r="C1592" t="s">
        <v>35</v>
      </c>
      <c r="D1592" s="7">
        <v>4</v>
      </c>
      <c r="E1592" s="11" t="s">
        <v>16</v>
      </c>
      <c r="F1592" s="3" t="str">
        <f t="shared" si="122"/>
        <v>Mon</v>
      </c>
      <c r="G1592" s="3" t="str">
        <f t="shared" si="123"/>
        <v>Encrust</v>
      </c>
      <c r="H1592" s="19">
        <v>186</v>
      </c>
      <c r="I1592" s="19">
        <v>100</v>
      </c>
      <c r="J1592" s="19">
        <v>0</v>
      </c>
      <c r="K1592" s="24">
        <v>20</v>
      </c>
      <c r="L1592" s="12">
        <f t="shared" si="124"/>
        <v>14608.405839192537</v>
      </c>
      <c r="M1592" s="4">
        <f t="shared" si="125"/>
        <v>4.1646028255840877</v>
      </c>
      <c r="N1592" s="4">
        <f t="shared" si="126"/>
        <v>9.5893523844308017</v>
      </c>
    </row>
    <row r="1593" spans="1:14" x14ac:dyDescent="0.2">
      <c r="A1593" s="31">
        <v>37555</v>
      </c>
      <c r="B1593" s="11" t="s">
        <v>31</v>
      </c>
      <c r="C1593" t="s">
        <v>35</v>
      </c>
      <c r="D1593" s="7">
        <v>4</v>
      </c>
      <c r="E1593" s="11" t="s">
        <v>16</v>
      </c>
      <c r="F1593" s="3" t="str">
        <f t="shared" si="122"/>
        <v>Mon</v>
      </c>
      <c r="G1593" s="3" t="str">
        <f t="shared" si="123"/>
        <v>Encrust</v>
      </c>
      <c r="H1593" s="19">
        <v>124</v>
      </c>
      <c r="I1593" s="19">
        <v>120</v>
      </c>
      <c r="J1593" s="19">
        <v>0</v>
      </c>
      <c r="K1593" s="24">
        <v>5</v>
      </c>
      <c r="L1593" s="12">
        <f t="shared" si="124"/>
        <v>11686.72467135403</v>
      </c>
      <c r="M1593" s="4">
        <f t="shared" si="125"/>
        <v>4.0676928125760314</v>
      </c>
      <c r="N1593" s="4">
        <f t="shared" si="126"/>
        <v>9.3662088331165929</v>
      </c>
    </row>
    <row r="1594" spans="1:14" x14ac:dyDescent="0.2">
      <c r="A1594" s="30">
        <v>37555</v>
      </c>
      <c r="B1594" s="3" t="s">
        <v>20</v>
      </c>
      <c r="C1594" s="3" t="s">
        <v>35</v>
      </c>
      <c r="D1594" s="2">
        <v>5</v>
      </c>
      <c r="E1594" s="3" t="s">
        <v>16</v>
      </c>
      <c r="F1594" s="3" t="str">
        <f t="shared" si="122"/>
        <v>Mon</v>
      </c>
      <c r="G1594" s="3" t="str">
        <f t="shared" si="123"/>
        <v>Encrust</v>
      </c>
      <c r="H1594" s="17">
        <v>52</v>
      </c>
      <c r="I1594" s="17">
        <v>50.5</v>
      </c>
      <c r="J1594" s="17">
        <v>0</v>
      </c>
      <c r="K1594" s="22">
        <v>5</v>
      </c>
      <c r="L1594" s="12">
        <f t="shared" si="124"/>
        <v>2062.4555770816992</v>
      </c>
      <c r="M1594" s="4">
        <f t="shared" si="125"/>
        <v>3.314384603119632</v>
      </c>
      <c r="N1594" s="4">
        <f t="shared" si="126"/>
        <v>7.6316525795922514</v>
      </c>
    </row>
    <row r="1595" spans="1:14" x14ac:dyDescent="0.2">
      <c r="A1595" s="30">
        <v>37555</v>
      </c>
      <c r="B1595" s="3" t="s">
        <v>20</v>
      </c>
      <c r="C1595" s="3" t="s">
        <v>35</v>
      </c>
      <c r="D1595" s="2">
        <v>5</v>
      </c>
      <c r="E1595" s="3" t="s">
        <v>16</v>
      </c>
      <c r="F1595" s="3" t="str">
        <f t="shared" si="122"/>
        <v>Mon</v>
      </c>
      <c r="G1595" s="3" t="str">
        <f t="shared" si="123"/>
        <v>Encrust</v>
      </c>
      <c r="H1595" s="17">
        <v>20.5</v>
      </c>
      <c r="I1595" s="17">
        <v>11.5</v>
      </c>
      <c r="J1595" s="17">
        <v>0</v>
      </c>
      <c r="K1595" s="22">
        <v>15</v>
      </c>
      <c r="L1595" s="12">
        <f t="shared" si="124"/>
        <v>185.15761702094844</v>
      </c>
      <c r="M1595" s="4">
        <f t="shared" si="125"/>
        <v>2.2675415827755376</v>
      </c>
      <c r="N1595" s="4">
        <f t="shared" si="126"/>
        <v>5.221207446243076</v>
      </c>
    </row>
    <row r="1596" spans="1:14" x14ac:dyDescent="0.2">
      <c r="A1596" s="30">
        <v>37555</v>
      </c>
      <c r="B1596" s="3" t="s">
        <v>20</v>
      </c>
      <c r="C1596" s="3" t="s">
        <v>35</v>
      </c>
      <c r="D1596" s="2">
        <v>5</v>
      </c>
      <c r="E1596" s="3" t="s">
        <v>16</v>
      </c>
      <c r="F1596" s="3" t="str">
        <f t="shared" si="122"/>
        <v>Mon</v>
      </c>
      <c r="G1596" s="3" t="str">
        <f t="shared" si="123"/>
        <v>Encrust</v>
      </c>
      <c r="H1596" s="17">
        <v>9.5</v>
      </c>
      <c r="I1596" s="17">
        <v>6</v>
      </c>
      <c r="J1596" s="17">
        <v>0</v>
      </c>
      <c r="K1596" s="22">
        <v>5</v>
      </c>
      <c r="L1596" s="12">
        <f t="shared" si="124"/>
        <v>44.767695313654549</v>
      </c>
      <c r="M1596" s="4">
        <f t="shared" si="125"/>
        <v>1.6509647370386629</v>
      </c>
      <c r="N1596" s="4">
        <f t="shared" si="126"/>
        <v>3.8014867925640594</v>
      </c>
    </row>
    <row r="1597" spans="1:14" x14ac:dyDescent="0.2">
      <c r="A1597" s="30">
        <v>37555</v>
      </c>
      <c r="B1597" s="3" t="s">
        <v>20</v>
      </c>
      <c r="C1597" s="3" t="s">
        <v>35</v>
      </c>
      <c r="D1597" s="2">
        <v>5</v>
      </c>
      <c r="E1597" s="3" t="s">
        <v>16</v>
      </c>
      <c r="F1597" s="3" t="str">
        <f t="shared" si="122"/>
        <v>Mon</v>
      </c>
      <c r="G1597" s="3" t="str">
        <f t="shared" si="123"/>
        <v>Encrust</v>
      </c>
      <c r="H1597" s="17">
        <v>61.5</v>
      </c>
      <c r="I1597" s="17">
        <v>43.5</v>
      </c>
      <c r="J1597" s="17">
        <v>0</v>
      </c>
      <c r="K1597" s="22">
        <v>15</v>
      </c>
      <c r="L1597" s="12">
        <f t="shared" si="124"/>
        <v>2101.1364366290236</v>
      </c>
      <c r="M1597" s="4">
        <f t="shared" si="125"/>
        <v>3.3224542540962254</v>
      </c>
      <c r="N1597" s="4">
        <f t="shared" si="126"/>
        <v>7.65023363763662</v>
      </c>
    </row>
    <row r="1598" spans="1:14" x14ac:dyDescent="0.2">
      <c r="A1598" s="30">
        <v>37555</v>
      </c>
      <c r="B1598" s="3" t="s">
        <v>20</v>
      </c>
      <c r="C1598" s="3" t="s">
        <v>35</v>
      </c>
      <c r="D1598" s="2">
        <v>5</v>
      </c>
      <c r="E1598" s="3" t="s">
        <v>16</v>
      </c>
      <c r="F1598" s="3" t="str">
        <f t="shared" si="122"/>
        <v>Mon</v>
      </c>
      <c r="G1598" s="3" t="str">
        <f t="shared" si="123"/>
        <v>Encrust</v>
      </c>
      <c r="H1598" s="17">
        <v>9.5</v>
      </c>
      <c r="I1598" s="17">
        <v>4.5</v>
      </c>
      <c r="J1598" s="17">
        <v>0</v>
      </c>
      <c r="K1598" s="22">
        <v>0</v>
      </c>
      <c r="L1598" s="12">
        <f t="shared" si="124"/>
        <v>33.575771485240914</v>
      </c>
      <c r="M1598" s="4">
        <f t="shared" si="125"/>
        <v>1.526026000430363</v>
      </c>
      <c r="N1598" s="4">
        <f t="shared" si="126"/>
        <v>3.5138047201122786</v>
      </c>
    </row>
    <row r="1599" spans="1:14" x14ac:dyDescent="0.2">
      <c r="A1599" s="30">
        <v>37555</v>
      </c>
      <c r="B1599" s="3" t="s">
        <v>20</v>
      </c>
      <c r="C1599" s="3" t="s">
        <v>35</v>
      </c>
      <c r="D1599" s="2">
        <v>5</v>
      </c>
      <c r="E1599" s="3" t="s">
        <v>16</v>
      </c>
      <c r="F1599" s="3" t="str">
        <f t="shared" si="122"/>
        <v>Mon</v>
      </c>
      <c r="G1599" s="3" t="str">
        <f t="shared" si="123"/>
        <v>Encrust</v>
      </c>
      <c r="H1599" s="17">
        <v>119</v>
      </c>
      <c r="I1599" s="17">
        <v>93</v>
      </c>
      <c r="J1599" s="17">
        <v>0</v>
      </c>
      <c r="K1599" s="22">
        <v>15</v>
      </c>
      <c r="L1599" s="12">
        <f t="shared" si="124"/>
        <v>8692.0014743195607</v>
      </c>
      <c r="M1599" s="4">
        <f t="shared" si="125"/>
        <v>3.9391197913126375</v>
      </c>
      <c r="N1599" s="4">
        <f t="shared" si="126"/>
        <v>9.070158510994295</v>
      </c>
    </row>
    <row r="1600" spans="1:14" x14ac:dyDescent="0.2">
      <c r="A1600" s="30">
        <v>37555</v>
      </c>
      <c r="B1600" s="3" t="s">
        <v>20</v>
      </c>
      <c r="C1600" s="3" t="s">
        <v>35</v>
      </c>
      <c r="D1600" s="2">
        <v>5</v>
      </c>
      <c r="E1600" s="3" t="s">
        <v>16</v>
      </c>
      <c r="F1600" s="3" t="str">
        <f t="shared" si="122"/>
        <v>Mon</v>
      </c>
      <c r="G1600" s="3" t="str">
        <f t="shared" si="123"/>
        <v>Encrust</v>
      </c>
      <c r="H1600" s="17">
        <v>50.5</v>
      </c>
      <c r="I1600" s="17">
        <v>41.5</v>
      </c>
      <c r="J1600" s="17">
        <v>0</v>
      </c>
      <c r="K1600" s="22">
        <v>30</v>
      </c>
      <c r="L1600" s="12">
        <f t="shared" si="124"/>
        <v>1645.9982009402022</v>
      </c>
      <c r="M1600" s="4">
        <f t="shared" si="125"/>
        <v>3.2164293561969255</v>
      </c>
      <c r="N1600" s="4">
        <f t="shared" si="126"/>
        <v>7.4061022882474763</v>
      </c>
    </row>
    <row r="1601" spans="1:14" x14ac:dyDescent="0.2">
      <c r="A1601" s="31">
        <v>37555</v>
      </c>
      <c r="B1601" s="11" t="s">
        <v>31</v>
      </c>
      <c r="C1601" t="s">
        <v>35</v>
      </c>
      <c r="D1601" s="7">
        <v>5</v>
      </c>
      <c r="E1601" s="11" t="s">
        <v>16</v>
      </c>
      <c r="F1601" s="3" t="str">
        <f t="shared" si="122"/>
        <v>Mon</v>
      </c>
      <c r="G1601" s="3" t="str">
        <f t="shared" si="123"/>
        <v>Encrust</v>
      </c>
      <c r="H1601" s="19">
        <v>36</v>
      </c>
      <c r="I1601" s="19">
        <v>30</v>
      </c>
      <c r="J1601" s="19">
        <v>0</v>
      </c>
      <c r="K1601" s="24">
        <v>0</v>
      </c>
      <c r="L1601" s="12">
        <f t="shared" si="124"/>
        <v>848.23001646924411</v>
      </c>
      <c r="M1601" s="4">
        <f t="shared" si="125"/>
        <v>2.928513636853121</v>
      </c>
      <c r="N1601" s="4">
        <f t="shared" si="126"/>
        <v>6.743151844847775</v>
      </c>
    </row>
    <row r="1602" spans="1:14" x14ac:dyDescent="0.2">
      <c r="A1602" s="31">
        <v>37555</v>
      </c>
      <c r="B1602" s="11" t="s">
        <v>31</v>
      </c>
      <c r="C1602" t="s">
        <v>35</v>
      </c>
      <c r="D1602" s="7">
        <v>5</v>
      </c>
      <c r="E1602" s="11" t="s">
        <v>16</v>
      </c>
      <c r="F1602" s="3" t="str">
        <f t="shared" si="122"/>
        <v>Mon</v>
      </c>
      <c r="G1602" s="3" t="str">
        <f t="shared" si="123"/>
        <v>Encrust</v>
      </c>
      <c r="H1602" s="19">
        <v>85</v>
      </c>
      <c r="I1602" s="19">
        <v>52</v>
      </c>
      <c r="J1602" s="19">
        <v>0</v>
      </c>
      <c r="K1602" s="24">
        <v>5</v>
      </c>
      <c r="L1602" s="12">
        <f t="shared" si="124"/>
        <v>3471.4598822167213</v>
      </c>
      <c r="M1602" s="4">
        <f t="shared" si="125"/>
        <v>3.5405121507152635</v>
      </c>
      <c r="N1602" s="4">
        <f t="shared" si="126"/>
        <v>8.1523304998012538</v>
      </c>
    </row>
    <row r="1603" spans="1:14" x14ac:dyDescent="0.2">
      <c r="A1603" s="31">
        <v>37555</v>
      </c>
      <c r="B1603" s="11" t="s">
        <v>31</v>
      </c>
      <c r="C1603" t="s">
        <v>35</v>
      </c>
      <c r="D1603" s="7">
        <v>5</v>
      </c>
      <c r="E1603" s="11" t="s">
        <v>16</v>
      </c>
      <c r="F1603" s="3" t="str">
        <f t="shared" ref="F1603:F1666" si="127">VLOOKUP(E1603,P$3:Q$22,2)</f>
        <v>Mon</v>
      </c>
      <c r="G1603" s="3" t="str">
        <f t="shared" ref="G1603:G1666" si="128">VLOOKUP(E1603,P$24:Q$44,2)</f>
        <v>Encrust</v>
      </c>
      <c r="H1603" s="19">
        <v>47</v>
      </c>
      <c r="I1603" s="19">
        <v>37</v>
      </c>
      <c r="J1603" s="19">
        <v>0</v>
      </c>
      <c r="K1603" s="24">
        <v>5</v>
      </c>
      <c r="L1603" s="12">
        <f t="shared" ref="L1603:L1666" si="129">IF(J1603&gt;0,PI()*((H1603/2)*(I1603/2)+J1603^2),((H1603/2)*(I1603/2))*PI())</f>
        <v>1365.8074061481625</v>
      </c>
      <c r="M1603" s="4">
        <f t="shared" ref="M1603:M1666" si="130">LOG(L1603)</f>
        <v>3.1353894633688837</v>
      </c>
      <c r="N1603" s="4">
        <f t="shared" ref="N1603:N1666" si="131">LN(L1603)</f>
        <v>7.2195010390837924</v>
      </c>
    </row>
    <row r="1604" spans="1:14" x14ac:dyDescent="0.2">
      <c r="A1604" s="31">
        <v>37555</v>
      </c>
      <c r="B1604" s="11" t="s">
        <v>31</v>
      </c>
      <c r="C1604" t="s">
        <v>35</v>
      </c>
      <c r="D1604" s="7">
        <v>5</v>
      </c>
      <c r="E1604" s="11" t="s">
        <v>16</v>
      </c>
      <c r="F1604" s="3" t="str">
        <f t="shared" si="127"/>
        <v>Mon</v>
      </c>
      <c r="G1604" s="3" t="str">
        <f t="shared" si="128"/>
        <v>Encrust</v>
      </c>
      <c r="H1604" s="19">
        <v>4</v>
      </c>
      <c r="I1604" s="19">
        <v>2</v>
      </c>
      <c r="J1604" s="19">
        <v>3</v>
      </c>
      <c r="K1604" s="24">
        <v>0</v>
      </c>
      <c r="L1604" s="12">
        <f t="shared" si="129"/>
        <v>34.557519189487721</v>
      </c>
      <c r="M1604" s="4">
        <f t="shared" si="130"/>
        <v>1.5385425578523588</v>
      </c>
      <c r="N1604" s="4">
        <f t="shared" si="131"/>
        <v>3.5426251586477706</v>
      </c>
    </row>
    <row r="1605" spans="1:14" x14ac:dyDescent="0.2">
      <c r="A1605" s="31">
        <v>37555</v>
      </c>
      <c r="B1605" s="11" t="s">
        <v>31</v>
      </c>
      <c r="C1605" t="s">
        <v>35</v>
      </c>
      <c r="D1605" s="7">
        <v>5</v>
      </c>
      <c r="E1605" s="11" t="s">
        <v>16</v>
      </c>
      <c r="F1605" s="3" t="str">
        <f t="shared" si="127"/>
        <v>Mon</v>
      </c>
      <c r="G1605" s="3" t="str">
        <f t="shared" si="128"/>
        <v>Encrust</v>
      </c>
      <c r="H1605" s="19">
        <v>20</v>
      </c>
      <c r="I1605" s="19">
        <v>18</v>
      </c>
      <c r="J1605" s="19">
        <v>0</v>
      </c>
      <c r="K1605" s="24">
        <v>5</v>
      </c>
      <c r="L1605" s="12">
        <f t="shared" si="129"/>
        <v>282.74333882308139</v>
      </c>
      <c r="M1605" s="4">
        <f t="shared" si="130"/>
        <v>2.4513923821334589</v>
      </c>
      <c r="N1605" s="4">
        <f t="shared" si="131"/>
        <v>5.644539556179665</v>
      </c>
    </row>
    <row r="1606" spans="1:14" x14ac:dyDescent="0.2">
      <c r="A1606" s="31">
        <v>37555</v>
      </c>
      <c r="B1606" s="11" t="s">
        <v>31</v>
      </c>
      <c r="C1606" t="s">
        <v>35</v>
      </c>
      <c r="D1606" s="7">
        <v>5</v>
      </c>
      <c r="E1606" s="11" t="s">
        <v>16</v>
      </c>
      <c r="F1606" s="3" t="str">
        <f t="shared" si="127"/>
        <v>Mon</v>
      </c>
      <c r="G1606" s="3" t="str">
        <f t="shared" si="128"/>
        <v>Encrust</v>
      </c>
      <c r="H1606" s="19">
        <v>45</v>
      </c>
      <c r="I1606" s="19">
        <v>38</v>
      </c>
      <c r="J1606" s="19">
        <v>0</v>
      </c>
      <c r="K1606" s="24">
        <v>5</v>
      </c>
      <c r="L1606" s="12">
        <f t="shared" si="129"/>
        <v>1343.0308594096366</v>
      </c>
      <c r="M1606" s="4">
        <f t="shared" si="130"/>
        <v>3.1280859917583252</v>
      </c>
      <c r="N1606" s="4">
        <f t="shared" si="131"/>
        <v>7.2026841742262153</v>
      </c>
    </row>
    <row r="1607" spans="1:14" x14ac:dyDescent="0.2">
      <c r="A1607" s="31">
        <v>37562</v>
      </c>
      <c r="B1607" s="11" t="s">
        <v>31</v>
      </c>
      <c r="C1607" s="3" t="s">
        <v>35</v>
      </c>
      <c r="D1607" s="7">
        <v>6</v>
      </c>
      <c r="E1607" s="11" t="s">
        <v>16</v>
      </c>
      <c r="F1607" s="3" t="str">
        <f t="shared" si="127"/>
        <v>Mon</v>
      </c>
      <c r="G1607" s="3" t="str">
        <f t="shared" si="128"/>
        <v>Encrust</v>
      </c>
      <c r="H1607" s="19">
        <v>8</v>
      </c>
      <c r="I1607" s="19">
        <v>10</v>
      </c>
      <c r="J1607" s="19">
        <v>0</v>
      </c>
      <c r="K1607" s="24">
        <v>0</v>
      </c>
      <c r="L1607" s="12">
        <f t="shared" si="129"/>
        <v>62.831853071795862</v>
      </c>
      <c r="M1607" s="4">
        <f t="shared" si="130"/>
        <v>1.7981798683581149</v>
      </c>
      <c r="N1607" s="4">
        <f t="shared" si="131"/>
        <v>4.1404621594033912</v>
      </c>
    </row>
    <row r="1608" spans="1:14" x14ac:dyDescent="0.2">
      <c r="A1608" s="31">
        <v>37562</v>
      </c>
      <c r="B1608" s="11" t="s">
        <v>31</v>
      </c>
      <c r="C1608" s="3" t="s">
        <v>35</v>
      </c>
      <c r="D1608" s="7">
        <v>6</v>
      </c>
      <c r="E1608" s="11" t="s">
        <v>16</v>
      </c>
      <c r="F1608" s="3" t="str">
        <f t="shared" si="127"/>
        <v>Mon</v>
      </c>
      <c r="G1608" s="3" t="str">
        <f t="shared" si="128"/>
        <v>Encrust</v>
      </c>
      <c r="H1608" s="19">
        <v>2</v>
      </c>
      <c r="I1608" s="19">
        <v>2</v>
      </c>
      <c r="J1608" s="19">
        <v>0</v>
      </c>
      <c r="K1608" s="24">
        <v>0</v>
      </c>
      <c r="L1608" s="12">
        <f t="shared" si="129"/>
        <v>3.1415926535897931</v>
      </c>
      <c r="M1608" s="4">
        <f t="shared" si="130"/>
        <v>0.49714987269413385</v>
      </c>
      <c r="N1608" s="4">
        <f t="shared" si="131"/>
        <v>1.1447298858494002</v>
      </c>
    </row>
    <row r="1609" spans="1:14" x14ac:dyDescent="0.2">
      <c r="A1609" s="31">
        <v>37562</v>
      </c>
      <c r="B1609" s="11" t="s">
        <v>31</v>
      </c>
      <c r="C1609" s="3" t="s">
        <v>35</v>
      </c>
      <c r="D1609" s="7">
        <v>6</v>
      </c>
      <c r="E1609" s="11" t="s">
        <v>16</v>
      </c>
      <c r="F1609" s="3" t="str">
        <f t="shared" si="127"/>
        <v>Mon</v>
      </c>
      <c r="G1609" s="3" t="str">
        <f t="shared" si="128"/>
        <v>Encrust</v>
      </c>
      <c r="H1609" s="19">
        <v>2</v>
      </c>
      <c r="I1609" s="19">
        <v>2</v>
      </c>
      <c r="J1609" s="19">
        <v>0</v>
      </c>
      <c r="K1609" s="24">
        <v>0</v>
      </c>
      <c r="L1609" s="12">
        <f t="shared" si="129"/>
        <v>3.1415926535897931</v>
      </c>
      <c r="M1609" s="4">
        <f t="shared" si="130"/>
        <v>0.49714987269413385</v>
      </c>
      <c r="N1609" s="4">
        <f t="shared" si="131"/>
        <v>1.1447298858494002</v>
      </c>
    </row>
    <row r="1610" spans="1:14" x14ac:dyDescent="0.2">
      <c r="A1610" s="31">
        <v>37562</v>
      </c>
      <c r="B1610" s="11" t="s">
        <v>31</v>
      </c>
      <c r="C1610" s="3" t="s">
        <v>35</v>
      </c>
      <c r="D1610" s="7">
        <v>6</v>
      </c>
      <c r="E1610" s="11" t="s">
        <v>16</v>
      </c>
      <c r="F1610" s="3" t="str">
        <f t="shared" si="127"/>
        <v>Mon</v>
      </c>
      <c r="G1610" s="3" t="str">
        <f t="shared" si="128"/>
        <v>Encrust</v>
      </c>
      <c r="H1610" s="19">
        <v>3</v>
      </c>
      <c r="I1610" s="19">
        <v>2</v>
      </c>
      <c r="J1610" s="19">
        <v>0</v>
      </c>
      <c r="K1610" s="24">
        <v>0</v>
      </c>
      <c r="L1610" s="12">
        <f t="shared" si="129"/>
        <v>4.7123889803846897</v>
      </c>
      <c r="M1610" s="4">
        <f t="shared" si="130"/>
        <v>0.67324113174981504</v>
      </c>
      <c r="N1610" s="4">
        <f t="shared" si="131"/>
        <v>1.5501949939575645</v>
      </c>
    </row>
    <row r="1611" spans="1:14" x14ac:dyDescent="0.2">
      <c r="A1611" s="31">
        <v>37562</v>
      </c>
      <c r="B1611" s="11" t="s">
        <v>31</v>
      </c>
      <c r="C1611" s="3" t="s">
        <v>35</v>
      </c>
      <c r="D1611" s="7">
        <v>6</v>
      </c>
      <c r="E1611" s="11" t="s">
        <v>16</v>
      </c>
      <c r="F1611" s="3" t="str">
        <f t="shared" si="127"/>
        <v>Mon</v>
      </c>
      <c r="G1611" s="3" t="str">
        <f t="shared" si="128"/>
        <v>Encrust</v>
      </c>
      <c r="H1611" s="19">
        <v>2</v>
      </c>
      <c r="I1611" s="19">
        <v>2</v>
      </c>
      <c r="J1611" s="19">
        <v>0</v>
      </c>
      <c r="K1611" s="24">
        <v>0</v>
      </c>
      <c r="L1611" s="12">
        <f t="shared" si="129"/>
        <v>3.1415926535897931</v>
      </c>
      <c r="M1611" s="4">
        <f t="shared" si="130"/>
        <v>0.49714987269413385</v>
      </c>
      <c r="N1611" s="4">
        <f t="shared" si="131"/>
        <v>1.1447298858494002</v>
      </c>
    </row>
    <row r="1612" spans="1:14" x14ac:dyDescent="0.2">
      <c r="A1612" s="31">
        <v>37562</v>
      </c>
      <c r="B1612" s="11" t="s">
        <v>31</v>
      </c>
      <c r="C1612" s="3" t="s">
        <v>35</v>
      </c>
      <c r="D1612" s="7">
        <v>6</v>
      </c>
      <c r="E1612" s="11" t="s">
        <v>16</v>
      </c>
      <c r="F1612" s="3" t="str">
        <f t="shared" si="127"/>
        <v>Mon</v>
      </c>
      <c r="G1612" s="3" t="str">
        <f t="shared" si="128"/>
        <v>Encrust</v>
      </c>
      <c r="H1612" s="19">
        <v>80</v>
      </c>
      <c r="I1612" s="19">
        <v>40</v>
      </c>
      <c r="J1612" s="19">
        <v>0</v>
      </c>
      <c r="K1612" s="24">
        <v>5</v>
      </c>
      <c r="L1612" s="12">
        <f t="shared" si="129"/>
        <v>2513.2741228718346</v>
      </c>
      <c r="M1612" s="4">
        <f t="shared" si="130"/>
        <v>3.4002398596860774</v>
      </c>
      <c r="N1612" s="4">
        <f t="shared" si="131"/>
        <v>7.829341613517327</v>
      </c>
    </row>
    <row r="1613" spans="1:14" x14ac:dyDescent="0.2">
      <c r="A1613" s="31">
        <v>37562</v>
      </c>
      <c r="B1613" s="11" t="s">
        <v>31</v>
      </c>
      <c r="C1613" s="3" t="s">
        <v>35</v>
      </c>
      <c r="D1613" s="7">
        <v>6</v>
      </c>
      <c r="E1613" s="11" t="s">
        <v>16</v>
      </c>
      <c r="F1613" s="3" t="str">
        <f t="shared" si="127"/>
        <v>Mon</v>
      </c>
      <c r="G1613" s="3" t="str">
        <f t="shared" si="128"/>
        <v>Encrust</v>
      </c>
      <c r="H1613" s="19">
        <v>18</v>
      </c>
      <c r="I1613" s="19">
        <v>15</v>
      </c>
      <c r="J1613" s="19">
        <v>0</v>
      </c>
      <c r="K1613" s="24">
        <v>0</v>
      </c>
      <c r="L1613" s="12">
        <f t="shared" si="129"/>
        <v>212.05750411731103</v>
      </c>
      <c r="M1613" s="4">
        <f t="shared" si="130"/>
        <v>2.3264536455251585</v>
      </c>
      <c r="N1613" s="4">
        <f t="shared" si="131"/>
        <v>5.3568574837278842</v>
      </c>
    </row>
    <row r="1614" spans="1:14" x14ac:dyDescent="0.2">
      <c r="A1614" s="31">
        <v>37562</v>
      </c>
      <c r="B1614" s="11" t="s">
        <v>31</v>
      </c>
      <c r="C1614" s="3" t="s">
        <v>35</v>
      </c>
      <c r="D1614" s="7">
        <v>6</v>
      </c>
      <c r="E1614" s="11" t="s">
        <v>16</v>
      </c>
      <c r="F1614" s="3" t="str">
        <f t="shared" si="127"/>
        <v>Mon</v>
      </c>
      <c r="G1614" s="3" t="str">
        <f t="shared" si="128"/>
        <v>Encrust</v>
      </c>
      <c r="H1614" s="19">
        <v>4</v>
      </c>
      <c r="I1614" s="19">
        <v>2</v>
      </c>
      <c r="J1614" s="19">
        <v>0</v>
      </c>
      <c r="K1614" s="24">
        <v>0</v>
      </c>
      <c r="L1614" s="12">
        <f t="shared" si="129"/>
        <v>6.2831853071795862</v>
      </c>
      <c r="M1614" s="4">
        <f t="shared" si="130"/>
        <v>0.79817986835811505</v>
      </c>
      <c r="N1614" s="4">
        <f t="shared" si="131"/>
        <v>1.8378770664093453</v>
      </c>
    </row>
    <row r="1615" spans="1:14" x14ac:dyDescent="0.2">
      <c r="A1615" s="31">
        <v>37562</v>
      </c>
      <c r="B1615" s="11" t="s">
        <v>31</v>
      </c>
      <c r="C1615" s="3" t="s">
        <v>35</v>
      </c>
      <c r="D1615" s="7">
        <v>6</v>
      </c>
      <c r="E1615" s="11" t="s">
        <v>16</v>
      </c>
      <c r="F1615" s="3" t="str">
        <f t="shared" si="127"/>
        <v>Mon</v>
      </c>
      <c r="G1615" s="3" t="str">
        <f t="shared" si="128"/>
        <v>Encrust</v>
      </c>
      <c r="H1615" s="19">
        <v>2</v>
      </c>
      <c r="I1615" s="19">
        <v>2</v>
      </c>
      <c r="J1615" s="19">
        <v>0</v>
      </c>
      <c r="K1615" s="24">
        <v>0</v>
      </c>
      <c r="L1615" s="12">
        <f t="shared" si="129"/>
        <v>3.1415926535897931</v>
      </c>
      <c r="M1615" s="4">
        <f t="shared" si="130"/>
        <v>0.49714987269413385</v>
      </c>
      <c r="N1615" s="4">
        <f t="shared" si="131"/>
        <v>1.1447298858494002</v>
      </c>
    </row>
    <row r="1616" spans="1:14" x14ac:dyDescent="0.2">
      <c r="A1616" s="31">
        <v>37562</v>
      </c>
      <c r="B1616" s="11" t="s">
        <v>31</v>
      </c>
      <c r="C1616" s="3" t="s">
        <v>35</v>
      </c>
      <c r="D1616" s="7">
        <v>6</v>
      </c>
      <c r="E1616" s="11" t="s">
        <v>16</v>
      </c>
      <c r="F1616" s="3" t="str">
        <f t="shared" si="127"/>
        <v>Mon</v>
      </c>
      <c r="G1616" s="3" t="str">
        <f t="shared" si="128"/>
        <v>Encrust</v>
      </c>
      <c r="H1616" s="19">
        <v>4</v>
      </c>
      <c r="I1616" s="19">
        <v>3</v>
      </c>
      <c r="J1616" s="19">
        <v>0</v>
      </c>
      <c r="K1616" s="24">
        <v>0</v>
      </c>
      <c r="L1616" s="12">
        <f t="shared" si="129"/>
        <v>9.4247779607693793</v>
      </c>
      <c r="M1616" s="4">
        <f t="shared" si="130"/>
        <v>0.97427112741379629</v>
      </c>
      <c r="N1616" s="4">
        <f t="shared" si="131"/>
        <v>2.2433421745175099</v>
      </c>
    </row>
    <row r="1617" spans="1:14" x14ac:dyDescent="0.2">
      <c r="A1617" s="31">
        <v>37562</v>
      </c>
      <c r="B1617" s="11" t="s">
        <v>31</v>
      </c>
      <c r="C1617" s="3" t="s">
        <v>35</v>
      </c>
      <c r="D1617" s="7">
        <v>6</v>
      </c>
      <c r="E1617" s="11" t="s">
        <v>16</v>
      </c>
      <c r="F1617" s="3" t="str">
        <f t="shared" si="127"/>
        <v>Mon</v>
      </c>
      <c r="G1617" s="3" t="str">
        <f t="shared" si="128"/>
        <v>Encrust</v>
      </c>
      <c r="H1617" s="19">
        <v>1</v>
      </c>
      <c r="I1617" s="19">
        <v>1</v>
      </c>
      <c r="J1617" s="19">
        <v>0</v>
      </c>
      <c r="K1617" s="24">
        <v>0</v>
      </c>
      <c r="L1617" s="12">
        <f t="shared" si="129"/>
        <v>0.78539816339744828</v>
      </c>
      <c r="M1617" s="4">
        <f t="shared" si="130"/>
        <v>-0.10491011863382856</v>
      </c>
      <c r="N1617" s="4">
        <f t="shared" si="131"/>
        <v>-0.24156447527049049</v>
      </c>
    </row>
    <row r="1618" spans="1:14" x14ac:dyDescent="0.2">
      <c r="A1618" s="31">
        <v>37562</v>
      </c>
      <c r="B1618" s="11" t="s">
        <v>31</v>
      </c>
      <c r="C1618" s="3" t="s">
        <v>35</v>
      </c>
      <c r="D1618" s="7">
        <v>6</v>
      </c>
      <c r="E1618" s="11" t="s">
        <v>16</v>
      </c>
      <c r="F1618" s="3" t="str">
        <f t="shared" si="127"/>
        <v>Mon</v>
      </c>
      <c r="G1618" s="3" t="str">
        <f t="shared" si="128"/>
        <v>Encrust</v>
      </c>
      <c r="H1618" s="19">
        <v>10</v>
      </c>
      <c r="I1618" s="19">
        <v>7</v>
      </c>
      <c r="J1618" s="19">
        <v>0</v>
      </c>
      <c r="K1618" s="24">
        <v>5</v>
      </c>
      <c r="L1618" s="12">
        <f t="shared" si="129"/>
        <v>54.977871437821378</v>
      </c>
      <c r="M1618" s="4">
        <f t="shared" si="130"/>
        <v>1.7401879213804283</v>
      </c>
      <c r="N1618" s="4">
        <f t="shared" si="131"/>
        <v>4.0069307667788685</v>
      </c>
    </row>
    <row r="1619" spans="1:14" x14ac:dyDescent="0.2">
      <c r="A1619" s="31">
        <v>37562</v>
      </c>
      <c r="B1619" s="11" t="s">
        <v>31</v>
      </c>
      <c r="C1619" s="3" t="s">
        <v>35</v>
      </c>
      <c r="D1619" s="7">
        <v>6</v>
      </c>
      <c r="E1619" s="11" t="s">
        <v>16</v>
      </c>
      <c r="F1619" s="3" t="str">
        <f t="shared" si="127"/>
        <v>Mon</v>
      </c>
      <c r="G1619" s="3" t="str">
        <f t="shared" si="128"/>
        <v>Encrust</v>
      </c>
      <c r="H1619" s="19">
        <v>3</v>
      </c>
      <c r="I1619" s="19">
        <v>2</v>
      </c>
      <c r="J1619" s="19">
        <v>0</v>
      </c>
      <c r="K1619" s="24">
        <v>0</v>
      </c>
      <c r="L1619" s="12">
        <f t="shared" si="129"/>
        <v>4.7123889803846897</v>
      </c>
      <c r="M1619" s="4">
        <f t="shared" si="130"/>
        <v>0.67324113174981504</v>
      </c>
      <c r="N1619" s="4">
        <f t="shared" si="131"/>
        <v>1.5501949939575645</v>
      </c>
    </row>
    <row r="1620" spans="1:14" x14ac:dyDescent="0.2">
      <c r="A1620" s="31">
        <v>37562</v>
      </c>
      <c r="B1620" s="11" t="s">
        <v>31</v>
      </c>
      <c r="C1620" s="3" t="s">
        <v>35</v>
      </c>
      <c r="D1620" s="7">
        <v>6</v>
      </c>
      <c r="E1620" s="11" t="s">
        <v>16</v>
      </c>
      <c r="F1620" s="3" t="str">
        <f t="shared" si="127"/>
        <v>Mon</v>
      </c>
      <c r="G1620" s="3" t="str">
        <f t="shared" si="128"/>
        <v>Encrust</v>
      </c>
      <c r="H1620" s="19">
        <v>14</v>
      </c>
      <c r="I1620" s="19">
        <v>9</v>
      </c>
      <c r="J1620" s="19">
        <v>0</v>
      </c>
      <c r="K1620" s="24">
        <v>0</v>
      </c>
      <c r="L1620" s="12">
        <f t="shared" si="129"/>
        <v>98.960168588078488</v>
      </c>
      <c r="M1620" s="4">
        <f t="shared" si="130"/>
        <v>1.9954604264837343</v>
      </c>
      <c r="N1620" s="4">
        <f t="shared" si="131"/>
        <v>4.594717431680988</v>
      </c>
    </row>
    <row r="1621" spans="1:14" x14ac:dyDescent="0.2">
      <c r="A1621" s="31">
        <v>37562</v>
      </c>
      <c r="B1621" s="11" t="s">
        <v>31</v>
      </c>
      <c r="C1621" s="3" t="s">
        <v>35</v>
      </c>
      <c r="D1621" s="7">
        <v>6</v>
      </c>
      <c r="E1621" s="11" t="s">
        <v>16</v>
      </c>
      <c r="F1621" s="3" t="str">
        <f t="shared" si="127"/>
        <v>Mon</v>
      </c>
      <c r="G1621" s="3" t="str">
        <f t="shared" si="128"/>
        <v>Encrust</v>
      </c>
      <c r="H1621" s="19">
        <v>77</v>
      </c>
      <c r="I1621" s="19">
        <v>33</v>
      </c>
      <c r="J1621" s="19">
        <v>0</v>
      </c>
      <c r="K1621" s="24">
        <v>5</v>
      </c>
      <c r="L1621" s="12">
        <f t="shared" si="129"/>
        <v>1995.6967331929161</v>
      </c>
      <c r="M1621" s="4">
        <f t="shared" si="130"/>
        <v>3.300094546416541</v>
      </c>
      <c r="N1621" s="4">
        <f t="shared" si="131"/>
        <v>7.5987485080496739</v>
      </c>
    </row>
    <row r="1622" spans="1:14" x14ac:dyDescent="0.2">
      <c r="A1622" s="31">
        <v>37562</v>
      </c>
      <c r="B1622" s="11" t="s">
        <v>31</v>
      </c>
      <c r="C1622" s="3" t="s">
        <v>35</v>
      </c>
      <c r="D1622" s="7">
        <v>6</v>
      </c>
      <c r="E1622" s="11" t="s">
        <v>16</v>
      </c>
      <c r="F1622" s="3" t="str">
        <f t="shared" si="127"/>
        <v>Mon</v>
      </c>
      <c r="G1622" s="3" t="str">
        <f t="shared" si="128"/>
        <v>Encrust</v>
      </c>
      <c r="H1622" s="19">
        <v>23</v>
      </c>
      <c r="I1622" s="19">
        <v>15</v>
      </c>
      <c r="J1622" s="19">
        <v>0</v>
      </c>
      <c r="K1622" s="24">
        <v>0</v>
      </c>
      <c r="L1622" s="12">
        <f t="shared" si="129"/>
        <v>270.96236637211967</v>
      </c>
      <c r="M1622" s="4">
        <f t="shared" si="130"/>
        <v>2.4329089764394456</v>
      </c>
      <c r="N1622" s="4">
        <f t="shared" si="131"/>
        <v>5.6019799417608693</v>
      </c>
    </row>
    <row r="1623" spans="1:14" x14ac:dyDescent="0.2">
      <c r="A1623" s="31">
        <v>37562</v>
      </c>
      <c r="B1623" s="11" t="s">
        <v>31</v>
      </c>
      <c r="C1623" s="3" t="s">
        <v>35</v>
      </c>
      <c r="D1623" s="7">
        <v>6</v>
      </c>
      <c r="E1623" s="11" t="s">
        <v>16</v>
      </c>
      <c r="F1623" s="3" t="str">
        <f t="shared" si="127"/>
        <v>Mon</v>
      </c>
      <c r="G1623" s="3" t="str">
        <f t="shared" si="128"/>
        <v>Encrust</v>
      </c>
      <c r="H1623" s="19">
        <v>3</v>
      </c>
      <c r="I1623" s="19">
        <v>2</v>
      </c>
      <c r="J1623" s="19">
        <v>0</v>
      </c>
      <c r="K1623" s="24">
        <v>0</v>
      </c>
      <c r="L1623" s="12">
        <f t="shared" si="129"/>
        <v>4.7123889803846897</v>
      </c>
      <c r="M1623" s="4">
        <f t="shared" si="130"/>
        <v>0.67324113174981504</v>
      </c>
      <c r="N1623" s="4">
        <f t="shared" si="131"/>
        <v>1.5501949939575645</v>
      </c>
    </row>
    <row r="1624" spans="1:14" x14ac:dyDescent="0.2">
      <c r="A1624" s="31">
        <v>37562</v>
      </c>
      <c r="B1624" s="11" t="s">
        <v>31</v>
      </c>
      <c r="C1624" s="3" t="s">
        <v>35</v>
      </c>
      <c r="D1624" s="7">
        <v>6</v>
      </c>
      <c r="E1624" s="11" t="s">
        <v>16</v>
      </c>
      <c r="F1624" s="3" t="str">
        <f t="shared" si="127"/>
        <v>Mon</v>
      </c>
      <c r="G1624" s="3" t="str">
        <f t="shared" si="128"/>
        <v>Encrust</v>
      </c>
      <c r="H1624" s="19">
        <v>22</v>
      </c>
      <c r="I1624" s="19">
        <v>11</v>
      </c>
      <c r="J1624" s="19">
        <v>0</v>
      </c>
      <c r="K1624" s="24">
        <v>0</v>
      </c>
      <c r="L1624" s="12">
        <f t="shared" si="129"/>
        <v>190.06635554218249</v>
      </c>
      <c r="M1624" s="4">
        <f t="shared" si="130"/>
        <v>2.2789052473466027</v>
      </c>
      <c r="N1624" s="4">
        <f t="shared" si="131"/>
        <v>5.2473732508861959</v>
      </c>
    </row>
    <row r="1625" spans="1:14" x14ac:dyDescent="0.2">
      <c r="A1625" s="31">
        <v>37562</v>
      </c>
      <c r="B1625" s="11" t="s">
        <v>31</v>
      </c>
      <c r="C1625" s="3" t="s">
        <v>35</v>
      </c>
      <c r="D1625" s="7">
        <v>6</v>
      </c>
      <c r="E1625" s="11" t="s">
        <v>16</v>
      </c>
      <c r="F1625" s="3" t="str">
        <f t="shared" si="127"/>
        <v>Mon</v>
      </c>
      <c r="G1625" s="3" t="str">
        <f t="shared" si="128"/>
        <v>Encrust</v>
      </c>
      <c r="H1625" s="19">
        <v>8</v>
      </c>
      <c r="I1625" s="19">
        <v>3</v>
      </c>
      <c r="J1625" s="19">
        <v>0</v>
      </c>
      <c r="K1625" s="24">
        <v>0</v>
      </c>
      <c r="L1625" s="12">
        <f t="shared" si="129"/>
        <v>18.849555921538759</v>
      </c>
      <c r="M1625" s="4">
        <f t="shared" si="130"/>
        <v>1.2753011230777775</v>
      </c>
      <c r="N1625" s="4">
        <f t="shared" si="131"/>
        <v>2.9364893550774553</v>
      </c>
    </row>
    <row r="1626" spans="1:14" x14ac:dyDescent="0.2">
      <c r="A1626" s="31">
        <v>37562</v>
      </c>
      <c r="B1626" s="11" t="s">
        <v>31</v>
      </c>
      <c r="C1626" s="3" t="s">
        <v>35</v>
      </c>
      <c r="D1626" s="7">
        <v>6</v>
      </c>
      <c r="E1626" s="11" t="s">
        <v>16</v>
      </c>
      <c r="F1626" s="3" t="str">
        <f t="shared" si="127"/>
        <v>Mon</v>
      </c>
      <c r="G1626" s="3" t="str">
        <f t="shared" si="128"/>
        <v>Encrust</v>
      </c>
      <c r="H1626" s="19">
        <v>4</v>
      </c>
      <c r="I1626" s="19">
        <v>2</v>
      </c>
      <c r="J1626" s="19">
        <v>0</v>
      </c>
      <c r="K1626" s="24">
        <v>0</v>
      </c>
      <c r="L1626" s="12">
        <f t="shared" si="129"/>
        <v>6.2831853071795862</v>
      </c>
      <c r="M1626" s="4">
        <f t="shared" si="130"/>
        <v>0.79817986835811505</v>
      </c>
      <c r="N1626" s="4">
        <f t="shared" si="131"/>
        <v>1.8378770664093453</v>
      </c>
    </row>
    <row r="1627" spans="1:14" x14ac:dyDescent="0.2">
      <c r="A1627" s="31">
        <v>37562</v>
      </c>
      <c r="B1627" s="11" t="s">
        <v>31</v>
      </c>
      <c r="C1627" s="3" t="s">
        <v>35</v>
      </c>
      <c r="D1627" s="7">
        <v>6</v>
      </c>
      <c r="E1627" s="11" t="s">
        <v>16</v>
      </c>
      <c r="F1627" s="3" t="str">
        <f t="shared" si="127"/>
        <v>Mon</v>
      </c>
      <c r="G1627" s="3" t="str">
        <f t="shared" si="128"/>
        <v>Encrust</v>
      </c>
      <c r="H1627" s="19">
        <v>8</v>
      </c>
      <c r="I1627" s="19">
        <v>4</v>
      </c>
      <c r="J1627" s="19">
        <v>0</v>
      </c>
      <c r="K1627" s="24">
        <v>0</v>
      </c>
      <c r="L1627" s="12">
        <f t="shared" si="129"/>
        <v>25.132741228718345</v>
      </c>
      <c r="M1627" s="4">
        <f t="shared" si="130"/>
        <v>1.4002398596860774</v>
      </c>
      <c r="N1627" s="4">
        <f t="shared" si="131"/>
        <v>3.2241714275292361</v>
      </c>
    </row>
    <row r="1628" spans="1:14" x14ac:dyDescent="0.2">
      <c r="A1628" s="31">
        <v>37562</v>
      </c>
      <c r="B1628" s="11" t="s">
        <v>31</v>
      </c>
      <c r="C1628" s="3" t="s">
        <v>35</v>
      </c>
      <c r="D1628" s="7">
        <v>6</v>
      </c>
      <c r="E1628" s="11" t="s">
        <v>16</v>
      </c>
      <c r="F1628" s="3" t="str">
        <f t="shared" si="127"/>
        <v>Mon</v>
      </c>
      <c r="G1628" s="3" t="str">
        <f t="shared" si="128"/>
        <v>Encrust</v>
      </c>
      <c r="H1628" s="19">
        <v>15</v>
      </c>
      <c r="I1628" s="19">
        <v>4</v>
      </c>
      <c r="J1628" s="19">
        <v>0</v>
      </c>
      <c r="K1628" s="24">
        <v>0</v>
      </c>
      <c r="L1628" s="12">
        <f t="shared" si="129"/>
        <v>47.123889803846893</v>
      </c>
      <c r="M1628" s="4">
        <f t="shared" si="130"/>
        <v>1.673241131749815</v>
      </c>
      <c r="N1628" s="4">
        <f t="shared" si="131"/>
        <v>3.85278008695161</v>
      </c>
    </row>
    <row r="1629" spans="1:14" x14ac:dyDescent="0.2">
      <c r="A1629" s="31">
        <v>37562</v>
      </c>
      <c r="B1629" s="11" t="s">
        <v>31</v>
      </c>
      <c r="C1629" s="3" t="s">
        <v>35</v>
      </c>
      <c r="D1629" s="7">
        <v>6</v>
      </c>
      <c r="E1629" s="11" t="s">
        <v>16</v>
      </c>
      <c r="F1629" s="3" t="str">
        <f t="shared" si="127"/>
        <v>Mon</v>
      </c>
      <c r="G1629" s="3" t="str">
        <f t="shared" si="128"/>
        <v>Encrust</v>
      </c>
      <c r="H1629" s="19">
        <v>4</v>
      </c>
      <c r="I1629" s="19">
        <v>4</v>
      </c>
      <c r="J1629" s="19">
        <v>6</v>
      </c>
      <c r="K1629" s="24">
        <v>0</v>
      </c>
      <c r="L1629" s="12">
        <f t="shared" si="129"/>
        <v>125.66370614359172</v>
      </c>
      <c r="M1629" s="4">
        <f t="shared" si="130"/>
        <v>2.0992098640220962</v>
      </c>
      <c r="N1629" s="4">
        <f t="shared" si="131"/>
        <v>4.8336093399633366</v>
      </c>
    </row>
    <row r="1630" spans="1:14" x14ac:dyDescent="0.2">
      <c r="A1630" s="31">
        <v>37562</v>
      </c>
      <c r="B1630" s="11" t="s">
        <v>31</v>
      </c>
      <c r="C1630" s="3" t="s">
        <v>35</v>
      </c>
      <c r="D1630" s="7">
        <v>6</v>
      </c>
      <c r="E1630" s="11" t="s">
        <v>16</v>
      </c>
      <c r="F1630" s="3" t="str">
        <f t="shared" si="127"/>
        <v>Mon</v>
      </c>
      <c r="G1630" s="3" t="str">
        <f t="shared" si="128"/>
        <v>Encrust</v>
      </c>
      <c r="H1630" s="19">
        <v>26</v>
      </c>
      <c r="I1630" s="19">
        <v>18</v>
      </c>
      <c r="J1630" s="19">
        <v>8</v>
      </c>
      <c r="K1630" s="24">
        <v>0</v>
      </c>
      <c r="L1630" s="12">
        <f t="shared" si="129"/>
        <v>568.62827029975256</v>
      </c>
      <c r="M1630" s="4">
        <f t="shared" si="130"/>
        <v>2.7548284475633182</v>
      </c>
      <c r="N1630" s="4">
        <f t="shared" si="131"/>
        <v>6.343226917115226</v>
      </c>
    </row>
    <row r="1631" spans="1:14" x14ac:dyDescent="0.2">
      <c r="A1631" s="31">
        <v>37562</v>
      </c>
      <c r="B1631" s="11" t="s">
        <v>31</v>
      </c>
      <c r="C1631" s="3" t="s">
        <v>35</v>
      </c>
      <c r="D1631" s="7">
        <v>6</v>
      </c>
      <c r="E1631" s="11" t="s">
        <v>16</v>
      </c>
      <c r="F1631" s="3" t="str">
        <f t="shared" si="127"/>
        <v>Mon</v>
      </c>
      <c r="G1631" s="3" t="str">
        <f t="shared" si="128"/>
        <v>Encrust</v>
      </c>
      <c r="H1631" s="19">
        <v>25</v>
      </c>
      <c r="I1631" s="19">
        <v>10</v>
      </c>
      <c r="J1631" s="19">
        <v>6</v>
      </c>
      <c r="K1631" s="24">
        <v>0</v>
      </c>
      <c r="L1631" s="12">
        <f t="shared" si="129"/>
        <v>309.4468763785946</v>
      </c>
      <c r="M1631" s="4">
        <f t="shared" si="130"/>
        <v>2.4905861031917453</v>
      </c>
      <c r="N1631" s="4">
        <f t="shared" si="131"/>
        <v>5.734786434027443</v>
      </c>
    </row>
    <row r="1632" spans="1:14" x14ac:dyDescent="0.2">
      <c r="A1632" s="31">
        <v>37562</v>
      </c>
      <c r="B1632" s="11" t="s">
        <v>31</v>
      </c>
      <c r="C1632" s="3" t="s">
        <v>35</v>
      </c>
      <c r="D1632" s="7">
        <v>6</v>
      </c>
      <c r="E1632" s="11" t="s">
        <v>16</v>
      </c>
      <c r="F1632" s="3" t="str">
        <f t="shared" si="127"/>
        <v>Mon</v>
      </c>
      <c r="G1632" s="3" t="str">
        <f t="shared" si="128"/>
        <v>Encrust</v>
      </c>
      <c r="H1632" s="19">
        <v>14</v>
      </c>
      <c r="I1632" s="19">
        <v>11</v>
      </c>
      <c r="J1632" s="19">
        <v>4</v>
      </c>
      <c r="K1632" s="24">
        <v>0</v>
      </c>
      <c r="L1632" s="12">
        <f t="shared" si="129"/>
        <v>171.21679962064371</v>
      </c>
      <c r="M1632" s="4">
        <f t="shared" si="130"/>
        <v>2.2335463749707762</v>
      </c>
      <c r="N1632" s="4">
        <f t="shared" si="131"/>
        <v>5.1429305875185989</v>
      </c>
    </row>
    <row r="1633" spans="1:14" x14ac:dyDescent="0.2">
      <c r="A1633" s="31">
        <v>37562</v>
      </c>
      <c r="B1633" s="11" t="s">
        <v>31</v>
      </c>
      <c r="C1633" s="3" t="s">
        <v>35</v>
      </c>
      <c r="D1633" s="7">
        <v>6</v>
      </c>
      <c r="E1633" s="11" t="s">
        <v>16</v>
      </c>
      <c r="F1633" s="3" t="str">
        <f t="shared" si="127"/>
        <v>Mon</v>
      </c>
      <c r="G1633" s="3" t="str">
        <f t="shared" si="128"/>
        <v>Encrust</v>
      </c>
      <c r="H1633" s="19">
        <v>2</v>
      </c>
      <c r="I1633" s="19">
        <v>2</v>
      </c>
      <c r="J1633" s="19">
        <v>0</v>
      </c>
      <c r="K1633" s="24">
        <v>0</v>
      </c>
      <c r="L1633" s="12">
        <f t="shared" si="129"/>
        <v>3.1415926535897931</v>
      </c>
      <c r="M1633" s="4">
        <f t="shared" si="130"/>
        <v>0.49714987269413385</v>
      </c>
      <c r="N1633" s="4">
        <f t="shared" si="131"/>
        <v>1.1447298858494002</v>
      </c>
    </row>
    <row r="1634" spans="1:14" x14ac:dyDescent="0.2">
      <c r="A1634" s="31">
        <v>37562</v>
      </c>
      <c r="B1634" s="11" t="s">
        <v>31</v>
      </c>
      <c r="C1634" s="3" t="s">
        <v>35</v>
      </c>
      <c r="D1634" s="7">
        <v>6</v>
      </c>
      <c r="E1634" s="11" t="s">
        <v>16</v>
      </c>
      <c r="F1634" s="3" t="str">
        <f t="shared" si="127"/>
        <v>Mon</v>
      </c>
      <c r="G1634" s="3" t="str">
        <f t="shared" si="128"/>
        <v>Encrust</v>
      </c>
      <c r="H1634" s="19">
        <v>5</v>
      </c>
      <c r="I1634" s="19">
        <v>4</v>
      </c>
      <c r="J1634" s="19">
        <v>4</v>
      </c>
      <c r="K1634" s="24">
        <v>5</v>
      </c>
      <c r="L1634" s="12">
        <f t="shared" si="129"/>
        <v>65.973445725385659</v>
      </c>
      <c r="M1634" s="4">
        <f t="shared" si="130"/>
        <v>1.8193691674280532</v>
      </c>
      <c r="N1634" s="4">
        <f t="shared" si="131"/>
        <v>4.1892523235728234</v>
      </c>
    </row>
    <row r="1635" spans="1:14" x14ac:dyDescent="0.2">
      <c r="A1635" s="31">
        <v>37562</v>
      </c>
      <c r="B1635" s="11" t="s">
        <v>31</v>
      </c>
      <c r="C1635" s="3" t="s">
        <v>35</v>
      </c>
      <c r="D1635" s="7">
        <v>6</v>
      </c>
      <c r="E1635" s="11" t="s">
        <v>16</v>
      </c>
      <c r="F1635" s="3" t="str">
        <f t="shared" si="127"/>
        <v>Mon</v>
      </c>
      <c r="G1635" s="3" t="str">
        <f t="shared" si="128"/>
        <v>Encrust</v>
      </c>
      <c r="H1635" s="19">
        <v>8</v>
      </c>
      <c r="I1635" s="19">
        <v>5</v>
      </c>
      <c r="J1635" s="19">
        <v>4</v>
      </c>
      <c r="K1635" s="24">
        <v>0</v>
      </c>
      <c r="L1635" s="12">
        <f t="shared" si="129"/>
        <v>81.681408993334628</v>
      </c>
      <c r="M1635" s="4">
        <f t="shared" si="130"/>
        <v>1.9121232206649519</v>
      </c>
      <c r="N1635" s="4">
        <f t="shared" si="131"/>
        <v>4.4028264238708825</v>
      </c>
    </row>
    <row r="1636" spans="1:14" x14ac:dyDescent="0.2">
      <c r="A1636" s="31">
        <v>37562</v>
      </c>
      <c r="B1636" s="11" t="s">
        <v>31</v>
      </c>
      <c r="C1636" s="3" t="s">
        <v>35</v>
      </c>
      <c r="D1636" s="7">
        <v>6</v>
      </c>
      <c r="E1636" s="11" t="s">
        <v>16</v>
      </c>
      <c r="F1636" s="3" t="str">
        <f t="shared" si="127"/>
        <v>Mon</v>
      </c>
      <c r="G1636" s="3" t="str">
        <f t="shared" si="128"/>
        <v>Encrust</v>
      </c>
      <c r="H1636" s="19">
        <v>19</v>
      </c>
      <c r="I1636" s="19">
        <v>6</v>
      </c>
      <c r="J1636" s="19">
        <v>4</v>
      </c>
      <c r="K1636" s="24">
        <v>5</v>
      </c>
      <c r="L1636" s="12">
        <f t="shared" si="129"/>
        <v>139.8008730847458</v>
      </c>
      <c r="M1636" s="4">
        <f t="shared" si="130"/>
        <v>2.1455098836750652</v>
      </c>
      <c r="N1636" s="4">
        <f t="shared" si="131"/>
        <v>4.9402190750215951</v>
      </c>
    </row>
    <row r="1637" spans="1:14" x14ac:dyDescent="0.2">
      <c r="A1637" s="31">
        <v>37562</v>
      </c>
      <c r="B1637" s="11" t="s">
        <v>31</v>
      </c>
      <c r="C1637" s="3" t="s">
        <v>35</v>
      </c>
      <c r="D1637" s="7">
        <v>6</v>
      </c>
      <c r="E1637" s="11" t="s">
        <v>16</v>
      </c>
      <c r="F1637" s="3" t="str">
        <f t="shared" si="127"/>
        <v>Mon</v>
      </c>
      <c r="G1637" s="3" t="str">
        <f t="shared" si="128"/>
        <v>Encrust</v>
      </c>
      <c r="H1637" s="19">
        <v>17</v>
      </c>
      <c r="I1637" s="19">
        <v>13</v>
      </c>
      <c r="J1637" s="19">
        <v>7</v>
      </c>
      <c r="K1637" s="24">
        <v>0</v>
      </c>
      <c r="L1637" s="12">
        <f t="shared" si="129"/>
        <v>327.51103413673593</v>
      </c>
      <c r="M1637" s="4">
        <f t="shared" si="130"/>
        <v>2.5152259363399287</v>
      </c>
      <c r="N1637" s="4">
        <f t="shared" si="131"/>
        <v>5.7915217465283106</v>
      </c>
    </row>
    <row r="1638" spans="1:14" x14ac:dyDescent="0.2">
      <c r="A1638" s="30">
        <v>37562</v>
      </c>
      <c r="B1638" s="3" t="s">
        <v>20</v>
      </c>
      <c r="C1638" s="3" t="s">
        <v>35</v>
      </c>
      <c r="D1638" s="2">
        <v>7</v>
      </c>
      <c r="E1638" s="3" t="s">
        <v>16</v>
      </c>
      <c r="F1638" s="3" t="str">
        <f t="shared" si="127"/>
        <v>Mon</v>
      </c>
      <c r="G1638" s="3" t="str">
        <f t="shared" si="128"/>
        <v>Encrust</v>
      </c>
      <c r="H1638" s="17">
        <v>151</v>
      </c>
      <c r="I1638" s="17">
        <v>96</v>
      </c>
      <c r="J1638" s="17">
        <v>0</v>
      </c>
      <c r="K1638" s="22">
        <v>65</v>
      </c>
      <c r="L1638" s="12">
        <f t="shared" si="129"/>
        <v>11385.131776609411</v>
      </c>
      <c r="M1638" s="4">
        <f t="shared" si="130"/>
        <v>4.0563380616989093</v>
      </c>
      <c r="N1638" s="4">
        <f t="shared" si="131"/>
        <v>9.3400635530122695</v>
      </c>
    </row>
    <row r="1639" spans="1:14" x14ac:dyDescent="0.2">
      <c r="A1639" s="30">
        <v>37562</v>
      </c>
      <c r="B1639" s="3" t="s">
        <v>20</v>
      </c>
      <c r="C1639" s="3" t="s">
        <v>35</v>
      </c>
      <c r="D1639" s="2">
        <v>7</v>
      </c>
      <c r="E1639" s="3" t="s">
        <v>16</v>
      </c>
      <c r="F1639" s="3" t="str">
        <f t="shared" si="127"/>
        <v>Mon</v>
      </c>
      <c r="G1639" s="3" t="str">
        <f t="shared" si="128"/>
        <v>Encrust</v>
      </c>
      <c r="H1639" s="17">
        <v>111</v>
      </c>
      <c r="I1639" s="17">
        <v>38</v>
      </c>
      <c r="J1639" s="17">
        <v>0</v>
      </c>
      <c r="K1639" s="22">
        <v>30</v>
      </c>
      <c r="L1639" s="12">
        <f t="shared" si="129"/>
        <v>3312.8094532104369</v>
      </c>
      <c r="M1639" s="4">
        <f t="shared" si="130"/>
        <v>3.5201964567696389</v>
      </c>
      <c r="N1639" s="4">
        <f t="shared" si="131"/>
        <v>8.1055518857682287</v>
      </c>
    </row>
    <row r="1640" spans="1:14" x14ac:dyDescent="0.2">
      <c r="A1640" s="31">
        <v>37562</v>
      </c>
      <c r="B1640" s="11" t="s">
        <v>31</v>
      </c>
      <c r="C1640" s="3" t="s">
        <v>35</v>
      </c>
      <c r="D1640" s="7">
        <v>7</v>
      </c>
      <c r="E1640" s="11" t="s">
        <v>16</v>
      </c>
      <c r="F1640" s="3" t="str">
        <f t="shared" si="127"/>
        <v>Mon</v>
      </c>
      <c r="G1640" s="3" t="str">
        <f t="shared" si="128"/>
        <v>Encrust</v>
      </c>
      <c r="H1640" s="19">
        <v>2</v>
      </c>
      <c r="I1640" s="19">
        <v>2</v>
      </c>
      <c r="J1640" s="19">
        <v>0</v>
      </c>
      <c r="K1640" s="24">
        <v>0</v>
      </c>
      <c r="L1640" s="12">
        <f t="shared" si="129"/>
        <v>3.1415926535897931</v>
      </c>
      <c r="M1640" s="4">
        <f t="shared" si="130"/>
        <v>0.49714987269413385</v>
      </c>
      <c r="N1640" s="4">
        <f t="shared" si="131"/>
        <v>1.1447298858494002</v>
      </c>
    </row>
    <row r="1641" spans="1:14" x14ac:dyDescent="0.2">
      <c r="A1641" s="31">
        <v>37562</v>
      </c>
      <c r="B1641" s="11" t="s">
        <v>31</v>
      </c>
      <c r="C1641" s="3" t="s">
        <v>35</v>
      </c>
      <c r="D1641" s="7">
        <v>7</v>
      </c>
      <c r="E1641" s="11" t="s">
        <v>16</v>
      </c>
      <c r="F1641" s="3" t="str">
        <f t="shared" si="127"/>
        <v>Mon</v>
      </c>
      <c r="G1641" s="3" t="str">
        <f t="shared" si="128"/>
        <v>Encrust</v>
      </c>
      <c r="H1641" s="19">
        <v>3</v>
      </c>
      <c r="I1641" s="19">
        <v>3</v>
      </c>
      <c r="J1641" s="19">
        <v>0</v>
      </c>
      <c r="K1641" s="24">
        <v>0</v>
      </c>
      <c r="L1641" s="12">
        <f t="shared" si="129"/>
        <v>7.0685834705770345</v>
      </c>
      <c r="M1641" s="4">
        <f t="shared" si="130"/>
        <v>0.84933239080549627</v>
      </c>
      <c r="N1641" s="4">
        <f t="shared" si="131"/>
        <v>1.9556601020657289</v>
      </c>
    </row>
    <row r="1642" spans="1:14" x14ac:dyDescent="0.2">
      <c r="A1642" s="31">
        <v>37562</v>
      </c>
      <c r="B1642" s="11" t="s">
        <v>31</v>
      </c>
      <c r="C1642" s="3" t="s">
        <v>35</v>
      </c>
      <c r="D1642" s="7">
        <v>7</v>
      </c>
      <c r="E1642" s="11" t="s">
        <v>16</v>
      </c>
      <c r="F1642" s="3" t="str">
        <f t="shared" si="127"/>
        <v>Mon</v>
      </c>
      <c r="G1642" s="3" t="str">
        <f t="shared" si="128"/>
        <v>Encrust</v>
      </c>
      <c r="H1642" s="19">
        <v>3</v>
      </c>
      <c r="I1642" s="19">
        <v>2</v>
      </c>
      <c r="J1642" s="19">
        <v>0</v>
      </c>
      <c r="K1642" s="24">
        <v>0</v>
      </c>
      <c r="L1642" s="12">
        <f t="shared" si="129"/>
        <v>4.7123889803846897</v>
      </c>
      <c r="M1642" s="4">
        <f t="shared" si="130"/>
        <v>0.67324113174981504</v>
      </c>
      <c r="N1642" s="4">
        <f t="shared" si="131"/>
        <v>1.5501949939575645</v>
      </c>
    </row>
    <row r="1643" spans="1:14" x14ac:dyDescent="0.2">
      <c r="A1643" s="31">
        <v>37562</v>
      </c>
      <c r="B1643" s="11" t="s">
        <v>31</v>
      </c>
      <c r="C1643" s="3" t="s">
        <v>35</v>
      </c>
      <c r="D1643" s="7">
        <v>7</v>
      </c>
      <c r="E1643" s="11" t="s">
        <v>16</v>
      </c>
      <c r="F1643" s="3" t="str">
        <f t="shared" si="127"/>
        <v>Mon</v>
      </c>
      <c r="G1643" s="3" t="str">
        <f t="shared" si="128"/>
        <v>Encrust</v>
      </c>
      <c r="H1643" s="19">
        <v>3</v>
      </c>
      <c r="I1643" s="19">
        <v>2</v>
      </c>
      <c r="J1643" s="19">
        <v>0</v>
      </c>
      <c r="K1643" s="24">
        <v>0</v>
      </c>
      <c r="L1643" s="12">
        <f t="shared" si="129"/>
        <v>4.7123889803846897</v>
      </c>
      <c r="M1643" s="4">
        <f t="shared" si="130"/>
        <v>0.67324113174981504</v>
      </c>
      <c r="N1643" s="4">
        <f t="shared" si="131"/>
        <v>1.5501949939575645</v>
      </c>
    </row>
    <row r="1644" spans="1:14" x14ac:dyDescent="0.2">
      <c r="A1644" s="31">
        <v>37562</v>
      </c>
      <c r="B1644" s="11" t="s">
        <v>31</v>
      </c>
      <c r="C1644" s="3" t="s">
        <v>35</v>
      </c>
      <c r="D1644" s="7">
        <v>7</v>
      </c>
      <c r="E1644" s="11" t="s">
        <v>16</v>
      </c>
      <c r="F1644" s="3" t="str">
        <f t="shared" si="127"/>
        <v>Mon</v>
      </c>
      <c r="G1644" s="3" t="str">
        <f t="shared" si="128"/>
        <v>Encrust</v>
      </c>
      <c r="H1644" s="19">
        <v>2</v>
      </c>
      <c r="I1644" s="19">
        <v>1</v>
      </c>
      <c r="J1644" s="19">
        <v>0</v>
      </c>
      <c r="K1644" s="24">
        <v>0</v>
      </c>
      <c r="L1644" s="12">
        <f t="shared" si="129"/>
        <v>1.5707963267948966</v>
      </c>
      <c r="M1644" s="4">
        <f t="shared" si="130"/>
        <v>0.19611987703015263</v>
      </c>
      <c r="N1644" s="4">
        <f t="shared" si="131"/>
        <v>0.45158270528945482</v>
      </c>
    </row>
    <row r="1645" spans="1:14" x14ac:dyDescent="0.2">
      <c r="A1645" s="31">
        <v>37562</v>
      </c>
      <c r="B1645" s="11" t="s">
        <v>31</v>
      </c>
      <c r="C1645" s="3" t="s">
        <v>35</v>
      </c>
      <c r="D1645" s="7">
        <v>7</v>
      </c>
      <c r="E1645" s="11" t="s">
        <v>16</v>
      </c>
      <c r="F1645" s="3" t="str">
        <f t="shared" si="127"/>
        <v>Mon</v>
      </c>
      <c r="G1645" s="3" t="str">
        <f t="shared" si="128"/>
        <v>Encrust</v>
      </c>
      <c r="H1645" s="19">
        <v>2</v>
      </c>
      <c r="I1645" s="19">
        <v>2</v>
      </c>
      <c r="J1645" s="19">
        <v>0</v>
      </c>
      <c r="K1645" s="24">
        <v>0</v>
      </c>
      <c r="L1645" s="12">
        <f t="shared" si="129"/>
        <v>3.1415926535897931</v>
      </c>
      <c r="M1645" s="4">
        <f t="shared" si="130"/>
        <v>0.49714987269413385</v>
      </c>
      <c r="N1645" s="4">
        <f t="shared" si="131"/>
        <v>1.1447298858494002</v>
      </c>
    </row>
    <row r="1646" spans="1:14" x14ac:dyDescent="0.2">
      <c r="A1646" s="31">
        <v>37562</v>
      </c>
      <c r="B1646" s="11" t="s">
        <v>31</v>
      </c>
      <c r="C1646" s="3" t="s">
        <v>35</v>
      </c>
      <c r="D1646" s="7">
        <v>7</v>
      </c>
      <c r="E1646" s="11" t="s">
        <v>16</v>
      </c>
      <c r="F1646" s="3" t="str">
        <f t="shared" si="127"/>
        <v>Mon</v>
      </c>
      <c r="G1646" s="3" t="str">
        <f t="shared" si="128"/>
        <v>Encrust</v>
      </c>
      <c r="H1646" s="19">
        <v>1</v>
      </c>
      <c r="I1646" s="19">
        <v>1</v>
      </c>
      <c r="J1646" s="19">
        <v>0</v>
      </c>
      <c r="K1646" s="24">
        <v>0</v>
      </c>
      <c r="L1646" s="12">
        <f t="shared" si="129"/>
        <v>0.78539816339744828</v>
      </c>
      <c r="M1646" s="4">
        <f t="shared" si="130"/>
        <v>-0.10491011863382856</v>
      </c>
      <c r="N1646" s="4">
        <f t="shared" si="131"/>
        <v>-0.24156447527049049</v>
      </c>
    </row>
    <row r="1647" spans="1:14" x14ac:dyDescent="0.2">
      <c r="A1647" s="31">
        <v>37562</v>
      </c>
      <c r="B1647" s="11" t="s">
        <v>31</v>
      </c>
      <c r="C1647" s="3" t="s">
        <v>35</v>
      </c>
      <c r="D1647" s="7">
        <v>7</v>
      </c>
      <c r="E1647" s="11" t="s">
        <v>16</v>
      </c>
      <c r="F1647" s="3" t="str">
        <f t="shared" si="127"/>
        <v>Mon</v>
      </c>
      <c r="G1647" s="3" t="str">
        <f t="shared" si="128"/>
        <v>Encrust</v>
      </c>
      <c r="H1647" s="19">
        <v>3</v>
      </c>
      <c r="I1647" s="19">
        <v>2</v>
      </c>
      <c r="J1647" s="19">
        <v>0</v>
      </c>
      <c r="K1647" s="24">
        <v>0</v>
      </c>
      <c r="L1647" s="12">
        <f t="shared" si="129"/>
        <v>4.7123889803846897</v>
      </c>
      <c r="M1647" s="4">
        <f t="shared" si="130"/>
        <v>0.67324113174981504</v>
      </c>
      <c r="N1647" s="4">
        <f t="shared" si="131"/>
        <v>1.5501949939575645</v>
      </c>
    </row>
    <row r="1648" spans="1:14" x14ac:dyDescent="0.2">
      <c r="A1648" s="31">
        <v>37562</v>
      </c>
      <c r="B1648" s="11" t="s">
        <v>31</v>
      </c>
      <c r="C1648" s="3" t="s">
        <v>35</v>
      </c>
      <c r="D1648" s="7">
        <v>7</v>
      </c>
      <c r="E1648" s="11" t="s">
        <v>16</v>
      </c>
      <c r="F1648" s="3" t="str">
        <f t="shared" si="127"/>
        <v>Mon</v>
      </c>
      <c r="G1648" s="3" t="str">
        <f t="shared" si="128"/>
        <v>Encrust</v>
      </c>
      <c r="H1648" s="19">
        <v>5</v>
      </c>
      <c r="I1648" s="19">
        <v>4</v>
      </c>
      <c r="J1648" s="19">
        <v>4</v>
      </c>
      <c r="K1648" s="24">
        <v>5</v>
      </c>
      <c r="L1648" s="12">
        <f t="shared" si="129"/>
        <v>65.973445725385659</v>
      </c>
      <c r="M1648" s="4">
        <f t="shared" si="130"/>
        <v>1.8193691674280532</v>
      </c>
      <c r="N1648" s="4">
        <f t="shared" si="131"/>
        <v>4.1892523235728234</v>
      </c>
    </row>
    <row r="1649" spans="1:14" x14ac:dyDescent="0.2">
      <c r="A1649" s="31">
        <v>37562</v>
      </c>
      <c r="B1649" s="11" t="s">
        <v>31</v>
      </c>
      <c r="C1649" s="3" t="s">
        <v>35</v>
      </c>
      <c r="D1649" s="7">
        <v>7</v>
      </c>
      <c r="E1649" s="11" t="s">
        <v>16</v>
      </c>
      <c r="F1649" s="3" t="str">
        <f t="shared" si="127"/>
        <v>Mon</v>
      </c>
      <c r="G1649" s="3" t="str">
        <f t="shared" si="128"/>
        <v>Encrust</v>
      </c>
      <c r="H1649" s="19">
        <v>6</v>
      </c>
      <c r="I1649" s="19">
        <v>5</v>
      </c>
      <c r="J1649" s="19">
        <v>4</v>
      </c>
      <c r="K1649" s="24">
        <v>5</v>
      </c>
      <c r="L1649" s="12">
        <f t="shared" si="129"/>
        <v>73.827427359360144</v>
      </c>
      <c r="M1649" s="4">
        <f t="shared" si="130"/>
        <v>1.8682177349658702</v>
      </c>
      <c r="N1649" s="4">
        <f t="shared" si="131"/>
        <v>4.3017303069995139</v>
      </c>
    </row>
    <row r="1650" spans="1:14" x14ac:dyDescent="0.2">
      <c r="A1650" s="31">
        <v>37562</v>
      </c>
      <c r="B1650" s="11" t="s">
        <v>31</v>
      </c>
      <c r="C1650" s="3" t="s">
        <v>35</v>
      </c>
      <c r="D1650" s="7">
        <v>7</v>
      </c>
      <c r="E1650" s="11" t="s">
        <v>16</v>
      </c>
      <c r="F1650" s="3" t="str">
        <f t="shared" si="127"/>
        <v>Mon</v>
      </c>
      <c r="G1650" s="3" t="str">
        <f t="shared" si="128"/>
        <v>Encrust</v>
      </c>
      <c r="H1650" s="19">
        <v>11</v>
      </c>
      <c r="I1650" s="19">
        <v>11</v>
      </c>
      <c r="J1650" s="19">
        <v>5</v>
      </c>
      <c r="K1650" s="24">
        <v>5</v>
      </c>
      <c r="L1650" s="12">
        <f t="shared" si="129"/>
        <v>173.57299411083608</v>
      </c>
      <c r="M1650" s="4">
        <f t="shared" si="130"/>
        <v>2.2394821550512822</v>
      </c>
      <c r="N1650" s="4">
        <f t="shared" si="131"/>
        <v>5.1565982262472625</v>
      </c>
    </row>
    <row r="1651" spans="1:14" x14ac:dyDescent="0.2">
      <c r="A1651" s="31">
        <v>37562</v>
      </c>
      <c r="B1651" s="11" t="s">
        <v>31</v>
      </c>
      <c r="C1651" s="3" t="s">
        <v>35</v>
      </c>
      <c r="D1651" s="7">
        <v>7</v>
      </c>
      <c r="E1651" s="11" t="s">
        <v>16</v>
      </c>
      <c r="F1651" s="3" t="str">
        <f t="shared" si="127"/>
        <v>Mon</v>
      </c>
      <c r="G1651" s="3" t="str">
        <f t="shared" si="128"/>
        <v>Encrust</v>
      </c>
      <c r="H1651" s="19">
        <v>7</v>
      </c>
      <c r="I1651" s="19">
        <v>4</v>
      </c>
      <c r="J1651" s="19">
        <v>0</v>
      </c>
      <c r="K1651" s="24">
        <v>0</v>
      </c>
      <c r="L1651" s="12">
        <f t="shared" si="129"/>
        <v>21.991148575128552</v>
      </c>
      <c r="M1651" s="4">
        <f t="shared" si="130"/>
        <v>1.3422479127083906</v>
      </c>
      <c r="N1651" s="4">
        <f t="shared" si="131"/>
        <v>3.0906400349047134</v>
      </c>
    </row>
    <row r="1652" spans="1:14" x14ac:dyDescent="0.2">
      <c r="A1652" s="31">
        <v>37562</v>
      </c>
      <c r="B1652" s="11" t="s">
        <v>31</v>
      </c>
      <c r="C1652" s="3" t="s">
        <v>35</v>
      </c>
      <c r="D1652" s="7">
        <v>7</v>
      </c>
      <c r="E1652" s="11" t="s">
        <v>16</v>
      </c>
      <c r="F1652" s="3" t="str">
        <f t="shared" si="127"/>
        <v>Mon</v>
      </c>
      <c r="G1652" s="3" t="str">
        <f t="shared" si="128"/>
        <v>Encrust</v>
      </c>
      <c r="H1652" s="19">
        <v>3</v>
      </c>
      <c r="I1652" s="19">
        <v>2</v>
      </c>
      <c r="J1652" s="19">
        <v>0</v>
      </c>
      <c r="K1652" s="24">
        <v>0</v>
      </c>
      <c r="L1652" s="12">
        <f t="shared" si="129"/>
        <v>4.7123889803846897</v>
      </c>
      <c r="M1652" s="4">
        <f t="shared" si="130"/>
        <v>0.67324113174981504</v>
      </c>
      <c r="N1652" s="4">
        <f t="shared" si="131"/>
        <v>1.5501949939575645</v>
      </c>
    </row>
    <row r="1653" spans="1:14" x14ac:dyDescent="0.2">
      <c r="A1653" s="31">
        <v>37562</v>
      </c>
      <c r="B1653" s="11" t="s">
        <v>31</v>
      </c>
      <c r="C1653" s="3" t="s">
        <v>35</v>
      </c>
      <c r="D1653" s="7">
        <v>7</v>
      </c>
      <c r="E1653" s="11" t="s">
        <v>16</v>
      </c>
      <c r="F1653" s="3" t="str">
        <f t="shared" si="127"/>
        <v>Mon</v>
      </c>
      <c r="G1653" s="3" t="str">
        <f t="shared" si="128"/>
        <v>Encrust</v>
      </c>
      <c r="H1653" s="19">
        <v>4</v>
      </c>
      <c r="I1653" s="19">
        <v>4</v>
      </c>
      <c r="J1653" s="19">
        <v>2</v>
      </c>
      <c r="K1653" s="24">
        <v>0</v>
      </c>
      <c r="L1653" s="12">
        <f t="shared" si="129"/>
        <v>25.132741228718345</v>
      </c>
      <c r="M1653" s="4">
        <f t="shared" si="130"/>
        <v>1.4002398596860774</v>
      </c>
      <c r="N1653" s="4">
        <f t="shared" si="131"/>
        <v>3.2241714275292361</v>
      </c>
    </row>
    <row r="1654" spans="1:14" x14ac:dyDescent="0.2">
      <c r="A1654" s="31">
        <v>37562</v>
      </c>
      <c r="B1654" s="11" t="s">
        <v>31</v>
      </c>
      <c r="C1654" s="3" t="s">
        <v>35</v>
      </c>
      <c r="D1654" s="7">
        <v>7</v>
      </c>
      <c r="E1654" s="11" t="s">
        <v>16</v>
      </c>
      <c r="F1654" s="3" t="str">
        <f t="shared" si="127"/>
        <v>Mon</v>
      </c>
      <c r="G1654" s="3" t="str">
        <f t="shared" si="128"/>
        <v>Encrust</v>
      </c>
      <c r="H1654" s="19">
        <v>3</v>
      </c>
      <c r="I1654" s="19">
        <v>3</v>
      </c>
      <c r="J1654" s="19">
        <v>4</v>
      </c>
      <c r="K1654" s="24">
        <v>0</v>
      </c>
      <c r="L1654" s="12">
        <f t="shared" si="129"/>
        <v>57.334065928013722</v>
      </c>
      <c r="M1654" s="4">
        <f t="shared" si="130"/>
        <v>1.7584127414866273</v>
      </c>
      <c r="N1654" s="4">
        <f t="shared" si="131"/>
        <v>4.048894965877901</v>
      </c>
    </row>
    <row r="1655" spans="1:14" x14ac:dyDescent="0.2">
      <c r="A1655" s="31">
        <v>37562</v>
      </c>
      <c r="B1655" s="11" t="s">
        <v>31</v>
      </c>
      <c r="C1655" s="3" t="s">
        <v>35</v>
      </c>
      <c r="D1655" s="7">
        <v>7</v>
      </c>
      <c r="E1655" s="11" t="s">
        <v>16</v>
      </c>
      <c r="F1655" s="3" t="str">
        <f t="shared" si="127"/>
        <v>Mon</v>
      </c>
      <c r="G1655" s="3" t="str">
        <f t="shared" si="128"/>
        <v>Encrust</v>
      </c>
      <c r="H1655" s="19">
        <v>1</v>
      </c>
      <c r="I1655" s="19">
        <v>1</v>
      </c>
      <c r="J1655" s="19">
        <v>0</v>
      </c>
      <c r="K1655" s="24">
        <v>0</v>
      </c>
      <c r="L1655" s="12">
        <f t="shared" si="129"/>
        <v>0.78539816339744828</v>
      </c>
      <c r="M1655" s="4">
        <f t="shared" si="130"/>
        <v>-0.10491011863382856</v>
      </c>
      <c r="N1655" s="4">
        <f t="shared" si="131"/>
        <v>-0.24156447527049049</v>
      </c>
    </row>
    <row r="1656" spans="1:14" x14ac:dyDescent="0.2">
      <c r="A1656" s="31">
        <v>37562</v>
      </c>
      <c r="B1656" s="11" t="s">
        <v>31</v>
      </c>
      <c r="C1656" s="3" t="s">
        <v>35</v>
      </c>
      <c r="D1656" s="7">
        <v>7</v>
      </c>
      <c r="E1656" s="11" t="s">
        <v>16</v>
      </c>
      <c r="F1656" s="3" t="str">
        <f t="shared" si="127"/>
        <v>Mon</v>
      </c>
      <c r="G1656" s="3" t="str">
        <f t="shared" si="128"/>
        <v>Encrust</v>
      </c>
      <c r="H1656" s="19">
        <v>19</v>
      </c>
      <c r="I1656" s="19">
        <v>9</v>
      </c>
      <c r="J1656" s="19">
        <v>0</v>
      </c>
      <c r="K1656" s="24">
        <v>0</v>
      </c>
      <c r="L1656" s="12">
        <f t="shared" si="129"/>
        <v>134.30308594096365</v>
      </c>
      <c r="M1656" s="4">
        <f t="shared" si="130"/>
        <v>2.1280859917583252</v>
      </c>
      <c r="N1656" s="4">
        <f t="shared" si="131"/>
        <v>4.9000990812321694</v>
      </c>
    </row>
    <row r="1657" spans="1:14" x14ac:dyDescent="0.2">
      <c r="A1657" s="31">
        <v>37562</v>
      </c>
      <c r="B1657" s="11" t="s">
        <v>31</v>
      </c>
      <c r="C1657" s="3" t="s">
        <v>35</v>
      </c>
      <c r="D1657" s="7">
        <v>7</v>
      </c>
      <c r="E1657" s="11" t="s">
        <v>16</v>
      </c>
      <c r="F1657" s="3" t="str">
        <f t="shared" si="127"/>
        <v>Mon</v>
      </c>
      <c r="G1657" s="3" t="str">
        <f t="shared" si="128"/>
        <v>Encrust</v>
      </c>
      <c r="H1657" s="19">
        <v>9</v>
      </c>
      <c r="I1657" s="19">
        <v>6</v>
      </c>
      <c r="J1657" s="19">
        <v>0</v>
      </c>
      <c r="K1657" s="24">
        <v>0</v>
      </c>
      <c r="L1657" s="12">
        <f t="shared" si="129"/>
        <v>42.411500823462205</v>
      </c>
      <c r="M1657" s="4">
        <f t="shared" si="130"/>
        <v>1.62748364118914</v>
      </c>
      <c r="N1657" s="4">
        <f t="shared" si="131"/>
        <v>3.7474195712937837</v>
      </c>
    </row>
    <row r="1658" spans="1:14" x14ac:dyDescent="0.2">
      <c r="A1658" s="31">
        <v>37562</v>
      </c>
      <c r="B1658" s="11" t="s">
        <v>31</v>
      </c>
      <c r="C1658" s="3" t="s">
        <v>35</v>
      </c>
      <c r="D1658" s="7">
        <v>7</v>
      </c>
      <c r="E1658" s="11" t="s">
        <v>16</v>
      </c>
      <c r="F1658" s="3" t="str">
        <f t="shared" si="127"/>
        <v>Mon</v>
      </c>
      <c r="G1658" s="3" t="str">
        <f t="shared" si="128"/>
        <v>Encrust</v>
      </c>
      <c r="H1658" s="19">
        <v>8</v>
      </c>
      <c r="I1658" s="19">
        <v>5</v>
      </c>
      <c r="J1658" s="19">
        <v>0</v>
      </c>
      <c r="K1658" s="24">
        <v>0</v>
      </c>
      <c r="L1658" s="12">
        <f t="shared" si="129"/>
        <v>31.415926535897931</v>
      </c>
      <c r="M1658" s="4">
        <f t="shared" si="130"/>
        <v>1.4971498726941339</v>
      </c>
      <c r="N1658" s="4">
        <f t="shared" si="131"/>
        <v>3.4473149788434458</v>
      </c>
    </row>
    <row r="1659" spans="1:14" x14ac:dyDescent="0.2">
      <c r="A1659" s="31">
        <v>37562</v>
      </c>
      <c r="B1659" s="11" t="s">
        <v>31</v>
      </c>
      <c r="C1659" s="3" t="s">
        <v>35</v>
      </c>
      <c r="D1659" s="7">
        <v>7</v>
      </c>
      <c r="E1659" s="11" t="s">
        <v>16</v>
      </c>
      <c r="F1659" s="3" t="str">
        <f t="shared" si="127"/>
        <v>Mon</v>
      </c>
      <c r="G1659" s="3" t="str">
        <f t="shared" si="128"/>
        <v>Encrust</v>
      </c>
      <c r="H1659" s="19">
        <v>60</v>
      </c>
      <c r="I1659" s="19">
        <v>29</v>
      </c>
      <c r="J1659" s="19">
        <v>5</v>
      </c>
      <c r="K1659" s="24">
        <v>5</v>
      </c>
      <c r="L1659" s="12">
        <f t="shared" si="129"/>
        <v>1445.1326206513049</v>
      </c>
      <c r="M1659" s="4">
        <f t="shared" si="130"/>
        <v>3.159907704375708</v>
      </c>
      <c r="N1659" s="4">
        <f t="shared" si="131"/>
        <v>7.2759563753325409</v>
      </c>
    </row>
    <row r="1660" spans="1:14" x14ac:dyDescent="0.2">
      <c r="A1660" s="31">
        <v>37562</v>
      </c>
      <c r="B1660" s="11" t="s">
        <v>31</v>
      </c>
      <c r="C1660" s="3" t="s">
        <v>35</v>
      </c>
      <c r="D1660" s="7">
        <v>7</v>
      </c>
      <c r="E1660" s="11" t="s">
        <v>16</v>
      </c>
      <c r="F1660" s="3" t="str">
        <f t="shared" si="127"/>
        <v>Mon</v>
      </c>
      <c r="G1660" s="3" t="str">
        <f t="shared" si="128"/>
        <v>Encrust</v>
      </c>
      <c r="H1660" s="19">
        <v>40</v>
      </c>
      <c r="I1660" s="19">
        <v>23</v>
      </c>
      <c r="J1660" s="19">
        <v>0</v>
      </c>
      <c r="K1660" s="24">
        <v>0</v>
      </c>
      <c r="L1660" s="12">
        <f t="shared" si="129"/>
        <v>722.56631032565247</v>
      </c>
      <c r="M1660" s="4">
        <f t="shared" si="130"/>
        <v>2.8588777087117268</v>
      </c>
      <c r="N1660" s="4">
        <f t="shared" si="131"/>
        <v>6.5828091947725955</v>
      </c>
    </row>
    <row r="1661" spans="1:14" x14ac:dyDescent="0.2">
      <c r="A1661" s="31">
        <v>37562</v>
      </c>
      <c r="B1661" s="11" t="s">
        <v>31</v>
      </c>
      <c r="C1661" s="3" t="s">
        <v>35</v>
      </c>
      <c r="D1661" s="7">
        <v>7</v>
      </c>
      <c r="E1661" s="11" t="s">
        <v>16</v>
      </c>
      <c r="F1661" s="3" t="str">
        <f t="shared" si="127"/>
        <v>Mon</v>
      </c>
      <c r="G1661" s="3" t="str">
        <f t="shared" si="128"/>
        <v>Encrust</v>
      </c>
      <c r="H1661" s="19">
        <v>21</v>
      </c>
      <c r="I1661" s="19">
        <v>15</v>
      </c>
      <c r="J1661" s="19">
        <v>9</v>
      </c>
      <c r="K1661" s="24">
        <v>0</v>
      </c>
      <c r="L1661" s="12">
        <f t="shared" si="129"/>
        <v>501.86942641096942</v>
      </c>
      <c r="M1661" s="4">
        <f t="shared" si="130"/>
        <v>2.7005907395245714</v>
      </c>
      <c r="N1661" s="4">
        <f t="shared" si="131"/>
        <v>6.2183399791070446</v>
      </c>
    </row>
    <row r="1662" spans="1:14" x14ac:dyDescent="0.2">
      <c r="A1662" s="31">
        <v>37562</v>
      </c>
      <c r="B1662" s="11" t="s">
        <v>31</v>
      </c>
      <c r="C1662" s="3" t="s">
        <v>35</v>
      </c>
      <c r="D1662" s="7">
        <v>7</v>
      </c>
      <c r="E1662" s="11" t="s">
        <v>16</v>
      </c>
      <c r="F1662" s="3" t="str">
        <f t="shared" si="127"/>
        <v>Mon</v>
      </c>
      <c r="G1662" s="3" t="str">
        <f t="shared" si="128"/>
        <v>Encrust</v>
      </c>
      <c r="H1662" s="19">
        <v>18</v>
      </c>
      <c r="I1662" s="19">
        <v>25</v>
      </c>
      <c r="J1662" s="19">
        <v>8</v>
      </c>
      <c r="K1662" s="24">
        <v>5</v>
      </c>
      <c r="L1662" s="12">
        <f t="shared" si="129"/>
        <v>554.49110335859848</v>
      </c>
      <c r="M1662" s="4">
        <f t="shared" si="130"/>
        <v>2.7438945824179752</v>
      </c>
      <c r="N1662" s="4">
        <f t="shared" si="131"/>
        <v>6.318050762222752</v>
      </c>
    </row>
    <row r="1663" spans="1:14" x14ac:dyDescent="0.2">
      <c r="A1663" s="31">
        <v>37562</v>
      </c>
      <c r="B1663" s="11" t="s">
        <v>31</v>
      </c>
      <c r="C1663" s="3" t="s">
        <v>35</v>
      </c>
      <c r="D1663" s="7">
        <v>7</v>
      </c>
      <c r="E1663" s="11" t="s">
        <v>16</v>
      </c>
      <c r="F1663" s="3" t="str">
        <f t="shared" si="127"/>
        <v>Mon</v>
      </c>
      <c r="G1663" s="3" t="str">
        <f t="shared" si="128"/>
        <v>Encrust</v>
      </c>
      <c r="H1663" s="19">
        <v>16</v>
      </c>
      <c r="I1663" s="19">
        <v>11</v>
      </c>
      <c r="J1663" s="19">
        <v>2</v>
      </c>
      <c r="K1663" s="24">
        <v>0</v>
      </c>
      <c r="L1663" s="12">
        <f t="shared" si="129"/>
        <v>150.79644737231007</v>
      </c>
      <c r="M1663" s="4">
        <f t="shared" si="130"/>
        <v>2.1783911100697209</v>
      </c>
      <c r="N1663" s="4">
        <f t="shared" si="131"/>
        <v>5.0159308967572906</v>
      </c>
    </row>
    <row r="1664" spans="1:14" x14ac:dyDescent="0.2">
      <c r="A1664" s="31">
        <v>37562</v>
      </c>
      <c r="B1664" s="11" t="s">
        <v>31</v>
      </c>
      <c r="C1664" s="3" t="s">
        <v>35</v>
      </c>
      <c r="D1664" s="7">
        <v>7</v>
      </c>
      <c r="E1664" s="11" t="s">
        <v>16</v>
      </c>
      <c r="F1664" s="3" t="str">
        <f t="shared" si="127"/>
        <v>Mon</v>
      </c>
      <c r="G1664" s="3" t="str">
        <f t="shared" si="128"/>
        <v>Encrust</v>
      </c>
      <c r="H1664" s="19">
        <v>11</v>
      </c>
      <c r="I1664" s="19">
        <v>10</v>
      </c>
      <c r="J1664" s="19">
        <v>0</v>
      </c>
      <c r="K1664" s="24">
        <v>0</v>
      </c>
      <c r="L1664" s="12">
        <f t="shared" si="129"/>
        <v>86.393797973719316</v>
      </c>
      <c r="M1664" s="4">
        <f t="shared" si="130"/>
        <v>1.9364825665243965</v>
      </c>
      <c r="N1664" s="4">
        <f t="shared" si="131"/>
        <v>4.4589158905219257</v>
      </c>
    </row>
    <row r="1665" spans="1:14" x14ac:dyDescent="0.2">
      <c r="A1665" s="31">
        <v>37562</v>
      </c>
      <c r="B1665" s="11" t="s">
        <v>31</v>
      </c>
      <c r="C1665" s="3" t="s">
        <v>35</v>
      </c>
      <c r="D1665" s="7">
        <v>7</v>
      </c>
      <c r="E1665" s="11" t="s">
        <v>16</v>
      </c>
      <c r="F1665" s="3" t="str">
        <f t="shared" si="127"/>
        <v>Mon</v>
      </c>
      <c r="G1665" s="3" t="str">
        <f t="shared" si="128"/>
        <v>Encrust</v>
      </c>
      <c r="H1665" s="19">
        <v>10</v>
      </c>
      <c r="I1665" s="19">
        <v>4</v>
      </c>
      <c r="J1665" s="19">
        <v>0</v>
      </c>
      <c r="K1665" s="24">
        <v>0</v>
      </c>
      <c r="L1665" s="12">
        <f t="shared" si="129"/>
        <v>31.415926535897931</v>
      </c>
      <c r="M1665" s="4">
        <f t="shared" si="130"/>
        <v>1.4971498726941339</v>
      </c>
      <c r="N1665" s="4">
        <f t="shared" si="131"/>
        <v>3.4473149788434458</v>
      </c>
    </row>
    <row r="1666" spans="1:14" x14ac:dyDescent="0.2">
      <c r="A1666" s="31">
        <v>37562</v>
      </c>
      <c r="B1666" s="11" t="s">
        <v>38</v>
      </c>
      <c r="C1666" s="3" t="s">
        <v>35</v>
      </c>
      <c r="D1666" s="10">
        <v>7</v>
      </c>
      <c r="E1666" s="28" t="s">
        <v>16</v>
      </c>
      <c r="F1666" s="3" t="str">
        <f t="shared" si="127"/>
        <v>Mon</v>
      </c>
      <c r="G1666" s="3" t="str">
        <f t="shared" si="128"/>
        <v>Encrust</v>
      </c>
      <c r="H1666" s="19">
        <v>12</v>
      </c>
      <c r="I1666" s="17">
        <v>10</v>
      </c>
      <c r="J1666" s="17">
        <v>0</v>
      </c>
      <c r="K1666" s="22">
        <v>25</v>
      </c>
      <c r="L1666" s="12">
        <f t="shared" si="129"/>
        <v>94.247779607693786</v>
      </c>
      <c r="M1666" s="4">
        <f t="shared" si="130"/>
        <v>1.9742711274137963</v>
      </c>
      <c r="N1666" s="4">
        <f t="shared" si="131"/>
        <v>4.5459272675115558</v>
      </c>
    </row>
    <row r="1667" spans="1:14" x14ac:dyDescent="0.2">
      <c r="A1667" s="31">
        <v>37562</v>
      </c>
      <c r="B1667" s="11" t="s">
        <v>38</v>
      </c>
      <c r="C1667" s="3" t="s">
        <v>35</v>
      </c>
      <c r="D1667" s="10">
        <v>7</v>
      </c>
      <c r="E1667" s="28" t="s">
        <v>16</v>
      </c>
      <c r="F1667" s="3" t="str">
        <f t="shared" ref="F1667:F1730" si="132">VLOOKUP(E1667,P$3:Q$22,2)</f>
        <v>Mon</v>
      </c>
      <c r="G1667" s="3" t="str">
        <f t="shared" ref="G1667:G1730" si="133">VLOOKUP(E1667,P$24:Q$44,2)</f>
        <v>Encrust</v>
      </c>
      <c r="H1667" s="19">
        <v>87</v>
      </c>
      <c r="I1667" s="17">
        <v>58</v>
      </c>
      <c r="J1667" s="17">
        <v>28</v>
      </c>
      <c r="K1667" s="22">
        <v>30</v>
      </c>
      <c r="L1667" s="12">
        <f t="shared" ref="L1667:L1730" si="134">IF(J1667&gt;0,PI()*((H1667/2)*(I1667/2)+J1667^2),((H1667/2)*(I1667/2))*PI())</f>
        <v>6426.1277729179219</v>
      </c>
      <c r="M1667" s="4">
        <f t="shared" ref="M1667:M1730" si="135">LOG(L1667)</f>
        <v>3.8079493565285265</v>
      </c>
      <c r="N1667" s="4">
        <f t="shared" ref="N1667:N1730" si="136">LN(L1667)</f>
        <v>8.7681274232188535</v>
      </c>
    </row>
    <row r="1668" spans="1:14" x14ac:dyDescent="0.2">
      <c r="A1668" s="31">
        <v>37562</v>
      </c>
      <c r="B1668" s="11" t="s">
        <v>38</v>
      </c>
      <c r="C1668" s="3" t="s">
        <v>35</v>
      </c>
      <c r="D1668" s="10">
        <v>7</v>
      </c>
      <c r="E1668" s="28" t="s">
        <v>16</v>
      </c>
      <c r="F1668" s="3" t="str">
        <f t="shared" si="132"/>
        <v>Mon</v>
      </c>
      <c r="G1668" s="3" t="str">
        <f t="shared" si="133"/>
        <v>Encrust</v>
      </c>
      <c r="H1668" s="19">
        <v>21</v>
      </c>
      <c r="I1668" s="17">
        <v>16</v>
      </c>
      <c r="J1668" s="17">
        <v>11</v>
      </c>
      <c r="K1668" s="22">
        <v>0</v>
      </c>
      <c r="L1668" s="12">
        <f t="shared" si="134"/>
        <v>644.02649398590756</v>
      </c>
      <c r="M1668" s="4">
        <f t="shared" si="135"/>
        <v>2.8089037337498883</v>
      </c>
      <c r="N1668" s="4">
        <f t="shared" si="136"/>
        <v>6.4677398649878084</v>
      </c>
    </row>
    <row r="1669" spans="1:14" x14ac:dyDescent="0.2">
      <c r="A1669" s="31">
        <v>37562</v>
      </c>
      <c r="B1669" s="11" t="s">
        <v>38</v>
      </c>
      <c r="C1669" s="3" t="s">
        <v>35</v>
      </c>
      <c r="D1669" s="10">
        <v>8</v>
      </c>
      <c r="E1669" s="28" t="s">
        <v>16</v>
      </c>
      <c r="F1669" s="3" t="str">
        <f t="shared" si="132"/>
        <v>Mon</v>
      </c>
      <c r="G1669" s="3" t="str">
        <f t="shared" si="133"/>
        <v>Encrust</v>
      </c>
      <c r="H1669" s="19">
        <v>26</v>
      </c>
      <c r="I1669" s="17">
        <v>12.5</v>
      </c>
      <c r="J1669" s="17">
        <v>8</v>
      </c>
      <c r="K1669" s="22">
        <v>15</v>
      </c>
      <c r="L1669" s="12">
        <f t="shared" si="134"/>
        <v>456.31633293391747</v>
      </c>
      <c r="M1669" s="4">
        <f t="shared" si="135"/>
        <v>2.6592660137565023</v>
      </c>
      <c r="N1669" s="4">
        <f t="shared" si="136"/>
        <v>6.1231862815814209</v>
      </c>
    </row>
    <row r="1670" spans="1:14" x14ac:dyDescent="0.2">
      <c r="A1670" s="31">
        <v>37562</v>
      </c>
      <c r="B1670" s="11" t="s">
        <v>38</v>
      </c>
      <c r="C1670" s="3" t="s">
        <v>35</v>
      </c>
      <c r="D1670" s="10">
        <v>8</v>
      </c>
      <c r="E1670" s="28" t="s">
        <v>16</v>
      </c>
      <c r="F1670" s="3" t="str">
        <f t="shared" si="132"/>
        <v>Mon</v>
      </c>
      <c r="G1670" s="3" t="str">
        <f t="shared" si="133"/>
        <v>Encrust</v>
      </c>
      <c r="H1670" s="19">
        <v>19</v>
      </c>
      <c r="I1670" s="17">
        <v>7</v>
      </c>
      <c r="J1670" s="17">
        <v>0</v>
      </c>
      <c r="K1670" s="22">
        <v>10</v>
      </c>
      <c r="L1670" s="12">
        <f t="shared" si="134"/>
        <v>104.45795573186062</v>
      </c>
      <c r="M1670" s="4">
        <f t="shared" si="135"/>
        <v>2.0189415223332574</v>
      </c>
      <c r="N1670" s="4">
        <f t="shared" si="136"/>
        <v>4.6487846529512629</v>
      </c>
    </row>
    <row r="1671" spans="1:14" x14ac:dyDescent="0.2">
      <c r="A1671" s="31">
        <v>37562</v>
      </c>
      <c r="B1671" s="11" t="s">
        <v>38</v>
      </c>
      <c r="C1671" s="3" t="s">
        <v>35</v>
      </c>
      <c r="D1671" s="10">
        <v>8</v>
      </c>
      <c r="E1671" s="28" t="s">
        <v>16</v>
      </c>
      <c r="F1671" s="3" t="str">
        <f t="shared" si="132"/>
        <v>Mon</v>
      </c>
      <c r="G1671" s="3" t="str">
        <f t="shared" si="133"/>
        <v>Encrust</v>
      </c>
      <c r="H1671" s="19">
        <v>18</v>
      </c>
      <c r="I1671" s="17">
        <v>20</v>
      </c>
      <c r="J1671" s="17">
        <v>7</v>
      </c>
      <c r="K1671" s="22">
        <v>5</v>
      </c>
      <c r="L1671" s="12">
        <f t="shared" si="134"/>
        <v>436.68137884898124</v>
      </c>
      <c r="M1671" s="4">
        <f t="shared" si="135"/>
        <v>2.6401646729482291</v>
      </c>
      <c r="N1671" s="4">
        <f t="shared" si="136"/>
        <v>6.0792038189800923</v>
      </c>
    </row>
    <row r="1672" spans="1:14" x14ac:dyDescent="0.2">
      <c r="A1672" s="31">
        <v>37562</v>
      </c>
      <c r="B1672" s="11" t="s">
        <v>38</v>
      </c>
      <c r="C1672" s="3" t="s">
        <v>35</v>
      </c>
      <c r="D1672" s="10">
        <v>8</v>
      </c>
      <c r="E1672" s="28" t="s">
        <v>16</v>
      </c>
      <c r="F1672" s="3" t="str">
        <f t="shared" si="132"/>
        <v>Mon</v>
      </c>
      <c r="G1672" s="3" t="str">
        <f t="shared" si="133"/>
        <v>Encrust</v>
      </c>
      <c r="H1672" s="19">
        <v>22</v>
      </c>
      <c r="I1672" s="17">
        <v>6</v>
      </c>
      <c r="J1672" s="17">
        <v>9</v>
      </c>
      <c r="K1672" s="22">
        <v>5</v>
      </c>
      <c r="L1672" s="12">
        <f t="shared" si="134"/>
        <v>358.14156250923639</v>
      </c>
      <c r="M1672" s="4">
        <f t="shared" si="135"/>
        <v>2.5540547240306064</v>
      </c>
      <c r="N1672" s="4">
        <f t="shared" si="136"/>
        <v>5.8809283342438956</v>
      </c>
    </row>
    <row r="1673" spans="1:14" x14ac:dyDescent="0.2">
      <c r="A1673" s="31">
        <v>37562</v>
      </c>
      <c r="B1673" s="11" t="s">
        <v>38</v>
      </c>
      <c r="C1673" s="3" t="s">
        <v>35</v>
      </c>
      <c r="D1673" s="10">
        <v>8</v>
      </c>
      <c r="E1673" s="28" t="s">
        <v>16</v>
      </c>
      <c r="F1673" s="3" t="str">
        <f t="shared" si="132"/>
        <v>Mon</v>
      </c>
      <c r="G1673" s="3" t="str">
        <f t="shared" si="133"/>
        <v>Encrust</v>
      </c>
      <c r="H1673" s="19">
        <v>12</v>
      </c>
      <c r="I1673" s="17">
        <v>7</v>
      </c>
      <c r="J1673" s="17">
        <v>7</v>
      </c>
      <c r="K1673" s="22">
        <v>0</v>
      </c>
      <c r="L1673" s="12">
        <f t="shared" si="134"/>
        <v>219.91148575128551</v>
      </c>
      <c r="M1673" s="4">
        <f t="shared" si="135"/>
        <v>2.3422479127083906</v>
      </c>
      <c r="N1673" s="4">
        <f t="shared" si="136"/>
        <v>5.3932251278987593</v>
      </c>
    </row>
    <row r="1674" spans="1:14" x14ac:dyDescent="0.2">
      <c r="A1674" s="31">
        <v>37562</v>
      </c>
      <c r="B1674" s="11" t="s">
        <v>38</v>
      </c>
      <c r="C1674" s="3" t="s">
        <v>35</v>
      </c>
      <c r="D1674" s="10">
        <v>8</v>
      </c>
      <c r="E1674" s="28" t="s">
        <v>16</v>
      </c>
      <c r="F1674" s="3" t="str">
        <f t="shared" si="132"/>
        <v>Mon</v>
      </c>
      <c r="G1674" s="3" t="str">
        <f t="shared" si="133"/>
        <v>Encrust</v>
      </c>
      <c r="H1674" s="19">
        <v>26</v>
      </c>
      <c r="I1674" s="17">
        <v>21</v>
      </c>
      <c r="J1674" s="17">
        <v>8</v>
      </c>
      <c r="K1674" s="22">
        <v>10</v>
      </c>
      <c r="L1674" s="12">
        <f t="shared" si="134"/>
        <v>629.88932704475349</v>
      </c>
      <c r="M1674" s="4">
        <f t="shared" si="135"/>
        <v>2.799264249650335</v>
      </c>
      <c r="N1674" s="4">
        <f t="shared" si="136"/>
        <v>6.4455441325960239</v>
      </c>
    </row>
    <row r="1675" spans="1:14" x14ac:dyDescent="0.2">
      <c r="A1675" s="31">
        <v>37562</v>
      </c>
      <c r="B1675" s="11" t="s">
        <v>38</v>
      </c>
      <c r="C1675" s="3" t="s">
        <v>35</v>
      </c>
      <c r="D1675" s="10">
        <v>8</v>
      </c>
      <c r="E1675" s="28" t="s">
        <v>16</v>
      </c>
      <c r="F1675" s="3" t="str">
        <f t="shared" si="132"/>
        <v>Mon</v>
      </c>
      <c r="G1675" s="3" t="str">
        <f t="shared" si="133"/>
        <v>Encrust</v>
      </c>
      <c r="H1675" s="19">
        <v>20</v>
      </c>
      <c r="I1675" s="17">
        <v>11</v>
      </c>
      <c r="J1675" s="17">
        <v>0</v>
      </c>
      <c r="K1675" s="22">
        <v>0</v>
      </c>
      <c r="L1675" s="12">
        <f t="shared" si="134"/>
        <v>172.78759594743863</v>
      </c>
      <c r="M1675" s="4">
        <f t="shared" si="135"/>
        <v>2.2375125621883778</v>
      </c>
      <c r="N1675" s="4">
        <f t="shared" si="136"/>
        <v>5.1520630710818711</v>
      </c>
    </row>
    <row r="1676" spans="1:14" x14ac:dyDescent="0.2">
      <c r="A1676" s="31">
        <v>37562</v>
      </c>
      <c r="B1676" s="11" t="s">
        <v>38</v>
      </c>
      <c r="C1676" s="3" t="s">
        <v>35</v>
      </c>
      <c r="D1676" s="10">
        <v>8</v>
      </c>
      <c r="E1676" s="28" t="s">
        <v>16</v>
      </c>
      <c r="F1676" s="3" t="str">
        <f t="shared" si="132"/>
        <v>Mon</v>
      </c>
      <c r="G1676" s="3" t="str">
        <f t="shared" si="133"/>
        <v>Encrust</v>
      </c>
      <c r="H1676" s="19">
        <v>7.5</v>
      </c>
      <c r="I1676" s="17">
        <v>4.5</v>
      </c>
      <c r="J1676" s="17">
        <v>0</v>
      </c>
      <c r="K1676" s="22">
        <v>0</v>
      </c>
      <c r="L1676" s="12">
        <f t="shared" si="134"/>
        <v>26.507188014663878</v>
      </c>
      <c r="M1676" s="4">
        <f t="shared" si="135"/>
        <v>1.4233636585332152</v>
      </c>
      <c r="N1676" s="4">
        <f t="shared" si="136"/>
        <v>3.2774159420480484</v>
      </c>
    </row>
    <row r="1677" spans="1:14" x14ac:dyDescent="0.2">
      <c r="A1677" s="31">
        <v>37562</v>
      </c>
      <c r="B1677" s="11" t="s">
        <v>38</v>
      </c>
      <c r="C1677" s="3" t="s">
        <v>35</v>
      </c>
      <c r="D1677" s="10">
        <v>8</v>
      </c>
      <c r="E1677" s="28" t="s">
        <v>16</v>
      </c>
      <c r="F1677" s="3" t="str">
        <f t="shared" si="132"/>
        <v>Mon</v>
      </c>
      <c r="G1677" s="3" t="str">
        <f t="shared" si="133"/>
        <v>Encrust</v>
      </c>
      <c r="H1677" s="19">
        <v>23.5</v>
      </c>
      <c r="I1677" s="17">
        <v>19</v>
      </c>
      <c r="J1677" s="17">
        <v>14</v>
      </c>
      <c r="K1677" s="22">
        <v>15</v>
      </c>
      <c r="L1677" s="12">
        <f t="shared" si="134"/>
        <v>966.43244006056011</v>
      </c>
      <c r="M1677" s="4">
        <f t="shared" si="135"/>
        <v>2.9851714994049927</v>
      </c>
      <c r="N1677" s="4">
        <f t="shared" si="136"/>
        <v>6.8736113945606201</v>
      </c>
    </row>
    <row r="1678" spans="1:14" x14ac:dyDescent="0.2">
      <c r="A1678" s="31">
        <v>37562</v>
      </c>
      <c r="B1678" s="11" t="s">
        <v>38</v>
      </c>
      <c r="C1678" s="3" t="s">
        <v>35</v>
      </c>
      <c r="D1678" s="10">
        <v>8</v>
      </c>
      <c r="E1678" s="28" t="s">
        <v>16</v>
      </c>
      <c r="F1678" s="3" t="str">
        <f t="shared" si="132"/>
        <v>Mon</v>
      </c>
      <c r="G1678" s="3" t="str">
        <f t="shared" si="133"/>
        <v>Encrust</v>
      </c>
      <c r="H1678" s="19">
        <v>27</v>
      </c>
      <c r="I1678" s="19">
        <v>22</v>
      </c>
      <c r="J1678" s="19">
        <v>0</v>
      </c>
      <c r="K1678" s="24">
        <v>5</v>
      </c>
      <c r="L1678" s="12">
        <f t="shared" si="134"/>
        <v>466.52650905808429</v>
      </c>
      <c r="M1678" s="4">
        <f t="shared" si="135"/>
        <v>2.6688763263473652</v>
      </c>
      <c r="N1678" s="4">
        <f t="shared" si="136"/>
        <v>6.1453148440921543</v>
      </c>
    </row>
    <row r="1679" spans="1:14" x14ac:dyDescent="0.2">
      <c r="A1679" s="31">
        <v>37562</v>
      </c>
      <c r="B1679" s="11" t="s">
        <v>38</v>
      </c>
      <c r="C1679" s="3" t="s">
        <v>35</v>
      </c>
      <c r="D1679" s="10">
        <v>8</v>
      </c>
      <c r="E1679" s="28" t="s">
        <v>16</v>
      </c>
      <c r="F1679" s="3" t="str">
        <f t="shared" si="132"/>
        <v>Mon</v>
      </c>
      <c r="G1679" s="3" t="str">
        <f t="shared" si="133"/>
        <v>Encrust</v>
      </c>
      <c r="H1679" s="19">
        <v>36</v>
      </c>
      <c r="I1679" s="19">
        <v>27</v>
      </c>
      <c r="J1679" s="19">
        <v>0</v>
      </c>
      <c r="K1679" s="24">
        <v>40</v>
      </c>
      <c r="L1679" s="12">
        <f t="shared" si="134"/>
        <v>763.40701482231975</v>
      </c>
      <c r="M1679" s="4">
        <f t="shared" si="135"/>
        <v>2.8827561462924463</v>
      </c>
      <c r="N1679" s="4">
        <f t="shared" si="136"/>
        <v>6.6377913291899482</v>
      </c>
    </row>
    <row r="1680" spans="1:14" x14ac:dyDescent="0.2">
      <c r="A1680" s="31">
        <v>37562</v>
      </c>
      <c r="B1680" s="11" t="s">
        <v>38</v>
      </c>
      <c r="C1680" s="3" t="s">
        <v>35</v>
      </c>
      <c r="D1680" s="10">
        <v>8</v>
      </c>
      <c r="E1680" s="28" t="s">
        <v>16</v>
      </c>
      <c r="F1680" s="3" t="str">
        <f t="shared" si="132"/>
        <v>Mon</v>
      </c>
      <c r="G1680" s="3" t="str">
        <f t="shared" si="133"/>
        <v>Encrust</v>
      </c>
      <c r="H1680" s="19">
        <v>21</v>
      </c>
      <c r="I1680" s="19">
        <v>11</v>
      </c>
      <c r="J1680" s="19">
        <v>0</v>
      </c>
      <c r="K1680" s="24">
        <v>0</v>
      </c>
      <c r="L1680" s="12">
        <f t="shared" si="134"/>
        <v>181.42697574481056</v>
      </c>
      <c r="M1680" s="4">
        <f t="shared" si="135"/>
        <v>2.2587018612583156</v>
      </c>
      <c r="N1680" s="4">
        <f t="shared" si="136"/>
        <v>5.2008532352513033</v>
      </c>
    </row>
    <row r="1681" spans="1:14" x14ac:dyDescent="0.2">
      <c r="A1681" s="30">
        <v>37562</v>
      </c>
      <c r="B1681" s="3" t="s">
        <v>20</v>
      </c>
      <c r="C1681" s="3" t="s">
        <v>35</v>
      </c>
      <c r="D1681" s="2">
        <v>9</v>
      </c>
      <c r="E1681" s="3" t="s">
        <v>16</v>
      </c>
      <c r="F1681" s="3" t="str">
        <f t="shared" si="132"/>
        <v>Mon</v>
      </c>
      <c r="G1681" s="3" t="str">
        <f t="shared" si="133"/>
        <v>Encrust</v>
      </c>
      <c r="H1681" s="17">
        <v>51</v>
      </c>
      <c r="I1681" s="17">
        <v>53</v>
      </c>
      <c r="J1681" s="17">
        <v>0</v>
      </c>
      <c r="K1681" s="22">
        <v>65</v>
      </c>
      <c r="L1681" s="12">
        <f t="shared" si="134"/>
        <v>2122.9312356633027</v>
      </c>
      <c r="M1681" s="4">
        <f t="shared" si="135"/>
        <v>3.326935927064897</v>
      </c>
      <c r="N1681" s="4">
        <f t="shared" si="136"/>
        <v>7.6605530710059568</v>
      </c>
    </row>
    <row r="1682" spans="1:14" x14ac:dyDescent="0.2">
      <c r="A1682" s="30">
        <v>37562</v>
      </c>
      <c r="B1682" s="3" t="s">
        <v>20</v>
      </c>
      <c r="C1682" s="3" t="s">
        <v>35</v>
      </c>
      <c r="D1682" s="2">
        <v>9</v>
      </c>
      <c r="E1682" s="3" t="s">
        <v>16</v>
      </c>
      <c r="F1682" s="3" t="str">
        <f t="shared" si="132"/>
        <v>Mon</v>
      </c>
      <c r="G1682" s="3" t="str">
        <f t="shared" si="133"/>
        <v>Encrust</v>
      </c>
      <c r="H1682" s="17">
        <v>55</v>
      </c>
      <c r="I1682" s="17">
        <v>26</v>
      </c>
      <c r="J1682" s="17">
        <v>0</v>
      </c>
      <c r="K1682" s="22">
        <v>30</v>
      </c>
      <c r="L1682" s="12">
        <f t="shared" si="134"/>
        <v>1123.1193736583512</v>
      </c>
      <c r="M1682" s="4">
        <f t="shared" si="135"/>
        <v>3.0504259188312335</v>
      </c>
      <c r="N1682" s="4">
        <f t="shared" si="136"/>
        <v>7.0238652479834629</v>
      </c>
    </row>
    <row r="1683" spans="1:14" x14ac:dyDescent="0.2">
      <c r="A1683" s="30">
        <v>37562</v>
      </c>
      <c r="B1683" s="3" t="s">
        <v>20</v>
      </c>
      <c r="C1683" s="3" t="s">
        <v>35</v>
      </c>
      <c r="D1683" s="2">
        <v>9</v>
      </c>
      <c r="E1683" s="3" t="s">
        <v>16</v>
      </c>
      <c r="F1683" s="3" t="str">
        <f t="shared" si="132"/>
        <v>Mon</v>
      </c>
      <c r="G1683" s="3" t="str">
        <f t="shared" si="133"/>
        <v>Encrust</v>
      </c>
      <c r="H1683" s="17">
        <v>45</v>
      </c>
      <c r="I1683" s="17">
        <v>43</v>
      </c>
      <c r="J1683" s="17">
        <v>0</v>
      </c>
      <c r="K1683" s="22">
        <v>70</v>
      </c>
      <c r="L1683" s="12">
        <f t="shared" si="134"/>
        <v>1519.7454461740624</v>
      </c>
      <c r="M1683" s="4">
        <f t="shared" si="135"/>
        <v>3.1817708507211018</v>
      </c>
      <c r="N1683" s="4">
        <f t="shared" si="136"/>
        <v>7.3262981301933916</v>
      </c>
    </row>
    <row r="1684" spans="1:14" x14ac:dyDescent="0.2">
      <c r="A1684" s="30">
        <v>37562</v>
      </c>
      <c r="B1684" s="3" t="s">
        <v>20</v>
      </c>
      <c r="C1684" s="3" t="s">
        <v>35</v>
      </c>
      <c r="D1684" s="2">
        <v>9</v>
      </c>
      <c r="E1684" s="3" t="s">
        <v>16</v>
      </c>
      <c r="F1684" s="3" t="str">
        <f t="shared" si="132"/>
        <v>Mon</v>
      </c>
      <c r="G1684" s="3" t="str">
        <f t="shared" si="133"/>
        <v>Encrust</v>
      </c>
      <c r="H1684" s="17">
        <v>19</v>
      </c>
      <c r="I1684" s="17">
        <v>15.5</v>
      </c>
      <c r="J1684" s="17">
        <v>0</v>
      </c>
      <c r="K1684" s="22">
        <v>20</v>
      </c>
      <c r="L1684" s="12">
        <f t="shared" si="134"/>
        <v>231.29975912054852</v>
      </c>
      <c r="M1684" s="4">
        <f t="shared" si="135"/>
        <v>2.3641751804892919</v>
      </c>
      <c r="N1684" s="4">
        <f t="shared" si="136"/>
        <v>5.4437145278211512</v>
      </c>
    </row>
    <row r="1685" spans="1:14" x14ac:dyDescent="0.2">
      <c r="A1685" s="30">
        <v>37562</v>
      </c>
      <c r="B1685" s="3" t="s">
        <v>20</v>
      </c>
      <c r="C1685" s="3" t="s">
        <v>35</v>
      </c>
      <c r="D1685" s="2">
        <v>9</v>
      </c>
      <c r="E1685" s="3" t="s">
        <v>16</v>
      </c>
      <c r="F1685" s="3" t="str">
        <f t="shared" si="132"/>
        <v>Mon</v>
      </c>
      <c r="G1685" s="3" t="str">
        <f t="shared" si="133"/>
        <v>Encrust</v>
      </c>
      <c r="H1685" s="17">
        <v>46</v>
      </c>
      <c r="I1685" s="17">
        <v>20.5</v>
      </c>
      <c r="J1685" s="17">
        <v>0</v>
      </c>
      <c r="K1685" s="22">
        <v>25</v>
      </c>
      <c r="L1685" s="12">
        <f t="shared" si="134"/>
        <v>740.63046808379374</v>
      </c>
      <c r="M1685" s="4">
        <f t="shared" si="135"/>
        <v>2.8696015741034997</v>
      </c>
      <c r="N1685" s="4">
        <f t="shared" si="136"/>
        <v>6.6075018073629668</v>
      </c>
    </row>
    <row r="1686" spans="1:14" x14ac:dyDescent="0.2">
      <c r="A1686" s="30">
        <v>37562</v>
      </c>
      <c r="B1686" s="3" t="s">
        <v>20</v>
      </c>
      <c r="C1686" s="3" t="s">
        <v>35</v>
      </c>
      <c r="D1686" s="2">
        <v>9</v>
      </c>
      <c r="E1686" s="3" t="s">
        <v>16</v>
      </c>
      <c r="F1686" s="3" t="str">
        <f t="shared" si="132"/>
        <v>Mon</v>
      </c>
      <c r="G1686" s="3" t="str">
        <f t="shared" si="133"/>
        <v>Encrust</v>
      </c>
      <c r="H1686" s="17">
        <v>32.5</v>
      </c>
      <c r="I1686" s="17">
        <v>31</v>
      </c>
      <c r="J1686" s="17">
        <v>0</v>
      </c>
      <c r="K1686" s="22">
        <v>20</v>
      </c>
      <c r="L1686" s="12">
        <f t="shared" si="134"/>
        <v>791.28864962292914</v>
      </c>
      <c r="M1686" s="4">
        <f t="shared" si="135"/>
        <v>2.8983349361793187</v>
      </c>
      <c r="N1686" s="4">
        <f t="shared" si="136"/>
        <v>6.6736628185503477</v>
      </c>
    </row>
    <row r="1687" spans="1:14" x14ac:dyDescent="0.2">
      <c r="A1687" s="30">
        <v>37562</v>
      </c>
      <c r="B1687" s="3" t="s">
        <v>20</v>
      </c>
      <c r="C1687" s="3" t="s">
        <v>35</v>
      </c>
      <c r="D1687" s="2">
        <v>9</v>
      </c>
      <c r="E1687" s="3" t="s">
        <v>16</v>
      </c>
      <c r="F1687" s="3" t="str">
        <f t="shared" si="132"/>
        <v>Mon</v>
      </c>
      <c r="G1687" s="3" t="str">
        <f t="shared" si="133"/>
        <v>Encrust</v>
      </c>
      <c r="H1687" s="17">
        <v>33</v>
      </c>
      <c r="I1687" s="17">
        <v>32.5</v>
      </c>
      <c r="J1687" s="17">
        <v>0</v>
      </c>
      <c r="K1687" s="22">
        <v>10</v>
      </c>
      <c r="L1687" s="12">
        <f t="shared" si="134"/>
        <v>842.33953024376331</v>
      </c>
      <c r="M1687" s="4">
        <f t="shared" si="135"/>
        <v>2.9254871822229331</v>
      </c>
      <c r="N1687" s="4">
        <f t="shared" si="136"/>
        <v>6.7361831755316812</v>
      </c>
    </row>
    <row r="1688" spans="1:14" x14ac:dyDescent="0.2">
      <c r="A1688" s="30">
        <v>37562</v>
      </c>
      <c r="B1688" s="3" t="s">
        <v>20</v>
      </c>
      <c r="C1688" s="3" t="s">
        <v>35</v>
      </c>
      <c r="D1688" s="2">
        <v>9</v>
      </c>
      <c r="E1688" s="3" t="s">
        <v>16</v>
      </c>
      <c r="F1688" s="3" t="str">
        <f t="shared" si="132"/>
        <v>Mon</v>
      </c>
      <c r="G1688" s="3" t="str">
        <f t="shared" si="133"/>
        <v>Encrust</v>
      </c>
      <c r="H1688" s="17">
        <v>8.5</v>
      </c>
      <c r="I1688" s="17">
        <v>7</v>
      </c>
      <c r="J1688" s="17">
        <v>0</v>
      </c>
      <c r="K1688" s="22">
        <v>10</v>
      </c>
      <c r="L1688" s="12">
        <f t="shared" si="134"/>
        <v>46.73119072214817</v>
      </c>
      <c r="M1688" s="4">
        <f t="shared" si="135"/>
        <v>1.669606847094721</v>
      </c>
      <c r="N1688" s="4">
        <f t="shared" si="136"/>
        <v>3.8444118372810934</v>
      </c>
    </row>
    <row r="1689" spans="1:14" x14ac:dyDescent="0.2">
      <c r="A1689" s="30">
        <v>37562</v>
      </c>
      <c r="B1689" s="3" t="s">
        <v>20</v>
      </c>
      <c r="C1689" s="3" t="s">
        <v>35</v>
      </c>
      <c r="D1689" s="2">
        <v>9</v>
      </c>
      <c r="E1689" s="3" t="s">
        <v>16</v>
      </c>
      <c r="F1689" s="3" t="str">
        <f t="shared" si="132"/>
        <v>Mon</v>
      </c>
      <c r="G1689" s="3" t="str">
        <f t="shared" si="133"/>
        <v>Encrust</v>
      </c>
      <c r="H1689" s="17">
        <v>28</v>
      </c>
      <c r="I1689" s="17">
        <v>22.5</v>
      </c>
      <c r="J1689" s="17">
        <v>0</v>
      </c>
      <c r="K1689" s="22">
        <v>8</v>
      </c>
      <c r="L1689" s="12">
        <f t="shared" si="134"/>
        <v>494.80084294039244</v>
      </c>
      <c r="M1689" s="4">
        <f t="shared" si="135"/>
        <v>2.6944304308197533</v>
      </c>
      <c r="N1689" s="4">
        <f t="shared" si="136"/>
        <v>6.2041553441150876</v>
      </c>
    </row>
    <row r="1690" spans="1:14" x14ac:dyDescent="0.2">
      <c r="A1690" s="30">
        <v>37562</v>
      </c>
      <c r="B1690" s="3" t="s">
        <v>20</v>
      </c>
      <c r="C1690" s="3" t="s">
        <v>35</v>
      </c>
      <c r="D1690" s="2">
        <v>9</v>
      </c>
      <c r="E1690" s="3" t="s">
        <v>16</v>
      </c>
      <c r="F1690" s="3" t="str">
        <f t="shared" si="132"/>
        <v>Mon</v>
      </c>
      <c r="G1690" s="3" t="str">
        <f t="shared" si="133"/>
        <v>Encrust</v>
      </c>
      <c r="H1690" s="17">
        <v>48.5</v>
      </c>
      <c r="I1690" s="17">
        <v>43</v>
      </c>
      <c r="J1690" s="17">
        <v>0</v>
      </c>
      <c r="K1690" s="22">
        <v>60</v>
      </c>
      <c r="L1690" s="12">
        <f t="shared" si="134"/>
        <v>1637.9478697653783</v>
      </c>
      <c r="M1690" s="4">
        <f t="shared" si="135"/>
        <v>3.2143000755480218</v>
      </c>
      <c r="N1690" s="4">
        <f t="shared" si="136"/>
        <v>7.4011994383665094</v>
      </c>
    </row>
    <row r="1691" spans="1:14" x14ac:dyDescent="0.2">
      <c r="A1691" s="30">
        <v>37562</v>
      </c>
      <c r="B1691" s="3" t="s">
        <v>20</v>
      </c>
      <c r="C1691" s="3" t="s">
        <v>35</v>
      </c>
      <c r="D1691" s="2">
        <v>9</v>
      </c>
      <c r="E1691" s="3" t="s">
        <v>16</v>
      </c>
      <c r="F1691" s="3" t="str">
        <f t="shared" si="132"/>
        <v>Mon</v>
      </c>
      <c r="G1691" s="3" t="str">
        <f t="shared" si="133"/>
        <v>Encrust</v>
      </c>
      <c r="H1691" s="17">
        <v>24</v>
      </c>
      <c r="I1691" s="17">
        <v>23</v>
      </c>
      <c r="J1691" s="17">
        <v>0</v>
      </c>
      <c r="K1691" s="22">
        <v>5</v>
      </c>
      <c r="L1691" s="12">
        <f t="shared" si="134"/>
        <v>433.53978619539146</v>
      </c>
      <c r="M1691" s="4">
        <f t="shared" si="135"/>
        <v>2.6370289590953702</v>
      </c>
      <c r="N1691" s="4">
        <f t="shared" si="136"/>
        <v>6.071983571006605</v>
      </c>
    </row>
    <row r="1692" spans="1:14" x14ac:dyDescent="0.2">
      <c r="A1692" s="30">
        <v>37562</v>
      </c>
      <c r="B1692" s="3" t="s">
        <v>20</v>
      </c>
      <c r="C1692" s="3" t="s">
        <v>35</v>
      </c>
      <c r="D1692" s="2">
        <v>9</v>
      </c>
      <c r="E1692" s="3" t="s">
        <v>16</v>
      </c>
      <c r="F1692" s="3" t="str">
        <f t="shared" si="132"/>
        <v>Mon</v>
      </c>
      <c r="G1692" s="3" t="str">
        <f t="shared" si="133"/>
        <v>Encrust</v>
      </c>
      <c r="H1692" s="17">
        <v>50</v>
      </c>
      <c r="I1692" s="17">
        <v>44</v>
      </c>
      <c r="J1692" s="17">
        <v>0</v>
      </c>
      <c r="K1692" s="22">
        <v>35</v>
      </c>
      <c r="L1692" s="12">
        <f t="shared" si="134"/>
        <v>1727.8759594743863</v>
      </c>
      <c r="M1692" s="4">
        <f t="shared" si="135"/>
        <v>3.2375125621883778</v>
      </c>
      <c r="N1692" s="4">
        <f t="shared" si="136"/>
        <v>7.454648164075917</v>
      </c>
    </row>
    <row r="1693" spans="1:14" x14ac:dyDescent="0.2">
      <c r="A1693" s="30">
        <v>37562</v>
      </c>
      <c r="B1693" s="3" t="s">
        <v>20</v>
      </c>
      <c r="C1693" s="3" t="s">
        <v>35</v>
      </c>
      <c r="D1693" s="2">
        <v>9</v>
      </c>
      <c r="E1693" s="3" t="s">
        <v>16</v>
      </c>
      <c r="F1693" s="3" t="str">
        <f t="shared" si="132"/>
        <v>Mon</v>
      </c>
      <c r="G1693" s="3" t="str">
        <f t="shared" si="133"/>
        <v>Encrust</v>
      </c>
      <c r="H1693" s="17">
        <v>106</v>
      </c>
      <c r="I1693" s="17">
        <v>82</v>
      </c>
      <c r="J1693" s="17">
        <v>0</v>
      </c>
      <c r="K1693" s="22">
        <v>20</v>
      </c>
      <c r="L1693" s="12">
        <f t="shared" si="134"/>
        <v>6826.6808362506208</v>
      </c>
      <c r="M1693" s="4">
        <f t="shared" si="135"/>
        <v>3.8342095990146583</v>
      </c>
      <c r="N1693" s="4">
        <f t="shared" si="136"/>
        <v>8.8285938661058303</v>
      </c>
    </row>
    <row r="1694" spans="1:14" x14ac:dyDescent="0.2">
      <c r="A1694" s="31">
        <v>37562</v>
      </c>
      <c r="B1694" s="11" t="s">
        <v>31</v>
      </c>
      <c r="C1694" s="3" t="s">
        <v>35</v>
      </c>
      <c r="D1694" s="7">
        <v>10</v>
      </c>
      <c r="E1694" s="11" t="s">
        <v>16</v>
      </c>
      <c r="F1694" s="3" t="str">
        <f t="shared" si="132"/>
        <v>Mon</v>
      </c>
      <c r="G1694" s="3" t="str">
        <f t="shared" si="133"/>
        <v>Encrust</v>
      </c>
      <c r="H1694" s="19">
        <v>13</v>
      </c>
      <c r="I1694" s="19">
        <v>6</v>
      </c>
      <c r="J1694" s="19">
        <v>0</v>
      </c>
      <c r="K1694" s="24">
        <v>10</v>
      </c>
      <c r="L1694" s="12">
        <f t="shared" si="134"/>
        <v>61.261056745000964</v>
      </c>
      <c r="M1694" s="4">
        <f t="shared" si="135"/>
        <v>1.7871844840566518</v>
      </c>
      <c r="N1694" s="4">
        <f t="shared" si="136"/>
        <v>4.1151443514191008</v>
      </c>
    </row>
    <row r="1695" spans="1:14" x14ac:dyDescent="0.2">
      <c r="A1695" s="31">
        <v>37562</v>
      </c>
      <c r="B1695" s="11" t="s">
        <v>31</v>
      </c>
      <c r="C1695" s="3" t="s">
        <v>35</v>
      </c>
      <c r="D1695" s="7">
        <v>10</v>
      </c>
      <c r="E1695" s="11" t="s">
        <v>16</v>
      </c>
      <c r="F1695" s="3" t="str">
        <f t="shared" si="132"/>
        <v>Mon</v>
      </c>
      <c r="G1695" s="3" t="str">
        <f t="shared" si="133"/>
        <v>Encrust</v>
      </c>
      <c r="H1695" s="19">
        <v>2</v>
      </c>
      <c r="I1695" s="19">
        <v>2</v>
      </c>
      <c r="J1695" s="19">
        <v>0</v>
      </c>
      <c r="K1695" s="24">
        <v>0</v>
      </c>
      <c r="L1695" s="12">
        <f t="shared" si="134"/>
        <v>3.1415926535897931</v>
      </c>
      <c r="M1695" s="4">
        <f t="shared" si="135"/>
        <v>0.49714987269413385</v>
      </c>
      <c r="N1695" s="4">
        <f t="shared" si="136"/>
        <v>1.1447298858494002</v>
      </c>
    </row>
    <row r="1696" spans="1:14" x14ac:dyDescent="0.2">
      <c r="A1696" s="31">
        <v>37562</v>
      </c>
      <c r="B1696" s="11" t="s">
        <v>31</v>
      </c>
      <c r="C1696" s="3" t="s">
        <v>35</v>
      </c>
      <c r="D1696" s="7">
        <v>10</v>
      </c>
      <c r="E1696" s="11" t="s">
        <v>16</v>
      </c>
      <c r="F1696" s="3" t="str">
        <f t="shared" si="132"/>
        <v>Mon</v>
      </c>
      <c r="G1696" s="3" t="str">
        <f t="shared" si="133"/>
        <v>Encrust</v>
      </c>
      <c r="H1696" s="19">
        <v>2</v>
      </c>
      <c r="I1696" s="19">
        <v>2</v>
      </c>
      <c r="J1696" s="19">
        <v>0</v>
      </c>
      <c r="K1696" s="24">
        <v>0</v>
      </c>
      <c r="L1696" s="12">
        <f t="shared" si="134"/>
        <v>3.1415926535897931</v>
      </c>
      <c r="M1696" s="4">
        <f t="shared" si="135"/>
        <v>0.49714987269413385</v>
      </c>
      <c r="N1696" s="4">
        <f t="shared" si="136"/>
        <v>1.1447298858494002</v>
      </c>
    </row>
    <row r="1697" spans="1:14" x14ac:dyDescent="0.2">
      <c r="A1697" s="31">
        <v>37562</v>
      </c>
      <c r="B1697" s="11" t="s">
        <v>31</v>
      </c>
      <c r="C1697" s="3" t="s">
        <v>35</v>
      </c>
      <c r="D1697" s="7">
        <v>10</v>
      </c>
      <c r="E1697" s="11" t="s">
        <v>16</v>
      </c>
      <c r="F1697" s="3" t="str">
        <f t="shared" si="132"/>
        <v>Mon</v>
      </c>
      <c r="G1697" s="3" t="str">
        <f t="shared" si="133"/>
        <v>Encrust</v>
      </c>
      <c r="H1697" s="19">
        <v>4</v>
      </c>
      <c r="I1697" s="19">
        <v>4</v>
      </c>
      <c r="J1697" s="19">
        <v>0</v>
      </c>
      <c r="K1697" s="24">
        <v>0</v>
      </c>
      <c r="L1697" s="12">
        <f t="shared" si="134"/>
        <v>12.566370614359172</v>
      </c>
      <c r="M1697" s="4">
        <f t="shared" si="135"/>
        <v>1.0992098640220962</v>
      </c>
      <c r="N1697" s="4">
        <f t="shared" si="136"/>
        <v>2.5310242469692907</v>
      </c>
    </row>
    <row r="1698" spans="1:14" x14ac:dyDescent="0.2">
      <c r="A1698" s="31">
        <v>37562</v>
      </c>
      <c r="B1698" s="11" t="s">
        <v>31</v>
      </c>
      <c r="C1698" s="3" t="s">
        <v>35</v>
      </c>
      <c r="D1698" s="7">
        <v>10</v>
      </c>
      <c r="E1698" s="11" t="s">
        <v>16</v>
      </c>
      <c r="F1698" s="3" t="str">
        <f t="shared" si="132"/>
        <v>Mon</v>
      </c>
      <c r="G1698" s="3" t="str">
        <f t="shared" si="133"/>
        <v>Encrust</v>
      </c>
      <c r="H1698" s="19">
        <v>16</v>
      </c>
      <c r="I1698" s="19">
        <v>13</v>
      </c>
      <c r="J1698" s="19">
        <v>6</v>
      </c>
      <c r="K1698" s="24">
        <v>5</v>
      </c>
      <c r="L1698" s="12">
        <f t="shared" si="134"/>
        <v>276.46015351590177</v>
      </c>
      <c r="M1698" s="4">
        <f t="shared" si="135"/>
        <v>2.4416325448443024</v>
      </c>
      <c r="N1698" s="4">
        <f t="shared" si="136"/>
        <v>5.6220667003276068</v>
      </c>
    </row>
    <row r="1699" spans="1:14" x14ac:dyDescent="0.2">
      <c r="A1699" s="31">
        <v>37562</v>
      </c>
      <c r="B1699" s="11" t="s">
        <v>31</v>
      </c>
      <c r="C1699" s="3" t="s">
        <v>35</v>
      </c>
      <c r="D1699" s="7">
        <v>10</v>
      </c>
      <c r="E1699" s="11" t="s">
        <v>16</v>
      </c>
      <c r="F1699" s="3" t="str">
        <f t="shared" si="132"/>
        <v>Mon</v>
      </c>
      <c r="G1699" s="3" t="str">
        <f t="shared" si="133"/>
        <v>Encrust</v>
      </c>
      <c r="H1699" s="19">
        <v>4</v>
      </c>
      <c r="I1699" s="19">
        <v>3</v>
      </c>
      <c r="J1699" s="19">
        <v>4</v>
      </c>
      <c r="K1699" s="24">
        <v>0</v>
      </c>
      <c r="L1699" s="12">
        <f t="shared" si="134"/>
        <v>59.690260418206066</v>
      </c>
      <c r="M1699" s="4">
        <f t="shared" si="135"/>
        <v>1.7759034736469628</v>
      </c>
      <c r="N1699" s="4">
        <f t="shared" si="136"/>
        <v>4.0891688650158402</v>
      </c>
    </row>
    <row r="1700" spans="1:14" x14ac:dyDescent="0.2">
      <c r="A1700" s="31">
        <v>37562</v>
      </c>
      <c r="B1700" s="11" t="s">
        <v>31</v>
      </c>
      <c r="C1700" s="3" t="s">
        <v>35</v>
      </c>
      <c r="D1700" s="7">
        <v>10</v>
      </c>
      <c r="E1700" s="11" t="s">
        <v>16</v>
      </c>
      <c r="F1700" s="3" t="str">
        <f t="shared" si="132"/>
        <v>Mon</v>
      </c>
      <c r="G1700" s="3" t="str">
        <f t="shared" si="133"/>
        <v>Encrust</v>
      </c>
      <c r="H1700" s="19">
        <v>6</v>
      </c>
      <c r="I1700" s="19">
        <v>8</v>
      </c>
      <c r="J1700" s="19">
        <v>3</v>
      </c>
      <c r="K1700" s="24">
        <v>0</v>
      </c>
      <c r="L1700" s="12">
        <f t="shared" si="134"/>
        <v>65.973445725385659</v>
      </c>
      <c r="M1700" s="4">
        <f t="shared" si="135"/>
        <v>1.8193691674280532</v>
      </c>
      <c r="N1700" s="4">
        <f t="shared" si="136"/>
        <v>4.1892523235728234</v>
      </c>
    </row>
    <row r="1701" spans="1:14" x14ac:dyDescent="0.2">
      <c r="A1701" s="31">
        <v>37562</v>
      </c>
      <c r="B1701" s="11" t="s">
        <v>31</v>
      </c>
      <c r="C1701" s="3" t="s">
        <v>35</v>
      </c>
      <c r="D1701" s="7">
        <v>10</v>
      </c>
      <c r="E1701" s="11" t="s">
        <v>16</v>
      </c>
      <c r="F1701" s="3" t="str">
        <f t="shared" si="132"/>
        <v>Mon</v>
      </c>
      <c r="G1701" s="3" t="str">
        <f t="shared" si="133"/>
        <v>Encrust</v>
      </c>
      <c r="H1701" s="19">
        <v>6</v>
      </c>
      <c r="I1701" s="19">
        <v>4</v>
      </c>
      <c r="J1701" s="19">
        <v>0</v>
      </c>
      <c r="K1701" s="24">
        <v>0</v>
      </c>
      <c r="L1701" s="12">
        <f t="shared" si="134"/>
        <v>18.849555921538759</v>
      </c>
      <c r="M1701" s="4">
        <f t="shared" si="135"/>
        <v>1.2753011230777775</v>
      </c>
      <c r="N1701" s="4">
        <f t="shared" si="136"/>
        <v>2.9364893550774553</v>
      </c>
    </row>
    <row r="1702" spans="1:14" x14ac:dyDescent="0.2">
      <c r="A1702" s="31">
        <v>37562</v>
      </c>
      <c r="B1702" s="11" t="s">
        <v>31</v>
      </c>
      <c r="C1702" s="3" t="s">
        <v>35</v>
      </c>
      <c r="D1702" s="7">
        <v>10</v>
      </c>
      <c r="E1702" s="11" t="s">
        <v>16</v>
      </c>
      <c r="F1702" s="3" t="str">
        <f t="shared" si="132"/>
        <v>Mon</v>
      </c>
      <c r="G1702" s="3" t="str">
        <f t="shared" si="133"/>
        <v>Encrust</v>
      </c>
      <c r="H1702" s="19">
        <v>14</v>
      </c>
      <c r="I1702" s="19">
        <v>17</v>
      </c>
      <c r="J1702" s="19">
        <v>0</v>
      </c>
      <c r="K1702" s="24">
        <v>0</v>
      </c>
      <c r="L1702" s="12">
        <f t="shared" si="134"/>
        <v>186.92476288859268</v>
      </c>
      <c r="M1702" s="4">
        <f t="shared" si="135"/>
        <v>2.2716668384226835</v>
      </c>
      <c r="N1702" s="4">
        <f t="shared" si="136"/>
        <v>5.2307061984009842</v>
      </c>
    </row>
    <row r="1703" spans="1:14" x14ac:dyDescent="0.2">
      <c r="A1703" s="31">
        <v>37562</v>
      </c>
      <c r="B1703" s="11" t="s">
        <v>31</v>
      </c>
      <c r="C1703" s="3" t="s">
        <v>35</v>
      </c>
      <c r="D1703" s="7">
        <v>10</v>
      </c>
      <c r="E1703" s="11" t="s">
        <v>16</v>
      </c>
      <c r="F1703" s="3" t="str">
        <f t="shared" si="132"/>
        <v>Mon</v>
      </c>
      <c r="G1703" s="3" t="str">
        <f t="shared" si="133"/>
        <v>Encrust</v>
      </c>
      <c r="H1703" s="19">
        <v>15</v>
      </c>
      <c r="I1703" s="19">
        <v>43</v>
      </c>
      <c r="J1703" s="19">
        <v>0</v>
      </c>
      <c r="K1703" s="24">
        <v>0</v>
      </c>
      <c r="L1703" s="12">
        <f t="shared" si="134"/>
        <v>506.58181539135416</v>
      </c>
      <c r="M1703" s="4">
        <f t="shared" si="135"/>
        <v>2.7046495960014392</v>
      </c>
      <c r="N1703" s="4">
        <f t="shared" si="136"/>
        <v>6.2276858415252816</v>
      </c>
    </row>
    <row r="1704" spans="1:14" x14ac:dyDescent="0.2">
      <c r="A1704" s="31">
        <v>37562</v>
      </c>
      <c r="B1704" s="11" t="s">
        <v>31</v>
      </c>
      <c r="C1704" s="3" t="s">
        <v>35</v>
      </c>
      <c r="D1704" s="7">
        <v>10</v>
      </c>
      <c r="E1704" s="11" t="s">
        <v>16</v>
      </c>
      <c r="F1704" s="3" t="str">
        <f t="shared" si="132"/>
        <v>Mon</v>
      </c>
      <c r="G1704" s="3" t="str">
        <f t="shared" si="133"/>
        <v>Encrust</v>
      </c>
      <c r="H1704" s="19">
        <v>15</v>
      </c>
      <c r="I1704" s="19">
        <v>20</v>
      </c>
      <c r="J1704" s="19">
        <v>7</v>
      </c>
      <c r="K1704" s="24">
        <v>5</v>
      </c>
      <c r="L1704" s="12">
        <f t="shared" si="134"/>
        <v>389.55748904513433</v>
      </c>
      <c r="M1704" s="4">
        <f t="shared" si="135"/>
        <v>2.5905715578563688</v>
      </c>
      <c r="N1704" s="4">
        <f t="shared" si="136"/>
        <v>5.965011451454437</v>
      </c>
    </row>
    <row r="1705" spans="1:14" x14ac:dyDescent="0.2">
      <c r="A1705" s="31">
        <v>37562</v>
      </c>
      <c r="B1705" s="11" t="s">
        <v>31</v>
      </c>
      <c r="C1705" s="3" t="s">
        <v>35</v>
      </c>
      <c r="D1705" s="7">
        <v>10</v>
      </c>
      <c r="E1705" s="11" t="s">
        <v>16</v>
      </c>
      <c r="F1705" s="3" t="str">
        <f t="shared" si="132"/>
        <v>Mon</v>
      </c>
      <c r="G1705" s="3" t="str">
        <f t="shared" si="133"/>
        <v>Encrust</v>
      </c>
      <c r="H1705" s="19">
        <v>13</v>
      </c>
      <c r="I1705" s="19">
        <v>4</v>
      </c>
      <c r="J1705" s="19">
        <v>0</v>
      </c>
      <c r="K1705" s="24">
        <v>0</v>
      </c>
      <c r="L1705" s="12">
        <f t="shared" si="134"/>
        <v>40.840704496667314</v>
      </c>
      <c r="M1705" s="4">
        <f t="shared" si="135"/>
        <v>1.6110932250009706</v>
      </c>
      <c r="N1705" s="4">
        <f t="shared" si="136"/>
        <v>3.7096792433109371</v>
      </c>
    </row>
    <row r="1706" spans="1:14" x14ac:dyDescent="0.2">
      <c r="A1706" s="31">
        <v>37562</v>
      </c>
      <c r="B1706" s="11" t="s">
        <v>31</v>
      </c>
      <c r="C1706" s="3" t="s">
        <v>35</v>
      </c>
      <c r="D1706" s="7">
        <v>10</v>
      </c>
      <c r="E1706" s="11" t="s">
        <v>16</v>
      </c>
      <c r="F1706" s="3" t="str">
        <f t="shared" si="132"/>
        <v>Mon</v>
      </c>
      <c r="G1706" s="3" t="str">
        <f t="shared" si="133"/>
        <v>Encrust</v>
      </c>
      <c r="H1706" s="19">
        <v>2</v>
      </c>
      <c r="I1706" s="19">
        <v>2</v>
      </c>
      <c r="J1706" s="19">
        <v>0</v>
      </c>
      <c r="K1706" s="24">
        <v>0</v>
      </c>
      <c r="L1706" s="12">
        <f t="shared" si="134"/>
        <v>3.1415926535897931</v>
      </c>
      <c r="M1706" s="4">
        <f t="shared" si="135"/>
        <v>0.49714987269413385</v>
      </c>
      <c r="N1706" s="4">
        <f t="shared" si="136"/>
        <v>1.1447298858494002</v>
      </c>
    </row>
    <row r="1707" spans="1:14" x14ac:dyDescent="0.2">
      <c r="A1707" s="31">
        <v>37562</v>
      </c>
      <c r="B1707" s="11" t="s">
        <v>31</v>
      </c>
      <c r="C1707" s="3" t="s">
        <v>35</v>
      </c>
      <c r="D1707" s="7">
        <v>10</v>
      </c>
      <c r="E1707" s="11" t="s">
        <v>16</v>
      </c>
      <c r="F1707" s="3" t="str">
        <f t="shared" si="132"/>
        <v>Mon</v>
      </c>
      <c r="G1707" s="3" t="str">
        <f t="shared" si="133"/>
        <v>Encrust</v>
      </c>
      <c r="H1707" s="19">
        <v>23</v>
      </c>
      <c r="I1707" s="19">
        <v>14</v>
      </c>
      <c r="J1707" s="19">
        <v>0</v>
      </c>
      <c r="K1707" s="24">
        <v>0</v>
      </c>
      <c r="L1707" s="12">
        <f t="shared" si="134"/>
        <v>252.89820861397834</v>
      </c>
      <c r="M1707" s="4">
        <f t="shared" si="135"/>
        <v>2.4029457530620024</v>
      </c>
      <c r="N1707" s="4">
        <f t="shared" si="136"/>
        <v>5.5329870702739177</v>
      </c>
    </row>
    <row r="1708" spans="1:14" x14ac:dyDescent="0.2">
      <c r="A1708" s="31">
        <v>37562</v>
      </c>
      <c r="B1708" s="11" t="s">
        <v>31</v>
      </c>
      <c r="C1708" s="3" t="s">
        <v>35</v>
      </c>
      <c r="D1708" s="7">
        <v>10</v>
      </c>
      <c r="E1708" s="11" t="s">
        <v>16</v>
      </c>
      <c r="F1708" s="3" t="str">
        <f t="shared" si="132"/>
        <v>Mon</v>
      </c>
      <c r="G1708" s="3" t="str">
        <f t="shared" si="133"/>
        <v>Encrust</v>
      </c>
      <c r="H1708" s="19">
        <v>25</v>
      </c>
      <c r="I1708" s="19">
        <v>21</v>
      </c>
      <c r="J1708" s="19">
        <v>0</v>
      </c>
      <c r="K1708" s="24">
        <v>0</v>
      </c>
      <c r="L1708" s="12">
        <f t="shared" si="134"/>
        <v>412.33403578366034</v>
      </c>
      <c r="M1708" s="4">
        <f t="shared" si="135"/>
        <v>2.6152491847721282</v>
      </c>
      <c r="N1708" s="4">
        <f t="shared" si="136"/>
        <v>6.0218337873211336</v>
      </c>
    </row>
    <row r="1709" spans="1:14" x14ac:dyDescent="0.2">
      <c r="A1709" s="31">
        <v>37562</v>
      </c>
      <c r="B1709" s="11" t="s">
        <v>31</v>
      </c>
      <c r="C1709" s="3" t="s">
        <v>35</v>
      </c>
      <c r="D1709" s="7">
        <v>10</v>
      </c>
      <c r="E1709" s="11" t="s">
        <v>16</v>
      </c>
      <c r="F1709" s="3" t="str">
        <f t="shared" si="132"/>
        <v>Mon</v>
      </c>
      <c r="G1709" s="3" t="str">
        <f t="shared" si="133"/>
        <v>Encrust</v>
      </c>
      <c r="H1709" s="19">
        <v>5</v>
      </c>
      <c r="I1709" s="19">
        <v>4</v>
      </c>
      <c r="J1709" s="19">
        <v>0</v>
      </c>
      <c r="K1709" s="24">
        <v>0</v>
      </c>
      <c r="L1709" s="12">
        <f t="shared" si="134"/>
        <v>15.707963267948966</v>
      </c>
      <c r="M1709" s="4">
        <f t="shared" si="135"/>
        <v>1.1961198770301527</v>
      </c>
      <c r="N1709" s="4">
        <f t="shared" si="136"/>
        <v>2.7541677982835004</v>
      </c>
    </row>
    <row r="1710" spans="1:14" x14ac:dyDescent="0.2">
      <c r="A1710" s="31">
        <v>37562</v>
      </c>
      <c r="B1710" s="11" t="s">
        <v>31</v>
      </c>
      <c r="C1710" s="3" t="s">
        <v>35</v>
      </c>
      <c r="D1710" s="7">
        <v>10</v>
      </c>
      <c r="E1710" s="11" t="s">
        <v>16</v>
      </c>
      <c r="F1710" s="3" t="str">
        <f t="shared" si="132"/>
        <v>Mon</v>
      </c>
      <c r="G1710" s="3" t="str">
        <f t="shared" si="133"/>
        <v>Encrust</v>
      </c>
      <c r="H1710" s="19">
        <v>18</v>
      </c>
      <c r="I1710" s="19">
        <v>15</v>
      </c>
      <c r="J1710" s="19">
        <v>0</v>
      </c>
      <c r="K1710" s="24">
        <v>5</v>
      </c>
      <c r="L1710" s="12">
        <f t="shared" si="134"/>
        <v>212.05750411731103</v>
      </c>
      <c r="M1710" s="4">
        <f t="shared" si="135"/>
        <v>2.3264536455251585</v>
      </c>
      <c r="N1710" s="4">
        <f t="shared" si="136"/>
        <v>5.3568574837278842</v>
      </c>
    </row>
    <row r="1711" spans="1:14" x14ac:dyDescent="0.2">
      <c r="A1711" s="31">
        <v>37562</v>
      </c>
      <c r="B1711" s="11" t="s">
        <v>31</v>
      </c>
      <c r="C1711" s="3" t="s">
        <v>35</v>
      </c>
      <c r="D1711" s="7">
        <v>10</v>
      </c>
      <c r="E1711" s="11" t="s">
        <v>16</v>
      </c>
      <c r="F1711" s="3" t="str">
        <f t="shared" si="132"/>
        <v>Mon</v>
      </c>
      <c r="G1711" s="3" t="str">
        <f t="shared" si="133"/>
        <v>Encrust</v>
      </c>
      <c r="H1711" s="19">
        <v>9</v>
      </c>
      <c r="I1711" s="19">
        <v>4</v>
      </c>
      <c r="J1711" s="19">
        <v>0</v>
      </c>
      <c r="K1711" s="24">
        <v>0</v>
      </c>
      <c r="L1711" s="12">
        <f t="shared" si="134"/>
        <v>28.274333882308138</v>
      </c>
      <c r="M1711" s="4">
        <f t="shared" si="135"/>
        <v>1.4513923821334587</v>
      </c>
      <c r="N1711" s="4">
        <f t="shared" si="136"/>
        <v>3.3419544631856195</v>
      </c>
    </row>
    <row r="1712" spans="1:14" x14ac:dyDescent="0.2">
      <c r="A1712" s="31">
        <v>37562</v>
      </c>
      <c r="B1712" s="11" t="s">
        <v>31</v>
      </c>
      <c r="C1712" s="3" t="s">
        <v>35</v>
      </c>
      <c r="D1712" s="7">
        <v>10</v>
      </c>
      <c r="E1712" s="11" t="s">
        <v>16</v>
      </c>
      <c r="F1712" s="3" t="str">
        <f t="shared" si="132"/>
        <v>Mon</v>
      </c>
      <c r="G1712" s="3" t="str">
        <f t="shared" si="133"/>
        <v>Encrust</v>
      </c>
      <c r="H1712" s="19">
        <v>16</v>
      </c>
      <c r="I1712" s="19">
        <v>10</v>
      </c>
      <c r="J1712" s="19">
        <v>0</v>
      </c>
      <c r="K1712" s="24">
        <v>0</v>
      </c>
      <c r="L1712" s="12">
        <f t="shared" si="134"/>
        <v>125.66370614359172</v>
      </c>
      <c r="M1712" s="4">
        <f t="shared" si="135"/>
        <v>2.0992098640220962</v>
      </c>
      <c r="N1712" s="4">
        <f t="shared" si="136"/>
        <v>4.8336093399633366</v>
      </c>
    </row>
    <row r="1713" spans="1:14" x14ac:dyDescent="0.2">
      <c r="A1713" s="31">
        <v>37562</v>
      </c>
      <c r="B1713" s="11" t="s">
        <v>31</v>
      </c>
      <c r="C1713" s="3" t="s">
        <v>35</v>
      </c>
      <c r="D1713" s="7">
        <v>10</v>
      </c>
      <c r="E1713" s="11" t="s">
        <v>16</v>
      </c>
      <c r="F1713" s="3" t="str">
        <f t="shared" si="132"/>
        <v>Mon</v>
      </c>
      <c r="G1713" s="3" t="str">
        <f t="shared" si="133"/>
        <v>Encrust</v>
      </c>
      <c r="H1713" s="19">
        <v>8</v>
      </c>
      <c r="I1713" s="19">
        <v>6</v>
      </c>
      <c r="J1713" s="19">
        <v>0</v>
      </c>
      <c r="K1713" s="24">
        <v>0</v>
      </c>
      <c r="L1713" s="12">
        <f t="shared" si="134"/>
        <v>37.699111843077517</v>
      </c>
      <c r="M1713" s="4">
        <f t="shared" si="135"/>
        <v>1.5763311187417586</v>
      </c>
      <c r="N1713" s="4">
        <f t="shared" si="136"/>
        <v>3.6296365356374003</v>
      </c>
    </row>
    <row r="1714" spans="1:14" x14ac:dyDescent="0.2">
      <c r="A1714" s="31">
        <v>37562</v>
      </c>
      <c r="B1714" s="11" t="s">
        <v>31</v>
      </c>
      <c r="C1714" s="3" t="s">
        <v>35</v>
      </c>
      <c r="D1714" s="7">
        <v>10</v>
      </c>
      <c r="E1714" s="11" t="s">
        <v>16</v>
      </c>
      <c r="F1714" s="3" t="str">
        <f t="shared" si="132"/>
        <v>Mon</v>
      </c>
      <c r="G1714" s="3" t="str">
        <f t="shared" si="133"/>
        <v>Encrust</v>
      </c>
      <c r="H1714" s="19">
        <v>3</v>
      </c>
      <c r="I1714" s="19">
        <v>2</v>
      </c>
      <c r="J1714" s="19">
        <v>0</v>
      </c>
      <c r="K1714" s="24">
        <v>0</v>
      </c>
      <c r="L1714" s="12">
        <f t="shared" si="134"/>
        <v>4.7123889803846897</v>
      </c>
      <c r="M1714" s="4">
        <f t="shared" si="135"/>
        <v>0.67324113174981504</v>
      </c>
      <c r="N1714" s="4">
        <f t="shared" si="136"/>
        <v>1.5501949939575645</v>
      </c>
    </row>
    <row r="1715" spans="1:14" x14ac:dyDescent="0.2">
      <c r="A1715" s="31">
        <v>37562</v>
      </c>
      <c r="B1715" s="11" t="s">
        <v>31</v>
      </c>
      <c r="C1715" s="3" t="s">
        <v>35</v>
      </c>
      <c r="D1715" s="7">
        <v>10</v>
      </c>
      <c r="E1715" s="11" t="s">
        <v>16</v>
      </c>
      <c r="F1715" s="3" t="str">
        <f t="shared" si="132"/>
        <v>Mon</v>
      </c>
      <c r="G1715" s="3" t="str">
        <f t="shared" si="133"/>
        <v>Encrust</v>
      </c>
      <c r="H1715" s="19">
        <v>8</v>
      </c>
      <c r="I1715" s="19">
        <v>6</v>
      </c>
      <c r="J1715" s="19">
        <v>0</v>
      </c>
      <c r="K1715" s="24">
        <v>5</v>
      </c>
      <c r="L1715" s="12">
        <f t="shared" si="134"/>
        <v>37.699111843077517</v>
      </c>
      <c r="M1715" s="4">
        <f t="shared" si="135"/>
        <v>1.5763311187417586</v>
      </c>
      <c r="N1715" s="4">
        <f t="shared" si="136"/>
        <v>3.6296365356374003</v>
      </c>
    </row>
    <row r="1716" spans="1:14" x14ac:dyDescent="0.2">
      <c r="A1716" s="30">
        <v>37520</v>
      </c>
      <c r="B1716" s="3" t="s">
        <v>20</v>
      </c>
      <c r="C1716" s="3" t="s">
        <v>35</v>
      </c>
      <c r="D1716" s="2">
        <v>1</v>
      </c>
      <c r="E1716" s="3" t="s">
        <v>5</v>
      </c>
      <c r="F1716" s="3" t="str">
        <f t="shared" si="132"/>
        <v>Mon</v>
      </c>
      <c r="G1716" s="3" t="str">
        <f t="shared" si="133"/>
        <v>Encrust</v>
      </c>
      <c r="H1716" s="17">
        <v>11</v>
      </c>
      <c r="I1716" s="17">
        <v>6</v>
      </c>
      <c r="J1716" s="17">
        <v>0</v>
      </c>
      <c r="K1716" s="22">
        <v>10</v>
      </c>
      <c r="L1716" s="12">
        <f t="shared" si="134"/>
        <v>51.836278784231588</v>
      </c>
      <c r="M1716" s="4">
        <f t="shared" si="135"/>
        <v>1.7146338169080402</v>
      </c>
      <c r="N1716" s="4">
        <f t="shared" si="136"/>
        <v>3.9480902667559352</v>
      </c>
    </row>
    <row r="1717" spans="1:14" x14ac:dyDescent="0.2">
      <c r="A1717" s="30">
        <v>37520</v>
      </c>
      <c r="B1717" s="3" t="s">
        <v>20</v>
      </c>
      <c r="C1717" s="3" t="s">
        <v>35</v>
      </c>
      <c r="D1717" s="2">
        <v>1</v>
      </c>
      <c r="E1717" s="3" t="s">
        <v>5</v>
      </c>
      <c r="F1717" s="3" t="str">
        <f t="shared" si="132"/>
        <v>Mon</v>
      </c>
      <c r="G1717" s="3" t="str">
        <f t="shared" si="133"/>
        <v>Encrust</v>
      </c>
      <c r="H1717" s="17">
        <v>57.5</v>
      </c>
      <c r="I1717" s="17">
        <v>35.5</v>
      </c>
      <c r="J1717" s="17">
        <v>0</v>
      </c>
      <c r="K1717" s="22">
        <v>20</v>
      </c>
      <c r="L1717" s="12">
        <f t="shared" si="134"/>
        <v>1603.1940010350413</v>
      </c>
      <c r="M1717" s="4">
        <f t="shared" si="135"/>
        <v>3.2049860791108959</v>
      </c>
      <c r="N1717" s="4">
        <f t="shared" si="136"/>
        <v>7.379753169014184</v>
      </c>
    </row>
    <row r="1718" spans="1:14" x14ac:dyDescent="0.2">
      <c r="A1718" s="30">
        <v>37520</v>
      </c>
      <c r="B1718" s="3" t="s">
        <v>20</v>
      </c>
      <c r="C1718" s="3" t="s">
        <v>35</v>
      </c>
      <c r="D1718" s="2">
        <v>1</v>
      </c>
      <c r="E1718" s="3" t="s">
        <v>5</v>
      </c>
      <c r="F1718" s="3" t="str">
        <f t="shared" si="132"/>
        <v>Mon</v>
      </c>
      <c r="G1718" s="3" t="str">
        <f t="shared" si="133"/>
        <v>Encrust</v>
      </c>
      <c r="H1718" s="17">
        <v>70</v>
      </c>
      <c r="I1718" s="17">
        <v>43</v>
      </c>
      <c r="J1718" s="17">
        <v>0</v>
      </c>
      <c r="K1718" s="22">
        <v>10</v>
      </c>
      <c r="L1718" s="12">
        <f t="shared" si="134"/>
        <v>2364.0484718263192</v>
      </c>
      <c r="M1718" s="4">
        <f t="shared" si="135"/>
        <v>3.3736563769600147</v>
      </c>
      <c r="N1718" s="4">
        <f t="shared" si="136"/>
        <v>7.7681308824724304</v>
      </c>
    </row>
    <row r="1719" spans="1:14" x14ac:dyDescent="0.2">
      <c r="A1719" s="30">
        <v>37520</v>
      </c>
      <c r="B1719" s="3" t="s">
        <v>20</v>
      </c>
      <c r="C1719" s="3" t="s">
        <v>35</v>
      </c>
      <c r="D1719" s="2">
        <v>1</v>
      </c>
      <c r="E1719" s="3" t="s">
        <v>5</v>
      </c>
      <c r="F1719" s="3" t="str">
        <f t="shared" si="132"/>
        <v>Mon</v>
      </c>
      <c r="G1719" s="3" t="str">
        <f t="shared" si="133"/>
        <v>Encrust</v>
      </c>
      <c r="H1719" s="17">
        <v>33.5</v>
      </c>
      <c r="I1719" s="17">
        <v>27.5</v>
      </c>
      <c r="J1719" s="17">
        <v>0</v>
      </c>
      <c r="K1719" s="22">
        <v>2</v>
      </c>
      <c r="L1719" s="12">
        <f t="shared" si="134"/>
        <v>723.54805802989927</v>
      </c>
      <c r="M1719" s="4">
        <f t="shared" si="135"/>
        <v>2.8594673822332792</v>
      </c>
      <c r="N1719" s="4">
        <f t="shared" si="136"/>
        <v>6.5841669682330561</v>
      </c>
    </row>
    <row r="1720" spans="1:14" x14ac:dyDescent="0.2">
      <c r="A1720" s="30">
        <v>37520</v>
      </c>
      <c r="B1720" s="3" t="s">
        <v>20</v>
      </c>
      <c r="C1720" s="3" t="s">
        <v>35</v>
      </c>
      <c r="D1720" s="2">
        <v>1</v>
      </c>
      <c r="E1720" s="3" t="s">
        <v>5</v>
      </c>
      <c r="F1720" s="3" t="str">
        <f t="shared" si="132"/>
        <v>Mon</v>
      </c>
      <c r="G1720" s="3" t="str">
        <f t="shared" si="133"/>
        <v>Encrust</v>
      </c>
      <c r="H1720" s="17">
        <v>95</v>
      </c>
      <c r="I1720" s="17">
        <v>81</v>
      </c>
      <c r="J1720" s="17">
        <v>0</v>
      </c>
      <c r="K1720" s="22">
        <v>30</v>
      </c>
      <c r="L1720" s="12">
        <f t="shared" si="134"/>
        <v>6043.6388673433648</v>
      </c>
      <c r="M1720" s="4">
        <f t="shared" si="135"/>
        <v>3.7812985055336692</v>
      </c>
      <c r="N1720" s="4">
        <f t="shared" si="136"/>
        <v>8.7067615710024899</v>
      </c>
    </row>
    <row r="1721" spans="1:14" x14ac:dyDescent="0.2">
      <c r="A1721" s="30">
        <v>37520</v>
      </c>
      <c r="B1721" s="3" t="s">
        <v>20</v>
      </c>
      <c r="C1721" s="3" t="s">
        <v>35</v>
      </c>
      <c r="D1721" s="2">
        <v>1</v>
      </c>
      <c r="E1721" s="3" t="s">
        <v>5</v>
      </c>
      <c r="F1721" s="3" t="str">
        <f t="shared" si="132"/>
        <v>Mon</v>
      </c>
      <c r="G1721" s="3" t="str">
        <f t="shared" si="133"/>
        <v>Encrust</v>
      </c>
      <c r="H1721" s="17">
        <v>56</v>
      </c>
      <c r="I1721" s="17">
        <v>31</v>
      </c>
      <c r="J1721" s="17">
        <v>0</v>
      </c>
      <c r="K1721" s="22">
        <v>5</v>
      </c>
      <c r="L1721" s="12">
        <f t="shared" si="134"/>
        <v>1363.4512116579701</v>
      </c>
      <c r="M1721" s="4">
        <f t="shared" si="135"/>
        <v>3.1346396022066445</v>
      </c>
      <c r="N1721" s="4">
        <f t="shared" si="136"/>
        <v>7.2177744199498051</v>
      </c>
    </row>
    <row r="1722" spans="1:14" x14ac:dyDescent="0.2">
      <c r="A1722" s="30">
        <v>37520</v>
      </c>
      <c r="B1722" s="3" t="s">
        <v>20</v>
      </c>
      <c r="C1722" s="3" t="s">
        <v>35</v>
      </c>
      <c r="D1722" s="2">
        <v>1</v>
      </c>
      <c r="E1722" s="3" t="s">
        <v>5</v>
      </c>
      <c r="F1722" s="3" t="str">
        <f t="shared" si="132"/>
        <v>Mon</v>
      </c>
      <c r="G1722" s="3" t="str">
        <f t="shared" si="133"/>
        <v>Encrust</v>
      </c>
      <c r="H1722" s="17">
        <v>19.5</v>
      </c>
      <c r="I1722" s="17">
        <v>20</v>
      </c>
      <c r="J1722" s="17">
        <v>0</v>
      </c>
      <c r="K1722" s="22">
        <v>5</v>
      </c>
      <c r="L1722" s="12">
        <f t="shared" si="134"/>
        <v>306.30528372500481</v>
      </c>
      <c r="M1722" s="4">
        <f t="shared" si="135"/>
        <v>2.4861544883926707</v>
      </c>
      <c r="N1722" s="4">
        <f t="shared" si="136"/>
        <v>5.7245822638532013</v>
      </c>
    </row>
    <row r="1723" spans="1:14" x14ac:dyDescent="0.2">
      <c r="A1723" s="30">
        <v>37520</v>
      </c>
      <c r="B1723" s="3" t="s">
        <v>20</v>
      </c>
      <c r="C1723" s="3" t="s">
        <v>35</v>
      </c>
      <c r="D1723" s="2">
        <v>1</v>
      </c>
      <c r="E1723" s="3" t="s">
        <v>5</v>
      </c>
      <c r="F1723" s="3" t="str">
        <f t="shared" si="132"/>
        <v>Mon</v>
      </c>
      <c r="G1723" s="3" t="str">
        <f t="shared" si="133"/>
        <v>Encrust</v>
      </c>
      <c r="H1723" s="17">
        <v>3</v>
      </c>
      <c r="I1723" s="17">
        <v>2.5</v>
      </c>
      <c r="J1723" s="17">
        <v>0</v>
      </c>
      <c r="K1723" s="22">
        <v>0</v>
      </c>
      <c r="L1723" s="12">
        <f t="shared" si="134"/>
        <v>5.8904862254808616</v>
      </c>
      <c r="M1723" s="4">
        <f t="shared" si="135"/>
        <v>0.7701511447578715</v>
      </c>
      <c r="N1723" s="4">
        <f t="shared" si="136"/>
        <v>1.7733385452717743</v>
      </c>
    </row>
    <row r="1724" spans="1:14" x14ac:dyDescent="0.2">
      <c r="A1724" s="31">
        <v>37520</v>
      </c>
      <c r="B1724" s="11" t="s">
        <v>31</v>
      </c>
      <c r="C1724" s="3" t="s">
        <v>35</v>
      </c>
      <c r="D1724" s="2">
        <v>1</v>
      </c>
      <c r="E1724" s="11" t="s">
        <v>5</v>
      </c>
      <c r="F1724" s="3" t="str">
        <f t="shared" si="132"/>
        <v>Mon</v>
      </c>
      <c r="G1724" s="3" t="str">
        <f t="shared" si="133"/>
        <v>Encrust</v>
      </c>
      <c r="H1724" s="19">
        <v>17</v>
      </c>
      <c r="I1724" s="19">
        <v>20</v>
      </c>
      <c r="J1724" s="19">
        <v>0</v>
      </c>
      <c r="K1724" s="24">
        <v>0</v>
      </c>
      <c r="L1724" s="12">
        <f t="shared" si="134"/>
        <v>267.03537555513242</v>
      </c>
      <c r="M1724" s="4">
        <f t="shared" si="135"/>
        <v>2.4265687984084265</v>
      </c>
      <c r="N1724" s="4">
        <f t="shared" si="136"/>
        <v>5.5873811423397166</v>
      </c>
    </row>
    <row r="1725" spans="1:14" x14ac:dyDescent="0.2">
      <c r="A1725" s="31">
        <v>37520</v>
      </c>
      <c r="B1725" s="11" t="s">
        <v>31</v>
      </c>
      <c r="C1725" s="3" t="s">
        <v>35</v>
      </c>
      <c r="D1725" s="2">
        <v>1</v>
      </c>
      <c r="E1725" s="11" t="s">
        <v>5</v>
      </c>
      <c r="F1725" s="3" t="str">
        <f t="shared" si="132"/>
        <v>Mon</v>
      </c>
      <c r="G1725" s="3" t="str">
        <f t="shared" si="133"/>
        <v>Encrust</v>
      </c>
      <c r="H1725" s="19">
        <v>6</v>
      </c>
      <c r="I1725" s="19">
        <v>5</v>
      </c>
      <c r="J1725" s="19">
        <v>0</v>
      </c>
      <c r="K1725" s="24">
        <v>0</v>
      </c>
      <c r="L1725" s="12">
        <f t="shared" si="134"/>
        <v>23.561944901923447</v>
      </c>
      <c r="M1725" s="4">
        <f t="shared" si="135"/>
        <v>1.3722111360858338</v>
      </c>
      <c r="N1725" s="4">
        <f t="shared" si="136"/>
        <v>3.1596329063916646</v>
      </c>
    </row>
    <row r="1726" spans="1:14" x14ac:dyDescent="0.2">
      <c r="A1726" s="31">
        <v>37520</v>
      </c>
      <c r="B1726" s="11" t="s">
        <v>31</v>
      </c>
      <c r="C1726" s="3" t="s">
        <v>35</v>
      </c>
      <c r="D1726" s="2">
        <v>1</v>
      </c>
      <c r="E1726" s="11" t="s">
        <v>5</v>
      </c>
      <c r="F1726" s="3" t="str">
        <f t="shared" si="132"/>
        <v>Mon</v>
      </c>
      <c r="G1726" s="3" t="str">
        <f t="shared" si="133"/>
        <v>Encrust</v>
      </c>
      <c r="H1726" s="19">
        <v>9</v>
      </c>
      <c r="I1726" s="19">
        <v>14</v>
      </c>
      <c r="J1726" s="19">
        <v>0</v>
      </c>
      <c r="K1726" s="24">
        <v>0</v>
      </c>
      <c r="L1726" s="12">
        <f t="shared" si="134"/>
        <v>98.960168588078488</v>
      </c>
      <c r="M1726" s="4">
        <f t="shared" si="135"/>
        <v>1.9954604264837343</v>
      </c>
      <c r="N1726" s="4">
        <f t="shared" si="136"/>
        <v>4.594717431680988</v>
      </c>
    </row>
    <row r="1727" spans="1:14" x14ac:dyDescent="0.2">
      <c r="A1727" s="31">
        <v>37520</v>
      </c>
      <c r="B1727" s="11" t="s">
        <v>31</v>
      </c>
      <c r="C1727" s="3" t="s">
        <v>35</v>
      </c>
      <c r="D1727" s="2">
        <v>1</v>
      </c>
      <c r="E1727" s="11" t="s">
        <v>5</v>
      </c>
      <c r="F1727" s="3" t="str">
        <f t="shared" si="132"/>
        <v>Mon</v>
      </c>
      <c r="G1727" s="3" t="str">
        <f t="shared" si="133"/>
        <v>Encrust</v>
      </c>
      <c r="H1727" s="19">
        <v>10</v>
      </c>
      <c r="I1727" s="19">
        <v>10</v>
      </c>
      <c r="J1727" s="19">
        <v>0</v>
      </c>
      <c r="K1727" s="24">
        <v>5</v>
      </c>
      <c r="L1727" s="12">
        <f t="shared" si="134"/>
        <v>78.539816339744831</v>
      </c>
      <c r="M1727" s="4">
        <f t="shared" si="135"/>
        <v>1.8950898813661714</v>
      </c>
      <c r="N1727" s="4">
        <f t="shared" si="136"/>
        <v>4.3636057107176009</v>
      </c>
    </row>
    <row r="1728" spans="1:14" x14ac:dyDescent="0.2">
      <c r="A1728" s="31">
        <v>37520</v>
      </c>
      <c r="B1728" s="11" t="s">
        <v>31</v>
      </c>
      <c r="C1728" s="3" t="s">
        <v>35</v>
      </c>
      <c r="D1728" s="2">
        <v>1</v>
      </c>
      <c r="E1728" s="11" t="s">
        <v>5</v>
      </c>
      <c r="F1728" s="3" t="str">
        <f t="shared" si="132"/>
        <v>Mon</v>
      </c>
      <c r="G1728" s="3" t="str">
        <f t="shared" si="133"/>
        <v>Encrust</v>
      </c>
      <c r="H1728" s="19">
        <v>23</v>
      </c>
      <c r="I1728" s="19">
        <v>17</v>
      </c>
      <c r="J1728" s="19">
        <v>0</v>
      </c>
      <c r="K1728" s="24">
        <v>5</v>
      </c>
      <c r="L1728" s="12">
        <f t="shared" si="134"/>
        <v>307.09068188840229</v>
      </c>
      <c r="M1728" s="4">
        <f t="shared" si="135"/>
        <v>2.4872666387620384</v>
      </c>
      <c r="N1728" s="4">
        <f t="shared" si="136"/>
        <v>5.727143084714875</v>
      </c>
    </row>
    <row r="1729" spans="1:22" x14ac:dyDescent="0.2">
      <c r="A1729" s="31">
        <v>37520</v>
      </c>
      <c r="B1729" s="11" t="s">
        <v>31</v>
      </c>
      <c r="C1729" s="3" t="s">
        <v>35</v>
      </c>
      <c r="D1729" s="2">
        <v>1</v>
      </c>
      <c r="E1729" s="11" t="s">
        <v>5</v>
      </c>
      <c r="F1729" s="3" t="str">
        <f t="shared" si="132"/>
        <v>Mon</v>
      </c>
      <c r="G1729" s="3" t="str">
        <f t="shared" si="133"/>
        <v>Encrust</v>
      </c>
      <c r="H1729" s="19">
        <v>45</v>
      </c>
      <c r="I1729" s="19">
        <v>19</v>
      </c>
      <c r="J1729" s="19">
        <v>0</v>
      </c>
      <c r="K1729" s="24">
        <v>5</v>
      </c>
      <c r="L1729" s="12">
        <f t="shared" si="134"/>
        <v>671.5154297048183</v>
      </c>
      <c r="M1729" s="4">
        <f t="shared" si="135"/>
        <v>2.827055996094344</v>
      </c>
      <c r="N1729" s="4">
        <f t="shared" si="136"/>
        <v>6.5095369936662699</v>
      </c>
    </row>
    <row r="1730" spans="1:22" x14ac:dyDescent="0.2">
      <c r="A1730" s="31">
        <v>37520</v>
      </c>
      <c r="B1730" s="11" t="s">
        <v>31</v>
      </c>
      <c r="C1730" s="3" t="s">
        <v>35</v>
      </c>
      <c r="D1730" s="2">
        <v>1</v>
      </c>
      <c r="E1730" s="11" t="s">
        <v>5</v>
      </c>
      <c r="F1730" s="3" t="str">
        <f t="shared" si="132"/>
        <v>Mon</v>
      </c>
      <c r="G1730" s="3" t="str">
        <f t="shared" si="133"/>
        <v>Encrust</v>
      </c>
      <c r="H1730" s="19">
        <v>30</v>
      </c>
      <c r="I1730" s="19">
        <v>11</v>
      </c>
      <c r="J1730" s="19">
        <v>0</v>
      </c>
      <c r="K1730" s="24">
        <v>5</v>
      </c>
      <c r="L1730" s="12">
        <f t="shared" si="134"/>
        <v>259.18139392115791</v>
      </c>
      <c r="M1730" s="4">
        <f t="shared" si="135"/>
        <v>2.4136038212440587</v>
      </c>
      <c r="N1730" s="4">
        <f t="shared" si="136"/>
        <v>5.5575281791900357</v>
      </c>
    </row>
    <row r="1731" spans="1:22" x14ac:dyDescent="0.2">
      <c r="A1731" s="31">
        <v>37520</v>
      </c>
      <c r="B1731" s="11" t="s">
        <v>31</v>
      </c>
      <c r="C1731" s="3" t="s">
        <v>35</v>
      </c>
      <c r="D1731" s="2">
        <v>1</v>
      </c>
      <c r="E1731" s="11" t="s">
        <v>5</v>
      </c>
      <c r="F1731" s="3" t="str">
        <f t="shared" ref="F1731:F1794" si="137">VLOOKUP(E1731,P$3:Q$22,2)</f>
        <v>Mon</v>
      </c>
      <c r="G1731" s="3" t="str">
        <f t="shared" ref="G1731:G1794" si="138">VLOOKUP(E1731,P$24:Q$44,2)</f>
        <v>Encrust</v>
      </c>
      <c r="H1731" s="19">
        <v>11</v>
      </c>
      <c r="I1731" s="19">
        <v>9</v>
      </c>
      <c r="J1731" s="19">
        <v>0</v>
      </c>
      <c r="K1731" s="24">
        <v>0</v>
      </c>
      <c r="L1731" s="12">
        <f t="shared" ref="L1731:L1794" si="139">IF(J1731&gt;0,PI()*((H1731/2)*(I1731/2)+J1731^2),((H1731/2)*(I1731/2))*PI())</f>
        <v>77.754418176347386</v>
      </c>
      <c r="M1731" s="4">
        <f t="shared" ref="M1731:M1794" si="140">LOG(L1731)</f>
        <v>1.8907250759637213</v>
      </c>
      <c r="N1731" s="4">
        <f t="shared" ref="N1731:N1794" si="141">LN(L1731)</f>
        <v>4.3535553748640998</v>
      </c>
    </row>
    <row r="1732" spans="1:22" x14ac:dyDescent="0.2">
      <c r="A1732" s="30">
        <v>37555</v>
      </c>
      <c r="B1732" s="3" t="s">
        <v>20</v>
      </c>
      <c r="C1732" s="3" t="s">
        <v>35</v>
      </c>
      <c r="D1732" s="2">
        <v>2</v>
      </c>
      <c r="E1732" s="3" t="s">
        <v>5</v>
      </c>
      <c r="F1732" s="3" t="str">
        <f t="shared" si="137"/>
        <v>Mon</v>
      </c>
      <c r="G1732" s="3" t="str">
        <f t="shared" si="138"/>
        <v>Encrust</v>
      </c>
      <c r="H1732" s="17">
        <v>16</v>
      </c>
      <c r="I1732" s="17">
        <v>15.5</v>
      </c>
      <c r="J1732" s="17">
        <v>0</v>
      </c>
      <c r="K1732" s="22">
        <v>10</v>
      </c>
      <c r="L1732" s="12">
        <f t="shared" si="139"/>
        <v>194.77874452256717</v>
      </c>
      <c r="M1732" s="4">
        <f t="shared" si="140"/>
        <v>2.2895415621923876</v>
      </c>
      <c r="N1732" s="4">
        <f t="shared" si="141"/>
        <v>5.2718642708944916</v>
      </c>
    </row>
    <row r="1733" spans="1:22" x14ac:dyDescent="0.2">
      <c r="A1733" s="30">
        <v>37555</v>
      </c>
      <c r="B1733" s="3" t="s">
        <v>20</v>
      </c>
      <c r="C1733" s="3" t="s">
        <v>35</v>
      </c>
      <c r="D1733" s="2">
        <v>2</v>
      </c>
      <c r="E1733" s="3" t="s">
        <v>5</v>
      </c>
      <c r="F1733" s="3" t="str">
        <f t="shared" si="137"/>
        <v>Mon</v>
      </c>
      <c r="G1733" s="3" t="str">
        <f t="shared" si="138"/>
        <v>Encrust</v>
      </c>
      <c r="H1733" s="17">
        <v>20</v>
      </c>
      <c r="I1733" s="17">
        <v>19</v>
      </c>
      <c r="J1733" s="17">
        <v>0</v>
      </c>
      <c r="K1733" s="22">
        <v>75</v>
      </c>
      <c r="L1733" s="12">
        <f t="shared" si="139"/>
        <v>298.45130209103036</v>
      </c>
      <c r="M1733" s="4">
        <f t="shared" si="140"/>
        <v>2.4748734779829817</v>
      </c>
      <c r="N1733" s="4">
        <f t="shared" si="141"/>
        <v>5.6986067774499407</v>
      </c>
    </row>
    <row r="1734" spans="1:22" x14ac:dyDescent="0.2">
      <c r="A1734" s="30">
        <v>37555</v>
      </c>
      <c r="B1734" s="3" t="s">
        <v>20</v>
      </c>
      <c r="C1734" s="3" t="s">
        <v>35</v>
      </c>
      <c r="D1734" s="2">
        <v>2</v>
      </c>
      <c r="E1734" s="3" t="s">
        <v>5</v>
      </c>
      <c r="F1734" s="3" t="str">
        <f t="shared" si="137"/>
        <v>Mon</v>
      </c>
      <c r="G1734" s="3" t="str">
        <f t="shared" si="138"/>
        <v>Encrust</v>
      </c>
      <c r="H1734" s="17">
        <v>29</v>
      </c>
      <c r="I1734" s="17">
        <v>28</v>
      </c>
      <c r="J1734" s="17">
        <v>0</v>
      </c>
      <c r="K1734" s="22">
        <v>15</v>
      </c>
      <c r="L1734" s="12">
        <f t="shared" si="139"/>
        <v>637.743308678728</v>
      </c>
      <c r="M1734" s="4">
        <f t="shared" si="140"/>
        <v>2.8046459106073467</v>
      </c>
      <c r="N1734" s="4">
        <f t="shared" si="141"/>
        <v>6.4579358648911871</v>
      </c>
    </row>
    <row r="1735" spans="1:22" x14ac:dyDescent="0.2">
      <c r="A1735" s="30">
        <v>37555</v>
      </c>
      <c r="B1735" s="3" t="s">
        <v>20</v>
      </c>
      <c r="C1735" s="3" t="s">
        <v>35</v>
      </c>
      <c r="D1735" s="2">
        <v>2</v>
      </c>
      <c r="E1735" s="3" t="s">
        <v>5</v>
      </c>
      <c r="F1735" s="3" t="str">
        <f t="shared" si="137"/>
        <v>Mon</v>
      </c>
      <c r="G1735" s="3" t="str">
        <f t="shared" si="138"/>
        <v>Encrust</v>
      </c>
      <c r="H1735" s="17">
        <v>28</v>
      </c>
      <c r="I1735" s="17">
        <v>23.5</v>
      </c>
      <c r="J1735" s="17">
        <v>0</v>
      </c>
      <c r="K1735" s="22">
        <v>70</v>
      </c>
      <c r="L1735" s="12">
        <f t="shared" si="139"/>
        <v>516.79199151552098</v>
      </c>
      <c r="M1735" s="4">
        <f t="shared" si="140"/>
        <v>2.7133157749801269</v>
      </c>
      <c r="N1735" s="4">
        <f t="shared" si="141"/>
        <v>6.2476404560548264</v>
      </c>
    </row>
    <row r="1736" spans="1:22" ht="11.25" customHeight="1" x14ac:dyDescent="0.2">
      <c r="A1736" s="30">
        <v>37555</v>
      </c>
      <c r="B1736" s="3" t="s">
        <v>20</v>
      </c>
      <c r="C1736" s="3" t="s">
        <v>35</v>
      </c>
      <c r="D1736" s="2">
        <v>2</v>
      </c>
      <c r="E1736" s="3" t="s">
        <v>5</v>
      </c>
      <c r="F1736" s="3" t="str">
        <f t="shared" si="137"/>
        <v>Mon</v>
      </c>
      <c r="G1736" s="3" t="str">
        <f t="shared" si="138"/>
        <v>Encrust</v>
      </c>
      <c r="H1736" s="17">
        <v>7.5</v>
      </c>
      <c r="I1736" s="17">
        <v>2.5</v>
      </c>
      <c r="J1736" s="17">
        <v>0</v>
      </c>
      <c r="K1736" s="22">
        <v>10</v>
      </c>
      <c r="L1736" s="12">
        <f t="shared" si="139"/>
        <v>14.726215563702155</v>
      </c>
      <c r="M1736" s="4">
        <f t="shared" si="140"/>
        <v>1.168091153429909</v>
      </c>
      <c r="N1736" s="4">
        <f t="shared" si="141"/>
        <v>2.6896292771459294</v>
      </c>
    </row>
    <row r="1737" spans="1:22" ht="11.25" customHeight="1" x14ac:dyDescent="0.3">
      <c r="A1737" s="30">
        <v>37555</v>
      </c>
      <c r="B1737" s="3" t="s">
        <v>20</v>
      </c>
      <c r="C1737" s="3" t="s">
        <v>35</v>
      </c>
      <c r="D1737" s="2">
        <v>2</v>
      </c>
      <c r="E1737" s="3" t="s">
        <v>5</v>
      </c>
      <c r="F1737" s="3" t="str">
        <f t="shared" si="137"/>
        <v>Mon</v>
      </c>
      <c r="G1737" s="3" t="str">
        <f t="shared" si="138"/>
        <v>Encrust</v>
      </c>
      <c r="H1737" s="17">
        <v>15</v>
      </c>
      <c r="I1737" s="17">
        <v>9</v>
      </c>
      <c r="J1737" s="17">
        <v>0</v>
      </c>
      <c r="K1737" s="22">
        <v>20</v>
      </c>
      <c r="L1737" s="12">
        <f t="shared" si="139"/>
        <v>106.02875205865551</v>
      </c>
      <c r="M1737" s="4">
        <f t="shared" si="140"/>
        <v>2.0254236498611777</v>
      </c>
      <c r="N1737" s="4">
        <f t="shared" si="141"/>
        <v>4.6637103031679388</v>
      </c>
      <c r="P1737" s="131"/>
      <c r="Q1737" s="131"/>
      <c r="R1737" s="131"/>
      <c r="S1737" s="131"/>
      <c r="T1737" s="131"/>
      <c r="U1737" s="131"/>
      <c r="V1737" s="81"/>
    </row>
    <row r="1738" spans="1:22" ht="11.25" customHeight="1" x14ac:dyDescent="0.3">
      <c r="A1738" s="30">
        <v>37555</v>
      </c>
      <c r="B1738" s="3" t="s">
        <v>20</v>
      </c>
      <c r="C1738" s="3" t="s">
        <v>35</v>
      </c>
      <c r="D1738" s="2">
        <v>2</v>
      </c>
      <c r="E1738" s="3" t="s">
        <v>5</v>
      </c>
      <c r="F1738" s="3" t="str">
        <f t="shared" si="137"/>
        <v>Mon</v>
      </c>
      <c r="G1738" s="3" t="str">
        <f t="shared" si="138"/>
        <v>Encrust</v>
      </c>
      <c r="H1738" s="17">
        <v>49</v>
      </c>
      <c r="I1738" s="17">
        <v>32</v>
      </c>
      <c r="J1738" s="17">
        <v>0</v>
      </c>
      <c r="K1738" s="22">
        <v>15</v>
      </c>
      <c r="L1738" s="12">
        <f t="shared" si="139"/>
        <v>1231.5043202071988</v>
      </c>
      <c r="M1738" s="4">
        <f t="shared" si="140"/>
        <v>3.0904359397145909</v>
      </c>
      <c r="N1738" s="4">
        <f t="shared" si="141"/>
        <v>7.115991725639863</v>
      </c>
      <c r="P1738" s="96"/>
      <c r="Q1738" s="96"/>
      <c r="R1738" s="96"/>
      <c r="S1738" s="96"/>
      <c r="T1738" s="96"/>
      <c r="U1738" s="96"/>
      <c r="V1738" s="81"/>
    </row>
    <row r="1739" spans="1:22" ht="11.25" customHeight="1" x14ac:dyDescent="0.3">
      <c r="A1739" s="31">
        <v>37555</v>
      </c>
      <c r="B1739" s="11" t="s">
        <v>31</v>
      </c>
      <c r="C1739" t="s">
        <v>35</v>
      </c>
      <c r="D1739" s="7">
        <v>2</v>
      </c>
      <c r="E1739" s="11" t="s">
        <v>5</v>
      </c>
      <c r="F1739" s="3" t="str">
        <f t="shared" si="137"/>
        <v>Mon</v>
      </c>
      <c r="G1739" s="3" t="str">
        <f t="shared" si="138"/>
        <v>Encrust</v>
      </c>
      <c r="H1739" s="19">
        <v>18</v>
      </c>
      <c r="I1739" s="19">
        <v>11</v>
      </c>
      <c r="J1739" s="19">
        <v>0</v>
      </c>
      <c r="K1739" s="24">
        <v>5</v>
      </c>
      <c r="L1739" s="12">
        <f t="shared" si="139"/>
        <v>155.50883635269477</v>
      </c>
      <c r="M1739" s="4">
        <f t="shared" si="140"/>
        <v>2.1917550716277026</v>
      </c>
      <c r="N1739" s="4">
        <f t="shared" si="141"/>
        <v>5.0467025554240452</v>
      </c>
      <c r="P1739" s="95"/>
      <c r="Q1739" s="97"/>
      <c r="R1739" s="97"/>
      <c r="S1739" s="95"/>
      <c r="T1739" s="97"/>
      <c r="U1739" s="97"/>
      <c r="V1739" s="81"/>
    </row>
    <row r="1740" spans="1:22" ht="11.25" customHeight="1" x14ac:dyDescent="0.3">
      <c r="A1740" s="31">
        <v>37555</v>
      </c>
      <c r="B1740" s="11" t="s">
        <v>31</v>
      </c>
      <c r="C1740" t="s">
        <v>35</v>
      </c>
      <c r="D1740" s="7">
        <v>2</v>
      </c>
      <c r="E1740" s="11" t="s">
        <v>5</v>
      </c>
      <c r="F1740" s="3" t="str">
        <f t="shared" si="137"/>
        <v>Mon</v>
      </c>
      <c r="G1740" s="3" t="str">
        <f t="shared" si="138"/>
        <v>Encrust</v>
      </c>
      <c r="H1740" s="19">
        <v>177</v>
      </c>
      <c r="I1740" s="19">
        <v>145</v>
      </c>
      <c r="J1740" s="19">
        <v>0</v>
      </c>
      <c r="K1740" s="24">
        <v>25</v>
      </c>
      <c r="L1740" s="12">
        <f t="shared" si="139"/>
        <v>20157.243863595511</v>
      </c>
      <c r="M1740" s="4">
        <f t="shared" si="140"/>
        <v>4.3044311499629533</v>
      </c>
      <c r="N1740" s="4">
        <f t="shared" si="141"/>
        <v>9.9113189997239139</v>
      </c>
      <c r="P1740" s="96"/>
      <c r="Q1740" s="96"/>
      <c r="R1740" s="98"/>
      <c r="S1740" s="96"/>
      <c r="T1740" s="96"/>
      <c r="U1740" s="96"/>
      <c r="V1740" s="81"/>
    </row>
    <row r="1741" spans="1:22" ht="11.25" customHeight="1" x14ac:dyDescent="0.3">
      <c r="A1741" s="30">
        <v>37555</v>
      </c>
      <c r="B1741" s="3" t="s">
        <v>20</v>
      </c>
      <c r="C1741" s="3" t="s">
        <v>35</v>
      </c>
      <c r="D1741" s="2">
        <v>3</v>
      </c>
      <c r="E1741" s="3" t="s">
        <v>5</v>
      </c>
      <c r="F1741" s="3" t="str">
        <f t="shared" si="137"/>
        <v>Mon</v>
      </c>
      <c r="G1741" s="3" t="str">
        <f t="shared" si="138"/>
        <v>Encrust</v>
      </c>
      <c r="H1741" s="17">
        <v>23</v>
      </c>
      <c r="I1741" s="17">
        <v>20</v>
      </c>
      <c r="J1741" s="17">
        <v>0</v>
      </c>
      <c r="K1741" s="22">
        <v>25</v>
      </c>
      <c r="L1741" s="12">
        <f t="shared" si="139"/>
        <v>361.28315516282623</v>
      </c>
      <c r="M1741" s="4">
        <f t="shared" si="140"/>
        <v>2.5578477130477455</v>
      </c>
      <c r="N1741" s="4">
        <f t="shared" si="141"/>
        <v>5.8896620142126501</v>
      </c>
      <c r="P1741" s="96"/>
      <c r="Q1741" s="96"/>
      <c r="R1741" s="96"/>
      <c r="S1741" s="96"/>
      <c r="T1741" s="96"/>
      <c r="U1741" s="96"/>
      <c r="V1741" s="81"/>
    </row>
    <row r="1742" spans="1:22" ht="11.25" customHeight="1" x14ac:dyDescent="0.3">
      <c r="A1742" s="30">
        <v>37555</v>
      </c>
      <c r="B1742" s="3" t="s">
        <v>20</v>
      </c>
      <c r="C1742" s="3" t="s">
        <v>35</v>
      </c>
      <c r="D1742" s="2">
        <v>3</v>
      </c>
      <c r="E1742" s="3" t="s">
        <v>5</v>
      </c>
      <c r="F1742" s="3" t="str">
        <f t="shared" si="137"/>
        <v>Mon</v>
      </c>
      <c r="G1742" s="3" t="str">
        <f t="shared" si="138"/>
        <v>Encrust</v>
      </c>
      <c r="H1742" s="17">
        <v>7</v>
      </c>
      <c r="I1742" s="17">
        <v>5.5</v>
      </c>
      <c r="J1742" s="17">
        <v>0</v>
      </c>
      <c r="K1742" s="22">
        <v>20</v>
      </c>
      <c r="L1742" s="12">
        <f t="shared" si="139"/>
        <v>30.237829290801759</v>
      </c>
      <c r="M1742" s="4">
        <f t="shared" si="140"/>
        <v>1.4805506108746722</v>
      </c>
      <c r="N1742" s="4">
        <f t="shared" si="141"/>
        <v>3.4090937660232479</v>
      </c>
      <c r="P1742" s="95"/>
      <c r="Q1742" s="97"/>
      <c r="R1742" s="97"/>
      <c r="S1742" s="95"/>
      <c r="T1742" s="97"/>
      <c r="U1742" s="97"/>
      <c r="V1742" s="81"/>
    </row>
    <row r="1743" spans="1:22" ht="11.25" customHeight="1" x14ac:dyDescent="0.3">
      <c r="A1743" s="30">
        <v>37555</v>
      </c>
      <c r="B1743" s="3" t="s">
        <v>20</v>
      </c>
      <c r="C1743" s="3" t="s">
        <v>35</v>
      </c>
      <c r="D1743" s="2">
        <v>3</v>
      </c>
      <c r="E1743" s="3" t="s">
        <v>5</v>
      </c>
      <c r="F1743" s="3" t="str">
        <f t="shared" si="137"/>
        <v>Mon</v>
      </c>
      <c r="G1743" s="3" t="str">
        <f t="shared" si="138"/>
        <v>Encrust</v>
      </c>
      <c r="H1743" s="17">
        <v>7</v>
      </c>
      <c r="I1743" s="17">
        <v>6.5</v>
      </c>
      <c r="J1743" s="17">
        <v>0</v>
      </c>
      <c r="K1743" s="22">
        <v>10</v>
      </c>
      <c r="L1743" s="12">
        <f t="shared" si="139"/>
        <v>35.735616434583896</v>
      </c>
      <c r="M1743" s="4">
        <f t="shared" si="140"/>
        <v>1.5531012780232838</v>
      </c>
      <c r="N1743" s="4">
        <f t="shared" si="141"/>
        <v>3.5761478506864144</v>
      </c>
      <c r="P1743" s="96"/>
      <c r="Q1743" s="96"/>
      <c r="R1743" s="96"/>
      <c r="S1743" s="96"/>
      <c r="T1743" s="96"/>
      <c r="U1743" s="96"/>
      <c r="V1743" s="81"/>
    </row>
    <row r="1744" spans="1:22" ht="11.25" customHeight="1" x14ac:dyDescent="0.3">
      <c r="A1744" s="30">
        <v>37555</v>
      </c>
      <c r="B1744" s="3" t="s">
        <v>20</v>
      </c>
      <c r="C1744" s="3" t="s">
        <v>35</v>
      </c>
      <c r="D1744" s="2">
        <v>3</v>
      </c>
      <c r="E1744" s="3" t="s">
        <v>5</v>
      </c>
      <c r="F1744" s="3" t="str">
        <f t="shared" si="137"/>
        <v>Mon</v>
      </c>
      <c r="G1744" s="3" t="str">
        <f t="shared" si="138"/>
        <v>Encrust</v>
      </c>
      <c r="H1744" s="17">
        <v>9</v>
      </c>
      <c r="I1744" s="17">
        <v>7</v>
      </c>
      <c r="J1744" s="17">
        <v>0</v>
      </c>
      <c r="K1744" s="22">
        <v>5</v>
      </c>
      <c r="L1744" s="12">
        <f t="shared" si="139"/>
        <v>49.480084294039244</v>
      </c>
      <c r="M1744" s="4">
        <f t="shared" si="140"/>
        <v>1.6944304308197531</v>
      </c>
      <c r="N1744" s="4">
        <f t="shared" si="141"/>
        <v>3.9015702511210422</v>
      </c>
      <c r="P1744" s="95"/>
      <c r="Q1744" s="97"/>
      <c r="R1744" s="97"/>
      <c r="S1744" s="95"/>
      <c r="T1744" s="97"/>
      <c r="U1744" s="97"/>
      <c r="V1744" s="81"/>
    </row>
    <row r="1745" spans="1:22" ht="11.25" customHeight="1" x14ac:dyDescent="0.3">
      <c r="A1745" s="30">
        <v>37555</v>
      </c>
      <c r="B1745" s="3" t="s">
        <v>20</v>
      </c>
      <c r="C1745" s="3" t="s">
        <v>35</v>
      </c>
      <c r="D1745" s="2">
        <v>3</v>
      </c>
      <c r="E1745" s="3" t="s">
        <v>5</v>
      </c>
      <c r="F1745" s="3" t="str">
        <f t="shared" si="137"/>
        <v>Mon</v>
      </c>
      <c r="G1745" s="3" t="str">
        <f t="shared" si="138"/>
        <v>Encrust</v>
      </c>
      <c r="H1745" s="17">
        <v>27.5</v>
      </c>
      <c r="I1745" s="17">
        <v>25</v>
      </c>
      <c r="J1745" s="17">
        <v>0</v>
      </c>
      <c r="K1745" s="22">
        <v>30</v>
      </c>
      <c r="L1745" s="12">
        <f t="shared" si="139"/>
        <v>539.96123733574564</v>
      </c>
      <c r="M1745" s="4">
        <f t="shared" si="140"/>
        <v>2.7323625838684715</v>
      </c>
      <c r="N1745" s="4">
        <f t="shared" si="141"/>
        <v>6.2914973542702359</v>
      </c>
      <c r="P1745" s="95"/>
      <c r="Q1745" s="97"/>
      <c r="R1745" s="97"/>
      <c r="S1745" s="96"/>
      <c r="T1745" s="96"/>
      <c r="U1745" s="98"/>
      <c r="V1745" s="81"/>
    </row>
    <row r="1746" spans="1:22" ht="11.25" customHeight="1" x14ac:dyDescent="0.3">
      <c r="A1746" s="30">
        <v>37555</v>
      </c>
      <c r="B1746" s="3" t="s">
        <v>20</v>
      </c>
      <c r="C1746" s="3" t="s">
        <v>35</v>
      </c>
      <c r="D1746" s="2">
        <v>3</v>
      </c>
      <c r="E1746" s="3" t="s">
        <v>5</v>
      </c>
      <c r="F1746" s="3" t="str">
        <f t="shared" si="137"/>
        <v>Mon</v>
      </c>
      <c r="G1746" s="3" t="str">
        <f t="shared" si="138"/>
        <v>Encrust</v>
      </c>
      <c r="H1746" s="17">
        <v>60</v>
      </c>
      <c r="I1746" s="17">
        <v>48</v>
      </c>
      <c r="J1746" s="17">
        <v>0</v>
      </c>
      <c r="K1746" s="22">
        <v>60</v>
      </c>
      <c r="L1746" s="12">
        <f t="shared" si="139"/>
        <v>2261.9467105846511</v>
      </c>
      <c r="M1746" s="4">
        <f t="shared" si="140"/>
        <v>3.3544823691254022</v>
      </c>
      <c r="N1746" s="4">
        <f t="shared" si="141"/>
        <v>7.7239810978595012</v>
      </c>
      <c r="P1746" s="95"/>
      <c r="Q1746" s="97"/>
      <c r="R1746" s="97"/>
      <c r="S1746" s="95"/>
      <c r="T1746" s="97"/>
      <c r="U1746" s="97"/>
      <c r="V1746" s="81"/>
    </row>
    <row r="1747" spans="1:22" ht="11.25" customHeight="1" x14ac:dyDescent="0.3">
      <c r="A1747" s="30">
        <v>37555</v>
      </c>
      <c r="B1747" s="3" t="s">
        <v>20</v>
      </c>
      <c r="C1747" s="3" t="s">
        <v>35</v>
      </c>
      <c r="D1747" s="2">
        <v>3</v>
      </c>
      <c r="E1747" s="3" t="s">
        <v>5</v>
      </c>
      <c r="F1747" s="3" t="str">
        <f t="shared" si="137"/>
        <v>Mon</v>
      </c>
      <c r="G1747" s="3" t="str">
        <f t="shared" si="138"/>
        <v>Encrust</v>
      </c>
      <c r="H1747" s="17">
        <v>22</v>
      </c>
      <c r="I1747" s="17">
        <v>20</v>
      </c>
      <c r="J1747" s="17">
        <v>0</v>
      </c>
      <c r="K1747" s="22">
        <v>5</v>
      </c>
      <c r="L1747" s="12">
        <f t="shared" si="139"/>
        <v>345.57519189487726</v>
      </c>
      <c r="M1747" s="4">
        <f t="shared" si="140"/>
        <v>2.538542557852359</v>
      </c>
      <c r="N1747" s="4">
        <f t="shared" si="141"/>
        <v>5.8452102516418165</v>
      </c>
      <c r="P1747" s="95"/>
      <c r="Q1747" s="97"/>
      <c r="R1747" s="97"/>
      <c r="S1747" s="96"/>
      <c r="T1747" s="96"/>
      <c r="U1747" s="96"/>
      <c r="V1747" s="81"/>
    </row>
    <row r="1748" spans="1:22" ht="11.25" customHeight="1" x14ac:dyDescent="0.3">
      <c r="A1748" s="30">
        <v>37555</v>
      </c>
      <c r="B1748" s="3" t="s">
        <v>20</v>
      </c>
      <c r="C1748" s="3" t="s">
        <v>35</v>
      </c>
      <c r="D1748" s="2">
        <v>3</v>
      </c>
      <c r="E1748" s="3" t="s">
        <v>5</v>
      </c>
      <c r="F1748" s="3" t="str">
        <f t="shared" si="137"/>
        <v>Mon</v>
      </c>
      <c r="G1748" s="3" t="str">
        <f t="shared" si="138"/>
        <v>Encrust</v>
      </c>
      <c r="H1748" s="17">
        <v>132</v>
      </c>
      <c r="I1748" s="17">
        <v>105</v>
      </c>
      <c r="J1748" s="17">
        <v>0</v>
      </c>
      <c r="K1748" s="22">
        <v>35</v>
      </c>
      <c r="L1748" s="12">
        <f t="shared" si="139"/>
        <v>10885.618544688634</v>
      </c>
      <c r="M1748" s="4">
        <f t="shared" si="140"/>
        <v>4.0368531116419595</v>
      </c>
      <c r="N1748" s="4">
        <f t="shared" si="141"/>
        <v>9.2951977974734046</v>
      </c>
      <c r="P1748" s="95"/>
      <c r="Q1748" s="97"/>
      <c r="R1748" s="97"/>
      <c r="S1748" s="95"/>
      <c r="T1748" s="97"/>
      <c r="U1748" s="97"/>
      <c r="V1748" s="81"/>
    </row>
    <row r="1749" spans="1:22" ht="11.25" customHeight="1" x14ac:dyDescent="0.3">
      <c r="A1749" s="31">
        <v>37555</v>
      </c>
      <c r="B1749" s="11" t="s">
        <v>31</v>
      </c>
      <c r="C1749" t="s">
        <v>35</v>
      </c>
      <c r="D1749" s="7">
        <v>3</v>
      </c>
      <c r="E1749" s="11" t="s">
        <v>5</v>
      </c>
      <c r="F1749" s="3" t="str">
        <f t="shared" si="137"/>
        <v>Mon</v>
      </c>
      <c r="G1749" s="3" t="str">
        <f t="shared" si="138"/>
        <v>Encrust</v>
      </c>
      <c r="H1749" s="19">
        <v>32</v>
      </c>
      <c r="I1749" s="19">
        <v>23</v>
      </c>
      <c r="J1749" s="19">
        <v>0</v>
      </c>
      <c r="K1749" s="24">
        <v>5</v>
      </c>
      <c r="L1749" s="12">
        <f t="shared" si="139"/>
        <v>578.0530482605219</v>
      </c>
      <c r="M1749" s="4">
        <f t="shared" si="140"/>
        <v>2.7619676957036701</v>
      </c>
      <c r="N1749" s="4">
        <f t="shared" si="141"/>
        <v>6.3596656434583858</v>
      </c>
      <c r="P1749" s="95"/>
      <c r="Q1749" s="97"/>
      <c r="R1749" s="97"/>
      <c r="S1749" s="95"/>
      <c r="T1749" s="97"/>
      <c r="U1749" s="97"/>
      <c r="V1749" s="81"/>
    </row>
    <row r="1750" spans="1:22" ht="11.25" customHeight="1" x14ac:dyDescent="0.3">
      <c r="A1750" s="31">
        <v>37555</v>
      </c>
      <c r="B1750" s="11" t="s">
        <v>31</v>
      </c>
      <c r="C1750" t="s">
        <v>35</v>
      </c>
      <c r="D1750" s="7">
        <v>3</v>
      </c>
      <c r="E1750" s="11" t="s">
        <v>5</v>
      </c>
      <c r="F1750" s="3" t="str">
        <f t="shared" si="137"/>
        <v>Mon</v>
      </c>
      <c r="G1750" s="3" t="str">
        <f t="shared" si="138"/>
        <v>Encrust</v>
      </c>
      <c r="H1750" s="19">
        <v>40</v>
      </c>
      <c r="I1750" s="19">
        <v>29</v>
      </c>
      <c r="J1750" s="19">
        <v>0</v>
      </c>
      <c r="K1750" s="24">
        <v>0</v>
      </c>
      <c r="L1750" s="12">
        <f t="shared" si="139"/>
        <v>911.06186954103998</v>
      </c>
      <c r="M1750" s="4">
        <f t="shared" si="140"/>
        <v>2.9595478705930898</v>
      </c>
      <c r="N1750" s="4">
        <f t="shared" si="141"/>
        <v>6.8146108088299195</v>
      </c>
      <c r="P1750" s="96"/>
      <c r="Q1750" s="96"/>
      <c r="R1750" s="96"/>
      <c r="S1750" s="96"/>
      <c r="T1750" s="96"/>
      <c r="U1750" s="96"/>
      <c r="V1750" s="81"/>
    </row>
    <row r="1751" spans="1:22" ht="11.25" customHeight="1" x14ac:dyDescent="0.3">
      <c r="A1751" s="31">
        <v>37555</v>
      </c>
      <c r="B1751" s="11" t="s">
        <v>31</v>
      </c>
      <c r="C1751" t="s">
        <v>35</v>
      </c>
      <c r="D1751" s="7">
        <v>3</v>
      </c>
      <c r="E1751" s="11" t="s">
        <v>5</v>
      </c>
      <c r="F1751" s="3" t="str">
        <f t="shared" si="137"/>
        <v>Mon</v>
      </c>
      <c r="G1751" s="3" t="str">
        <f t="shared" si="138"/>
        <v>Encrust</v>
      </c>
      <c r="H1751" s="19">
        <v>44</v>
      </c>
      <c r="I1751" s="19">
        <v>35</v>
      </c>
      <c r="J1751" s="19">
        <v>0</v>
      </c>
      <c r="K1751" s="24">
        <v>10</v>
      </c>
      <c r="L1751" s="12">
        <f t="shared" si="139"/>
        <v>1209.5131716320705</v>
      </c>
      <c r="M1751" s="4">
        <f t="shared" si="140"/>
        <v>3.0826106022026347</v>
      </c>
      <c r="N1751" s="4">
        <f t="shared" si="141"/>
        <v>7.0979732201371846</v>
      </c>
      <c r="P1751" s="95"/>
      <c r="Q1751" s="97"/>
      <c r="R1751" s="97"/>
      <c r="S1751" s="95"/>
      <c r="T1751" s="97"/>
      <c r="U1751" s="97"/>
      <c r="V1751" s="81"/>
    </row>
    <row r="1752" spans="1:22" ht="11.25" customHeight="1" x14ac:dyDescent="0.3">
      <c r="A1752" s="31">
        <v>37555</v>
      </c>
      <c r="B1752" s="11" t="s">
        <v>31</v>
      </c>
      <c r="C1752" t="s">
        <v>35</v>
      </c>
      <c r="D1752" s="7">
        <v>3</v>
      </c>
      <c r="E1752" s="11" t="s">
        <v>5</v>
      </c>
      <c r="F1752" s="3" t="str">
        <f t="shared" si="137"/>
        <v>Mon</v>
      </c>
      <c r="G1752" s="3" t="str">
        <f t="shared" si="138"/>
        <v>Encrust</v>
      </c>
      <c r="H1752" s="19">
        <v>55</v>
      </c>
      <c r="I1752" s="19">
        <v>32</v>
      </c>
      <c r="J1752" s="19">
        <v>0</v>
      </c>
      <c r="K1752" s="24">
        <v>0</v>
      </c>
      <c r="L1752" s="12">
        <f t="shared" si="139"/>
        <v>1382.3007675795091</v>
      </c>
      <c r="M1752" s="4">
        <f t="shared" si="140"/>
        <v>3.1406025491803211</v>
      </c>
      <c r="N1752" s="4">
        <f t="shared" si="141"/>
        <v>7.2315046127617073</v>
      </c>
      <c r="P1752" s="96"/>
      <c r="Q1752" s="96"/>
      <c r="R1752" s="96"/>
      <c r="S1752" s="96"/>
      <c r="T1752" s="96"/>
      <c r="U1752" s="96"/>
      <c r="V1752" s="81"/>
    </row>
    <row r="1753" spans="1:22" ht="11.25" customHeight="1" x14ac:dyDescent="0.3">
      <c r="A1753" s="31">
        <v>37555</v>
      </c>
      <c r="B1753" s="11" t="s">
        <v>31</v>
      </c>
      <c r="C1753" t="s">
        <v>35</v>
      </c>
      <c r="D1753" s="7">
        <v>3</v>
      </c>
      <c r="E1753" s="11" t="s">
        <v>5</v>
      </c>
      <c r="F1753" s="3" t="str">
        <f t="shared" si="137"/>
        <v>Mon</v>
      </c>
      <c r="G1753" s="3" t="str">
        <f t="shared" si="138"/>
        <v>Encrust</v>
      </c>
      <c r="H1753" s="19">
        <v>28</v>
      </c>
      <c r="I1753" s="19">
        <v>15</v>
      </c>
      <c r="J1753" s="19">
        <v>0</v>
      </c>
      <c r="K1753" s="24">
        <v>0</v>
      </c>
      <c r="L1753" s="12">
        <f t="shared" si="139"/>
        <v>329.86722862692829</v>
      </c>
      <c r="M1753" s="4">
        <f t="shared" si="140"/>
        <v>2.518339171764072</v>
      </c>
      <c r="N1753" s="4">
        <f t="shared" si="141"/>
        <v>5.7986902360069239</v>
      </c>
      <c r="P1753" s="96"/>
      <c r="Q1753" s="96"/>
      <c r="R1753" s="96"/>
      <c r="S1753" s="95"/>
      <c r="T1753" s="97"/>
      <c r="U1753" s="97"/>
      <c r="V1753" s="81"/>
    </row>
    <row r="1754" spans="1:22" ht="11.25" customHeight="1" x14ac:dyDescent="0.3">
      <c r="A1754" s="31">
        <v>37555</v>
      </c>
      <c r="B1754" s="11" t="s">
        <v>31</v>
      </c>
      <c r="C1754" t="s">
        <v>35</v>
      </c>
      <c r="D1754" s="7">
        <v>3</v>
      </c>
      <c r="E1754" s="11" t="s">
        <v>5</v>
      </c>
      <c r="F1754" s="3" t="str">
        <f t="shared" si="137"/>
        <v>Mon</v>
      </c>
      <c r="G1754" s="3" t="str">
        <f t="shared" si="138"/>
        <v>Encrust</v>
      </c>
      <c r="H1754" s="19">
        <v>35</v>
      </c>
      <c r="I1754" s="19">
        <v>32</v>
      </c>
      <c r="J1754" s="19">
        <v>0</v>
      </c>
      <c r="K1754" s="24">
        <v>0</v>
      </c>
      <c r="L1754" s="12">
        <f t="shared" si="139"/>
        <v>879.64594300514204</v>
      </c>
      <c r="M1754" s="4">
        <f t="shared" si="140"/>
        <v>2.9443079040363531</v>
      </c>
      <c r="N1754" s="4">
        <f t="shared" si="141"/>
        <v>6.7795194890186501</v>
      </c>
      <c r="P1754" s="95"/>
      <c r="Q1754" s="97"/>
      <c r="R1754" s="97"/>
      <c r="S1754" s="96"/>
      <c r="T1754" s="96"/>
      <c r="U1754" s="96"/>
      <c r="V1754" s="81"/>
    </row>
    <row r="1755" spans="1:22" ht="11.25" customHeight="1" x14ac:dyDescent="0.3">
      <c r="A1755" s="31">
        <v>37555</v>
      </c>
      <c r="B1755" s="11" t="s">
        <v>31</v>
      </c>
      <c r="C1755" t="s">
        <v>35</v>
      </c>
      <c r="D1755" s="7">
        <v>3</v>
      </c>
      <c r="E1755" s="11" t="s">
        <v>5</v>
      </c>
      <c r="F1755" s="3" t="str">
        <f t="shared" si="137"/>
        <v>Mon</v>
      </c>
      <c r="G1755" s="3" t="str">
        <f t="shared" si="138"/>
        <v>Encrust</v>
      </c>
      <c r="H1755" s="19">
        <v>10</v>
      </c>
      <c r="I1755" s="19">
        <v>6</v>
      </c>
      <c r="J1755" s="19">
        <v>0</v>
      </c>
      <c r="K1755" s="24">
        <v>5</v>
      </c>
      <c r="L1755" s="12">
        <f t="shared" si="139"/>
        <v>47.123889803846893</v>
      </c>
      <c r="M1755" s="4">
        <f t="shared" si="140"/>
        <v>1.673241131749815</v>
      </c>
      <c r="N1755" s="4">
        <f t="shared" si="141"/>
        <v>3.85278008695161</v>
      </c>
      <c r="P1755" s="96"/>
      <c r="Q1755" s="96"/>
      <c r="R1755" s="96"/>
      <c r="S1755" s="96"/>
      <c r="T1755" s="96"/>
      <c r="U1755" s="96"/>
      <c r="V1755" s="81"/>
    </row>
    <row r="1756" spans="1:22" ht="11.25" customHeight="1" x14ac:dyDescent="0.3">
      <c r="A1756" s="30">
        <v>37555</v>
      </c>
      <c r="B1756" s="3" t="s">
        <v>20</v>
      </c>
      <c r="C1756" s="3" t="s">
        <v>35</v>
      </c>
      <c r="D1756" s="2">
        <v>4</v>
      </c>
      <c r="E1756" s="3" t="s">
        <v>5</v>
      </c>
      <c r="F1756" s="3" t="str">
        <f t="shared" si="137"/>
        <v>Mon</v>
      </c>
      <c r="G1756" s="3" t="str">
        <f t="shared" si="138"/>
        <v>Encrust</v>
      </c>
      <c r="H1756" s="17">
        <v>9</v>
      </c>
      <c r="I1756" s="17">
        <v>7</v>
      </c>
      <c r="J1756" s="17">
        <v>0</v>
      </c>
      <c r="K1756" s="22">
        <v>2</v>
      </c>
      <c r="L1756" s="12">
        <f t="shared" si="139"/>
        <v>49.480084294039244</v>
      </c>
      <c r="M1756" s="4">
        <f t="shared" si="140"/>
        <v>1.6944304308197531</v>
      </c>
      <c r="N1756" s="4">
        <f t="shared" si="141"/>
        <v>3.9015702511210422</v>
      </c>
      <c r="P1756" s="95"/>
      <c r="Q1756" s="97"/>
      <c r="R1756" s="97"/>
      <c r="S1756" s="95"/>
      <c r="T1756" s="97"/>
      <c r="U1756" s="97"/>
      <c r="V1756" s="81"/>
    </row>
    <row r="1757" spans="1:22" ht="11.25" customHeight="1" x14ac:dyDescent="0.3">
      <c r="A1757" s="30">
        <v>37555</v>
      </c>
      <c r="B1757" s="3" t="s">
        <v>20</v>
      </c>
      <c r="C1757" s="3" t="s">
        <v>35</v>
      </c>
      <c r="D1757" s="2">
        <v>4</v>
      </c>
      <c r="E1757" s="3" t="s">
        <v>5</v>
      </c>
      <c r="F1757" s="3" t="str">
        <f t="shared" si="137"/>
        <v>Mon</v>
      </c>
      <c r="G1757" s="3" t="str">
        <f t="shared" si="138"/>
        <v>Encrust</v>
      </c>
      <c r="H1757" s="17">
        <v>11</v>
      </c>
      <c r="I1757" s="17">
        <v>6.5</v>
      </c>
      <c r="J1757" s="17">
        <v>0</v>
      </c>
      <c r="K1757" s="22">
        <v>0</v>
      </c>
      <c r="L1757" s="12">
        <f t="shared" si="139"/>
        <v>56.155968682917553</v>
      </c>
      <c r="M1757" s="4">
        <f t="shared" si="140"/>
        <v>1.749395923167252</v>
      </c>
      <c r="N1757" s="4">
        <f t="shared" si="141"/>
        <v>4.0281329744294716</v>
      </c>
      <c r="P1757" s="95"/>
      <c r="Q1757" s="97"/>
      <c r="R1757" s="97"/>
      <c r="S1757" s="95"/>
      <c r="T1757" s="97"/>
      <c r="U1757" s="97"/>
      <c r="V1757" s="81"/>
    </row>
    <row r="1758" spans="1:22" ht="11.25" customHeight="1" x14ac:dyDescent="0.3">
      <c r="A1758" s="30">
        <v>37555</v>
      </c>
      <c r="B1758" s="3" t="s">
        <v>20</v>
      </c>
      <c r="C1758" s="3" t="s">
        <v>35</v>
      </c>
      <c r="D1758" s="2">
        <v>4</v>
      </c>
      <c r="E1758" s="3" t="s">
        <v>5</v>
      </c>
      <c r="F1758" s="3" t="str">
        <f t="shared" si="137"/>
        <v>Mon</v>
      </c>
      <c r="G1758" s="3" t="str">
        <f t="shared" si="138"/>
        <v>Encrust</v>
      </c>
      <c r="H1758" s="17">
        <v>11.5</v>
      </c>
      <c r="I1758" s="17">
        <v>9.5</v>
      </c>
      <c r="J1758" s="17">
        <v>0</v>
      </c>
      <c r="K1758" s="22">
        <v>10</v>
      </c>
      <c r="L1758" s="12">
        <f t="shared" si="139"/>
        <v>85.804749351171225</v>
      </c>
      <c r="M1758" s="4">
        <f t="shared" si="140"/>
        <v>1.9335113270086308</v>
      </c>
      <c r="N1758" s="4">
        <f t="shared" si="141"/>
        <v>4.4520743587052092</v>
      </c>
      <c r="P1758" s="95"/>
      <c r="Q1758" s="97"/>
      <c r="R1758" s="97"/>
      <c r="S1758" s="95"/>
      <c r="T1758" s="97"/>
      <c r="U1758" s="97"/>
      <c r="V1758" s="81"/>
    </row>
    <row r="1759" spans="1:22" ht="11.25" customHeight="1" x14ac:dyDescent="0.2">
      <c r="A1759" s="30">
        <v>37555</v>
      </c>
      <c r="B1759" s="3" t="s">
        <v>20</v>
      </c>
      <c r="C1759" s="3" t="s">
        <v>35</v>
      </c>
      <c r="D1759" s="2">
        <v>4</v>
      </c>
      <c r="E1759" s="3" t="s">
        <v>5</v>
      </c>
      <c r="F1759" s="3" t="str">
        <f t="shared" si="137"/>
        <v>Mon</v>
      </c>
      <c r="G1759" s="3" t="str">
        <f t="shared" si="138"/>
        <v>Encrust</v>
      </c>
      <c r="H1759" s="17">
        <v>43.5</v>
      </c>
      <c r="I1759" s="17">
        <v>41</v>
      </c>
      <c r="J1759" s="17">
        <v>0</v>
      </c>
      <c r="K1759" s="22">
        <v>40</v>
      </c>
      <c r="L1759" s="12">
        <f t="shared" si="139"/>
        <v>1400.757624419349</v>
      </c>
      <c r="M1759" s="4">
        <f t="shared" si="140"/>
        <v>3.1463629950405441</v>
      </c>
      <c r="N1759" s="4">
        <f t="shared" si="141"/>
        <v>7.2447685295284554</v>
      </c>
      <c r="P1759" s="99"/>
      <c r="Q1759" s="99"/>
      <c r="R1759" s="99"/>
      <c r="S1759" s="99"/>
      <c r="T1759" s="99"/>
      <c r="U1759" s="99"/>
      <c r="V1759" s="81"/>
    </row>
    <row r="1760" spans="1:22" ht="11.25" customHeight="1" x14ac:dyDescent="0.2">
      <c r="A1760" s="30">
        <v>37555</v>
      </c>
      <c r="B1760" s="3" t="s">
        <v>20</v>
      </c>
      <c r="C1760" s="3" t="s">
        <v>35</v>
      </c>
      <c r="D1760" s="2">
        <v>4</v>
      </c>
      <c r="E1760" s="3" t="s">
        <v>5</v>
      </c>
      <c r="F1760" s="3" t="str">
        <f t="shared" si="137"/>
        <v>Mon</v>
      </c>
      <c r="G1760" s="3" t="str">
        <f t="shared" si="138"/>
        <v>Encrust</v>
      </c>
      <c r="H1760" s="17">
        <v>117</v>
      </c>
      <c r="I1760" s="17">
        <v>59</v>
      </c>
      <c r="J1760" s="17">
        <v>0</v>
      </c>
      <c r="K1760" s="22">
        <v>60</v>
      </c>
      <c r="L1760" s="12">
        <f t="shared" si="139"/>
        <v>5421.6035219325859</v>
      </c>
      <c r="M1760" s="4">
        <f t="shared" si="140"/>
        <v>3.7341277547544771</v>
      </c>
      <c r="N1760" s="4">
        <f t="shared" si="141"/>
        <v>8.5981469034329852</v>
      </c>
      <c r="P1760" s="100"/>
      <c r="Q1760" s="81"/>
      <c r="R1760" s="81"/>
      <c r="S1760" s="81"/>
      <c r="T1760" s="82"/>
      <c r="U1760" s="81"/>
      <c r="V1760" s="81"/>
    </row>
    <row r="1761" spans="1:22" ht="11.25" customHeight="1" x14ac:dyDescent="0.2">
      <c r="A1761" s="30">
        <v>37555</v>
      </c>
      <c r="B1761" s="3" t="s">
        <v>20</v>
      </c>
      <c r="C1761" s="3" t="s">
        <v>35</v>
      </c>
      <c r="D1761" s="2">
        <v>4</v>
      </c>
      <c r="E1761" s="3" t="s">
        <v>5</v>
      </c>
      <c r="F1761" s="3" t="str">
        <f t="shared" si="137"/>
        <v>Mon</v>
      </c>
      <c r="G1761" s="3" t="str">
        <f t="shared" si="138"/>
        <v>Encrust</v>
      </c>
      <c r="H1761" s="17">
        <v>38</v>
      </c>
      <c r="I1761" s="17">
        <v>24.5</v>
      </c>
      <c r="J1761" s="17">
        <v>0</v>
      </c>
      <c r="K1761" s="22">
        <v>50</v>
      </c>
      <c r="L1761" s="12">
        <f t="shared" si="139"/>
        <v>731.2056901230244</v>
      </c>
      <c r="M1761" s="4">
        <f t="shared" si="140"/>
        <v>2.8640395623475139</v>
      </c>
      <c r="N1761" s="4">
        <f t="shared" si="141"/>
        <v>6.5946948020065763</v>
      </c>
      <c r="P1761" s="100"/>
      <c r="Q1761" s="81"/>
      <c r="R1761" s="81"/>
      <c r="S1761" s="81"/>
      <c r="T1761" s="82"/>
      <c r="U1761" s="81"/>
      <c r="V1761" s="81"/>
    </row>
    <row r="1762" spans="1:22" ht="11.25" customHeight="1" x14ac:dyDescent="0.2">
      <c r="A1762" s="30">
        <v>37555</v>
      </c>
      <c r="B1762" s="3" t="s">
        <v>20</v>
      </c>
      <c r="C1762" s="3" t="s">
        <v>35</v>
      </c>
      <c r="D1762" s="2">
        <v>4</v>
      </c>
      <c r="E1762" s="3" t="s">
        <v>5</v>
      </c>
      <c r="F1762" s="3" t="str">
        <f t="shared" si="137"/>
        <v>Mon</v>
      </c>
      <c r="G1762" s="3" t="str">
        <f t="shared" si="138"/>
        <v>Encrust</v>
      </c>
      <c r="H1762" s="17">
        <v>46</v>
      </c>
      <c r="I1762" s="17">
        <v>43.5</v>
      </c>
      <c r="J1762" s="17">
        <v>0</v>
      </c>
      <c r="K1762" s="22">
        <v>90</v>
      </c>
      <c r="L1762" s="12">
        <f t="shared" si="139"/>
        <v>1571.581724958294</v>
      </c>
      <c r="M1762" s="4">
        <f t="shared" si="140"/>
        <v>3.1963369700023829</v>
      </c>
      <c r="N1762" s="4">
        <f t="shared" si="141"/>
        <v>7.3598378593132425</v>
      </c>
      <c r="P1762" s="100"/>
      <c r="Q1762" s="81"/>
      <c r="R1762" s="81"/>
      <c r="S1762" s="81"/>
      <c r="T1762" s="82"/>
      <c r="U1762" s="81"/>
      <c r="V1762" s="81"/>
    </row>
    <row r="1763" spans="1:22" ht="11.25" customHeight="1" x14ac:dyDescent="0.2">
      <c r="A1763" s="30">
        <v>37555</v>
      </c>
      <c r="B1763" s="3" t="s">
        <v>20</v>
      </c>
      <c r="C1763" s="3" t="s">
        <v>35</v>
      </c>
      <c r="D1763" s="2">
        <v>4</v>
      </c>
      <c r="E1763" s="3" t="s">
        <v>5</v>
      </c>
      <c r="F1763" s="3" t="str">
        <f t="shared" si="137"/>
        <v>Mon</v>
      </c>
      <c r="G1763" s="3" t="str">
        <f t="shared" si="138"/>
        <v>Encrust</v>
      </c>
      <c r="H1763" s="17">
        <v>5.5</v>
      </c>
      <c r="I1763" s="17">
        <v>4</v>
      </c>
      <c r="J1763" s="17">
        <v>0</v>
      </c>
      <c r="K1763" s="22">
        <v>0</v>
      </c>
      <c r="L1763" s="12">
        <f t="shared" si="139"/>
        <v>17.27875959474386</v>
      </c>
      <c r="M1763" s="4">
        <f t="shared" si="140"/>
        <v>1.2375125621883776</v>
      </c>
      <c r="N1763" s="4">
        <f t="shared" si="141"/>
        <v>2.8494779780878252</v>
      </c>
      <c r="P1763" s="100"/>
      <c r="Q1763" s="81"/>
      <c r="R1763" s="81"/>
      <c r="S1763" s="81"/>
      <c r="T1763" s="82"/>
      <c r="U1763" s="81"/>
      <c r="V1763" s="81"/>
    </row>
    <row r="1764" spans="1:22" ht="11.25" customHeight="1" x14ac:dyDescent="0.2">
      <c r="A1764" s="31">
        <v>37555</v>
      </c>
      <c r="B1764" s="11" t="s">
        <v>31</v>
      </c>
      <c r="C1764" t="s">
        <v>35</v>
      </c>
      <c r="D1764" s="7">
        <v>4</v>
      </c>
      <c r="E1764" s="11" t="s">
        <v>5</v>
      </c>
      <c r="F1764" s="3" t="str">
        <f t="shared" si="137"/>
        <v>Mon</v>
      </c>
      <c r="G1764" s="3" t="str">
        <f t="shared" si="138"/>
        <v>Encrust</v>
      </c>
      <c r="H1764" s="19">
        <v>55</v>
      </c>
      <c r="I1764" s="19">
        <v>45</v>
      </c>
      <c r="J1764" s="19">
        <v>0</v>
      </c>
      <c r="K1764" s="24">
        <v>0</v>
      </c>
      <c r="L1764" s="12">
        <f t="shared" si="139"/>
        <v>1943.8604544086845</v>
      </c>
      <c r="M1764" s="4">
        <f t="shared" si="140"/>
        <v>3.2886650846357588</v>
      </c>
      <c r="N1764" s="4">
        <f t="shared" si="141"/>
        <v>7.5724311997322999</v>
      </c>
      <c r="P1764" s="100"/>
      <c r="Q1764" s="81"/>
      <c r="R1764" s="81"/>
      <c r="S1764" s="81"/>
      <c r="T1764" s="82"/>
      <c r="U1764" s="81"/>
      <c r="V1764" s="81"/>
    </row>
    <row r="1765" spans="1:22" ht="11.25" customHeight="1" x14ac:dyDescent="0.2">
      <c r="A1765" s="31">
        <v>37555</v>
      </c>
      <c r="B1765" s="11" t="s">
        <v>31</v>
      </c>
      <c r="C1765" t="s">
        <v>35</v>
      </c>
      <c r="D1765" s="7">
        <v>4</v>
      </c>
      <c r="E1765" s="11" t="s">
        <v>5</v>
      </c>
      <c r="F1765" s="3" t="str">
        <f t="shared" si="137"/>
        <v>Mon</v>
      </c>
      <c r="G1765" s="3" t="str">
        <f t="shared" si="138"/>
        <v>Encrust</v>
      </c>
      <c r="H1765" s="19">
        <v>61</v>
      </c>
      <c r="I1765" s="19">
        <v>58</v>
      </c>
      <c r="J1765" s="19">
        <v>0</v>
      </c>
      <c r="K1765" s="24">
        <v>5</v>
      </c>
      <c r="L1765" s="12">
        <f t="shared" si="139"/>
        <v>2778.7387021001718</v>
      </c>
      <c r="M1765" s="4">
        <f t="shared" si="140"/>
        <v>3.4438477099398757</v>
      </c>
      <c r="N1765" s="4">
        <f t="shared" si="141"/>
        <v>7.9297523994492405</v>
      </c>
      <c r="P1765" s="100"/>
      <c r="Q1765" s="81"/>
      <c r="R1765" s="81"/>
      <c r="S1765" s="81"/>
      <c r="T1765" s="82"/>
      <c r="U1765" s="81"/>
      <c r="V1765" s="81"/>
    </row>
    <row r="1766" spans="1:22" ht="11.25" customHeight="1" x14ac:dyDescent="0.2">
      <c r="A1766" s="31">
        <v>37555</v>
      </c>
      <c r="B1766" s="11" t="s">
        <v>31</v>
      </c>
      <c r="C1766" t="s">
        <v>35</v>
      </c>
      <c r="D1766" s="7">
        <v>4</v>
      </c>
      <c r="E1766" s="11" t="s">
        <v>5</v>
      </c>
      <c r="F1766" s="3" t="str">
        <f t="shared" si="137"/>
        <v>Mon</v>
      </c>
      <c r="G1766" s="3" t="str">
        <f t="shared" si="138"/>
        <v>Encrust</v>
      </c>
      <c r="H1766" s="19">
        <v>18</v>
      </c>
      <c r="I1766" s="19">
        <v>10</v>
      </c>
      <c r="J1766" s="19">
        <v>0</v>
      </c>
      <c r="K1766" s="24">
        <v>0</v>
      </c>
      <c r="L1766" s="12">
        <f t="shared" si="139"/>
        <v>141.37166941154069</v>
      </c>
      <c r="M1766" s="4">
        <f t="shared" si="140"/>
        <v>2.1503623864694776</v>
      </c>
      <c r="N1766" s="4">
        <f t="shared" si="141"/>
        <v>4.9513923756197196</v>
      </c>
      <c r="P1766" s="100"/>
      <c r="Q1766" s="81"/>
      <c r="R1766" s="81"/>
      <c r="S1766" s="81"/>
      <c r="T1766" s="82"/>
      <c r="U1766" s="81"/>
      <c r="V1766" s="81"/>
    </row>
    <row r="1767" spans="1:22" x14ac:dyDescent="0.2">
      <c r="A1767" s="31">
        <v>37555</v>
      </c>
      <c r="B1767" s="11" t="s">
        <v>31</v>
      </c>
      <c r="C1767" t="s">
        <v>35</v>
      </c>
      <c r="D1767" s="7">
        <v>4</v>
      </c>
      <c r="E1767" s="11" t="s">
        <v>5</v>
      </c>
      <c r="F1767" s="3" t="str">
        <f t="shared" si="137"/>
        <v>Mon</v>
      </c>
      <c r="G1767" s="3" t="str">
        <f t="shared" si="138"/>
        <v>Encrust</v>
      </c>
      <c r="H1767" s="19">
        <v>133</v>
      </c>
      <c r="I1767" s="19">
        <v>228</v>
      </c>
      <c r="J1767" s="19">
        <v>0</v>
      </c>
      <c r="K1767" s="24">
        <v>5</v>
      </c>
      <c r="L1767" s="12">
        <f t="shared" si="139"/>
        <v>23816.413906864222</v>
      </c>
      <c r="M1767" s="4">
        <f t="shared" si="140"/>
        <v>4.3768763693337114</v>
      </c>
      <c r="N1767" s="4">
        <f t="shared" si="141"/>
        <v>10.078130281905704</v>
      </c>
      <c r="P1767" s="100"/>
      <c r="Q1767" s="81"/>
      <c r="R1767" s="81"/>
      <c r="S1767" s="81"/>
      <c r="T1767" s="82"/>
      <c r="U1767" s="81"/>
      <c r="V1767" s="81"/>
    </row>
    <row r="1768" spans="1:22" x14ac:dyDescent="0.2">
      <c r="A1768" s="30">
        <v>37555</v>
      </c>
      <c r="B1768" s="3" t="s">
        <v>20</v>
      </c>
      <c r="C1768" s="3" t="s">
        <v>35</v>
      </c>
      <c r="D1768" s="2">
        <v>5</v>
      </c>
      <c r="E1768" s="3" t="s">
        <v>5</v>
      </c>
      <c r="F1768" s="3" t="str">
        <f t="shared" si="137"/>
        <v>Mon</v>
      </c>
      <c r="G1768" s="3" t="str">
        <f t="shared" si="138"/>
        <v>Encrust</v>
      </c>
      <c r="H1768" s="17">
        <v>171</v>
      </c>
      <c r="I1768" s="17">
        <v>130</v>
      </c>
      <c r="J1768" s="17">
        <v>0</v>
      </c>
      <c r="K1768" s="22">
        <v>50</v>
      </c>
      <c r="L1768" s="12">
        <f t="shared" si="139"/>
        <v>17459.401172325277</v>
      </c>
      <c r="M1768" s="4">
        <f t="shared" si="140"/>
        <v>4.2420293440651617</v>
      </c>
      <c r="N1768" s="4">
        <f t="shared" si="141"/>
        <v>9.7676335316877516</v>
      </c>
      <c r="P1768" s="100"/>
      <c r="Q1768" s="81"/>
      <c r="R1768" s="81"/>
      <c r="S1768" s="81"/>
      <c r="T1768" s="82"/>
      <c r="U1768" s="81"/>
      <c r="V1768" s="81"/>
    </row>
    <row r="1769" spans="1:22" x14ac:dyDescent="0.2">
      <c r="A1769" s="30">
        <v>37555</v>
      </c>
      <c r="B1769" s="3" t="s">
        <v>20</v>
      </c>
      <c r="C1769" s="3" t="s">
        <v>35</v>
      </c>
      <c r="D1769" s="2">
        <v>5</v>
      </c>
      <c r="E1769" s="3" t="s">
        <v>5</v>
      </c>
      <c r="F1769" s="3" t="str">
        <f t="shared" si="137"/>
        <v>Mon</v>
      </c>
      <c r="G1769" s="3" t="str">
        <f t="shared" si="138"/>
        <v>Encrust</v>
      </c>
      <c r="H1769" s="17">
        <v>11</v>
      </c>
      <c r="I1769" s="17">
        <v>7</v>
      </c>
      <c r="J1769" s="17">
        <v>0</v>
      </c>
      <c r="K1769" s="22">
        <v>0</v>
      </c>
      <c r="L1769" s="12">
        <f t="shared" si="139"/>
        <v>60.475658581603518</v>
      </c>
      <c r="M1769" s="4">
        <f t="shared" si="140"/>
        <v>1.7815806065386532</v>
      </c>
      <c r="N1769" s="4">
        <f t="shared" si="141"/>
        <v>4.1022409465831933</v>
      </c>
    </row>
    <row r="1770" spans="1:22" x14ac:dyDescent="0.2">
      <c r="A1770" s="30">
        <v>37555</v>
      </c>
      <c r="B1770" s="3" t="s">
        <v>20</v>
      </c>
      <c r="C1770" s="3" t="s">
        <v>35</v>
      </c>
      <c r="D1770" s="2">
        <v>5</v>
      </c>
      <c r="E1770" s="3" t="s">
        <v>5</v>
      </c>
      <c r="F1770" s="3" t="str">
        <f t="shared" si="137"/>
        <v>Mon</v>
      </c>
      <c r="G1770" s="3" t="str">
        <f t="shared" si="138"/>
        <v>Encrust</v>
      </c>
      <c r="H1770" s="17">
        <v>21</v>
      </c>
      <c r="I1770" s="17">
        <v>12</v>
      </c>
      <c r="J1770" s="17">
        <v>0</v>
      </c>
      <c r="K1770" s="22">
        <v>25</v>
      </c>
      <c r="L1770" s="12">
        <f t="shared" si="139"/>
        <v>197.92033717615698</v>
      </c>
      <c r="M1770" s="4">
        <f t="shared" si="140"/>
        <v>2.2964904221477154</v>
      </c>
      <c r="N1770" s="4">
        <f t="shared" si="141"/>
        <v>5.2878646122409325</v>
      </c>
    </row>
    <row r="1771" spans="1:22" x14ac:dyDescent="0.2">
      <c r="A1771" s="30">
        <v>37555</v>
      </c>
      <c r="B1771" s="3" t="s">
        <v>20</v>
      </c>
      <c r="C1771" s="3" t="s">
        <v>35</v>
      </c>
      <c r="D1771" s="2">
        <v>5</v>
      </c>
      <c r="E1771" s="3" t="s">
        <v>5</v>
      </c>
      <c r="F1771" s="3" t="str">
        <f t="shared" si="137"/>
        <v>Mon</v>
      </c>
      <c r="G1771" s="3" t="str">
        <f t="shared" si="138"/>
        <v>Encrust</v>
      </c>
      <c r="H1771" s="17">
        <v>57</v>
      </c>
      <c r="I1771" s="17">
        <v>55</v>
      </c>
      <c r="J1771" s="17">
        <v>0</v>
      </c>
      <c r="K1771" s="22">
        <v>25</v>
      </c>
      <c r="L1771" s="12">
        <f t="shared" si="139"/>
        <v>2462.2232422510006</v>
      </c>
      <c r="M1771" s="4">
        <f t="shared" si="140"/>
        <v>3.3913274265329068</v>
      </c>
      <c r="N1771" s="4">
        <f t="shared" si="141"/>
        <v>7.8088199777965306</v>
      </c>
    </row>
    <row r="1772" spans="1:22" x14ac:dyDescent="0.2">
      <c r="A1772" s="30">
        <v>37555</v>
      </c>
      <c r="B1772" s="3" t="s">
        <v>20</v>
      </c>
      <c r="C1772" s="3" t="s">
        <v>35</v>
      </c>
      <c r="D1772" s="2">
        <v>5</v>
      </c>
      <c r="E1772" s="3" t="s">
        <v>5</v>
      </c>
      <c r="F1772" s="3" t="str">
        <f t="shared" si="137"/>
        <v>Mon</v>
      </c>
      <c r="G1772" s="3" t="str">
        <f t="shared" si="138"/>
        <v>Encrust</v>
      </c>
      <c r="H1772" s="17">
        <v>34</v>
      </c>
      <c r="I1772" s="17">
        <v>33</v>
      </c>
      <c r="J1772" s="17">
        <v>0</v>
      </c>
      <c r="K1772" s="22">
        <v>5</v>
      </c>
      <c r="L1772" s="12">
        <f t="shared" si="139"/>
        <v>881.21673933193699</v>
      </c>
      <c r="M1772" s="4">
        <f t="shared" si="140"/>
        <v>2.9450827382863141</v>
      </c>
      <c r="N1772" s="4">
        <f t="shared" si="141"/>
        <v>6.7813036108121514</v>
      </c>
    </row>
    <row r="1773" spans="1:22" x14ac:dyDescent="0.2">
      <c r="A1773" s="30">
        <v>37555</v>
      </c>
      <c r="B1773" s="3" t="s">
        <v>20</v>
      </c>
      <c r="C1773" s="3" t="s">
        <v>35</v>
      </c>
      <c r="D1773" s="2">
        <v>5</v>
      </c>
      <c r="E1773" s="3" t="s">
        <v>5</v>
      </c>
      <c r="F1773" s="3" t="str">
        <f t="shared" si="137"/>
        <v>Mon</v>
      </c>
      <c r="G1773" s="3" t="str">
        <f t="shared" si="138"/>
        <v>Encrust</v>
      </c>
      <c r="H1773" s="17">
        <v>19</v>
      </c>
      <c r="I1773" s="17">
        <v>12</v>
      </c>
      <c r="J1773" s="17">
        <v>0</v>
      </c>
      <c r="K1773" s="22">
        <v>5</v>
      </c>
      <c r="L1773" s="12">
        <f t="shared" si="139"/>
        <v>179.0707812546182</v>
      </c>
      <c r="M1773" s="4">
        <f t="shared" si="140"/>
        <v>2.2530247283666252</v>
      </c>
      <c r="N1773" s="4">
        <f t="shared" si="141"/>
        <v>5.1877811536839502</v>
      </c>
    </row>
    <row r="1774" spans="1:22" x14ac:dyDescent="0.2">
      <c r="A1774" s="30">
        <v>37555</v>
      </c>
      <c r="B1774" s="3" t="s">
        <v>20</v>
      </c>
      <c r="C1774" s="3" t="s">
        <v>35</v>
      </c>
      <c r="D1774" s="2">
        <v>5</v>
      </c>
      <c r="E1774" s="3" t="s">
        <v>5</v>
      </c>
      <c r="F1774" s="3" t="str">
        <f t="shared" si="137"/>
        <v>Mon</v>
      </c>
      <c r="G1774" s="3" t="str">
        <f t="shared" si="138"/>
        <v>Encrust</v>
      </c>
      <c r="H1774" s="17">
        <v>40.5</v>
      </c>
      <c r="I1774" s="17">
        <v>40</v>
      </c>
      <c r="J1774" s="17">
        <v>0</v>
      </c>
      <c r="K1774" s="22">
        <v>5</v>
      </c>
      <c r="L1774" s="12">
        <f t="shared" si="139"/>
        <v>1272.3450247038661</v>
      </c>
      <c r="M1774" s="4">
        <f t="shared" si="140"/>
        <v>3.1046048959088024</v>
      </c>
      <c r="N1774" s="4">
        <f t="shared" si="141"/>
        <v>7.1486169529559396</v>
      </c>
    </row>
    <row r="1775" spans="1:22" x14ac:dyDescent="0.2">
      <c r="A1775" s="30">
        <v>37555</v>
      </c>
      <c r="B1775" s="3" t="s">
        <v>20</v>
      </c>
      <c r="C1775" s="3" t="s">
        <v>35</v>
      </c>
      <c r="D1775" s="2">
        <v>5</v>
      </c>
      <c r="E1775" s="3" t="s">
        <v>5</v>
      </c>
      <c r="F1775" s="3" t="str">
        <f t="shared" si="137"/>
        <v>Mon</v>
      </c>
      <c r="G1775" s="3" t="str">
        <f t="shared" si="138"/>
        <v>Encrust</v>
      </c>
      <c r="H1775" s="17">
        <v>34</v>
      </c>
      <c r="I1775" s="17">
        <v>23.5</v>
      </c>
      <c r="J1775" s="17">
        <v>0</v>
      </c>
      <c r="K1775" s="22">
        <v>30</v>
      </c>
      <c r="L1775" s="12">
        <f t="shared" si="139"/>
        <v>627.53313255456112</v>
      </c>
      <c r="M1775" s="4">
        <f t="shared" si="140"/>
        <v>2.7976366606801628</v>
      </c>
      <c r="N1775" s="4">
        <f t="shared" si="141"/>
        <v>6.4417964704957837</v>
      </c>
    </row>
    <row r="1776" spans="1:22" x14ac:dyDescent="0.2">
      <c r="A1776" s="31">
        <v>37555</v>
      </c>
      <c r="B1776" s="11" t="s">
        <v>31</v>
      </c>
      <c r="C1776" t="s">
        <v>35</v>
      </c>
      <c r="D1776" s="7">
        <v>5</v>
      </c>
      <c r="E1776" s="11" t="s">
        <v>5</v>
      </c>
      <c r="F1776" s="3" t="str">
        <f t="shared" si="137"/>
        <v>Mon</v>
      </c>
      <c r="G1776" s="3" t="str">
        <f t="shared" si="138"/>
        <v>Encrust</v>
      </c>
      <c r="H1776" s="19">
        <v>30</v>
      </c>
      <c r="I1776" s="19">
        <v>26</v>
      </c>
      <c r="J1776" s="19">
        <v>0</v>
      </c>
      <c r="K1776" s="24">
        <v>0</v>
      </c>
      <c r="L1776" s="12">
        <f t="shared" si="139"/>
        <v>612.61056745000963</v>
      </c>
      <c r="M1776" s="4">
        <f t="shared" si="140"/>
        <v>2.787184484056652</v>
      </c>
      <c r="N1776" s="4">
        <f t="shared" si="141"/>
        <v>6.4177294444131467</v>
      </c>
    </row>
    <row r="1777" spans="1:14" x14ac:dyDescent="0.2">
      <c r="A1777" s="31">
        <v>37555</v>
      </c>
      <c r="B1777" s="11" t="s">
        <v>31</v>
      </c>
      <c r="C1777" t="s">
        <v>35</v>
      </c>
      <c r="D1777" s="7">
        <v>5</v>
      </c>
      <c r="E1777" s="11" t="s">
        <v>5</v>
      </c>
      <c r="F1777" s="3" t="str">
        <f t="shared" si="137"/>
        <v>Mon</v>
      </c>
      <c r="G1777" s="3" t="str">
        <f t="shared" si="138"/>
        <v>Encrust</v>
      </c>
      <c r="H1777" s="19">
        <v>49</v>
      </c>
      <c r="I1777" s="19">
        <v>28</v>
      </c>
      <c r="J1777" s="19">
        <v>0</v>
      </c>
      <c r="K1777" s="24">
        <v>15</v>
      </c>
      <c r="L1777" s="12">
        <f t="shared" si="139"/>
        <v>1077.5662801812991</v>
      </c>
      <c r="M1777" s="4">
        <f t="shared" si="140"/>
        <v>3.0324439927369045</v>
      </c>
      <c r="N1777" s="4">
        <f t="shared" si="141"/>
        <v>6.9824603330153403</v>
      </c>
    </row>
    <row r="1778" spans="1:14" x14ac:dyDescent="0.2">
      <c r="A1778" s="32">
        <v>37555</v>
      </c>
      <c r="B1778" s="27" t="s">
        <v>31</v>
      </c>
      <c r="C1778" s="15" t="s">
        <v>35</v>
      </c>
      <c r="D1778" s="16">
        <v>5</v>
      </c>
      <c r="E1778" s="27" t="s">
        <v>5</v>
      </c>
      <c r="F1778" s="3" t="str">
        <f t="shared" si="137"/>
        <v>Mon</v>
      </c>
      <c r="G1778" s="3" t="str">
        <f t="shared" si="138"/>
        <v>Encrust</v>
      </c>
      <c r="H1778" s="20">
        <v>17</v>
      </c>
      <c r="I1778" s="20">
        <v>11</v>
      </c>
      <c r="J1778" s="20">
        <v>0</v>
      </c>
      <c r="K1778" s="25">
        <v>0</v>
      </c>
      <c r="L1778" s="12">
        <f t="shared" si="139"/>
        <v>146.86945655532284</v>
      </c>
      <c r="M1778" s="4">
        <f t="shared" si="140"/>
        <v>2.1669314879026706</v>
      </c>
      <c r="N1778" s="4">
        <f t="shared" si="141"/>
        <v>4.989544141584096</v>
      </c>
    </row>
    <row r="1779" spans="1:14" x14ac:dyDescent="0.2">
      <c r="A1779" s="32">
        <v>37555</v>
      </c>
      <c r="B1779" s="27" t="s">
        <v>31</v>
      </c>
      <c r="C1779" s="15" t="s">
        <v>35</v>
      </c>
      <c r="D1779" s="16">
        <v>5</v>
      </c>
      <c r="E1779" s="27" t="s">
        <v>5</v>
      </c>
      <c r="F1779" s="3" t="str">
        <f t="shared" si="137"/>
        <v>Mon</v>
      </c>
      <c r="G1779" s="3" t="str">
        <f t="shared" si="138"/>
        <v>Encrust</v>
      </c>
      <c r="H1779" s="20">
        <v>85</v>
      </c>
      <c r="I1779" s="20">
        <v>60</v>
      </c>
      <c r="J1779" s="20">
        <v>0</v>
      </c>
      <c r="K1779" s="25">
        <v>0</v>
      </c>
      <c r="L1779" s="12">
        <f t="shared" si="139"/>
        <v>4005.5306333269864</v>
      </c>
      <c r="M1779" s="4">
        <f t="shared" si="140"/>
        <v>3.6026600574641079</v>
      </c>
      <c r="N1779" s="4">
        <f t="shared" si="141"/>
        <v>8.2954313434419262</v>
      </c>
    </row>
    <row r="1780" spans="1:14" x14ac:dyDescent="0.2">
      <c r="A1780" s="31">
        <v>37562</v>
      </c>
      <c r="B1780" s="11" t="s">
        <v>31</v>
      </c>
      <c r="C1780" s="3" t="s">
        <v>35</v>
      </c>
      <c r="D1780" s="7">
        <v>6</v>
      </c>
      <c r="E1780" s="11" t="s">
        <v>5</v>
      </c>
      <c r="F1780" s="3" t="str">
        <f t="shared" si="137"/>
        <v>Mon</v>
      </c>
      <c r="G1780" s="3" t="str">
        <f t="shared" si="138"/>
        <v>Encrust</v>
      </c>
      <c r="H1780" s="19">
        <v>24</v>
      </c>
      <c r="I1780" s="19">
        <v>12</v>
      </c>
      <c r="J1780" s="19">
        <v>0</v>
      </c>
      <c r="K1780" s="24">
        <v>0</v>
      </c>
      <c r="L1780" s="12">
        <f t="shared" si="139"/>
        <v>226.1946710584651</v>
      </c>
      <c r="M1780" s="4">
        <f t="shared" si="140"/>
        <v>2.3544823691254022</v>
      </c>
      <c r="N1780" s="4">
        <f t="shared" si="141"/>
        <v>5.4213960048654553</v>
      </c>
    </row>
    <row r="1781" spans="1:14" x14ac:dyDescent="0.2">
      <c r="A1781" s="31">
        <v>37562</v>
      </c>
      <c r="B1781" s="11" t="s">
        <v>31</v>
      </c>
      <c r="C1781" s="3" t="s">
        <v>35</v>
      </c>
      <c r="D1781" s="7">
        <v>6</v>
      </c>
      <c r="E1781" s="11" t="s">
        <v>5</v>
      </c>
      <c r="F1781" s="3" t="str">
        <f t="shared" si="137"/>
        <v>Mon</v>
      </c>
      <c r="G1781" s="3" t="str">
        <f t="shared" si="138"/>
        <v>Encrust</v>
      </c>
      <c r="H1781" s="19">
        <v>8</v>
      </c>
      <c r="I1781" s="19">
        <v>4</v>
      </c>
      <c r="J1781" s="19">
        <v>0</v>
      </c>
      <c r="K1781" s="24">
        <v>0</v>
      </c>
      <c r="L1781" s="12">
        <f t="shared" si="139"/>
        <v>25.132741228718345</v>
      </c>
      <c r="M1781" s="4">
        <f t="shared" si="140"/>
        <v>1.4002398596860774</v>
      </c>
      <c r="N1781" s="4">
        <f t="shared" si="141"/>
        <v>3.2241714275292361</v>
      </c>
    </row>
    <row r="1782" spans="1:14" x14ac:dyDescent="0.2">
      <c r="A1782" s="31">
        <v>37562</v>
      </c>
      <c r="B1782" s="11" t="s">
        <v>31</v>
      </c>
      <c r="C1782" s="3" t="s">
        <v>35</v>
      </c>
      <c r="D1782" s="7">
        <v>6</v>
      </c>
      <c r="E1782" s="11" t="s">
        <v>5</v>
      </c>
      <c r="F1782" s="3" t="str">
        <f t="shared" si="137"/>
        <v>Mon</v>
      </c>
      <c r="G1782" s="3" t="str">
        <f t="shared" si="138"/>
        <v>Encrust</v>
      </c>
      <c r="H1782" s="19">
        <v>3</v>
      </c>
      <c r="I1782" s="19">
        <v>2</v>
      </c>
      <c r="J1782" s="19">
        <v>0</v>
      </c>
      <c r="K1782" s="24">
        <v>0</v>
      </c>
      <c r="L1782" s="12">
        <f t="shared" si="139"/>
        <v>4.7123889803846897</v>
      </c>
      <c r="M1782" s="4">
        <f t="shared" si="140"/>
        <v>0.67324113174981504</v>
      </c>
      <c r="N1782" s="4">
        <f t="shared" si="141"/>
        <v>1.5501949939575645</v>
      </c>
    </row>
    <row r="1783" spans="1:14" x14ac:dyDescent="0.2">
      <c r="A1783" s="31">
        <v>37562</v>
      </c>
      <c r="B1783" s="11" t="s">
        <v>31</v>
      </c>
      <c r="C1783" s="3" t="s">
        <v>35</v>
      </c>
      <c r="D1783" s="7">
        <v>6</v>
      </c>
      <c r="E1783" s="11" t="s">
        <v>5</v>
      </c>
      <c r="F1783" s="3" t="str">
        <f t="shared" si="137"/>
        <v>Mon</v>
      </c>
      <c r="G1783" s="3" t="str">
        <f t="shared" si="138"/>
        <v>Encrust</v>
      </c>
      <c r="H1783" s="19">
        <v>17</v>
      </c>
      <c r="I1783" s="19">
        <v>10</v>
      </c>
      <c r="J1783" s="19">
        <v>0</v>
      </c>
      <c r="K1783" s="24">
        <v>15</v>
      </c>
      <c r="L1783" s="12">
        <f t="shared" si="139"/>
        <v>133.51768777756621</v>
      </c>
      <c r="M1783" s="4">
        <f t="shared" si="140"/>
        <v>2.1255388027444453</v>
      </c>
      <c r="N1783" s="4">
        <f t="shared" si="141"/>
        <v>4.8942339617797712</v>
      </c>
    </row>
    <row r="1784" spans="1:14" x14ac:dyDescent="0.2">
      <c r="A1784" s="31">
        <v>37562</v>
      </c>
      <c r="B1784" s="11" t="s">
        <v>31</v>
      </c>
      <c r="C1784" s="3" t="s">
        <v>35</v>
      </c>
      <c r="D1784" s="7">
        <v>6</v>
      </c>
      <c r="E1784" s="11" t="s">
        <v>5</v>
      </c>
      <c r="F1784" s="3" t="str">
        <f t="shared" si="137"/>
        <v>Mon</v>
      </c>
      <c r="G1784" s="3" t="str">
        <f t="shared" si="138"/>
        <v>Encrust</v>
      </c>
      <c r="H1784" s="19">
        <v>14</v>
      </c>
      <c r="I1784" s="19">
        <v>8</v>
      </c>
      <c r="J1784" s="19">
        <v>0</v>
      </c>
      <c r="K1784" s="24">
        <v>10</v>
      </c>
      <c r="L1784" s="12">
        <f t="shared" si="139"/>
        <v>87.964594300514207</v>
      </c>
      <c r="M1784" s="4">
        <f t="shared" si="140"/>
        <v>1.9443079040363531</v>
      </c>
      <c r="N1784" s="4">
        <f t="shared" si="141"/>
        <v>4.4769343960246042</v>
      </c>
    </row>
    <row r="1785" spans="1:14" x14ac:dyDescent="0.2">
      <c r="A1785" s="31">
        <v>37562</v>
      </c>
      <c r="B1785" s="11" t="s">
        <v>31</v>
      </c>
      <c r="C1785" s="3" t="s">
        <v>35</v>
      </c>
      <c r="D1785" s="7">
        <v>6</v>
      </c>
      <c r="E1785" s="11" t="s">
        <v>5</v>
      </c>
      <c r="F1785" s="3" t="str">
        <f t="shared" si="137"/>
        <v>Mon</v>
      </c>
      <c r="G1785" s="3" t="str">
        <f t="shared" si="138"/>
        <v>Encrust</v>
      </c>
      <c r="H1785" s="19">
        <v>50</v>
      </c>
      <c r="I1785" s="19">
        <v>45</v>
      </c>
      <c r="J1785" s="19">
        <v>0</v>
      </c>
      <c r="K1785" s="24">
        <v>5</v>
      </c>
      <c r="L1785" s="12">
        <f t="shared" si="139"/>
        <v>1767.1458676442587</v>
      </c>
      <c r="M1785" s="4">
        <f t="shared" si="140"/>
        <v>3.2472723994775339</v>
      </c>
      <c r="N1785" s="4">
        <f t="shared" si="141"/>
        <v>7.4771210199279752</v>
      </c>
    </row>
    <row r="1786" spans="1:14" x14ac:dyDescent="0.2">
      <c r="A1786" s="31">
        <v>37562</v>
      </c>
      <c r="B1786" s="11" t="s">
        <v>31</v>
      </c>
      <c r="C1786" s="3" t="s">
        <v>35</v>
      </c>
      <c r="D1786" s="7">
        <v>6</v>
      </c>
      <c r="E1786" s="11" t="s">
        <v>5</v>
      </c>
      <c r="F1786" s="3" t="str">
        <f t="shared" si="137"/>
        <v>Mon</v>
      </c>
      <c r="G1786" s="3" t="str">
        <f t="shared" si="138"/>
        <v>Encrust</v>
      </c>
      <c r="H1786" s="19">
        <v>15</v>
      </c>
      <c r="I1786" s="19">
        <v>6</v>
      </c>
      <c r="J1786" s="19">
        <v>0</v>
      </c>
      <c r="K1786" s="24">
        <v>0</v>
      </c>
      <c r="L1786" s="12">
        <f t="shared" si="139"/>
        <v>70.685834705770347</v>
      </c>
      <c r="M1786" s="4">
        <f t="shared" si="140"/>
        <v>1.8493323908054964</v>
      </c>
      <c r="N1786" s="4">
        <f t="shared" si="141"/>
        <v>4.2582451950597742</v>
      </c>
    </row>
    <row r="1787" spans="1:14" x14ac:dyDescent="0.2">
      <c r="A1787" s="31">
        <v>37562</v>
      </c>
      <c r="B1787" s="11" t="s">
        <v>31</v>
      </c>
      <c r="C1787" s="3" t="s">
        <v>35</v>
      </c>
      <c r="D1787" s="7">
        <v>6</v>
      </c>
      <c r="E1787" s="11" t="s">
        <v>5</v>
      </c>
      <c r="F1787" s="3" t="str">
        <f t="shared" si="137"/>
        <v>Mon</v>
      </c>
      <c r="G1787" s="3" t="str">
        <f t="shared" si="138"/>
        <v>Encrust</v>
      </c>
      <c r="H1787" s="19">
        <v>11</v>
      </c>
      <c r="I1787" s="19">
        <v>7</v>
      </c>
      <c r="J1787" s="19">
        <v>0</v>
      </c>
      <c r="K1787" s="24">
        <v>0</v>
      </c>
      <c r="L1787" s="12">
        <f t="shared" si="139"/>
        <v>60.475658581603518</v>
      </c>
      <c r="M1787" s="4">
        <f t="shared" si="140"/>
        <v>1.7815806065386532</v>
      </c>
      <c r="N1787" s="4">
        <f t="shared" si="141"/>
        <v>4.1022409465831933</v>
      </c>
    </row>
    <row r="1788" spans="1:14" x14ac:dyDescent="0.2">
      <c r="A1788" s="31">
        <v>37562</v>
      </c>
      <c r="B1788" s="11" t="s">
        <v>31</v>
      </c>
      <c r="C1788" s="3" t="s">
        <v>35</v>
      </c>
      <c r="D1788" s="7">
        <v>6</v>
      </c>
      <c r="E1788" s="11" t="s">
        <v>5</v>
      </c>
      <c r="F1788" s="3" t="str">
        <f t="shared" si="137"/>
        <v>Mon</v>
      </c>
      <c r="G1788" s="3" t="str">
        <f t="shared" si="138"/>
        <v>Encrust</v>
      </c>
      <c r="H1788" s="19">
        <v>40</v>
      </c>
      <c r="I1788" s="19">
        <v>11</v>
      </c>
      <c r="J1788" s="19">
        <v>0</v>
      </c>
      <c r="K1788" s="24">
        <v>0</v>
      </c>
      <c r="L1788" s="12">
        <f t="shared" si="139"/>
        <v>345.57519189487726</v>
      </c>
      <c r="M1788" s="4">
        <f t="shared" si="140"/>
        <v>2.538542557852359</v>
      </c>
      <c r="N1788" s="4">
        <f t="shared" si="141"/>
        <v>5.8452102516418165</v>
      </c>
    </row>
    <row r="1789" spans="1:14" x14ac:dyDescent="0.2">
      <c r="A1789" s="31">
        <v>37562</v>
      </c>
      <c r="B1789" s="11" t="s">
        <v>31</v>
      </c>
      <c r="C1789" s="3" t="s">
        <v>35</v>
      </c>
      <c r="D1789" s="7">
        <v>6</v>
      </c>
      <c r="E1789" s="11" t="s">
        <v>5</v>
      </c>
      <c r="F1789" s="3" t="str">
        <f t="shared" si="137"/>
        <v>Mon</v>
      </c>
      <c r="G1789" s="3" t="str">
        <f t="shared" si="138"/>
        <v>Encrust</v>
      </c>
      <c r="H1789" s="19">
        <v>4</v>
      </c>
      <c r="I1789" s="19">
        <v>2</v>
      </c>
      <c r="J1789" s="19">
        <v>0</v>
      </c>
      <c r="K1789" s="24">
        <v>0</v>
      </c>
      <c r="L1789" s="12">
        <f t="shared" si="139"/>
        <v>6.2831853071795862</v>
      </c>
      <c r="M1789" s="4">
        <f t="shared" si="140"/>
        <v>0.79817986835811505</v>
      </c>
      <c r="N1789" s="4">
        <f t="shared" si="141"/>
        <v>1.8378770664093453</v>
      </c>
    </row>
    <row r="1790" spans="1:14" x14ac:dyDescent="0.2">
      <c r="A1790" s="31">
        <v>37562</v>
      </c>
      <c r="B1790" s="11" t="s">
        <v>31</v>
      </c>
      <c r="C1790" s="3" t="s">
        <v>35</v>
      </c>
      <c r="D1790" s="7">
        <v>6</v>
      </c>
      <c r="E1790" s="11" t="s">
        <v>5</v>
      </c>
      <c r="F1790" s="3" t="str">
        <f t="shared" si="137"/>
        <v>Mon</v>
      </c>
      <c r="G1790" s="3" t="str">
        <f t="shared" si="138"/>
        <v>Encrust</v>
      </c>
      <c r="H1790" s="19">
        <v>7</v>
      </c>
      <c r="I1790" s="19">
        <v>3</v>
      </c>
      <c r="J1790" s="19">
        <v>0</v>
      </c>
      <c r="K1790" s="24">
        <v>0</v>
      </c>
      <c r="L1790" s="12">
        <f t="shared" si="139"/>
        <v>16.493361431346415</v>
      </c>
      <c r="M1790" s="4">
        <f t="shared" si="140"/>
        <v>1.2173091761000907</v>
      </c>
      <c r="N1790" s="4">
        <f t="shared" si="141"/>
        <v>2.8029579624529326</v>
      </c>
    </row>
    <row r="1791" spans="1:14" x14ac:dyDescent="0.2">
      <c r="A1791" s="31">
        <v>37562</v>
      </c>
      <c r="B1791" s="11" t="s">
        <v>31</v>
      </c>
      <c r="C1791" s="3" t="s">
        <v>35</v>
      </c>
      <c r="D1791" s="7">
        <v>6</v>
      </c>
      <c r="E1791" s="11" t="s">
        <v>5</v>
      </c>
      <c r="F1791" s="3" t="str">
        <f t="shared" si="137"/>
        <v>Mon</v>
      </c>
      <c r="G1791" s="3" t="str">
        <f t="shared" si="138"/>
        <v>Encrust</v>
      </c>
      <c r="H1791" s="19">
        <v>5</v>
      </c>
      <c r="I1791" s="19">
        <v>3</v>
      </c>
      <c r="J1791" s="19">
        <v>0</v>
      </c>
      <c r="K1791" s="24">
        <v>0</v>
      </c>
      <c r="L1791" s="12">
        <f t="shared" si="139"/>
        <v>11.780972450961723</v>
      </c>
      <c r="M1791" s="4">
        <f t="shared" si="140"/>
        <v>1.0711811404218528</v>
      </c>
      <c r="N1791" s="4">
        <f t="shared" si="141"/>
        <v>2.4664857258317197</v>
      </c>
    </row>
    <row r="1792" spans="1:14" x14ac:dyDescent="0.2">
      <c r="A1792" s="30">
        <v>37562</v>
      </c>
      <c r="B1792" s="3" t="s">
        <v>20</v>
      </c>
      <c r="C1792" s="3" t="s">
        <v>35</v>
      </c>
      <c r="D1792" s="2">
        <v>7</v>
      </c>
      <c r="E1792" s="3" t="s">
        <v>5</v>
      </c>
      <c r="F1792" s="3" t="str">
        <f t="shared" si="137"/>
        <v>Mon</v>
      </c>
      <c r="G1792" s="3" t="str">
        <f t="shared" si="138"/>
        <v>Encrust</v>
      </c>
      <c r="H1792" s="17">
        <v>43.5</v>
      </c>
      <c r="I1792" s="17">
        <v>39</v>
      </c>
      <c r="J1792" s="17">
        <v>0</v>
      </c>
      <c r="K1792" s="22">
        <v>15</v>
      </c>
      <c r="L1792" s="12">
        <f t="shared" si="139"/>
        <v>1332.4279842037711</v>
      </c>
      <c r="M1792" s="4">
        <f t="shared" si="140"/>
        <v>3.1246437453473082</v>
      </c>
      <c r="N1792" s="4">
        <f t="shared" si="141"/>
        <v>7.1947581089537946</v>
      </c>
    </row>
    <row r="1793" spans="1:14" x14ac:dyDescent="0.2">
      <c r="A1793" s="30">
        <v>37562</v>
      </c>
      <c r="B1793" s="3" t="s">
        <v>20</v>
      </c>
      <c r="C1793" s="3" t="s">
        <v>35</v>
      </c>
      <c r="D1793" s="2">
        <v>7</v>
      </c>
      <c r="E1793" s="3" t="s">
        <v>5</v>
      </c>
      <c r="F1793" s="3" t="str">
        <f t="shared" si="137"/>
        <v>Mon</v>
      </c>
      <c r="G1793" s="3" t="str">
        <f t="shared" si="138"/>
        <v>Encrust</v>
      </c>
      <c r="H1793" s="17">
        <v>28</v>
      </c>
      <c r="I1793" s="17">
        <v>22</v>
      </c>
      <c r="J1793" s="17">
        <v>0</v>
      </c>
      <c r="K1793" s="22">
        <v>40</v>
      </c>
      <c r="L1793" s="12">
        <f t="shared" si="139"/>
        <v>483.80526865282815</v>
      </c>
      <c r="M1793" s="4">
        <f t="shared" si="140"/>
        <v>2.6846705935305968</v>
      </c>
      <c r="N1793" s="4">
        <f t="shared" si="141"/>
        <v>6.1816824882630295</v>
      </c>
    </row>
    <row r="1794" spans="1:14" x14ac:dyDescent="0.2">
      <c r="A1794" s="30">
        <v>37562</v>
      </c>
      <c r="B1794" s="3" t="s">
        <v>20</v>
      </c>
      <c r="C1794" s="3" t="s">
        <v>35</v>
      </c>
      <c r="D1794" s="2">
        <v>7</v>
      </c>
      <c r="E1794" s="3" t="s">
        <v>5</v>
      </c>
      <c r="F1794" s="3" t="str">
        <f t="shared" si="137"/>
        <v>Mon</v>
      </c>
      <c r="G1794" s="3" t="str">
        <f t="shared" si="138"/>
        <v>Encrust</v>
      </c>
      <c r="H1794" s="17">
        <v>101</v>
      </c>
      <c r="I1794" s="17">
        <v>100</v>
      </c>
      <c r="J1794" s="17">
        <v>0</v>
      </c>
      <c r="K1794" s="22">
        <v>60</v>
      </c>
      <c r="L1794" s="12">
        <f t="shared" si="139"/>
        <v>7932.5214503142279</v>
      </c>
      <c r="M1794" s="4">
        <f t="shared" si="140"/>
        <v>3.8994112551488138</v>
      </c>
      <c r="N1794" s="4">
        <f t="shared" si="141"/>
        <v>8.9787262275588606</v>
      </c>
    </row>
    <row r="1795" spans="1:14" x14ac:dyDescent="0.2">
      <c r="A1795" s="31">
        <v>37562</v>
      </c>
      <c r="B1795" s="11" t="s">
        <v>38</v>
      </c>
      <c r="C1795" s="3" t="s">
        <v>35</v>
      </c>
      <c r="D1795" s="10">
        <v>7</v>
      </c>
      <c r="E1795" s="28" t="s">
        <v>5</v>
      </c>
      <c r="F1795" s="3" t="str">
        <f t="shared" ref="F1795:F1858" si="142">VLOOKUP(E1795,P$3:Q$22,2)</f>
        <v>Mon</v>
      </c>
      <c r="G1795" s="3" t="str">
        <f t="shared" ref="G1795:G1858" si="143">VLOOKUP(E1795,P$24:Q$44,2)</f>
        <v>Encrust</v>
      </c>
      <c r="H1795" s="19">
        <v>43.5</v>
      </c>
      <c r="I1795" s="17">
        <v>20</v>
      </c>
      <c r="J1795" s="17">
        <v>0</v>
      </c>
      <c r="K1795" s="22">
        <v>5</v>
      </c>
      <c r="L1795" s="12">
        <f t="shared" ref="L1795:L1858" si="144">IF(J1795&gt;0,PI()*((H1795/2)*(I1795/2)+J1795^2),((H1795/2)*(I1795/2))*PI())</f>
        <v>683.29640215578002</v>
      </c>
      <c r="M1795" s="4">
        <f t="shared" ref="M1795:M1858" si="145">LOG(L1795)</f>
        <v>2.8346091339847899</v>
      </c>
      <c r="N1795" s="4">
        <f t="shared" ref="N1795:N1858" si="146">LN(L1795)</f>
        <v>6.5269287363781388</v>
      </c>
    </row>
    <row r="1796" spans="1:14" x14ac:dyDescent="0.2">
      <c r="A1796" s="31">
        <v>37562</v>
      </c>
      <c r="B1796" s="11" t="s">
        <v>38</v>
      </c>
      <c r="C1796" s="3" t="s">
        <v>35</v>
      </c>
      <c r="D1796" s="10">
        <v>7</v>
      </c>
      <c r="E1796" s="28" t="s">
        <v>5</v>
      </c>
      <c r="F1796" s="3" t="str">
        <f t="shared" si="142"/>
        <v>Mon</v>
      </c>
      <c r="G1796" s="3" t="str">
        <f t="shared" si="143"/>
        <v>Encrust</v>
      </c>
      <c r="H1796" s="19">
        <v>26</v>
      </c>
      <c r="I1796" s="17">
        <v>18</v>
      </c>
      <c r="J1796" s="17">
        <v>0</v>
      </c>
      <c r="K1796" s="22">
        <v>3</v>
      </c>
      <c r="L1796" s="12">
        <f t="shared" si="144"/>
        <v>367.5663404700058</v>
      </c>
      <c r="M1796" s="4">
        <f t="shared" si="145"/>
        <v>2.5653357344402954</v>
      </c>
      <c r="N1796" s="4">
        <f t="shared" si="146"/>
        <v>5.9069038206471562</v>
      </c>
    </row>
    <row r="1797" spans="1:14" x14ac:dyDescent="0.2">
      <c r="A1797" s="31">
        <v>37562</v>
      </c>
      <c r="B1797" s="11" t="s">
        <v>38</v>
      </c>
      <c r="C1797" s="3" t="s">
        <v>35</v>
      </c>
      <c r="D1797" s="10">
        <v>7</v>
      </c>
      <c r="E1797" s="28" t="s">
        <v>5</v>
      </c>
      <c r="F1797" s="3" t="str">
        <f t="shared" si="142"/>
        <v>Mon</v>
      </c>
      <c r="G1797" s="3" t="str">
        <f t="shared" si="143"/>
        <v>Encrust</v>
      </c>
      <c r="H1797" s="19">
        <v>6</v>
      </c>
      <c r="I1797" s="17">
        <v>7</v>
      </c>
      <c r="J1797" s="17">
        <v>0</v>
      </c>
      <c r="K1797" s="22">
        <v>10</v>
      </c>
      <c r="L1797" s="12">
        <f t="shared" si="144"/>
        <v>32.986722862692829</v>
      </c>
      <c r="M1797" s="4">
        <f t="shared" si="145"/>
        <v>1.518339171764072</v>
      </c>
      <c r="N1797" s="4">
        <f t="shared" si="146"/>
        <v>3.496105143012878</v>
      </c>
    </row>
    <row r="1798" spans="1:14" x14ac:dyDescent="0.2">
      <c r="A1798" s="31">
        <v>37562</v>
      </c>
      <c r="B1798" s="11" t="s">
        <v>38</v>
      </c>
      <c r="C1798" s="3" t="s">
        <v>35</v>
      </c>
      <c r="D1798" s="10">
        <v>7</v>
      </c>
      <c r="E1798" s="28" t="s">
        <v>5</v>
      </c>
      <c r="F1798" s="3" t="str">
        <f t="shared" si="142"/>
        <v>Mon</v>
      </c>
      <c r="G1798" s="3" t="str">
        <f t="shared" si="143"/>
        <v>Encrust</v>
      </c>
      <c r="H1798" s="19">
        <v>18</v>
      </c>
      <c r="I1798" s="17">
        <v>13</v>
      </c>
      <c r="J1798" s="17">
        <v>0</v>
      </c>
      <c r="K1798" s="22">
        <v>5</v>
      </c>
      <c r="L1798" s="12">
        <f t="shared" si="144"/>
        <v>183.7831702350029</v>
      </c>
      <c r="M1798" s="4">
        <f t="shared" si="145"/>
        <v>2.2643057387763141</v>
      </c>
      <c r="N1798" s="4">
        <f t="shared" si="146"/>
        <v>5.2137566400872108</v>
      </c>
    </row>
    <row r="1799" spans="1:14" x14ac:dyDescent="0.2">
      <c r="A1799" s="31">
        <v>37562</v>
      </c>
      <c r="B1799" s="11" t="s">
        <v>31</v>
      </c>
      <c r="C1799" s="3" t="s">
        <v>35</v>
      </c>
      <c r="D1799" s="7">
        <v>7</v>
      </c>
      <c r="E1799" s="11" t="s">
        <v>5</v>
      </c>
      <c r="F1799" s="3" t="str">
        <f t="shared" si="142"/>
        <v>Mon</v>
      </c>
      <c r="G1799" s="3" t="str">
        <f t="shared" si="143"/>
        <v>Encrust</v>
      </c>
      <c r="H1799" s="19">
        <v>8</v>
      </c>
      <c r="I1799" s="19">
        <v>5</v>
      </c>
      <c r="J1799" s="19">
        <v>0</v>
      </c>
      <c r="K1799" s="24">
        <v>0</v>
      </c>
      <c r="L1799" s="12">
        <f t="shared" si="144"/>
        <v>31.415926535897931</v>
      </c>
      <c r="M1799" s="4">
        <f t="shared" si="145"/>
        <v>1.4971498726941339</v>
      </c>
      <c r="N1799" s="4">
        <f t="shared" si="146"/>
        <v>3.4473149788434458</v>
      </c>
    </row>
    <row r="1800" spans="1:14" x14ac:dyDescent="0.2">
      <c r="A1800" s="31">
        <v>37562</v>
      </c>
      <c r="B1800" s="11" t="s">
        <v>31</v>
      </c>
      <c r="C1800" s="3" t="s">
        <v>35</v>
      </c>
      <c r="D1800" s="7">
        <v>7</v>
      </c>
      <c r="E1800" s="11" t="s">
        <v>5</v>
      </c>
      <c r="F1800" s="3" t="str">
        <f t="shared" si="142"/>
        <v>Mon</v>
      </c>
      <c r="G1800" s="3" t="str">
        <f t="shared" si="143"/>
        <v>Encrust</v>
      </c>
      <c r="H1800" s="19">
        <v>18</v>
      </c>
      <c r="I1800" s="19">
        <v>13</v>
      </c>
      <c r="J1800" s="19">
        <v>0</v>
      </c>
      <c r="K1800" s="24">
        <v>0</v>
      </c>
      <c r="L1800" s="12">
        <f t="shared" si="144"/>
        <v>183.7831702350029</v>
      </c>
      <c r="M1800" s="4">
        <f t="shared" si="145"/>
        <v>2.2643057387763141</v>
      </c>
      <c r="N1800" s="4">
        <f t="shared" si="146"/>
        <v>5.2137566400872108</v>
      </c>
    </row>
    <row r="1801" spans="1:14" x14ac:dyDescent="0.2">
      <c r="A1801" s="31">
        <v>37562</v>
      </c>
      <c r="B1801" s="11" t="s">
        <v>31</v>
      </c>
      <c r="C1801" s="3" t="s">
        <v>35</v>
      </c>
      <c r="D1801" s="7">
        <v>7</v>
      </c>
      <c r="E1801" s="11" t="s">
        <v>5</v>
      </c>
      <c r="F1801" s="3" t="str">
        <f t="shared" si="142"/>
        <v>Mon</v>
      </c>
      <c r="G1801" s="3" t="str">
        <f t="shared" si="143"/>
        <v>Encrust</v>
      </c>
      <c r="H1801" s="19">
        <v>27</v>
      </c>
      <c r="I1801" s="19">
        <v>17</v>
      </c>
      <c r="J1801" s="19">
        <v>0</v>
      </c>
      <c r="K1801" s="24">
        <v>0</v>
      </c>
      <c r="L1801" s="12">
        <f t="shared" si="144"/>
        <v>360.49775699942876</v>
      </c>
      <c r="M1801" s="4">
        <f t="shared" si="145"/>
        <v>2.5569025669034326</v>
      </c>
      <c r="N1801" s="4">
        <f t="shared" si="146"/>
        <v>5.8874857347900544</v>
      </c>
    </row>
    <row r="1802" spans="1:14" x14ac:dyDescent="0.2">
      <c r="A1802" s="31">
        <v>37562</v>
      </c>
      <c r="B1802" s="11" t="s">
        <v>31</v>
      </c>
      <c r="C1802" s="3" t="s">
        <v>35</v>
      </c>
      <c r="D1802" s="7">
        <v>7</v>
      </c>
      <c r="E1802" s="11" t="s">
        <v>5</v>
      </c>
      <c r="F1802" s="3" t="str">
        <f t="shared" si="142"/>
        <v>Mon</v>
      </c>
      <c r="G1802" s="3" t="str">
        <f t="shared" si="143"/>
        <v>Encrust</v>
      </c>
      <c r="H1802" s="19">
        <v>5</v>
      </c>
      <c r="I1802" s="19">
        <v>4</v>
      </c>
      <c r="J1802" s="19">
        <v>0</v>
      </c>
      <c r="K1802" s="24">
        <v>0</v>
      </c>
      <c r="L1802" s="12">
        <f t="shared" si="144"/>
        <v>15.707963267948966</v>
      </c>
      <c r="M1802" s="4">
        <f t="shared" si="145"/>
        <v>1.1961198770301527</v>
      </c>
      <c r="N1802" s="4">
        <f t="shared" si="146"/>
        <v>2.7541677982835004</v>
      </c>
    </row>
    <row r="1803" spans="1:14" x14ac:dyDescent="0.2">
      <c r="A1803" s="31">
        <v>37562</v>
      </c>
      <c r="B1803" s="11" t="s">
        <v>31</v>
      </c>
      <c r="C1803" s="3" t="s">
        <v>35</v>
      </c>
      <c r="D1803" s="7">
        <v>7</v>
      </c>
      <c r="E1803" s="11" t="s">
        <v>5</v>
      </c>
      <c r="F1803" s="3" t="str">
        <f t="shared" si="142"/>
        <v>Mon</v>
      </c>
      <c r="G1803" s="3" t="str">
        <f t="shared" si="143"/>
        <v>Encrust</v>
      </c>
      <c r="H1803" s="19">
        <v>29</v>
      </c>
      <c r="I1803" s="19">
        <v>23</v>
      </c>
      <c r="J1803" s="19">
        <v>0</v>
      </c>
      <c r="K1803" s="24">
        <v>5</v>
      </c>
      <c r="L1803" s="12">
        <f t="shared" si="144"/>
        <v>523.86057498609796</v>
      </c>
      <c r="M1803" s="4">
        <f t="shared" si="145"/>
        <v>2.7192157152827203</v>
      </c>
      <c r="N1803" s="4">
        <f t="shared" si="146"/>
        <v>6.2612255706451334</v>
      </c>
    </row>
    <row r="1804" spans="1:14" x14ac:dyDescent="0.2">
      <c r="A1804" s="31">
        <v>37562</v>
      </c>
      <c r="B1804" s="11" t="s">
        <v>31</v>
      </c>
      <c r="C1804" s="3" t="s">
        <v>35</v>
      </c>
      <c r="D1804" s="7">
        <v>7</v>
      </c>
      <c r="E1804" s="11" t="s">
        <v>5</v>
      </c>
      <c r="F1804" s="3" t="str">
        <f t="shared" si="142"/>
        <v>Mon</v>
      </c>
      <c r="G1804" s="3" t="str">
        <f t="shared" si="143"/>
        <v>Encrust</v>
      </c>
      <c r="H1804" s="19">
        <v>11</v>
      </c>
      <c r="I1804" s="19">
        <v>5</v>
      </c>
      <c r="J1804" s="19">
        <v>0</v>
      </c>
      <c r="K1804" s="24">
        <v>0</v>
      </c>
      <c r="L1804" s="12">
        <f t="shared" si="144"/>
        <v>43.196898986859658</v>
      </c>
      <c r="M1804" s="4">
        <f t="shared" si="145"/>
        <v>1.6354525708604153</v>
      </c>
      <c r="N1804" s="4">
        <f t="shared" si="146"/>
        <v>3.7657687099619803</v>
      </c>
    </row>
    <row r="1805" spans="1:14" x14ac:dyDescent="0.2">
      <c r="A1805" s="31">
        <v>37562</v>
      </c>
      <c r="B1805" s="11" t="s">
        <v>38</v>
      </c>
      <c r="C1805" s="3" t="s">
        <v>35</v>
      </c>
      <c r="D1805" s="10">
        <v>8</v>
      </c>
      <c r="E1805" s="28" t="s">
        <v>5</v>
      </c>
      <c r="F1805" s="3" t="str">
        <f t="shared" si="142"/>
        <v>Mon</v>
      </c>
      <c r="G1805" s="3" t="str">
        <f t="shared" si="143"/>
        <v>Encrust</v>
      </c>
      <c r="H1805" s="19">
        <v>10.5</v>
      </c>
      <c r="I1805" s="17">
        <v>9.5</v>
      </c>
      <c r="J1805" s="17">
        <v>0</v>
      </c>
      <c r="K1805" s="22">
        <v>5</v>
      </c>
      <c r="L1805" s="12">
        <f t="shared" si="144"/>
        <v>78.343466798895463</v>
      </c>
      <c r="M1805" s="4">
        <f t="shared" si="145"/>
        <v>1.8940027857249573</v>
      </c>
      <c r="N1805" s="4">
        <f t="shared" si="146"/>
        <v>4.3611025804994821</v>
      </c>
    </row>
    <row r="1806" spans="1:14" x14ac:dyDescent="0.2">
      <c r="A1806" s="31">
        <v>37562</v>
      </c>
      <c r="B1806" s="11" t="s">
        <v>38</v>
      </c>
      <c r="C1806" s="3" t="s">
        <v>35</v>
      </c>
      <c r="D1806" s="10">
        <v>8</v>
      </c>
      <c r="E1806" s="28" t="s">
        <v>5</v>
      </c>
      <c r="F1806" s="3" t="str">
        <f t="shared" si="142"/>
        <v>Mon</v>
      </c>
      <c r="G1806" s="3" t="str">
        <f t="shared" si="143"/>
        <v>Encrust</v>
      </c>
      <c r="H1806" s="19">
        <v>175</v>
      </c>
      <c r="I1806" s="17">
        <v>93</v>
      </c>
      <c r="J1806" s="17">
        <v>0</v>
      </c>
      <c r="K1806" s="22">
        <v>10</v>
      </c>
      <c r="L1806" s="12">
        <f t="shared" si="144"/>
        <v>12782.35510929347</v>
      </c>
      <c r="M1806" s="4">
        <f t="shared" si="145"/>
        <v>4.1066108786064008</v>
      </c>
      <c r="N1806" s="4">
        <f t="shared" si="146"/>
        <v>9.455820991806279</v>
      </c>
    </row>
    <row r="1807" spans="1:14" x14ac:dyDescent="0.2">
      <c r="A1807" s="31">
        <v>37562</v>
      </c>
      <c r="B1807" s="11" t="s">
        <v>38</v>
      </c>
      <c r="C1807" s="3" t="s">
        <v>35</v>
      </c>
      <c r="D1807" s="10">
        <v>8</v>
      </c>
      <c r="E1807" s="28" t="s">
        <v>5</v>
      </c>
      <c r="F1807" s="3" t="str">
        <f t="shared" si="142"/>
        <v>Mon</v>
      </c>
      <c r="G1807" s="3" t="str">
        <f t="shared" si="143"/>
        <v>Encrust</v>
      </c>
      <c r="H1807" s="19">
        <v>70</v>
      </c>
      <c r="I1807" s="17">
        <v>54</v>
      </c>
      <c r="J1807" s="17">
        <v>0</v>
      </c>
      <c r="K1807" s="22">
        <v>10</v>
      </c>
      <c r="L1807" s="12">
        <f t="shared" si="144"/>
        <v>2968.8050576423543</v>
      </c>
      <c r="M1807" s="4">
        <f t="shared" si="145"/>
        <v>3.4725816812033967</v>
      </c>
      <c r="N1807" s="4">
        <f t="shared" si="146"/>
        <v>7.995914813343143</v>
      </c>
    </row>
    <row r="1808" spans="1:14" x14ac:dyDescent="0.2">
      <c r="A1808" s="31">
        <v>37562</v>
      </c>
      <c r="B1808" s="11" t="s">
        <v>38</v>
      </c>
      <c r="C1808" s="3" t="s">
        <v>35</v>
      </c>
      <c r="D1808" s="10">
        <v>8</v>
      </c>
      <c r="E1808" s="28" t="s">
        <v>5</v>
      </c>
      <c r="F1808" s="3" t="str">
        <f t="shared" si="142"/>
        <v>Mon</v>
      </c>
      <c r="G1808" s="3" t="str">
        <f t="shared" si="143"/>
        <v>Encrust</v>
      </c>
      <c r="H1808" s="19">
        <v>7</v>
      </c>
      <c r="I1808" s="17">
        <v>4</v>
      </c>
      <c r="J1808" s="17">
        <v>0</v>
      </c>
      <c r="K1808" s="22">
        <v>0</v>
      </c>
      <c r="L1808" s="12">
        <f t="shared" si="144"/>
        <v>21.991148575128552</v>
      </c>
      <c r="M1808" s="4">
        <f t="shared" si="145"/>
        <v>1.3422479127083906</v>
      </c>
      <c r="N1808" s="4">
        <f t="shared" si="146"/>
        <v>3.0906400349047134</v>
      </c>
    </row>
    <row r="1809" spans="1:14" x14ac:dyDescent="0.2">
      <c r="A1809" s="31">
        <v>37562</v>
      </c>
      <c r="B1809" s="11" t="s">
        <v>38</v>
      </c>
      <c r="C1809" s="3" t="s">
        <v>35</v>
      </c>
      <c r="D1809" s="10">
        <v>8</v>
      </c>
      <c r="E1809" s="28" t="s">
        <v>5</v>
      </c>
      <c r="F1809" s="3" t="str">
        <f t="shared" si="142"/>
        <v>Mon</v>
      </c>
      <c r="G1809" s="3" t="str">
        <f t="shared" si="143"/>
        <v>Encrust</v>
      </c>
      <c r="H1809" s="19">
        <v>15</v>
      </c>
      <c r="I1809" s="17">
        <v>5</v>
      </c>
      <c r="J1809" s="17">
        <v>0</v>
      </c>
      <c r="K1809" s="22">
        <v>10</v>
      </c>
      <c r="L1809" s="12">
        <f t="shared" si="144"/>
        <v>58.90486225480862</v>
      </c>
      <c r="M1809" s="4">
        <f t="shared" si="145"/>
        <v>1.7701511447578715</v>
      </c>
      <c r="N1809" s="4">
        <f t="shared" si="146"/>
        <v>4.0759236382658202</v>
      </c>
    </row>
    <row r="1810" spans="1:14" x14ac:dyDescent="0.2">
      <c r="A1810" s="31">
        <v>37562</v>
      </c>
      <c r="B1810" s="11" t="s">
        <v>38</v>
      </c>
      <c r="C1810" s="3" t="s">
        <v>35</v>
      </c>
      <c r="D1810" s="10">
        <v>8</v>
      </c>
      <c r="E1810" s="28" t="s">
        <v>5</v>
      </c>
      <c r="F1810" s="3" t="str">
        <f t="shared" si="142"/>
        <v>Mon</v>
      </c>
      <c r="G1810" s="3" t="str">
        <f t="shared" si="143"/>
        <v>Encrust</v>
      </c>
      <c r="H1810" s="19">
        <v>22</v>
      </c>
      <c r="I1810" s="17">
        <v>16</v>
      </c>
      <c r="J1810" s="17">
        <v>0</v>
      </c>
      <c r="K1810" s="22">
        <v>5</v>
      </c>
      <c r="L1810" s="12">
        <f t="shared" si="144"/>
        <v>276.46015351590177</v>
      </c>
      <c r="M1810" s="4">
        <f t="shared" si="145"/>
        <v>2.4416325448443024</v>
      </c>
      <c r="N1810" s="4">
        <f t="shared" si="146"/>
        <v>5.6220667003276068</v>
      </c>
    </row>
    <row r="1811" spans="1:14" x14ac:dyDescent="0.2">
      <c r="A1811" s="31">
        <v>37562</v>
      </c>
      <c r="B1811" s="11" t="s">
        <v>38</v>
      </c>
      <c r="C1811" s="3" t="s">
        <v>35</v>
      </c>
      <c r="D1811" s="10">
        <v>8</v>
      </c>
      <c r="E1811" s="28" t="s">
        <v>5</v>
      </c>
      <c r="F1811" s="3" t="str">
        <f t="shared" si="142"/>
        <v>Mon</v>
      </c>
      <c r="G1811" s="3" t="str">
        <f t="shared" si="143"/>
        <v>Encrust</v>
      </c>
      <c r="H1811" s="19">
        <v>18</v>
      </c>
      <c r="I1811" s="17">
        <v>12</v>
      </c>
      <c r="J1811" s="17">
        <v>0</v>
      </c>
      <c r="K1811" s="22">
        <v>5</v>
      </c>
      <c r="L1811" s="12">
        <f t="shared" si="144"/>
        <v>169.64600329384882</v>
      </c>
      <c r="M1811" s="4">
        <f t="shared" si="145"/>
        <v>2.2295436325171023</v>
      </c>
      <c r="N1811" s="4">
        <f t="shared" si="146"/>
        <v>5.1337139324136745</v>
      </c>
    </row>
    <row r="1812" spans="1:14" x14ac:dyDescent="0.2">
      <c r="A1812" s="31">
        <v>37562</v>
      </c>
      <c r="B1812" s="11" t="s">
        <v>38</v>
      </c>
      <c r="C1812" s="3" t="s">
        <v>35</v>
      </c>
      <c r="D1812" s="10">
        <v>8</v>
      </c>
      <c r="E1812" s="28" t="s">
        <v>5</v>
      </c>
      <c r="F1812" s="3" t="str">
        <f t="shared" si="142"/>
        <v>Mon</v>
      </c>
      <c r="G1812" s="3" t="str">
        <f t="shared" si="143"/>
        <v>Encrust</v>
      </c>
      <c r="H1812" s="19">
        <v>17</v>
      </c>
      <c r="I1812" s="17">
        <v>12</v>
      </c>
      <c r="J1812" s="17">
        <v>0</v>
      </c>
      <c r="K1812" s="22">
        <v>0</v>
      </c>
      <c r="L1812" s="12">
        <f t="shared" si="144"/>
        <v>160.22122533307945</v>
      </c>
      <c r="M1812" s="4">
        <f t="shared" si="145"/>
        <v>2.2047200487920704</v>
      </c>
      <c r="N1812" s="4">
        <f t="shared" si="146"/>
        <v>5.0765555185737261</v>
      </c>
    </row>
    <row r="1813" spans="1:14" x14ac:dyDescent="0.2">
      <c r="A1813" s="31">
        <v>37562</v>
      </c>
      <c r="B1813" s="11" t="s">
        <v>38</v>
      </c>
      <c r="C1813" s="3" t="s">
        <v>35</v>
      </c>
      <c r="D1813" s="10">
        <v>8</v>
      </c>
      <c r="E1813" s="28" t="s">
        <v>5</v>
      </c>
      <c r="F1813" s="3" t="str">
        <f t="shared" si="142"/>
        <v>Mon</v>
      </c>
      <c r="G1813" s="3" t="str">
        <f t="shared" si="143"/>
        <v>Encrust</v>
      </c>
      <c r="H1813" s="19">
        <v>32</v>
      </c>
      <c r="I1813" s="19">
        <v>13</v>
      </c>
      <c r="J1813" s="19">
        <v>0</v>
      </c>
      <c r="K1813" s="24">
        <v>0</v>
      </c>
      <c r="L1813" s="12">
        <f t="shared" si="144"/>
        <v>326.72563597333851</v>
      </c>
      <c r="M1813" s="4">
        <f t="shared" si="145"/>
        <v>2.5141832119929144</v>
      </c>
      <c r="N1813" s="4">
        <f t="shared" si="146"/>
        <v>5.7891207849907733</v>
      </c>
    </row>
    <row r="1814" spans="1:14" x14ac:dyDescent="0.2">
      <c r="A1814" s="31">
        <v>37562</v>
      </c>
      <c r="B1814" s="11" t="s">
        <v>38</v>
      </c>
      <c r="C1814" s="3" t="s">
        <v>35</v>
      </c>
      <c r="D1814" s="10">
        <v>8</v>
      </c>
      <c r="E1814" s="28" t="s">
        <v>5</v>
      </c>
      <c r="F1814" s="3" t="str">
        <f t="shared" si="142"/>
        <v>Mon</v>
      </c>
      <c r="G1814" s="3" t="str">
        <f t="shared" si="143"/>
        <v>Encrust</v>
      </c>
      <c r="H1814" s="19">
        <v>3.5</v>
      </c>
      <c r="I1814" s="19">
        <v>2.5</v>
      </c>
      <c r="J1814" s="19">
        <v>0</v>
      </c>
      <c r="K1814" s="24">
        <v>0</v>
      </c>
      <c r="L1814" s="12">
        <f t="shared" si="144"/>
        <v>6.8722339297276722</v>
      </c>
      <c r="M1814" s="4">
        <f t="shared" si="145"/>
        <v>0.83709793438848468</v>
      </c>
      <c r="N1814" s="4">
        <f t="shared" si="146"/>
        <v>1.9274892250990325</v>
      </c>
    </row>
    <row r="1815" spans="1:14" x14ac:dyDescent="0.2">
      <c r="A1815" s="31">
        <v>37562</v>
      </c>
      <c r="B1815" s="11" t="s">
        <v>38</v>
      </c>
      <c r="C1815" s="3" t="s">
        <v>35</v>
      </c>
      <c r="D1815" s="10">
        <v>8</v>
      </c>
      <c r="E1815" s="28" t="s">
        <v>5</v>
      </c>
      <c r="F1815" s="3" t="str">
        <f t="shared" si="142"/>
        <v>Mon</v>
      </c>
      <c r="G1815" s="3" t="str">
        <f t="shared" si="143"/>
        <v>Encrust</v>
      </c>
      <c r="H1815" s="19">
        <v>17</v>
      </c>
      <c r="I1815" s="19">
        <v>5</v>
      </c>
      <c r="J1815" s="19">
        <v>0</v>
      </c>
      <c r="K1815" s="24">
        <v>10</v>
      </c>
      <c r="L1815" s="12">
        <f t="shared" si="144"/>
        <v>66.758843888783105</v>
      </c>
      <c r="M1815" s="4">
        <f t="shared" si="145"/>
        <v>1.8245088070804643</v>
      </c>
      <c r="N1815" s="4">
        <f t="shared" si="146"/>
        <v>4.2010867812198258</v>
      </c>
    </row>
    <row r="1816" spans="1:14" x14ac:dyDescent="0.2">
      <c r="A1816" s="31">
        <v>37562</v>
      </c>
      <c r="B1816" s="11" t="s">
        <v>38</v>
      </c>
      <c r="C1816" s="3" t="s">
        <v>35</v>
      </c>
      <c r="D1816" s="10">
        <v>8</v>
      </c>
      <c r="E1816" s="28" t="s">
        <v>5</v>
      </c>
      <c r="F1816" s="3" t="str">
        <f t="shared" si="142"/>
        <v>Mon</v>
      </c>
      <c r="G1816" s="3" t="str">
        <f t="shared" si="143"/>
        <v>Encrust</v>
      </c>
      <c r="H1816" s="19">
        <v>2.5</v>
      </c>
      <c r="I1816" s="19">
        <v>1.5</v>
      </c>
      <c r="J1816" s="19">
        <v>0</v>
      </c>
      <c r="K1816" s="24">
        <v>5</v>
      </c>
      <c r="L1816" s="12">
        <f t="shared" si="144"/>
        <v>2.9452431127404308</v>
      </c>
      <c r="M1816" s="4">
        <f t="shared" si="145"/>
        <v>0.46912114909389024</v>
      </c>
      <c r="N1816" s="4">
        <f t="shared" si="146"/>
        <v>1.0801913647118289</v>
      </c>
    </row>
    <row r="1817" spans="1:14" x14ac:dyDescent="0.2">
      <c r="A1817" s="31">
        <v>37562</v>
      </c>
      <c r="B1817" s="11" t="s">
        <v>38</v>
      </c>
      <c r="C1817" s="3" t="s">
        <v>35</v>
      </c>
      <c r="D1817" s="10">
        <v>8</v>
      </c>
      <c r="E1817" s="28" t="s">
        <v>5</v>
      </c>
      <c r="F1817" s="3" t="str">
        <f t="shared" si="142"/>
        <v>Mon</v>
      </c>
      <c r="G1817" s="3" t="str">
        <f t="shared" si="143"/>
        <v>Encrust</v>
      </c>
      <c r="H1817" s="19">
        <v>6</v>
      </c>
      <c r="I1817" s="19">
        <v>5.5</v>
      </c>
      <c r="J1817" s="19">
        <v>0</v>
      </c>
      <c r="K1817" s="24">
        <v>5</v>
      </c>
      <c r="L1817" s="12">
        <f t="shared" si="144"/>
        <v>25.918139392115794</v>
      </c>
      <c r="M1817" s="4">
        <f t="shared" si="145"/>
        <v>1.4136038212440589</v>
      </c>
      <c r="N1817" s="4">
        <f t="shared" si="146"/>
        <v>3.2549430861959898</v>
      </c>
    </row>
    <row r="1818" spans="1:14" x14ac:dyDescent="0.2">
      <c r="A1818" s="31">
        <v>37562</v>
      </c>
      <c r="B1818" s="11" t="s">
        <v>38</v>
      </c>
      <c r="C1818" s="3" t="s">
        <v>35</v>
      </c>
      <c r="D1818" s="10">
        <v>8</v>
      </c>
      <c r="E1818" s="28" t="s">
        <v>5</v>
      </c>
      <c r="F1818" s="3" t="str">
        <f t="shared" si="142"/>
        <v>Mon</v>
      </c>
      <c r="G1818" s="3" t="str">
        <f t="shared" si="143"/>
        <v>Encrust</v>
      </c>
      <c r="H1818" s="19">
        <v>15</v>
      </c>
      <c r="I1818" s="19">
        <v>18</v>
      </c>
      <c r="J1818" s="19">
        <v>0</v>
      </c>
      <c r="K1818" s="24">
        <v>10</v>
      </c>
      <c r="L1818" s="12">
        <f t="shared" si="144"/>
        <v>212.05750411731103</v>
      </c>
      <c r="M1818" s="4">
        <f t="shared" si="145"/>
        <v>2.3264536455251585</v>
      </c>
      <c r="N1818" s="4">
        <f t="shared" si="146"/>
        <v>5.3568574837278842</v>
      </c>
    </row>
    <row r="1819" spans="1:14" x14ac:dyDescent="0.2">
      <c r="A1819" s="31">
        <v>37562</v>
      </c>
      <c r="B1819" s="11" t="s">
        <v>38</v>
      </c>
      <c r="C1819" s="3" t="s">
        <v>35</v>
      </c>
      <c r="D1819" s="10">
        <v>8</v>
      </c>
      <c r="E1819" s="28" t="s">
        <v>5</v>
      </c>
      <c r="F1819" s="3" t="str">
        <f t="shared" si="142"/>
        <v>Mon</v>
      </c>
      <c r="G1819" s="3" t="str">
        <f t="shared" si="143"/>
        <v>Encrust</v>
      </c>
      <c r="H1819" s="19">
        <v>8</v>
      </c>
      <c r="I1819" s="19">
        <v>5</v>
      </c>
      <c r="J1819" s="19">
        <v>0</v>
      </c>
      <c r="K1819" s="24">
        <v>0</v>
      </c>
      <c r="L1819" s="12">
        <f t="shared" si="144"/>
        <v>31.415926535897931</v>
      </c>
      <c r="M1819" s="4">
        <f t="shared" si="145"/>
        <v>1.4971498726941339</v>
      </c>
      <c r="N1819" s="4">
        <f t="shared" si="146"/>
        <v>3.4473149788434458</v>
      </c>
    </row>
    <row r="1820" spans="1:14" x14ac:dyDescent="0.2">
      <c r="A1820" s="31">
        <v>37562</v>
      </c>
      <c r="B1820" s="11" t="s">
        <v>38</v>
      </c>
      <c r="C1820" s="3" t="s">
        <v>35</v>
      </c>
      <c r="D1820" s="10">
        <v>8</v>
      </c>
      <c r="E1820" s="28" t="s">
        <v>5</v>
      </c>
      <c r="F1820" s="3" t="str">
        <f t="shared" si="142"/>
        <v>Mon</v>
      </c>
      <c r="G1820" s="3" t="str">
        <f t="shared" si="143"/>
        <v>Encrust</v>
      </c>
      <c r="H1820" s="19">
        <v>17</v>
      </c>
      <c r="I1820" s="19">
        <v>10</v>
      </c>
      <c r="J1820" s="19">
        <v>0</v>
      </c>
      <c r="K1820" s="24">
        <v>20</v>
      </c>
      <c r="L1820" s="12">
        <f t="shared" si="144"/>
        <v>133.51768777756621</v>
      </c>
      <c r="M1820" s="4">
        <f t="shared" si="145"/>
        <v>2.1255388027444453</v>
      </c>
      <c r="N1820" s="4">
        <f t="shared" si="146"/>
        <v>4.8942339617797712</v>
      </c>
    </row>
    <row r="1821" spans="1:14" x14ac:dyDescent="0.2">
      <c r="A1821" s="31">
        <v>37562</v>
      </c>
      <c r="B1821" s="11" t="s">
        <v>38</v>
      </c>
      <c r="C1821" s="3" t="s">
        <v>35</v>
      </c>
      <c r="D1821" s="10">
        <v>8</v>
      </c>
      <c r="E1821" s="28" t="s">
        <v>5</v>
      </c>
      <c r="F1821" s="3" t="str">
        <f t="shared" si="142"/>
        <v>Mon</v>
      </c>
      <c r="G1821" s="3" t="str">
        <f t="shared" si="143"/>
        <v>Encrust</v>
      </c>
      <c r="H1821" s="19">
        <v>20</v>
      </c>
      <c r="I1821" s="19">
        <v>14</v>
      </c>
      <c r="J1821" s="19">
        <v>0</v>
      </c>
      <c r="K1821" s="24">
        <v>5</v>
      </c>
      <c r="L1821" s="12">
        <f t="shared" si="144"/>
        <v>219.91148575128551</v>
      </c>
      <c r="M1821" s="4">
        <f t="shared" si="145"/>
        <v>2.3422479127083906</v>
      </c>
      <c r="N1821" s="4">
        <f t="shared" si="146"/>
        <v>5.3932251278987593</v>
      </c>
    </row>
    <row r="1822" spans="1:14" x14ac:dyDescent="0.2">
      <c r="A1822" s="31">
        <v>37562</v>
      </c>
      <c r="B1822" s="11" t="s">
        <v>38</v>
      </c>
      <c r="C1822" s="3" t="s">
        <v>35</v>
      </c>
      <c r="D1822" s="10">
        <v>8</v>
      </c>
      <c r="E1822" s="28" t="s">
        <v>5</v>
      </c>
      <c r="F1822" s="3" t="str">
        <f t="shared" si="142"/>
        <v>Mon</v>
      </c>
      <c r="G1822" s="3" t="str">
        <f t="shared" si="143"/>
        <v>Encrust</v>
      </c>
      <c r="H1822" s="19">
        <v>15</v>
      </c>
      <c r="I1822" s="19">
        <v>6.5</v>
      </c>
      <c r="J1822" s="19">
        <v>0</v>
      </c>
      <c r="K1822" s="24">
        <v>0</v>
      </c>
      <c r="L1822" s="12">
        <f t="shared" si="144"/>
        <v>76.576320931251203</v>
      </c>
      <c r="M1822" s="4">
        <f t="shared" si="145"/>
        <v>1.8840944970647082</v>
      </c>
      <c r="N1822" s="4">
        <f t="shared" si="146"/>
        <v>4.3382879027333106</v>
      </c>
    </row>
    <row r="1823" spans="1:14" x14ac:dyDescent="0.2">
      <c r="A1823" s="31">
        <v>37562</v>
      </c>
      <c r="B1823" s="11" t="s">
        <v>38</v>
      </c>
      <c r="C1823" s="3" t="s">
        <v>35</v>
      </c>
      <c r="D1823" s="10">
        <v>8</v>
      </c>
      <c r="E1823" s="28" t="s">
        <v>5</v>
      </c>
      <c r="F1823" s="3" t="str">
        <f t="shared" si="142"/>
        <v>Mon</v>
      </c>
      <c r="G1823" s="3" t="str">
        <f t="shared" si="143"/>
        <v>Encrust</v>
      </c>
      <c r="H1823" s="19">
        <v>39</v>
      </c>
      <c r="I1823" s="19">
        <v>27</v>
      </c>
      <c r="J1823" s="19">
        <v>0</v>
      </c>
      <c r="K1823" s="24">
        <v>10</v>
      </c>
      <c r="L1823" s="12">
        <f t="shared" si="144"/>
        <v>827.02426605751305</v>
      </c>
      <c r="M1823" s="4">
        <f t="shared" si="145"/>
        <v>2.9175182525516581</v>
      </c>
      <c r="N1823" s="4">
        <f t="shared" si="146"/>
        <v>6.7178340368634855</v>
      </c>
    </row>
    <row r="1824" spans="1:14" x14ac:dyDescent="0.2">
      <c r="A1824" s="31">
        <v>37562</v>
      </c>
      <c r="B1824" s="11" t="s">
        <v>38</v>
      </c>
      <c r="C1824" s="3" t="s">
        <v>35</v>
      </c>
      <c r="D1824" s="10">
        <v>8</v>
      </c>
      <c r="E1824" s="28" t="s">
        <v>5</v>
      </c>
      <c r="F1824" s="3" t="str">
        <f t="shared" si="142"/>
        <v>Mon</v>
      </c>
      <c r="G1824" s="3" t="str">
        <f t="shared" si="143"/>
        <v>Encrust</v>
      </c>
      <c r="H1824" s="19">
        <v>47</v>
      </c>
      <c r="I1824" s="19">
        <v>25</v>
      </c>
      <c r="J1824" s="19">
        <v>0</v>
      </c>
      <c r="K1824" s="24">
        <v>5</v>
      </c>
      <c r="L1824" s="12">
        <f t="shared" si="144"/>
        <v>922.84284199200169</v>
      </c>
      <c r="M1824" s="4">
        <f t="shared" si="145"/>
        <v>2.9651277479739266</v>
      </c>
      <c r="N1824" s="4">
        <f t="shared" si="146"/>
        <v>6.8274589513077686</v>
      </c>
    </row>
    <row r="1825" spans="1:14" x14ac:dyDescent="0.2">
      <c r="A1825" s="30">
        <v>37562</v>
      </c>
      <c r="B1825" s="3" t="s">
        <v>20</v>
      </c>
      <c r="C1825" s="3" t="s">
        <v>35</v>
      </c>
      <c r="D1825" s="2">
        <v>9</v>
      </c>
      <c r="E1825" s="3" t="s">
        <v>5</v>
      </c>
      <c r="F1825" s="3" t="str">
        <f t="shared" si="142"/>
        <v>Mon</v>
      </c>
      <c r="G1825" s="3" t="str">
        <f t="shared" si="143"/>
        <v>Encrust</v>
      </c>
      <c r="H1825" s="17">
        <v>6</v>
      </c>
      <c r="I1825" s="17">
        <v>5</v>
      </c>
      <c r="J1825" s="17">
        <v>0</v>
      </c>
      <c r="K1825" s="22">
        <v>5</v>
      </c>
      <c r="L1825" s="12">
        <f t="shared" si="144"/>
        <v>23.561944901923447</v>
      </c>
      <c r="M1825" s="4">
        <f t="shared" si="145"/>
        <v>1.3722111360858338</v>
      </c>
      <c r="N1825" s="4">
        <f t="shared" si="146"/>
        <v>3.1596329063916646</v>
      </c>
    </row>
    <row r="1826" spans="1:14" x14ac:dyDescent="0.2">
      <c r="A1826" s="30">
        <v>37562</v>
      </c>
      <c r="B1826" s="3" t="s">
        <v>20</v>
      </c>
      <c r="C1826" s="3" t="s">
        <v>35</v>
      </c>
      <c r="D1826" s="2">
        <v>9</v>
      </c>
      <c r="E1826" s="3" t="s">
        <v>5</v>
      </c>
      <c r="F1826" s="3" t="str">
        <f t="shared" si="142"/>
        <v>Mon</v>
      </c>
      <c r="G1826" s="3" t="str">
        <f t="shared" si="143"/>
        <v>Encrust</v>
      </c>
      <c r="H1826" s="17">
        <v>35</v>
      </c>
      <c r="I1826" s="17">
        <v>32.5</v>
      </c>
      <c r="J1826" s="17">
        <v>0</v>
      </c>
      <c r="K1826" s="22">
        <v>50</v>
      </c>
      <c r="L1826" s="12">
        <f t="shared" si="144"/>
        <v>893.39041086459747</v>
      </c>
      <c r="M1826" s="4">
        <f t="shared" si="145"/>
        <v>2.9510412866953213</v>
      </c>
      <c r="N1826" s="4">
        <f t="shared" si="146"/>
        <v>6.7950236755546154</v>
      </c>
    </row>
    <row r="1827" spans="1:14" x14ac:dyDescent="0.2">
      <c r="A1827" s="30">
        <v>37562</v>
      </c>
      <c r="B1827" s="3" t="s">
        <v>20</v>
      </c>
      <c r="C1827" s="3" t="s">
        <v>35</v>
      </c>
      <c r="D1827" s="2">
        <v>9</v>
      </c>
      <c r="E1827" s="3" t="s">
        <v>5</v>
      </c>
      <c r="F1827" s="3" t="str">
        <f t="shared" si="142"/>
        <v>Mon</v>
      </c>
      <c r="G1827" s="3" t="str">
        <f t="shared" si="143"/>
        <v>Encrust</v>
      </c>
      <c r="H1827" s="17">
        <v>10.5</v>
      </c>
      <c r="I1827" s="17">
        <v>7.5</v>
      </c>
      <c r="J1827" s="17">
        <v>0</v>
      </c>
      <c r="K1827" s="22">
        <v>5</v>
      </c>
      <c r="L1827" s="12">
        <f t="shared" si="144"/>
        <v>61.850105367549055</v>
      </c>
      <c r="M1827" s="4">
        <f t="shared" si="145"/>
        <v>1.7913404438278095</v>
      </c>
      <c r="N1827" s="4">
        <f t="shared" si="146"/>
        <v>4.1247138024352523</v>
      </c>
    </row>
    <row r="1828" spans="1:14" x14ac:dyDescent="0.2">
      <c r="A1828" s="30">
        <v>37562</v>
      </c>
      <c r="B1828" s="3" t="s">
        <v>20</v>
      </c>
      <c r="C1828" s="3" t="s">
        <v>35</v>
      </c>
      <c r="D1828" s="2">
        <v>9</v>
      </c>
      <c r="E1828" s="3" t="s">
        <v>5</v>
      </c>
      <c r="F1828" s="3" t="str">
        <f t="shared" si="142"/>
        <v>Mon</v>
      </c>
      <c r="G1828" s="3" t="str">
        <f t="shared" si="143"/>
        <v>Encrust</v>
      </c>
      <c r="H1828" s="17">
        <v>49</v>
      </c>
      <c r="I1828" s="17">
        <v>36.5</v>
      </c>
      <c r="J1828" s="17">
        <v>0</v>
      </c>
      <c r="K1828" s="22">
        <v>45</v>
      </c>
      <c r="L1828" s="12">
        <f t="shared" si="144"/>
        <v>1404.6846152363362</v>
      </c>
      <c r="M1828" s="4">
        <f t="shared" si="145"/>
        <v>3.1475788258511597</v>
      </c>
      <c r="N1828" s="4">
        <f t="shared" si="146"/>
        <v>7.2475680834285816</v>
      </c>
    </row>
    <row r="1829" spans="1:14" x14ac:dyDescent="0.2">
      <c r="A1829" s="30">
        <v>37562</v>
      </c>
      <c r="B1829" s="3" t="s">
        <v>20</v>
      </c>
      <c r="C1829" s="3" t="s">
        <v>35</v>
      </c>
      <c r="D1829" s="2">
        <v>9</v>
      </c>
      <c r="E1829" s="3" t="s">
        <v>5</v>
      </c>
      <c r="F1829" s="3" t="str">
        <f t="shared" si="142"/>
        <v>Mon</v>
      </c>
      <c r="G1829" s="3" t="str">
        <f t="shared" si="143"/>
        <v>Encrust</v>
      </c>
      <c r="H1829" s="17">
        <v>5.5</v>
      </c>
      <c r="I1829" s="17">
        <v>3.5</v>
      </c>
      <c r="J1829" s="17">
        <v>0</v>
      </c>
      <c r="K1829" s="22">
        <v>0</v>
      </c>
      <c r="L1829" s="12">
        <f t="shared" si="144"/>
        <v>15.11891464540088</v>
      </c>
      <c r="M1829" s="4">
        <f t="shared" si="145"/>
        <v>1.179520615210691</v>
      </c>
      <c r="N1829" s="4">
        <f t="shared" si="146"/>
        <v>2.7159465854633029</v>
      </c>
    </row>
    <row r="1830" spans="1:14" x14ac:dyDescent="0.2">
      <c r="A1830" s="30">
        <v>37562</v>
      </c>
      <c r="B1830" s="3" t="s">
        <v>20</v>
      </c>
      <c r="C1830" s="3" t="s">
        <v>35</v>
      </c>
      <c r="D1830" s="2">
        <v>9</v>
      </c>
      <c r="E1830" s="3" t="s">
        <v>5</v>
      </c>
      <c r="F1830" s="3" t="str">
        <f t="shared" si="142"/>
        <v>Mon</v>
      </c>
      <c r="G1830" s="3" t="str">
        <f t="shared" si="143"/>
        <v>Encrust</v>
      </c>
      <c r="H1830" s="17">
        <v>45</v>
      </c>
      <c r="I1830" s="17">
        <v>21.5</v>
      </c>
      <c r="J1830" s="17">
        <v>0</v>
      </c>
      <c r="K1830" s="22">
        <v>25</v>
      </c>
      <c r="L1830" s="12">
        <f t="shared" si="144"/>
        <v>759.8727230870312</v>
      </c>
      <c r="M1830" s="4">
        <f t="shared" si="145"/>
        <v>2.8807408550571205</v>
      </c>
      <c r="N1830" s="4">
        <f t="shared" si="146"/>
        <v>6.6331509496334462</v>
      </c>
    </row>
    <row r="1831" spans="1:14" x14ac:dyDescent="0.2">
      <c r="A1831" s="30">
        <v>37562</v>
      </c>
      <c r="B1831" s="3" t="s">
        <v>20</v>
      </c>
      <c r="C1831" s="3" t="s">
        <v>35</v>
      </c>
      <c r="D1831" s="2">
        <v>9</v>
      </c>
      <c r="E1831" s="3" t="s">
        <v>5</v>
      </c>
      <c r="F1831" s="3" t="str">
        <f t="shared" si="142"/>
        <v>Mon</v>
      </c>
      <c r="G1831" s="3" t="str">
        <f t="shared" si="143"/>
        <v>Encrust</v>
      </c>
      <c r="H1831" s="17">
        <v>77.5</v>
      </c>
      <c r="I1831" s="17">
        <v>43</v>
      </c>
      <c r="J1831" s="17">
        <v>0</v>
      </c>
      <c r="K1831" s="22">
        <v>10</v>
      </c>
      <c r="L1831" s="12">
        <f t="shared" si="144"/>
        <v>2617.3393795219963</v>
      </c>
      <c r="M1831" s="4">
        <f t="shared" si="145"/>
        <v>3.4178600394520684</v>
      </c>
      <c r="N1831" s="4">
        <f t="shared" si="146"/>
        <v>7.8699135767823734</v>
      </c>
    </row>
    <row r="1832" spans="1:14" x14ac:dyDescent="0.2">
      <c r="A1832" s="30">
        <v>37562</v>
      </c>
      <c r="B1832" s="3" t="s">
        <v>20</v>
      </c>
      <c r="C1832" s="3" t="s">
        <v>35</v>
      </c>
      <c r="D1832" s="2">
        <v>9</v>
      </c>
      <c r="E1832" s="3" t="s">
        <v>5</v>
      </c>
      <c r="F1832" s="3" t="str">
        <f t="shared" si="142"/>
        <v>Mon</v>
      </c>
      <c r="G1832" s="3" t="str">
        <f t="shared" si="143"/>
        <v>Encrust</v>
      </c>
      <c r="H1832" s="17">
        <v>11.5</v>
      </c>
      <c r="I1832" s="17">
        <v>10</v>
      </c>
      <c r="J1832" s="17">
        <v>0</v>
      </c>
      <c r="K1832" s="22">
        <v>5</v>
      </c>
      <c r="L1832" s="12">
        <f t="shared" si="144"/>
        <v>90.320788790706558</v>
      </c>
      <c r="M1832" s="4">
        <f t="shared" si="145"/>
        <v>1.9557877217197832</v>
      </c>
      <c r="N1832" s="4">
        <f t="shared" si="146"/>
        <v>4.5033676530927593</v>
      </c>
    </row>
    <row r="1833" spans="1:14" x14ac:dyDescent="0.2">
      <c r="A1833" s="30">
        <v>37562</v>
      </c>
      <c r="B1833" s="3" t="s">
        <v>20</v>
      </c>
      <c r="C1833" s="3" t="s">
        <v>35</v>
      </c>
      <c r="D1833" s="2">
        <v>9</v>
      </c>
      <c r="E1833" s="3" t="s">
        <v>5</v>
      </c>
      <c r="F1833" s="3" t="str">
        <f t="shared" si="142"/>
        <v>Mon</v>
      </c>
      <c r="G1833" s="3" t="str">
        <f t="shared" si="143"/>
        <v>Encrust</v>
      </c>
      <c r="H1833" s="17">
        <v>166</v>
      </c>
      <c r="I1833" s="17">
        <v>153</v>
      </c>
      <c r="J1833" s="17">
        <v>0</v>
      </c>
      <c r="K1833" s="22">
        <v>40</v>
      </c>
      <c r="L1833" s="12">
        <f t="shared" si="144"/>
        <v>19947.542553968393</v>
      </c>
      <c r="M1833" s="4">
        <f t="shared" si="145"/>
        <v>4.299889400223825</v>
      </c>
      <c r="N1833" s="4">
        <f t="shared" si="146"/>
        <v>9.900861234478489</v>
      </c>
    </row>
    <row r="1834" spans="1:14" x14ac:dyDescent="0.2">
      <c r="A1834" s="30">
        <v>37562</v>
      </c>
      <c r="B1834" s="3" t="s">
        <v>20</v>
      </c>
      <c r="C1834" s="3" t="s">
        <v>35</v>
      </c>
      <c r="D1834" s="2">
        <v>9</v>
      </c>
      <c r="E1834" s="3" t="s">
        <v>5</v>
      </c>
      <c r="F1834" s="3" t="str">
        <f t="shared" si="142"/>
        <v>Mon</v>
      </c>
      <c r="G1834" s="3" t="str">
        <f t="shared" si="143"/>
        <v>Encrust</v>
      </c>
      <c r="H1834" s="17">
        <v>15</v>
      </c>
      <c r="I1834" s="17">
        <v>11</v>
      </c>
      <c r="J1834" s="17">
        <v>0</v>
      </c>
      <c r="K1834" s="22">
        <v>0</v>
      </c>
      <c r="L1834" s="12">
        <f t="shared" si="144"/>
        <v>129.59069696057895</v>
      </c>
      <c r="M1834" s="4">
        <f t="shared" si="145"/>
        <v>2.1125738255800779</v>
      </c>
      <c r="N1834" s="4">
        <f t="shared" si="146"/>
        <v>4.8643809986300903</v>
      </c>
    </row>
    <row r="1835" spans="1:14" x14ac:dyDescent="0.2">
      <c r="A1835" s="30">
        <v>37562</v>
      </c>
      <c r="B1835" s="3" t="s">
        <v>20</v>
      </c>
      <c r="C1835" s="3" t="s">
        <v>35</v>
      </c>
      <c r="D1835" s="2">
        <v>9</v>
      </c>
      <c r="E1835" s="3" t="s">
        <v>5</v>
      </c>
      <c r="F1835" s="3" t="str">
        <f t="shared" si="142"/>
        <v>Mon</v>
      </c>
      <c r="G1835" s="3" t="str">
        <f t="shared" si="143"/>
        <v>Encrust</v>
      </c>
      <c r="H1835" s="17">
        <v>26</v>
      </c>
      <c r="I1835" s="17">
        <v>14.5</v>
      </c>
      <c r="J1835" s="17">
        <v>0</v>
      </c>
      <c r="K1835" s="22">
        <v>10</v>
      </c>
      <c r="L1835" s="12">
        <f t="shared" si="144"/>
        <v>296.09510760083799</v>
      </c>
      <c r="M1835" s="4">
        <f t="shared" si="145"/>
        <v>2.4714312315719642</v>
      </c>
      <c r="N1835" s="4">
        <f t="shared" si="146"/>
        <v>5.69068071217752</v>
      </c>
    </row>
    <row r="1836" spans="1:14" x14ac:dyDescent="0.2">
      <c r="A1836" s="30">
        <v>37562</v>
      </c>
      <c r="B1836" s="3" t="s">
        <v>20</v>
      </c>
      <c r="C1836" s="3" t="s">
        <v>35</v>
      </c>
      <c r="D1836" s="2">
        <v>9</v>
      </c>
      <c r="E1836" s="3" t="s">
        <v>5</v>
      </c>
      <c r="F1836" s="3" t="str">
        <f t="shared" si="142"/>
        <v>Mon</v>
      </c>
      <c r="G1836" s="3" t="str">
        <f t="shared" si="143"/>
        <v>Encrust</v>
      </c>
      <c r="H1836" s="17">
        <v>106</v>
      </c>
      <c r="I1836" s="17">
        <v>70</v>
      </c>
      <c r="J1836" s="17">
        <v>0</v>
      </c>
      <c r="K1836" s="22">
        <v>20</v>
      </c>
      <c r="L1836" s="12">
        <f t="shared" si="144"/>
        <v>5827.6543724090661</v>
      </c>
      <c r="M1836" s="4">
        <f t="shared" si="145"/>
        <v>3.7654937866451985</v>
      </c>
      <c r="N1836" s="4">
        <f t="shared" si="146"/>
        <v>8.6703698608909363</v>
      </c>
    </row>
    <row r="1837" spans="1:14" x14ac:dyDescent="0.2">
      <c r="A1837" s="30">
        <v>37562</v>
      </c>
      <c r="B1837" s="3" t="s">
        <v>20</v>
      </c>
      <c r="C1837" s="3" t="s">
        <v>35</v>
      </c>
      <c r="D1837" s="2">
        <v>9</v>
      </c>
      <c r="E1837" s="3" t="s">
        <v>5</v>
      </c>
      <c r="F1837" s="3" t="str">
        <f t="shared" si="142"/>
        <v>Mon</v>
      </c>
      <c r="G1837" s="3" t="str">
        <f t="shared" si="143"/>
        <v>Encrust</v>
      </c>
      <c r="H1837" s="17">
        <v>146</v>
      </c>
      <c r="I1837" s="17">
        <v>107</v>
      </c>
      <c r="J1837" s="17">
        <v>0</v>
      </c>
      <c r="K1837" s="22">
        <v>65</v>
      </c>
      <c r="L1837" s="12">
        <f t="shared" si="144"/>
        <v>12269.490108594937</v>
      </c>
      <c r="M1837" s="4">
        <f t="shared" si="145"/>
        <v>4.0888265148358185</v>
      </c>
      <c r="N1837" s="4">
        <f t="shared" si="146"/>
        <v>9.4148709808997513</v>
      </c>
    </row>
    <row r="1838" spans="1:14" x14ac:dyDescent="0.2">
      <c r="A1838" s="31">
        <v>37562</v>
      </c>
      <c r="B1838" s="11" t="s">
        <v>31</v>
      </c>
      <c r="C1838" s="3" t="s">
        <v>35</v>
      </c>
      <c r="D1838" s="7">
        <v>10</v>
      </c>
      <c r="E1838" s="11" t="s">
        <v>5</v>
      </c>
      <c r="F1838" s="3" t="str">
        <f t="shared" si="142"/>
        <v>Mon</v>
      </c>
      <c r="G1838" s="3" t="str">
        <f t="shared" si="143"/>
        <v>Encrust</v>
      </c>
      <c r="H1838" s="19">
        <v>18</v>
      </c>
      <c r="I1838" s="19">
        <v>9</v>
      </c>
      <c r="J1838" s="19">
        <v>0</v>
      </c>
      <c r="K1838" s="24">
        <v>0</v>
      </c>
      <c r="L1838" s="12">
        <f t="shared" si="144"/>
        <v>127.23450247038662</v>
      </c>
      <c r="M1838" s="4">
        <f t="shared" si="145"/>
        <v>2.1046048959088024</v>
      </c>
      <c r="N1838" s="4">
        <f t="shared" si="146"/>
        <v>4.8460318599618937</v>
      </c>
    </row>
    <row r="1839" spans="1:14" x14ac:dyDescent="0.2">
      <c r="A1839" s="31">
        <v>37562</v>
      </c>
      <c r="B1839" s="11" t="s">
        <v>31</v>
      </c>
      <c r="C1839" s="3" t="s">
        <v>35</v>
      </c>
      <c r="D1839" s="7">
        <v>10</v>
      </c>
      <c r="E1839" s="11" t="s">
        <v>5</v>
      </c>
      <c r="F1839" s="3" t="str">
        <f t="shared" si="142"/>
        <v>Mon</v>
      </c>
      <c r="G1839" s="3" t="str">
        <f t="shared" si="143"/>
        <v>Encrust</v>
      </c>
      <c r="H1839" s="19">
        <v>12</v>
      </c>
      <c r="I1839" s="19">
        <v>10</v>
      </c>
      <c r="J1839" s="19">
        <v>0</v>
      </c>
      <c r="K1839" s="24">
        <v>0</v>
      </c>
      <c r="L1839" s="12">
        <f t="shared" si="144"/>
        <v>94.247779607693786</v>
      </c>
      <c r="M1839" s="4">
        <f t="shared" si="145"/>
        <v>1.9742711274137963</v>
      </c>
      <c r="N1839" s="4">
        <f t="shared" si="146"/>
        <v>4.5459272675115558</v>
      </c>
    </row>
    <row r="1840" spans="1:14" x14ac:dyDescent="0.2">
      <c r="A1840" s="31">
        <v>37562</v>
      </c>
      <c r="B1840" s="11" t="s">
        <v>31</v>
      </c>
      <c r="C1840" s="3" t="s">
        <v>35</v>
      </c>
      <c r="D1840" s="7">
        <v>10</v>
      </c>
      <c r="E1840" s="11" t="s">
        <v>5</v>
      </c>
      <c r="F1840" s="3" t="str">
        <f t="shared" si="142"/>
        <v>Mon</v>
      </c>
      <c r="G1840" s="3" t="str">
        <f t="shared" si="143"/>
        <v>Encrust</v>
      </c>
      <c r="H1840" s="19">
        <v>9</v>
      </c>
      <c r="I1840" s="19">
        <v>6</v>
      </c>
      <c r="J1840" s="19">
        <v>0</v>
      </c>
      <c r="K1840" s="24">
        <v>5</v>
      </c>
      <c r="L1840" s="12">
        <f t="shared" si="144"/>
        <v>42.411500823462205</v>
      </c>
      <c r="M1840" s="4">
        <f t="shared" si="145"/>
        <v>1.62748364118914</v>
      </c>
      <c r="N1840" s="4">
        <f t="shared" si="146"/>
        <v>3.7474195712937837</v>
      </c>
    </row>
    <row r="1841" spans="1:14" x14ac:dyDescent="0.2">
      <c r="A1841" s="31">
        <v>37562</v>
      </c>
      <c r="B1841" s="11" t="s">
        <v>31</v>
      </c>
      <c r="C1841" s="3" t="s">
        <v>35</v>
      </c>
      <c r="D1841" s="7">
        <v>10</v>
      </c>
      <c r="E1841" s="11" t="s">
        <v>5</v>
      </c>
      <c r="F1841" s="3" t="str">
        <f t="shared" si="142"/>
        <v>Mon</v>
      </c>
      <c r="G1841" s="3" t="str">
        <f t="shared" si="143"/>
        <v>Encrust</v>
      </c>
      <c r="H1841" s="19">
        <v>10</v>
      </c>
      <c r="I1841" s="19">
        <v>7</v>
      </c>
      <c r="J1841" s="19">
        <v>0</v>
      </c>
      <c r="K1841" s="24">
        <v>0</v>
      </c>
      <c r="L1841" s="12">
        <f t="shared" si="144"/>
        <v>54.977871437821378</v>
      </c>
      <c r="M1841" s="4">
        <f t="shared" si="145"/>
        <v>1.7401879213804283</v>
      </c>
      <c r="N1841" s="4">
        <f t="shared" si="146"/>
        <v>4.0069307667788685</v>
      </c>
    </row>
    <row r="1842" spans="1:14" x14ac:dyDescent="0.2">
      <c r="A1842" s="31">
        <v>37562</v>
      </c>
      <c r="B1842" s="11" t="s">
        <v>31</v>
      </c>
      <c r="C1842" s="3" t="s">
        <v>35</v>
      </c>
      <c r="D1842" s="7">
        <v>10</v>
      </c>
      <c r="E1842" s="11" t="s">
        <v>5</v>
      </c>
      <c r="F1842" s="3" t="str">
        <f t="shared" si="142"/>
        <v>Mon</v>
      </c>
      <c r="G1842" s="3" t="str">
        <f t="shared" si="143"/>
        <v>Encrust</v>
      </c>
      <c r="H1842" s="19">
        <v>1</v>
      </c>
      <c r="I1842" s="19">
        <v>1</v>
      </c>
      <c r="J1842" s="19">
        <v>0</v>
      </c>
      <c r="K1842" s="24">
        <v>0</v>
      </c>
      <c r="L1842" s="12">
        <f t="shared" si="144"/>
        <v>0.78539816339744828</v>
      </c>
      <c r="M1842" s="4">
        <f t="shared" si="145"/>
        <v>-0.10491011863382856</v>
      </c>
      <c r="N1842" s="4">
        <f t="shared" si="146"/>
        <v>-0.24156447527049049</v>
      </c>
    </row>
    <row r="1843" spans="1:14" x14ac:dyDescent="0.2">
      <c r="A1843" s="31">
        <v>37562</v>
      </c>
      <c r="B1843" s="11" t="s">
        <v>31</v>
      </c>
      <c r="C1843" s="3" t="s">
        <v>35</v>
      </c>
      <c r="D1843" s="7">
        <v>10</v>
      </c>
      <c r="E1843" s="11" t="s">
        <v>5</v>
      </c>
      <c r="F1843" s="3" t="str">
        <f t="shared" si="142"/>
        <v>Mon</v>
      </c>
      <c r="G1843" s="3" t="str">
        <f t="shared" si="143"/>
        <v>Encrust</v>
      </c>
      <c r="H1843" s="19">
        <v>2</v>
      </c>
      <c r="I1843" s="19">
        <v>1</v>
      </c>
      <c r="J1843" s="19">
        <v>0</v>
      </c>
      <c r="K1843" s="24">
        <v>0</v>
      </c>
      <c r="L1843" s="12">
        <f t="shared" si="144"/>
        <v>1.5707963267948966</v>
      </c>
      <c r="M1843" s="4">
        <f t="shared" si="145"/>
        <v>0.19611987703015263</v>
      </c>
      <c r="N1843" s="4">
        <f t="shared" si="146"/>
        <v>0.45158270528945482</v>
      </c>
    </row>
    <row r="1844" spans="1:14" x14ac:dyDescent="0.2">
      <c r="A1844" s="31">
        <v>37562</v>
      </c>
      <c r="B1844" s="11" t="s">
        <v>31</v>
      </c>
      <c r="C1844" s="3" t="s">
        <v>35</v>
      </c>
      <c r="D1844" s="7">
        <v>10</v>
      </c>
      <c r="E1844" s="11" t="s">
        <v>5</v>
      </c>
      <c r="F1844" s="3" t="str">
        <f t="shared" si="142"/>
        <v>Mon</v>
      </c>
      <c r="G1844" s="3" t="str">
        <f t="shared" si="143"/>
        <v>Encrust</v>
      </c>
      <c r="H1844" s="19">
        <v>18</v>
      </c>
      <c r="I1844" s="19">
        <v>8</v>
      </c>
      <c r="J1844" s="19">
        <v>0</v>
      </c>
      <c r="K1844" s="24">
        <v>0</v>
      </c>
      <c r="L1844" s="12">
        <f t="shared" si="144"/>
        <v>113.09733552923255</v>
      </c>
      <c r="M1844" s="4">
        <f t="shared" si="145"/>
        <v>2.053452373461421</v>
      </c>
      <c r="N1844" s="4">
        <f t="shared" si="146"/>
        <v>4.7282488243055099</v>
      </c>
    </row>
    <row r="1845" spans="1:14" x14ac:dyDescent="0.2">
      <c r="A1845" s="31">
        <v>37562</v>
      </c>
      <c r="B1845" s="11" t="s">
        <v>31</v>
      </c>
      <c r="C1845" s="3" t="s">
        <v>35</v>
      </c>
      <c r="D1845" s="7">
        <v>10</v>
      </c>
      <c r="E1845" s="11" t="s">
        <v>5</v>
      </c>
      <c r="F1845" s="3" t="str">
        <f t="shared" si="142"/>
        <v>Mon</v>
      </c>
      <c r="G1845" s="3" t="str">
        <f t="shared" si="143"/>
        <v>Encrust</v>
      </c>
      <c r="H1845" s="19">
        <v>128</v>
      </c>
      <c r="I1845" s="19">
        <v>99</v>
      </c>
      <c r="J1845" s="19">
        <v>0</v>
      </c>
      <c r="K1845" s="24">
        <v>5</v>
      </c>
      <c r="L1845" s="12">
        <f t="shared" si="144"/>
        <v>9952.5655265724654</v>
      </c>
      <c r="M1845" s="4">
        <f t="shared" si="145"/>
        <v>3.9979350456115896</v>
      </c>
      <c r="N1845" s="4">
        <f t="shared" si="146"/>
        <v>9.2055856387837167</v>
      </c>
    </row>
    <row r="1846" spans="1:14" x14ac:dyDescent="0.2">
      <c r="A1846" s="31">
        <v>37562</v>
      </c>
      <c r="B1846" s="11" t="s">
        <v>31</v>
      </c>
      <c r="C1846" s="3" t="s">
        <v>35</v>
      </c>
      <c r="D1846" s="7">
        <v>10</v>
      </c>
      <c r="E1846" s="11" t="s">
        <v>5</v>
      </c>
      <c r="F1846" s="3" t="str">
        <f t="shared" si="142"/>
        <v>Mon</v>
      </c>
      <c r="G1846" s="3" t="str">
        <f t="shared" si="143"/>
        <v>Encrust</v>
      </c>
      <c r="H1846" s="19">
        <v>22</v>
      </c>
      <c r="I1846" s="19">
        <v>15</v>
      </c>
      <c r="J1846" s="19">
        <v>0</v>
      </c>
      <c r="K1846" s="24">
        <v>0</v>
      </c>
      <c r="L1846" s="12">
        <f t="shared" si="144"/>
        <v>259.18139392115791</v>
      </c>
      <c r="M1846" s="4">
        <f t="shared" si="145"/>
        <v>2.4136038212440587</v>
      </c>
      <c r="N1846" s="4">
        <f t="shared" si="146"/>
        <v>5.5575281791900357</v>
      </c>
    </row>
    <row r="1847" spans="1:14" x14ac:dyDescent="0.2">
      <c r="A1847" s="31">
        <v>37562</v>
      </c>
      <c r="B1847" s="11" t="s">
        <v>31</v>
      </c>
      <c r="C1847" s="3" t="s">
        <v>35</v>
      </c>
      <c r="D1847" s="7">
        <v>10</v>
      </c>
      <c r="E1847" s="11" t="s">
        <v>5</v>
      </c>
      <c r="F1847" s="3" t="str">
        <f t="shared" si="142"/>
        <v>Mon</v>
      </c>
      <c r="G1847" s="3" t="str">
        <f t="shared" si="143"/>
        <v>Encrust</v>
      </c>
      <c r="H1847" s="19">
        <v>21</v>
      </c>
      <c r="I1847" s="19">
        <v>20</v>
      </c>
      <c r="J1847" s="19">
        <v>0</v>
      </c>
      <c r="K1847" s="24">
        <v>0</v>
      </c>
      <c r="L1847" s="12">
        <f t="shared" si="144"/>
        <v>329.86722862692829</v>
      </c>
      <c r="M1847" s="4">
        <f t="shared" si="145"/>
        <v>2.518339171764072</v>
      </c>
      <c r="N1847" s="4">
        <f t="shared" si="146"/>
        <v>5.7986902360069239</v>
      </c>
    </row>
    <row r="1848" spans="1:14" x14ac:dyDescent="0.2">
      <c r="A1848" s="31">
        <v>37562</v>
      </c>
      <c r="B1848" s="11" t="s">
        <v>31</v>
      </c>
      <c r="C1848" s="3" t="s">
        <v>35</v>
      </c>
      <c r="D1848" s="7">
        <v>10</v>
      </c>
      <c r="E1848" s="11" t="s">
        <v>5</v>
      </c>
      <c r="F1848" s="3" t="str">
        <f t="shared" si="142"/>
        <v>Mon</v>
      </c>
      <c r="G1848" s="3" t="str">
        <f t="shared" si="143"/>
        <v>Encrust</v>
      </c>
      <c r="H1848" s="19">
        <v>33</v>
      </c>
      <c r="I1848" s="19">
        <v>20</v>
      </c>
      <c r="J1848" s="19">
        <v>0</v>
      </c>
      <c r="K1848" s="24">
        <v>20</v>
      </c>
      <c r="L1848" s="12">
        <f t="shared" si="144"/>
        <v>518.36278784231581</v>
      </c>
      <c r="M1848" s="4">
        <f t="shared" si="145"/>
        <v>2.71463381690804</v>
      </c>
      <c r="N1848" s="4">
        <f t="shared" si="146"/>
        <v>6.2506753597499802</v>
      </c>
    </row>
    <row r="1849" spans="1:14" x14ac:dyDescent="0.2">
      <c r="A1849" s="31">
        <v>37555</v>
      </c>
      <c r="B1849" s="11" t="s">
        <v>31</v>
      </c>
      <c r="C1849" t="s">
        <v>35</v>
      </c>
      <c r="D1849" s="7">
        <v>2</v>
      </c>
      <c r="E1849" s="11" t="s">
        <v>8</v>
      </c>
      <c r="F1849" s="3" t="str">
        <f t="shared" si="142"/>
        <v>Por</v>
      </c>
      <c r="G1849" s="3" t="str">
        <f t="shared" si="143"/>
        <v>Branch</v>
      </c>
      <c r="H1849" s="19">
        <v>15</v>
      </c>
      <c r="I1849" s="19">
        <v>9</v>
      </c>
      <c r="J1849" s="19">
        <v>19</v>
      </c>
      <c r="K1849" s="24">
        <v>60</v>
      </c>
      <c r="L1849" s="12">
        <f t="shared" si="144"/>
        <v>1240.1437000045707</v>
      </c>
      <c r="M1849" s="4">
        <f t="shared" si="145"/>
        <v>3.0934720113744656</v>
      </c>
      <c r="N1849" s="4">
        <f t="shared" si="146"/>
        <v>7.1229825389851511</v>
      </c>
    </row>
    <row r="1850" spans="1:14" x14ac:dyDescent="0.2">
      <c r="A1850" s="31">
        <v>37555</v>
      </c>
      <c r="B1850" s="11" t="s">
        <v>31</v>
      </c>
      <c r="C1850" t="s">
        <v>35</v>
      </c>
      <c r="D1850" s="7">
        <v>2</v>
      </c>
      <c r="E1850" s="11" t="s">
        <v>8</v>
      </c>
      <c r="F1850" s="3" t="str">
        <f t="shared" si="142"/>
        <v>Por</v>
      </c>
      <c r="G1850" s="3" t="str">
        <f t="shared" si="143"/>
        <v>Branch</v>
      </c>
      <c r="H1850" s="19">
        <v>5</v>
      </c>
      <c r="I1850" s="19">
        <v>5</v>
      </c>
      <c r="J1850" s="19">
        <v>5</v>
      </c>
      <c r="K1850" s="24">
        <v>15</v>
      </c>
      <c r="L1850" s="12">
        <f t="shared" si="144"/>
        <v>98.174770424681029</v>
      </c>
      <c r="M1850" s="4">
        <f t="shared" si="145"/>
        <v>1.9919998943742279</v>
      </c>
      <c r="N1850" s="4">
        <f t="shared" si="146"/>
        <v>4.5867492620318107</v>
      </c>
    </row>
    <row r="1851" spans="1:14" x14ac:dyDescent="0.2">
      <c r="A1851" s="31">
        <v>37555</v>
      </c>
      <c r="B1851" s="11" t="s">
        <v>31</v>
      </c>
      <c r="C1851" t="s">
        <v>35</v>
      </c>
      <c r="D1851" s="7">
        <v>2</v>
      </c>
      <c r="E1851" s="11" t="s">
        <v>8</v>
      </c>
      <c r="F1851" s="3" t="str">
        <f t="shared" si="142"/>
        <v>Por</v>
      </c>
      <c r="G1851" s="3" t="str">
        <f t="shared" si="143"/>
        <v>Branch</v>
      </c>
      <c r="H1851" s="19">
        <v>9</v>
      </c>
      <c r="I1851" s="19">
        <v>4</v>
      </c>
      <c r="J1851" s="19">
        <v>5</v>
      </c>
      <c r="K1851" s="24">
        <v>10</v>
      </c>
      <c r="L1851" s="12">
        <f t="shared" si="144"/>
        <v>106.81415022205297</v>
      </c>
      <c r="M1851" s="4">
        <f t="shared" si="145"/>
        <v>2.028628789736389</v>
      </c>
      <c r="N1851" s="4">
        <f t="shared" si="146"/>
        <v>4.6710904104655615</v>
      </c>
    </row>
    <row r="1852" spans="1:14" x14ac:dyDescent="0.2">
      <c r="A1852" s="31">
        <v>37555</v>
      </c>
      <c r="B1852" s="11" t="s">
        <v>31</v>
      </c>
      <c r="C1852" t="s">
        <v>35</v>
      </c>
      <c r="D1852" s="7">
        <v>2</v>
      </c>
      <c r="E1852" s="11" t="s">
        <v>8</v>
      </c>
      <c r="F1852" s="3" t="str">
        <f t="shared" si="142"/>
        <v>Por</v>
      </c>
      <c r="G1852" s="3" t="str">
        <f t="shared" si="143"/>
        <v>Branch</v>
      </c>
      <c r="H1852" s="19">
        <v>10</v>
      </c>
      <c r="I1852" s="19">
        <v>11</v>
      </c>
      <c r="J1852" s="19">
        <v>3</v>
      </c>
      <c r="K1852" s="24">
        <v>10</v>
      </c>
      <c r="L1852" s="12">
        <f t="shared" si="144"/>
        <v>114.66813185602744</v>
      </c>
      <c r="M1852" s="4">
        <f t="shared" si="145"/>
        <v>2.0594427371506083</v>
      </c>
      <c r="N1852" s="4">
        <f t="shared" si="146"/>
        <v>4.7420421464378455</v>
      </c>
    </row>
    <row r="1853" spans="1:14" x14ac:dyDescent="0.2">
      <c r="A1853" s="31">
        <v>37555</v>
      </c>
      <c r="B1853" s="11" t="s">
        <v>31</v>
      </c>
      <c r="C1853" t="s">
        <v>35</v>
      </c>
      <c r="D1853" s="7">
        <v>2</v>
      </c>
      <c r="E1853" s="11" t="s">
        <v>8</v>
      </c>
      <c r="F1853" s="3" t="str">
        <f t="shared" si="142"/>
        <v>Por</v>
      </c>
      <c r="G1853" s="3" t="str">
        <f t="shared" si="143"/>
        <v>Branch</v>
      </c>
      <c r="H1853" s="19">
        <v>3</v>
      </c>
      <c r="I1853" s="19">
        <v>6</v>
      </c>
      <c r="J1853" s="19">
        <v>2</v>
      </c>
      <c r="K1853" s="24">
        <v>0</v>
      </c>
      <c r="L1853" s="12">
        <f t="shared" si="144"/>
        <v>26.703537555513243</v>
      </c>
      <c r="M1853" s="4">
        <f t="shared" si="145"/>
        <v>1.4265687984084265</v>
      </c>
      <c r="N1853" s="4">
        <f t="shared" si="146"/>
        <v>3.2847960493456712</v>
      </c>
    </row>
    <row r="1854" spans="1:14" x14ac:dyDescent="0.2">
      <c r="A1854" s="30">
        <v>37555</v>
      </c>
      <c r="B1854" s="3" t="s">
        <v>20</v>
      </c>
      <c r="C1854" s="3" t="s">
        <v>35</v>
      </c>
      <c r="D1854" s="2">
        <v>3</v>
      </c>
      <c r="E1854" s="3" t="s">
        <v>8</v>
      </c>
      <c r="F1854" s="3" t="str">
        <f t="shared" si="142"/>
        <v>Por</v>
      </c>
      <c r="G1854" s="3" t="str">
        <f t="shared" si="143"/>
        <v>Branch</v>
      </c>
      <c r="H1854" s="17">
        <v>51</v>
      </c>
      <c r="I1854" s="17">
        <v>31</v>
      </c>
      <c r="J1854" s="17">
        <v>16</v>
      </c>
      <c r="K1854" s="22">
        <v>85</v>
      </c>
      <c r="L1854" s="12">
        <f t="shared" si="144"/>
        <v>2045.9622156503528</v>
      </c>
      <c r="M1854" s="4">
        <f t="shared" si="145"/>
        <v>3.3108976090017146</v>
      </c>
      <c r="N1854" s="4">
        <f t="shared" si="146"/>
        <v>7.6236234789169766</v>
      </c>
    </row>
    <row r="1855" spans="1:14" x14ac:dyDescent="0.2">
      <c r="A1855" s="30">
        <v>37555</v>
      </c>
      <c r="B1855" s="3" t="s">
        <v>20</v>
      </c>
      <c r="C1855" s="3" t="s">
        <v>35</v>
      </c>
      <c r="D1855" s="2">
        <v>3</v>
      </c>
      <c r="E1855" s="3" t="s">
        <v>8</v>
      </c>
      <c r="F1855" s="3" t="str">
        <f t="shared" si="142"/>
        <v>Por</v>
      </c>
      <c r="G1855" s="3" t="str">
        <f t="shared" si="143"/>
        <v>Branch</v>
      </c>
      <c r="H1855" s="17">
        <v>52</v>
      </c>
      <c r="I1855" s="17">
        <v>43</v>
      </c>
      <c r="J1855" s="17">
        <v>27</v>
      </c>
      <c r="K1855" s="22">
        <v>55</v>
      </c>
      <c r="L1855" s="12">
        <f t="shared" si="144"/>
        <v>4046.3713378236534</v>
      </c>
      <c r="M1855" s="4">
        <f t="shared" si="145"/>
        <v>3.607065735717927</v>
      </c>
      <c r="N1855" s="4">
        <f t="shared" si="146"/>
        <v>8.3055757925136984</v>
      </c>
    </row>
    <row r="1856" spans="1:14" x14ac:dyDescent="0.2">
      <c r="A1856" s="30">
        <v>37555</v>
      </c>
      <c r="B1856" s="3" t="s">
        <v>20</v>
      </c>
      <c r="C1856" s="3" t="s">
        <v>35</v>
      </c>
      <c r="D1856" s="2">
        <v>3</v>
      </c>
      <c r="E1856" s="3" t="s">
        <v>8</v>
      </c>
      <c r="F1856" s="3" t="str">
        <f t="shared" si="142"/>
        <v>Por</v>
      </c>
      <c r="G1856" s="3" t="str">
        <f t="shared" si="143"/>
        <v>Branch</v>
      </c>
      <c r="H1856" s="17">
        <v>16</v>
      </c>
      <c r="I1856" s="17">
        <v>14</v>
      </c>
      <c r="J1856" s="17">
        <v>8.5</v>
      </c>
      <c r="K1856" s="22">
        <v>55</v>
      </c>
      <c r="L1856" s="12">
        <f t="shared" si="144"/>
        <v>402.90925782289099</v>
      </c>
      <c r="M1856" s="4">
        <f t="shared" si="145"/>
        <v>2.6052072464779878</v>
      </c>
      <c r="N1856" s="4">
        <f t="shared" si="146"/>
        <v>5.9987113699002794</v>
      </c>
    </row>
    <row r="1857" spans="1:14" x14ac:dyDescent="0.2">
      <c r="A1857" s="31">
        <v>37555</v>
      </c>
      <c r="B1857" s="11" t="s">
        <v>31</v>
      </c>
      <c r="C1857" t="s">
        <v>35</v>
      </c>
      <c r="D1857" s="7">
        <v>3</v>
      </c>
      <c r="E1857" s="11" t="s">
        <v>8</v>
      </c>
      <c r="F1857" s="3" t="str">
        <f t="shared" si="142"/>
        <v>Por</v>
      </c>
      <c r="G1857" s="3" t="str">
        <f t="shared" si="143"/>
        <v>Branch</v>
      </c>
      <c r="H1857" s="19">
        <v>34</v>
      </c>
      <c r="I1857" s="19">
        <v>31</v>
      </c>
      <c r="J1857" s="19">
        <v>15</v>
      </c>
      <c r="K1857" s="24">
        <v>10</v>
      </c>
      <c r="L1857" s="12">
        <f t="shared" si="144"/>
        <v>1534.6680112786139</v>
      </c>
      <c r="M1857" s="4">
        <f t="shared" si="145"/>
        <v>3.1860144407489259</v>
      </c>
      <c r="N1857" s="4">
        <f t="shared" si="146"/>
        <v>7.3360693573322378</v>
      </c>
    </row>
    <row r="1858" spans="1:14" x14ac:dyDescent="0.2">
      <c r="A1858" s="31">
        <v>37555</v>
      </c>
      <c r="B1858" s="11" t="s">
        <v>31</v>
      </c>
      <c r="C1858" t="s">
        <v>35</v>
      </c>
      <c r="D1858" s="7">
        <v>3</v>
      </c>
      <c r="E1858" s="11" t="s">
        <v>8</v>
      </c>
      <c r="F1858" s="3" t="str">
        <f t="shared" si="142"/>
        <v>Por</v>
      </c>
      <c r="G1858" s="3" t="str">
        <f t="shared" si="143"/>
        <v>Branch</v>
      </c>
      <c r="H1858" s="19">
        <v>55</v>
      </c>
      <c r="I1858" s="19">
        <v>45</v>
      </c>
      <c r="J1858" s="19">
        <v>14</v>
      </c>
      <c r="K1858" s="24">
        <v>80</v>
      </c>
      <c r="L1858" s="12">
        <f t="shared" si="144"/>
        <v>2559.6126145122839</v>
      </c>
      <c r="M1858" s="4">
        <f t="shared" si="145"/>
        <v>3.4081742418313157</v>
      </c>
      <c r="N1858" s="4">
        <f t="shared" si="146"/>
        <v>7.8476112035670713</v>
      </c>
    </row>
    <row r="1859" spans="1:14" x14ac:dyDescent="0.2">
      <c r="A1859" s="30">
        <v>37555</v>
      </c>
      <c r="B1859" s="3" t="s">
        <v>20</v>
      </c>
      <c r="C1859" s="3" t="s">
        <v>35</v>
      </c>
      <c r="D1859" s="2">
        <v>4</v>
      </c>
      <c r="E1859" s="3" t="s">
        <v>8</v>
      </c>
      <c r="F1859" s="3" t="str">
        <f t="shared" ref="F1859:F1922" si="147">VLOOKUP(E1859,P$3:Q$22,2)</f>
        <v>Por</v>
      </c>
      <c r="G1859" s="3" t="str">
        <f t="shared" ref="G1859:G1922" si="148">VLOOKUP(E1859,P$24:Q$44,2)</f>
        <v>Branch</v>
      </c>
      <c r="H1859" s="17">
        <v>20.5</v>
      </c>
      <c r="I1859" s="17">
        <v>12.5</v>
      </c>
      <c r="J1859" s="17">
        <v>10.5</v>
      </c>
      <c r="K1859" s="22">
        <v>15</v>
      </c>
      <c r="L1859" s="12">
        <f t="shared" ref="L1859:L1922" si="149">IF(J1859&gt;0,PI()*((H1859/2)*(I1859/2)+J1859^2),((H1859/2)*(I1859/2))*PI())</f>
        <v>547.61886942887077</v>
      </c>
      <c r="M1859" s="4">
        <f t="shared" ref="M1859:M1922" si="150">LOG(L1859)</f>
        <v>2.7384784043042587</v>
      </c>
      <c r="N1859" s="4">
        <f t="shared" ref="N1859:N1922" si="151">LN(L1859)</f>
        <v>6.3055795512371073</v>
      </c>
    </row>
    <row r="1860" spans="1:14" x14ac:dyDescent="0.2">
      <c r="A1860" s="31">
        <v>37555</v>
      </c>
      <c r="B1860" s="11" t="s">
        <v>31</v>
      </c>
      <c r="C1860" t="s">
        <v>35</v>
      </c>
      <c r="D1860" s="7">
        <v>4</v>
      </c>
      <c r="E1860" s="11" t="s">
        <v>8</v>
      </c>
      <c r="F1860" s="3" t="str">
        <f t="shared" si="147"/>
        <v>Por</v>
      </c>
      <c r="G1860" s="3" t="str">
        <f t="shared" si="148"/>
        <v>Branch</v>
      </c>
      <c r="H1860" s="19">
        <v>58</v>
      </c>
      <c r="I1860" s="19">
        <v>24</v>
      </c>
      <c r="J1860" s="19">
        <v>13</v>
      </c>
      <c r="K1860" s="24">
        <v>85</v>
      </c>
      <c r="L1860" s="12">
        <f t="shared" si="149"/>
        <v>1624.2034019059231</v>
      </c>
      <c r="M1860" s="4">
        <f t="shared" si="150"/>
        <v>3.2106404157880766</v>
      </c>
      <c r="N1860" s="4">
        <f t="shared" si="151"/>
        <v>7.392772760357829</v>
      </c>
    </row>
    <row r="1861" spans="1:14" x14ac:dyDescent="0.2">
      <c r="A1861" s="31">
        <v>37555</v>
      </c>
      <c r="B1861" s="11" t="s">
        <v>31</v>
      </c>
      <c r="C1861" t="s">
        <v>35</v>
      </c>
      <c r="D1861" s="7">
        <v>4</v>
      </c>
      <c r="E1861" s="11" t="s">
        <v>8</v>
      </c>
      <c r="F1861" s="3" t="str">
        <f t="shared" si="147"/>
        <v>Por</v>
      </c>
      <c r="G1861" s="3" t="str">
        <f t="shared" si="148"/>
        <v>Branch</v>
      </c>
      <c r="H1861" s="19">
        <v>48</v>
      </c>
      <c r="I1861" s="19">
        <v>17</v>
      </c>
      <c r="J1861" s="19">
        <v>18</v>
      </c>
      <c r="K1861" s="24">
        <v>90</v>
      </c>
      <c r="L1861" s="12">
        <f t="shared" si="149"/>
        <v>1658.7609210954108</v>
      </c>
      <c r="M1861" s="4">
        <f t="shared" si="150"/>
        <v>3.2197837952279462</v>
      </c>
      <c r="N1861" s="4">
        <f t="shared" si="151"/>
        <v>7.4138261695556613</v>
      </c>
    </row>
    <row r="1862" spans="1:14" x14ac:dyDescent="0.2">
      <c r="A1862" s="31">
        <v>37555</v>
      </c>
      <c r="B1862" s="11" t="s">
        <v>31</v>
      </c>
      <c r="C1862" t="s">
        <v>35</v>
      </c>
      <c r="D1862" s="7">
        <v>4</v>
      </c>
      <c r="E1862" s="11" t="s">
        <v>8</v>
      </c>
      <c r="F1862" s="3" t="str">
        <f t="shared" si="147"/>
        <v>Por</v>
      </c>
      <c r="G1862" s="3" t="str">
        <f t="shared" si="148"/>
        <v>Branch</v>
      </c>
      <c r="H1862" s="19">
        <v>89</v>
      </c>
      <c r="I1862" s="19">
        <v>55</v>
      </c>
      <c r="J1862" s="19">
        <v>26</v>
      </c>
      <c r="K1862" s="24">
        <v>85</v>
      </c>
      <c r="L1862" s="12">
        <f t="shared" si="149"/>
        <v>5968.2406436572091</v>
      </c>
      <c r="M1862" s="4">
        <f t="shared" si="150"/>
        <v>3.7758463258763819</v>
      </c>
      <c r="N1862" s="4">
        <f t="shared" si="151"/>
        <v>8.6942074633992945</v>
      </c>
    </row>
    <row r="1863" spans="1:14" x14ac:dyDescent="0.2">
      <c r="A1863" s="31">
        <v>37555</v>
      </c>
      <c r="B1863" s="11" t="s">
        <v>31</v>
      </c>
      <c r="C1863" t="s">
        <v>35</v>
      </c>
      <c r="D1863" s="7">
        <v>4</v>
      </c>
      <c r="E1863" s="11" t="s">
        <v>8</v>
      </c>
      <c r="F1863" s="3" t="str">
        <f t="shared" si="147"/>
        <v>Por</v>
      </c>
      <c r="G1863" s="3" t="str">
        <f t="shared" si="148"/>
        <v>Branch</v>
      </c>
      <c r="H1863" s="19">
        <v>34</v>
      </c>
      <c r="I1863" s="19">
        <v>23</v>
      </c>
      <c r="J1863" s="19">
        <v>20</v>
      </c>
      <c r="K1863" s="24">
        <v>95</v>
      </c>
      <c r="L1863" s="12">
        <f t="shared" si="149"/>
        <v>1870.8184252127219</v>
      </c>
      <c r="M1863" s="4">
        <f t="shared" si="150"/>
        <v>3.2720316385129302</v>
      </c>
      <c r="N1863" s="4">
        <f t="shared" si="151"/>
        <v>7.5341312746447553</v>
      </c>
    </row>
    <row r="1864" spans="1:14" x14ac:dyDescent="0.2">
      <c r="A1864" s="31">
        <v>37555</v>
      </c>
      <c r="B1864" s="11" t="s">
        <v>31</v>
      </c>
      <c r="C1864" t="s">
        <v>35</v>
      </c>
      <c r="D1864" s="7">
        <v>5</v>
      </c>
      <c r="E1864" s="11" t="s">
        <v>8</v>
      </c>
      <c r="F1864" s="3" t="str">
        <f t="shared" si="147"/>
        <v>Por</v>
      </c>
      <c r="G1864" s="3" t="str">
        <f t="shared" si="148"/>
        <v>Branch</v>
      </c>
      <c r="H1864" s="19">
        <v>38</v>
      </c>
      <c r="I1864" s="19">
        <v>34</v>
      </c>
      <c r="J1864" s="19">
        <v>12</v>
      </c>
      <c r="K1864" s="24">
        <v>80</v>
      </c>
      <c r="L1864" s="12">
        <f t="shared" si="149"/>
        <v>1467.1237692264333</v>
      </c>
      <c r="M1864" s="4">
        <f t="shared" si="150"/>
        <v>3.166466753260246</v>
      </c>
      <c r="N1864" s="4">
        <f t="shared" si="151"/>
        <v>7.2910591435182974</v>
      </c>
    </row>
    <row r="1865" spans="1:14" x14ac:dyDescent="0.2">
      <c r="A1865" s="31">
        <v>37562</v>
      </c>
      <c r="B1865" s="11" t="s">
        <v>31</v>
      </c>
      <c r="C1865" s="3" t="s">
        <v>35</v>
      </c>
      <c r="D1865" s="7">
        <v>10</v>
      </c>
      <c r="E1865" s="11" t="s">
        <v>8</v>
      </c>
      <c r="F1865" s="3" t="str">
        <f t="shared" si="147"/>
        <v>Por</v>
      </c>
      <c r="G1865" s="3" t="str">
        <f t="shared" si="148"/>
        <v>Branch</v>
      </c>
      <c r="H1865" s="19">
        <v>55</v>
      </c>
      <c r="I1865" s="19">
        <v>27</v>
      </c>
      <c r="J1865" s="19">
        <v>17</v>
      </c>
      <c r="K1865" s="24">
        <v>95</v>
      </c>
      <c r="L1865" s="12">
        <f t="shared" si="149"/>
        <v>2074.2365495326608</v>
      </c>
      <c r="M1865" s="4">
        <f t="shared" si="150"/>
        <v>3.3168582825730955</v>
      </c>
      <c r="N1865" s="4">
        <f t="shared" si="151"/>
        <v>7.6373484370266418</v>
      </c>
    </row>
    <row r="1866" spans="1:14" x14ac:dyDescent="0.2">
      <c r="A1866" s="31">
        <v>37562</v>
      </c>
      <c r="B1866" s="11" t="s">
        <v>31</v>
      </c>
      <c r="C1866" s="3" t="s">
        <v>35</v>
      </c>
      <c r="D1866" s="7">
        <v>10</v>
      </c>
      <c r="E1866" s="11" t="s">
        <v>8</v>
      </c>
      <c r="F1866" s="3" t="str">
        <f t="shared" si="147"/>
        <v>Por</v>
      </c>
      <c r="G1866" s="3" t="str">
        <f t="shared" si="148"/>
        <v>Branch</v>
      </c>
      <c r="H1866" s="19">
        <v>18</v>
      </c>
      <c r="I1866" s="19">
        <v>10</v>
      </c>
      <c r="J1866" s="19">
        <v>9</v>
      </c>
      <c r="K1866" s="24">
        <v>0</v>
      </c>
      <c r="L1866" s="12">
        <f t="shared" si="149"/>
        <v>395.84067435231395</v>
      </c>
      <c r="M1866" s="4">
        <f t="shared" si="150"/>
        <v>2.5975204178116966</v>
      </c>
      <c r="N1866" s="4">
        <f t="shared" si="151"/>
        <v>5.9810117928008779</v>
      </c>
    </row>
    <row r="1867" spans="1:14" x14ac:dyDescent="0.2">
      <c r="A1867" s="31">
        <v>37562</v>
      </c>
      <c r="B1867" s="11" t="s">
        <v>31</v>
      </c>
      <c r="C1867" s="3" t="s">
        <v>35</v>
      </c>
      <c r="D1867" s="7">
        <v>10</v>
      </c>
      <c r="E1867" s="11" t="s">
        <v>8</v>
      </c>
      <c r="F1867" s="3" t="str">
        <f t="shared" si="147"/>
        <v>Por</v>
      </c>
      <c r="G1867" s="3" t="str">
        <f t="shared" si="148"/>
        <v>Branch</v>
      </c>
      <c r="H1867" s="19">
        <v>98</v>
      </c>
      <c r="I1867" s="19">
        <v>30</v>
      </c>
      <c r="J1867" s="19">
        <v>15</v>
      </c>
      <c r="K1867" s="24">
        <v>40</v>
      </c>
      <c r="L1867" s="12">
        <f t="shared" si="149"/>
        <v>3015.9289474462012</v>
      </c>
      <c r="M1867" s="4">
        <f t="shared" si="150"/>
        <v>3.4794211057337021</v>
      </c>
      <c r="N1867" s="4">
        <f t="shared" si="151"/>
        <v>8.0116631703112819</v>
      </c>
    </row>
    <row r="1868" spans="1:14" x14ac:dyDescent="0.2">
      <c r="A1868" s="30">
        <v>37555</v>
      </c>
      <c r="B1868" s="3" t="s">
        <v>20</v>
      </c>
      <c r="C1868" s="3" t="s">
        <v>35</v>
      </c>
      <c r="D1868" s="2">
        <v>2</v>
      </c>
      <c r="E1868" s="3" t="s">
        <v>17</v>
      </c>
      <c r="F1868" s="3" t="str">
        <f t="shared" si="147"/>
        <v>Other</v>
      </c>
      <c r="G1868" s="3" t="str">
        <f t="shared" si="148"/>
        <v>OtherHem</v>
      </c>
      <c r="H1868" s="17">
        <v>60.5</v>
      </c>
      <c r="I1868" s="17">
        <v>43</v>
      </c>
      <c r="J1868" s="17">
        <v>17</v>
      </c>
      <c r="K1868" s="22">
        <v>80</v>
      </c>
      <c r="L1868" s="12">
        <f t="shared" si="149"/>
        <v>2951.1335989659119</v>
      </c>
      <c r="M1868" s="4">
        <f t="shared" si="150"/>
        <v>3.4699888706251172</v>
      </c>
      <c r="N1868" s="4">
        <f t="shared" si="151"/>
        <v>7.9899446463566388</v>
      </c>
    </row>
    <row r="1869" spans="1:14" x14ac:dyDescent="0.2">
      <c r="A1869" s="30">
        <v>37555</v>
      </c>
      <c r="B1869" s="3" t="s">
        <v>20</v>
      </c>
      <c r="C1869" s="3" t="s">
        <v>35</v>
      </c>
      <c r="D1869" s="2">
        <v>2</v>
      </c>
      <c r="E1869" s="3" t="s">
        <v>17</v>
      </c>
      <c r="F1869" s="3" t="str">
        <f t="shared" si="147"/>
        <v>Other</v>
      </c>
      <c r="G1869" s="3" t="str">
        <f t="shared" si="148"/>
        <v>OtherHem</v>
      </c>
      <c r="H1869" s="17">
        <v>25</v>
      </c>
      <c r="I1869" s="17">
        <v>6.5</v>
      </c>
      <c r="J1869" s="17">
        <v>11</v>
      </c>
      <c r="K1869" s="22">
        <v>60</v>
      </c>
      <c r="L1869" s="12">
        <f t="shared" si="149"/>
        <v>507.75991263645034</v>
      </c>
      <c r="M1869" s="4">
        <f t="shared" si="150"/>
        <v>2.7056584105825845</v>
      </c>
      <c r="N1869" s="4">
        <f t="shared" si="151"/>
        <v>6.2300087229414221</v>
      </c>
    </row>
    <row r="1870" spans="1:14" x14ac:dyDescent="0.2">
      <c r="A1870" s="31">
        <v>37555</v>
      </c>
      <c r="B1870" s="11" t="s">
        <v>31</v>
      </c>
      <c r="C1870" t="s">
        <v>35</v>
      </c>
      <c r="D1870" s="7">
        <v>3</v>
      </c>
      <c r="E1870" s="11" t="s">
        <v>17</v>
      </c>
      <c r="F1870" s="3" t="str">
        <f t="shared" si="147"/>
        <v>Other</v>
      </c>
      <c r="G1870" s="3" t="str">
        <f t="shared" si="148"/>
        <v>OtherHem</v>
      </c>
      <c r="H1870" s="19">
        <v>82</v>
      </c>
      <c r="I1870" s="19">
        <v>94</v>
      </c>
      <c r="J1870" s="19">
        <v>25</v>
      </c>
      <c r="K1870" s="24">
        <v>70</v>
      </c>
      <c r="L1870" s="12">
        <f t="shared" si="149"/>
        <v>8017.3444519611521</v>
      </c>
      <c r="M1870" s="4">
        <f t="shared" si="150"/>
        <v>3.9040305427432584</v>
      </c>
      <c r="N1870" s="4">
        <f t="shared" si="151"/>
        <v>8.9893625303140805</v>
      </c>
    </row>
    <row r="1871" spans="1:14" x14ac:dyDescent="0.2">
      <c r="A1871" s="30">
        <v>37562</v>
      </c>
      <c r="B1871" s="3" t="s">
        <v>20</v>
      </c>
      <c r="C1871" s="3" t="s">
        <v>35</v>
      </c>
      <c r="D1871" s="2">
        <v>7</v>
      </c>
      <c r="E1871" s="3" t="s">
        <v>17</v>
      </c>
      <c r="F1871" s="3" t="str">
        <f t="shared" si="147"/>
        <v>Other</v>
      </c>
      <c r="G1871" s="3" t="str">
        <f t="shared" si="148"/>
        <v>OtherHem</v>
      </c>
      <c r="H1871" s="17">
        <v>82.5</v>
      </c>
      <c r="I1871" s="17">
        <v>62</v>
      </c>
      <c r="J1871" s="17">
        <v>28</v>
      </c>
      <c r="K1871" s="22">
        <v>85</v>
      </c>
      <c r="L1871" s="12">
        <f t="shared" si="149"/>
        <v>6480.3202461923456</v>
      </c>
      <c r="M1871" s="4">
        <f t="shared" si="150"/>
        <v>3.8115964684813273</v>
      </c>
      <c r="N1871" s="4">
        <f t="shared" si="151"/>
        <v>8.7765252088338528</v>
      </c>
    </row>
    <row r="1872" spans="1:14" x14ac:dyDescent="0.2">
      <c r="A1872" s="31">
        <v>37562</v>
      </c>
      <c r="B1872" s="11" t="s">
        <v>38</v>
      </c>
      <c r="C1872" s="3" t="s">
        <v>35</v>
      </c>
      <c r="D1872" s="10">
        <v>7</v>
      </c>
      <c r="E1872" s="28" t="s">
        <v>17</v>
      </c>
      <c r="F1872" s="3" t="str">
        <f t="shared" si="147"/>
        <v>Other</v>
      </c>
      <c r="G1872" s="3" t="str">
        <f t="shared" si="148"/>
        <v>OtherHem</v>
      </c>
      <c r="H1872" s="19">
        <v>4</v>
      </c>
      <c r="I1872" s="17">
        <v>3</v>
      </c>
      <c r="J1872" s="17">
        <v>3</v>
      </c>
      <c r="K1872" s="22">
        <v>0</v>
      </c>
      <c r="L1872" s="12">
        <f t="shared" si="149"/>
        <v>37.699111843077517</v>
      </c>
      <c r="M1872" s="4">
        <f t="shared" si="150"/>
        <v>1.5763311187417586</v>
      </c>
      <c r="N1872" s="4">
        <f t="shared" si="151"/>
        <v>3.6296365356374003</v>
      </c>
    </row>
    <row r="1873" spans="1:14" x14ac:dyDescent="0.2">
      <c r="A1873" s="31">
        <v>37562</v>
      </c>
      <c r="B1873" s="11" t="s">
        <v>38</v>
      </c>
      <c r="C1873" s="3" t="s">
        <v>35</v>
      </c>
      <c r="D1873" s="10">
        <v>7</v>
      </c>
      <c r="E1873" s="28" t="s">
        <v>17</v>
      </c>
      <c r="F1873" s="3" t="str">
        <f t="shared" si="147"/>
        <v>Other</v>
      </c>
      <c r="G1873" s="3" t="str">
        <f t="shared" si="148"/>
        <v>OtherHem</v>
      </c>
      <c r="H1873" s="19">
        <v>75</v>
      </c>
      <c r="I1873" s="17">
        <v>27</v>
      </c>
      <c r="J1873" s="17">
        <v>13</v>
      </c>
      <c r="K1873" s="22">
        <v>60</v>
      </c>
      <c r="L1873" s="12">
        <f t="shared" si="149"/>
        <v>2121.3604393365076</v>
      </c>
      <c r="M1873" s="4">
        <f t="shared" si="150"/>
        <v>3.3266144655536225</v>
      </c>
      <c r="N1873" s="4">
        <f t="shared" si="151"/>
        <v>7.6598128785221249</v>
      </c>
    </row>
    <row r="1874" spans="1:14" x14ac:dyDescent="0.2">
      <c r="A1874" s="31">
        <v>37562</v>
      </c>
      <c r="B1874" s="11" t="s">
        <v>31</v>
      </c>
      <c r="C1874" s="3" t="s">
        <v>35</v>
      </c>
      <c r="D1874" s="7">
        <v>7</v>
      </c>
      <c r="E1874" s="11" t="s">
        <v>17</v>
      </c>
      <c r="F1874" s="3" t="str">
        <f t="shared" si="147"/>
        <v>Other</v>
      </c>
      <c r="G1874" s="3" t="str">
        <f t="shared" si="148"/>
        <v>OtherHem</v>
      </c>
      <c r="H1874" s="19">
        <v>8</v>
      </c>
      <c r="I1874" s="19">
        <v>6</v>
      </c>
      <c r="J1874" s="19">
        <v>6</v>
      </c>
      <c r="K1874" s="24">
        <v>0</v>
      </c>
      <c r="L1874" s="12">
        <f t="shared" si="149"/>
        <v>150.79644737231007</v>
      </c>
      <c r="M1874" s="4">
        <f t="shared" si="150"/>
        <v>2.1783911100697209</v>
      </c>
      <c r="N1874" s="4">
        <f t="shared" si="151"/>
        <v>5.0159308967572906</v>
      </c>
    </row>
    <row r="1875" spans="1:14" x14ac:dyDescent="0.2">
      <c r="A1875" s="31">
        <v>37562</v>
      </c>
      <c r="B1875" s="11" t="s">
        <v>31</v>
      </c>
      <c r="C1875" s="3" t="s">
        <v>35</v>
      </c>
      <c r="D1875" s="7">
        <v>7</v>
      </c>
      <c r="E1875" s="11" t="s">
        <v>17</v>
      </c>
      <c r="F1875" s="3" t="str">
        <f t="shared" si="147"/>
        <v>Other</v>
      </c>
      <c r="G1875" s="3" t="str">
        <f t="shared" si="148"/>
        <v>OtherHem</v>
      </c>
      <c r="H1875" s="19">
        <v>12</v>
      </c>
      <c r="I1875" s="19">
        <v>2</v>
      </c>
      <c r="J1875" s="19">
        <v>4</v>
      </c>
      <c r="K1875" s="24">
        <v>0</v>
      </c>
      <c r="L1875" s="12">
        <f t="shared" si="149"/>
        <v>69.115038378975441</v>
      </c>
      <c r="M1875" s="4">
        <f t="shared" si="150"/>
        <v>1.8395725535163401</v>
      </c>
      <c r="N1875" s="4">
        <f t="shared" si="151"/>
        <v>4.235772339207716</v>
      </c>
    </row>
    <row r="1876" spans="1:14" x14ac:dyDescent="0.2">
      <c r="A1876" s="31">
        <v>37555</v>
      </c>
      <c r="B1876" s="11" t="s">
        <v>31</v>
      </c>
      <c r="C1876" t="s">
        <v>35</v>
      </c>
      <c r="D1876" s="7">
        <v>3</v>
      </c>
      <c r="E1876" s="11" t="s">
        <v>40</v>
      </c>
      <c r="F1876" s="3" t="str">
        <f t="shared" si="147"/>
        <v>Poc</v>
      </c>
      <c r="G1876" s="3" t="str">
        <f t="shared" si="148"/>
        <v>OtherBrh</v>
      </c>
      <c r="H1876" s="19">
        <v>23</v>
      </c>
      <c r="I1876" s="19">
        <v>20</v>
      </c>
      <c r="J1876" s="19">
        <v>25</v>
      </c>
      <c r="K1876" s="24">
        <v>0</v>
      </c>
      <c r="L1876" s="12">
        <f t="shared" si="149"/>
        <v>2324.7785636564467</v>
      </c>
      <c r="M1876" s="4">
        <f t="shared" si="150"/>
        <v>3.3663815924251099</v>
      </c>
      <c r="N1876" s="4">
        <f t="shared" si="151"/>
        <v>7.7513800720476151</v>
      </c>
    </row>
    <row r="1877" spans="1:14" x14ac:dyDescent="0.2">
      <c r="A1877" s="30">
        <v>37555</v>
      </c>
      <c r="B1877" s="3" t="s">
        <v>20</v>
      </c>
      <c r="C1877" s="3" t="s">
        <v>35</v>
      </c>
      <c r="D1877" s="2">
        <v>4</v>
      </c>
      <c r="E1877" s="3" t="s">
        <v>11</v>
      </c>
      <c r="F1877" s="3" t="str">
        <f t="shared" si="147"/>
        <v>Por</v>
      </c>
      <c r="G1877" s="3" t="str">
        <f t="shared" si="148"/>
        <v>OtherEnc</v>
      </c>
      <c r="H1877" s="17">
        <v>0.8</v>
      </c>
      <c r="I1877" s="17">
        <v>0.6</v>
      </c>
      <c r="J1877" s="17">
        <v>0</v>
      </c>
      <c r="K1877" s="22">
        <v>0</v>
      </c>
      <c r="L1877" s="12">
        <f t="shared" si="149"/>
        <v>0.37699111843077515</v>
      </c>
      <c r="M1877" s="4">
        <f t="shared" si="150"/>
        <v>-0.42366888125824137</v>
      </c>
      <c r="N1877" s="4">
        <f t="shared" si="151"/>
        <v>-0.97553365035069095</v>
      </c>
    </row>
    <row r="1878" spans="1:14" x14ac:dyDescent="0.2">
      <c r="A1878" s="30">
        <v>37555</v>
      </c>
      <c r="B1878" s="3" t="s">
        <v>20</v>
      </c>
      <c r="C1878" s="3" t="s">
        <v>35</v>
      </c>
      <c r="D1878" s="2">
        <v>4</v>
      </c>
      <c r="E1878" s="3" t="s">
        <v>11</v>
      </c>
      <c r="F1878" s="3" t="str">
        <f t="shared" si="147"/>
        <v>Por</v>
      </c>
      <c r="G1878" s="3" t="str">
        <f t="shared" si="148"/>
        <v>OtherEnc</v>
      </c>
      <c r="H1878" s="17">
        <v>2.5</v>
      </c>
      <c r="I1878" s="17">
        <v>2</v>
      </c>
      <c r="J1878" s="17">
        <v>0</v>
      </c>
      <c r="K1878" s="22">
        <v>0</v>
      </c>
      <c r="L1878" s="12">
        <f t="shared" si="149"/>
        <v>3.9269908169872414</v>
      </c>
      <c r="M1878" s="4">
        <f t="shared" si="150"/>
        <v>0.59405988570219026</v>
      </c>
      <c r="N1878" s="4">
        <f t="shared" si="151"/>
        <v>1.3678734371636099</v>
      </c>
    </row>
    <row r="1879" spans="1:14" x14ac:dyDescent="0.2">
      <c r="A1879" s="30">
        <v>37555</v>
      </c>
      <c r="B1879" s="3" t="s">
        <v>20</v>
      </c>
      <c r="C1879" s="3" t="s">
        <v>35</v>
      </c>
      <c r="D1879" s="2">
        <v>4</v>
      </c>
      <c r="E1879" s="3" t="s">
        <v>11</v>
      </c>
      <c r="F1879" s="3" t="str">
        <f t="shared" si="147"/>
        <v>Por</v>
      </c>
      <c r="G1879" s="3" t="str">
        <f t="shared" si="148"/>
        <v>OtherEnc</v>
      </c>
      <c r="H1879" s="17">
        <v>1</v>
      </c>
      <c r="I1879" s="17">
        <v>0.6</v>
      </c>
      <c r="J1879" s="17">
        <v>0</v>
      </c>
      <c r="K1879" s="22">
        <v>0</v>
      </c>
      <c r="L1879" s="12">
        <f t="shared" si="149"/>
        <v>0.47123889803846897</v>
      </c>
      <c r="M1879" s="4">
        <f t="shared" si="150"/>
        <v>-0.32675886825018491</v>
      </c>
      <c r="N1879" s="4">
        <f t="shared" si="151"/>
        <v>-0.75239009903648113</v>
      </c>
    </row>
    <row r="1880" spans="1:14" x14ac:dyDescent="0.2">
      <c r="A1880" s="30">
        <v>37555</v>
      </c>
      <c r="B1880" s="3" t="s">
        <v>20</v>
      </c>
      <c r="C1880" s="3" t="s">
        <v>35</v>
      </c>
      <c r="D1880" s="2">
        <v>4</v>
      </c>
      <c r="E1880" s="3" t="s">
        <v>11</v>
      </c>
      <c r="F1880" s="3" t="str">
        <f t="shared" si="147"/>
        <v>Por</v>
      </c>
      <c r="G1880" s="3" t="str">
        <f t="shared" si="148"/>
        <v>OtherEnc</v>
      </c>
      <c r="H1880" s="17">
        <v>1.2</v>
      </c>
      <c r="I1880" s="17">
        <v>1.2</v>
      </c>
      <c r="J1880" s="17">
        <v>0</v>
      </c>
      <c r="K1880" s="22">
        <v>0</v>
      </c>
      <c r="L1880" s="12">
        <f t="shared" si="149"/>
        <v>1.1309733552923256</v>
      </c>
      <c r="M1880" s="4">
        <f t="shared" si="150"/>
        <v>5.3452373461421121E-2</v>
      </c>
      <c r="N1880" s="4">
        <f t="shared" si="151"/>
        <v>0.1230786383174188</v>
      </c>
    </row>
    <row r="1881" spans="1:14" x14ac:dyDescent="0.2">
      <c r="A1881" s="30">
        <v>37555</v>
      </c>
      <c r="B1881" s="3" t="s">
        <v>20</v>
      </c>
      <c r="C1881" s="3" t="s">
        <v>35</v>
      </c>
      <c r="D1881" s="2">
        <v>4</v>
      </c>
      <c r="E1881" s="3" t="s">
        <v>11</v>
      </c>
      <c r="F1881" s="3" t="str">
        <f t="shared" si="147"/>
        <v>Por</v>
      </c>
      <c r="G1881" s="3" t="str">
        <f t="shared" si="148"/>
        <v>OtherEnc</v>
      </c>
      <c r="H1881" s="17">
        <v>1</v>
      </c>
      <c r="I1881" s="17">
        <v>0.8</v>
      </c>
      <c r="J1881" s="17">
        <v>0</v>
      </c>
      <c r="K1881" s="22">
        <v>0</v>
      </c>
      <c r="L1881" s="12">
        <f t="shared" si="149"/>
        <v>0.62831853071795862</v>
      </c>
      <c r="M1881" s="4">
        <f t="shared" si="150"/>
        <v>-0.20182013164188498</v>
      </c>
      <c r="N1881" s="4">
        <f t="shared" si="151"/>
        <v>-0.46470802658470023</v>
      </c>
    </row>
    <row r="1882" spans="1:14" x14ac:dyDescent="0.2">
      <c r="A1882" s="30">
        <v>37555</v>
      </c>
      <c r="B1882" s="3" t="s">
        <v>20</v>
      </c>
      <c r="C1882" s="3" t="s">
        <v>35</v>
      </c>
      <c r="D1882" s="2">
        <v>4</v>
      </c>
      <c r="E1882" s="3" t="s">
        <v>11</v>
      </c>
      <c r="F1882" s="3" t="str">
        <f t="shared" si="147"/>
        <v>Por</v>
      </c>
      <c r="G1882" s="3" t="str">
        <f t="shared" si="148"/>
        <v>OtherEnc</v>
      </c>
      <c r="H1882" s="17">
        <v>2</v>
      </c>
      <c r="I1882" s="17">
        <v>2</v>
      </c>
      <c r="J1882" s="17">
        <v>0</v>
      </c>
      <c r="K1882" s="22">
        <v>5</v>
      </c>
      <c r="L1882" s="12">
        <f t="shared" si="149"/>
        <v>3.1415926535897931</v>
      </c>
      <c r="M1882" s="4">
        <f t="shared" si="150"/>
        <v>0.49714987269413385</v>
      </c>
      <c r="N1882" s="4">
        <f t="shared" si="151"/>
        <v>1.1447298858494002</v>
      </c>
    </row>
    <row r="1883" spans="1:14" x14ac:dyDescent="0.2">
      <c r="A1883" s="31">
        <v>37562</v>
      </c>
      <c r="B1883" s="11" t="s">
        <v>38</v>
      </c>
      <c r="C1883" s="3" t="s">
        <v>35</v>
      </c>
      <c r="D1883" s="10">
        <v>8</v>
      </c>
      <c r="E1883" s="28" t="s">
        <v>11</v>
      </c>
      <c r="F1883" s="3" t="str">
        <f t="shared" si="147"/>
        <v>Por</v>
      </c>
      <c r="G1883" s="3" t="str">
        <f t="shared" si="148"/>
        <v>OtherEnc</v>
      </c>
      <c r="H1883" s="19">
        <v>2.5</v>
      </c>
      <c r="I1883" s="17">
        <v>2</v>
      </c>
      <c r="J1883" s="17">
        <v>0</v>
      </c>
      <c r="K1883" s="22">
        <v>0</v>
      </c>
      <c r="L1883" s="12">
        <f t="shared" si="149"/>
        <v>3.9269908169872414</v>
      </c>
      <c r="M1883" s="4">
        <f t="shared" si="150"/>
        <v>0.59405988570219026</v>
      </c>
      <c r="N1883" s="4">
        <f t="shared" si="151"/>
        <v>1.3678734371636099</v>
      </c>
    </row>
    <row r="1884" spans="1:14" x14ac:dyDescent="0.2">
      <c r="A1884" s="31">
        <v>37562</v>
      </c>
      <c r="B1884" s="11" t="s">
        <v>38</v>
      </c>
      <c r="C1884" s="3" t="s">
        <v>35</v>
      </c>
      <c r="D1884" s="10">
        <v>8</v>
      </c>
      <c r="E1884" s="28" t="s">
        <v>11</v>
      </c>
      <c r="F1884" s="3" t="str">
        <f t="shared" si="147"/>
        <v>Por</v>
      </c>
      <c r="G1884" s="3" t="str">
        <f t="shared" si="148"/>
        <v>OtherEnc</v>
      </c>
      <c r="H1884" s="19">
        <v>1</v>
      </c>
      <c r="I1884" s="19">
        <v>0.5</v>
      </c>
      <c r="J1884" s="19">
        <v>0</v>
      </c>
      <c r="K1884" s="24">
        <v>0</v>
      </c>
      <c r="L1884" s="12">
        <f t="shared" si="149"/>
        <v>0.39269908169872414</v>
      </c>
      <c r="M1884" s="4">
        <f t="shared" si="150"/>
        <v>-0.40594011429780974</v>
      </c>
      <c r="N1884" s="4">
        <f t="shared" si="151"/>
        <v>-0.93471165583043581</v>
      </c>
    </row>
    <row r="1885" spans="1:14" x14ac:dyDescent="0.2">
      <c r="A1885" s="31">
        <v>37562</v>
      </c>
      <c r="B1885" s="11" t="s">
        <v>38</v>
      </c>
      <c r="C1885" s="3" t="s">
        <v>35</v>
      </c>
      <c r="D1885" s="10">
        <v>8</v>
      </c>
      <c r="E1885" s="28" t="s">
        <v>11</v>
      </c>
      <c r="F1885" s="3" t="str">
        <f t="shared" si="147"/>
        <v>Por</v>
      </c>
      <c r="G1885" s="3" t="str">
        <f t="shared" si="148"/>
        <v>OtherEnc</v>
      </c>
      <c r="H1885" s="19">
        <v>3</v>
      </c>
      <c r="I1885" s="19">
        <v>3</v>
      </c>
      <c r="J1885" s="19">
        <v>0</v>
      </c>
      <c r="K1885" s="24">
        <v>0</v>
      </c>
      <c r="L1885" s="12">
        <f t="shared" si="149"/>
        <v>7.0685834705770345</v>
      </c>
      <c r="M1885" s="4">
        <f t="shared" si="150"/>
        <v>0.84933239080549627</v>
      </c>
      <c r="N1885" s="4">
        <f t="shared" si="151"/>
        <v>1.9556601020657289</v>
      </c>
    </row>
    <row r="1886" spans="1:14" x14ac:dyDescent="0.2">
      <c r="A1886" s="31">
        <v>37562</v>
      </c>
      <c r="B1886" s="11" t="s">
        <v>38</v>
      </c>
      <c r="C1886" s="3" t="s">
        <v>35</v>
      </c>
      <c r="D1886" s="10">
        <v>8</v>
      </c>
      <c r="E1886" s="28" t="s">
        <v>11</v>
      </c>
      <c r="F1886" s="3" t="str">
        <f t="shared" si="147"/>
        <v>Por</v>
      </c>
      <c r="G1886" s="3" t="str">
        <f t="shared" si="148"/>
        <v>OtherEnc</v>
      </c>
      <c r="H1886" s="19">
        <v>3</v>
      </c>
      <c r="I1886" s="19">
        <v>3</v>
      </c>
      <c r="J1886" s="19">
        <v>0</v>
      </c>
      <c r="K1886" s="24">
        <v>20</v>
      </c>
      <c r="L1886" s="12">
        <f t="shared" si="149"/>
        <v>7.0685834705770345</v>
      </c>
      <c r="M1886" s="4">
        <f t="shared" si="150"/>
        <v>0.84933239080549627</v>
      </c>
      <c r="N1886" s="4">
        <f t="shared" si="151"/>
        <v>1.9556601020657289</v>
      </c>
    </row>
    <row r="1887" spans="1:14" x14ac:dyDescent="0.2">
      <c r="A1887" s="31">
        <v>37562</v>
      </c>
      <c r="B1887" s="11" t="s">
        <v>38</v>
      </c>
      <c r="C1887" s="3" t="s">
        <v>35</v>
      </c>
      <c r="D1887" s="10">
        <v>8</v>
      </c>
      <c r="E1887" s="28" t="s">
        <v>11</v>
      </c>
      <c r="F1887" s="3" t="str">
        <f t="shared" si="147"/>
        <v>Por</v>
      </c>
      <c r="G1887" s="3" t="str">
        <f t="shared" si="148"/>
        <v>OtherEnc</v>
      </c>
      <c r="H1887" s="19">
        <v>5</v>
      </c>
      <c r="I1887" s="19">
        <v>2</v>
      </c>
      <c r="J1887" s="19">
        <v>0</v>
      </c>
      <c r="K1887" s="24">
        <v>10</v>
      </c>
      <c r="L1887" s="12">
        <f t="shared" si="149"/>
        <v>7.8539816339744828</v>
      </c>
      <c r="M1887" s="4">
        <f t="shared" si="150"/>
        <v>0.8950898813661714</v>
      </c>
      <c r="N1887" s="4">
        <f t="shared" si="151"/>
        <v>2.061020617723555</v>
      </c>
    </row>
    <row r="1888" spans="1:14" x14ac:dyDescent="0.2">
      <c r="A1888" s="31">
        <v>37562</v>
      </c>
      <c r="B1888" s="11" t="s">
        <v>38</v>
      </c>
      <c r="C1888" s="3" t="s">
        <v>35</v>
      </c>
      <c r="D1888" s="10">
        <v>8</v>
      </c>
      <c r="E1888" s="28" t="s">
        <v>11</v>
      </c>
      <c r="F1888" s="3" t="str">
        <f t="shared" si="147"/>
        <v>Por</v>
      </c>
      <c r="G1888" s="3" t="str">
        <f t="shared" si="148"/>
        <v>OtherEnc</v>
      </c>
      <c r="H1888" s="19">
        <v>3</v>
      </c>
      <c r="I1888" s="19">
        <v>1.5</v>
      </c>
      <c r="J1888" s="19">
        <v>0</v>
      </c>
      <c r="K1888" s="24">
        <v>5</v>
      </c>
      <c r="L1888" s="12">
        <f t="shared" si="149"/>
        <v>3.5342917352885173</v>
      </c>
      <c r="M1888" s="4">
        <f t="shared" si="150"/>
        <v>0.54830239514151513</v>
      </c>
      <c r="N1888" s="4">
        <f t="shared" si="151"/>
        <v>1.2625129215057835</v>
      </c>
    </row>
    <row r="1889" spans="1:14" x14ac:dyDescent="0.2">
      <c r="A1889" s="30">
        <v>37562</v>
      </c>
      <c r="B1889" s="3" t="s">
        <v>20</v>
      </c>
      <c r="C1889" s="3" t="s">
        <v>35</v>
      </c>
      <c r="D1889" s="2">
        <v>9</v>
      </c>
      <c r="E1889" s="3" t="s">
        <v>11</v>
      </c>
      <c r="F1889" s="3" t="str">
        <f t="shared" si="147"/>
        <v>Por</v>
      </c>
      <c r="G1889" s="3" t="str">
        <f t="shared" si="148"/>
        <v>OtherEnc</v>
      </c>
      <c r="H1889" s="17">
        <v>2</v>
      </c>
      <c r="I1889" s="17">
        <v>0.8</v>
      </c>
      <c r="J1889" s="17">
        <v>0</v>
      </c>
      <c r="K1889" s="22">
        <v>0</v>
      </c>
      <c r="L1889" s="12">
        <f t="shared" si="149"/>
        <v>1.2566370614359172</v>
      </c>
      <c r="M1889" s="4">
        <f t="shared" si="150"/>
        <v>9.9209864022096222E-2</v>
      </c>
      <c r="N1889" s="4">
        <f t="shared" si="151"/>
        <v>0.22843915397524506</v>
      </c>
    </row>
    <row r="1890" spans="1:14" x14ac:dyDescent="0.2">
      <c r="A1890" s="30">
        <v>37562</v>
      </c>
      <c r="B1890" s="3" t="s">
        <v>20</v>
      </c>
      <c r="C1890" s="3" t="s">
        <v>35</v>
      </c>
      <c r="D1890" s="2">
        <v>9</v>
      </c>
      <c r="E1890" s="3" t="s">
        <v>11</v>
      </c>
      <c r="F1890" s="3" t="str">
        <f t="shared" si="147"/>
        <v>Por</v>
      </c>
      <c r="G1890" s="3" t="str">
        <f t="shared" si="148"/>
        <v>OtherEnc</v>
      </c>
      <c r="H1890" s="17">
        <v>2</v>
      </c>
      <c r="I1890" s="17">
        <v>1.8</v>
      </c>
      <c r="J1890" s="17">
        <v>0</v>
      </c>
      <c r="K1890" s="22">
        <v>0</v>
      </c>
      <c r="L1890" s="12">
        <f t="shared" si="149"/>
        <v>2.8274333882308138</v>
      </c>
      <c r="M1890" s="4">
        <f t="shared" si="150"/>
        <v>0.45139238213345872</v>
      </c>
      <c r="N1890" s="4">
        <f t="shared" si="151"/>
        <v>1.0393693701915738</v>
      </c>
    </row>
    <row r="1891" spans="1:14" x14ac:dyDescent="0.2">
      <c r="A1891" s="30">
        <v>37562</v>
      </c>
      <c r="B1891" s="3" t="s">
        <v>20</v>
      </c>
      <c r="C1891" s="3" t="s">
        <v>35</v>
      </c>
      <c r="D1891" s="2">
        <v>9</v>
      </c>
      <c r="E1891" s="3" t="s">
        <v>11</v>
      </c>
      <c r="F1891" s="3" t="str">
        <f t="shared" si="147"/>
        <v>Por</v>
      </c>
      <c r="G1891" s="3" t="str">
        <f t="shared" si="148"/>
        <v>OtherEnc</v>
      </c>
      <c r="H1891" s="17">
        <v>1.6</v>
      </c>
      <c r="I1891" s="17">
        <v>1</v>
      </c>
      <c r="J1891" s="17">
        <v>0</v>
      </c>
      <c r="K1891" s="22">
        <v>10</v>
      </c>
      <c r="L1891" s="12">
        <f t="shared" si="149"/>
        <v>1.2566370614359172</v>
      </c>
      <c r="M1891" s="4">
        <f t="shared" si="150"/>
        <v>9.9209864022096222E-2</v>
      </c>
      <c r="N1891" s="4">
        <f t="shared" si="151"/>
        <v>0.22843915397524506</v>
      </c>
    </row>
    <row r="1892" spans="1:14" x14ac:dyDescent="0.2">
      <c r="A1892" s="30">
        <v>37562</v>
      </c>
      <c r="B1892" s="3" t="s">
        <v>20</v>
      </c>
      <c r="C1892" s="3" t="s">
        <v>35</v>
      </c>
      <c r="D1892" s="2">
        <v>9</v>
      </c>
      <c r="E1892" s="3" t="s">
        <v>11</v>
      </c>
      <c r="F1892" s="3" t="str">
        <f t="shared" si="147"/>
        <v>Por</v>
      </c>
      <c r="G1892" s="3" t="str">
        <f t="shared" si="148"/>
        <v>OtherEnc</v>
      </c>
      <c r="H1892" s="17">
        <v>3</v>
      </c>
      <c r="I1892" s="17">
        <v>2.5</v>
      </c>
      <c r="J1892" s="17">
        <v>0</v>
      </c>
      <c r="K1892" s="22">
        <v>5</v>
      </c>
      <c r="L1892" s="12">
        <f t="shared" si="149"/>
        <v>5.8904862254808616</v>
      </c>
      <c r="M1892" s="4">
        <f t="shared" si="150"/>
        <v>0.7701511447578715</v>
      </c>
      <c r="N1892" s="4">
        <f t="shared" si="151"/>
        <v>1.7733385452717743</v>
      </c>
    </row>
    <row r="1893" spans="1:14" x14ac:dyDescent="0.2">
      <c r="A1893" s="30">
        <v>37562</v>
      </c>
      <c r="B1893" s="3" t="s">
        <v>20</v>
      </c>
      <c r="C1893" s="3" t="s">
        <v>35</v>
      </c>
      <c r="D1893" s="2">
        <v>9</v>
      </c>
      <c r="E1893" s="3" t="s">
        <v>11</v>
      </c>
      <c r="F1893" s="3" t="str">
        <f t="shared" si="147"/>
        <v>Por</v>
      </c>
      <c r="G1893" s="3" t="str">
        <f t="shared" si="148"/>
        <v>OtherEnc</v>
      </c>
      <c r="H1893" s="17">
        <v>2.5</v>
      </c>
      <c r="I1893" s="17">
        <v>2.5</v>
      </c>
      <c r="J1893" s="17">
        <v>0</v>
      </c>
      <c r="K1893" s="22">
        <v>0</v>
      </c>
      <c r="L1893" s="12">
        <f t="shared" si="149"/>
        <v>4.908738521234052</v>
      </c>
      <c r="M1893" s="4">
        <f t="shared" si="150"/>
        <v>0.69096989871024672</v>
      </c>
      <c r="N1893" s="4">
        <f t="shared" si="151"/>
        <v>1.5910169884778196</v>
      </c>
    </row>
    <row r="1894" spans="1:14" x14ac:dyDescent="0.2">
      <c r="A1894" s="30">
        <v>37562</v>
      </c>
      <c r="B1894" s="3" t="s">
        <v>20</v>
      </c>
      <c r="C1894" s="3" t="s">
        <v>35</v>
      </c>
      <c r="D1894" s="2">
        <v>9</v>
      </c>
      <c r="E1894" s="3" t="s">
        <v>11</v>
      </c>
      <c r="F1894" s="3" t="str">
        <f t="shared" si="147"/>
        <v>Por</v>
      </c>
      <c r="G1894" s="3" t="str">
        <f t="shared" si="148"/>
        <v>OtherEnc</v>
      </c>
      <c r="H1894" s="17">
        <v>2.5</v>
      </c>
      <c r="I1894" s="17">
        <v>1.8</v>
      </c>
      <c r="J1894" s="17">
        <v>0</v>
      </c>
      <c r="K1894" s="22">
        <v>0</v>
      </c>
      <c r="L1894" s="12">
        <f t="shared" si="149"/>
        <v>3.5342917352885173</v>
      </c>
      <c r="M1894" s="4">
        <f t="shared" si="150"/>
        <v>0.54830239514151513</v>
      </c>
      <c r="N1894" s="4">
        <f t="shared" si="151"/>
        <v>1.2625129215057835</v>
      </c>
    </row>
    <row r="1895" spans="1:14" x14ac:dyDescent="0.2">
      <c r="A1895" s="30">
        <v>37562</v>
      </c>
      <c r="B1895" s="3" t="s">
        <v>20</v>
      </c>
      <c r="C1895" s="3" t="s">
        <v>35</v>
      </c>
      <c r="D1895" s="2">
        <v>9</v>
      </c>
      <c r="E1895" s="3" t="s">
        <v>11</v>
      </c>
      <c r="F1895" s="3" t="str">
        <f t="shared" si="147"/>
        <v>Por</v>
      </c>
      <c r="G1895" s="3" t="str">
        <f t="shared" si="148"/>
        <v>OtherEnc</v>
      </c>
      <c r="H1895" s="17">
        <v>2.2000000000000002</v>
      </c>
      <c r="I1895" s="17">
        <v>1.5</v>
      </c>
      <c r="J1895" s="17">
        <v>0</v>
      </c>
      <c r="K1895" s="22">
        <v>0</v>
      </c>
      <c r="L1895" s="12">
        <f t="shared" si="149"/>
        <v>2.5918139392115793</v>
      </c>
      <c r="M1895" s="4">
        <f t="shared" si="150"/>
        <v>0.41360382124405892</v>
      </c>
      <c r="N1895" s="4">
        <f t="shared" si="151"/>
        <v>0.95235799320194403</v>
      </c>
    </row>
    <row r="1896" spans="1:14" x14ac:dyDescent="0.2">
      <c r="A1896" s="30">
        <v>37520</v>
      </c>
      <c r="B1896" s="3" t="s">
        <v>20</v>
      </c>
      <c r="C1896" s="3" t="s">
        <v>35</v>
      </c>
      <c r="D1896" s="2">
        <v>1</v>
      </c>
      <c r="E1896" s="3" t="s">
        <v>6</v>
      </c>
      <c r="F1896" s="3" t="str">
        <f t="shared" si="147"/>
        <v>Por</v>
      </c>
      <c r="G1896" s="3" t="str">
        <f t="shared" si="148"/>
        <v>Hemisph</v>
      </c>
      <c r="H1896" s="17">
        <v>215</v>
      </c>
      <c r="I1896" s="17">
        <v>168</v>
      </c>
      <c r="J1896" s="17">
        <v>155</v>
      </c>
      <c r="K1896" s="22">
        <v>90</v>
      </c>
      <c r="L1896" s="12">
        <f t="shared" si="149"/>
        <v>103845.34516441061</v>
      </c>
      <c r="M1896" s="4">
        <f t="shared" si="150"/>
        <v>5.0163870341911174</v>
      </c>
      <c r="N1896" s="4">
        <f t="shared" si="151"/>
        <v>11.550658005617079</v>
      </c>
    </row>
    <row r="1897" spans="1:14" x14ac:dyDescent="0.2">
      <c r="A1897" s="30">
        <v>37520</v>
      </c>
      <c r="B1897" s="3" t="s">
        <v>20</v>
      </c>
      <c r="C1897" s="3" t="s">
        <v>35</v>
      </c>
      <c r="D1897" s="2">
        <v>1</v>
      </c>
      <c r="E1897" s="3" t="s">
        <v>6</v>
      </c>
      <c r="F1897" s="3" t="str">
        <f t="shared" si="147"/>
        <v>Por</v>
      </c>
      <c r="G1897" s="3" t="str">
        <f t="shared" si="148"/>
        <v>Hemisph</v>
      </c>
      <c r="H1897" s="17">
        <v>352</v>
      </c>
      <c r="I1897" s="17">
        <v>381</v>
      </c>
      <c r="J1897" s="17">
        <v>262</v>
      </c>
      <c r="K1897" s="22">
        <v>25</v>
      </c>
      <c r="L1897" s="12">
        <f t="shared" si="149"/>
        <v>320982.80460257636</v>
      </c>
      <c r="M1897" s="4">
        <f t="shared" si="150"/>
        <v>5.5064817674010014</v>
      </c>
      <c r="N1897" s="4">
        <f t="shared" si="151"/>
        <v>12.679142832461052</v>
      </c>
    </row>
    <row r="1898" spans="1:14" x14ac:dyDescent="0.2">
      <c r="A1898" s="31">
        <v>37520</v>
      </c>
      <c r="B1898" s="11" t="s">
        <v>31</v>
      </c>
      <c r="C1898" s="3" t="s">
        <v>35</v>
      </c>
      <c r="D1898" s="2">
        <v>1</v>
      </c>
      <c r="E1898" s="11" t="s">
        <v>6</v>
      </c>
      <c r="F1898" s="3" t="str">
        <f t="shared" si="147"/>
        <v>Por</v>
      </c>
      <c r="G1898" s="3" t="str">
        <f t="shared" si="148"/>
        <v>Hemisph</v>
      </c>
      <c r="H1898" s="19">
        <v>235</v>
      </c>
      <c r="I1898" s="19">
        <v>126</v>
      </c>
      <c r="J1898" s="19">
        <v>115</v>
      </c>
      <c r="K1898" s="24">
        <v>20</v>
      </c>
      <c r="L1898" s="12">
        <f t="shared" si="149"/>
        <v>64803.202461923458</v>
      </c>
      <c r="M1898" s="4">
        <f t="shared" si="150"/>
        <v>4.8115964684813273</v>
      </c>
      <c r="N1898" s="4">
        <f t="shared" si="151"/>
        <v>11.079110301827898</v>
      </c>
    </row>
    <row r="1899" spans="1:14" x14ac:dyDescent="0.2">
      <c r="A1899" s="31">
        <v>37520</v>
      </c>
      <c r="B1899" s="11" t="s">
        <v>31</v>
      </c>
      <c r="C1899" s="3" t="s">
        <v>35</v>
      </c>
      <c r="D1899" s="2">
        <v>1</v>
      </c>
      <c r="E1899" s="11" t="s">
        <v>6</v>
      </c>
      <c r="F1899" s="3" t="str">
        <f t="shared" si="147"/>
        <v>Por</v>
      </c>
      <c r="G1899" s="3" t="str">
        <f t="shared" si="148"/>
        <v>Hemisph</v>
      </c>
      <c r="H1899" s="19">
        <v>4</v>
      </c>
      <c r="I1899" s="19">
        <v>5</v>
      </c>
      <c r="J1899" s="19">
        <v>2</v>
      </c>
      <c r="K1899" s="24">
        <v>0</v>
      </c>
      <c r="L1899" s="12">
        <f t="shared" si="149"/>
        <v>28.274333882308138</v>
      </c>
      <c r="M1899" s="4">
        <f t="shared" si="150"/>
        <v>1.4513923821334587</v>
      </c>
      <c r="N1899" s="4">
        <f t="shared" si="151"/>
        <v>3.3419544631856195</v>
      </c>
    </row>
    <row r="1900" spans="1:14" x14ac:dyDescent="0.2">
      <c r="A1900" s="31">
        <v>37520</v>
      </c>
      <c r="B1900" s="11" t="s">
        <v>31</v>
      </c>
      <c r="C1900" s="3" t="s">
        <v>35</v>
      </c>
      <c r="D1900" s="2">
        <v>1</v>
      </c>
      <c r="E1900" s="11" t="s">
        <v>6</v>
      </c>
      <c r="F1900" s="3" t="str">
        <f t="shared" si="147"/>
        <v>Por</v>
      </c>
      <c r="G1900" s="3" t="str">
        <f t="shared" si="148"/>
        <v>Hemisph</v>
      </c>
      <c r="H1900" s="19">
        <v>7</v>
      </c>
      <c r="I1900" s="19">
        <v>5</v>
      </c>
      <c r="J1900" s="19">
        <v>5</v>
      </c>
      <c r="K1900" s="24">
        <v>10</v>
      </c>
      <c r="L1900" s="12">
        <f t="shared" si="149"/>
        <v>106.02875205865551</v>
      </c>
      <c r="M1900" s="4">
        <f t="shared" si="150"/>
        <v>2.0254236498611777</v>
      </c>
      <c r="N1900" s="4">
        <f t="shared" si="151"/>
        <v>4.6637103031679388</v>
      </c>
    </row>
    <row r="1901" spans="1:14" x14ac:dyDescent="0.2">
      <c r="A1901" s="31">
        <v>37520</v>
      </c>
      <c r="B1901" s="11" t="s">
        <v>31</v>
      </c>
      <c r="C1901" s="3" t="s">
        <v>35</v>
      </c>
      <c r="D1901" s="2">
        <v>1</v>
      </c>
      <c r="E1901" s="11" t="s">
        <v>6</v>
      </c>
      <c r="F1901" s="3" t="str">
        <f t="shared" si="147"/>
        <v>Por</v>
      </c>
      <c r="G1901" s="3" t="str">
        <f t="shared" si="148"/>
        <v>Hemisph</v>
      </c>
      <c r="H1901" s="19">
        <v>7</v>
      </c>
      <c r="I1901" s="19">
        <v>5</v>
      </c>
      <c r="J1901" s="19">
        <v>3</v>
      </c>
      <c r="K1901" s="24">
        <v>0</v>
      </c>
      <c r="L1901" s="12">
        <f t="shared" si="149"/>
        <v>55.76326960121883</v>
      </c>
      <c r="M1901" s="4">
        <f t="shared" si="150"/>
        <v>1.7463482300852466</v>
      </c>
      <c r="N1901" s="4">
        <f t="shared" si="151"/>
        <v>4.0211154017708246</v>
      </c>
    </row>
    <row r="1902" spans="1:14" x14ac:dyDescent="0.2">
      <c r="A1902" s="31">
        <v>37520</v>
      </c>
      <c r="B1902" s="11" t="s">
        <v>31</v>
      </c>
      <c r="C1902" s="3" t="s">
        <v>35</v>
      </c>
      <c r="D1902" s="2">
        <v>1</v>
      </c>
      <c r="E1902" s="11" t="s">
        <v>6</v>
      </c>
      <c r="F1902" s="3" t="str">
        <f t="shared" si="147"/>
        <v>Por</v>
      </c>
      <c r="G1902" s="3" t="str">
        <f t="shared" si="148"/>
        <v>Hemisph</v>
      </c>
      <c r="H1902" s="19">
        <v>12</v>
      </c>
      <c r="I1902" s="19">
        <v>15</v>
      </c>
      <c r="J1902" s="19">
        <v>0</v>
      </c>
      <c r="K1902" s="24">
        <v>0</v>
      </c>
      <c r="L1902" s="12">
        <f t="shared" si="149"/>
        <v>141.37166941154069</v>
      </c>
      <c r="M1902" s="4">
        <f t="shared" si="150"/>
        <v>2.1503623864694776</v>
      </c>
      <c r="N1902" s="4">
        <f t="shared" si="151"/>
        <v>4.9513923756197196</v>
      </c>
    </row>
    <row r="1903" spans="1:14" x14ac:dyDescent="0.2">
      <c r="A1903" s="30">
        <v>37555</v>
      </c>
      <c r="B1903" s="3" t="s">
        <v>20</v>
      </c>
      <c r="C1903" s="3" t="s">
        <v>35</v>
      </c>
      <c r="D1903" s="2">
        <v>2</v>
      </c>
      <c r="E1903" s="3" t="s">
        <v>6</v>
      </c>
      <c r="F1903" s="3" t="str">
        <f t="shared" si="147"/>
        <v>Por</v>
      </c>
      <c r="G1903" s="3" t="str">
        <f t="shared" si="148"/>
        <v>Hemisph</v>
      </c>
      <c r="H1903" s="17">
        <v>69</v>
      </c>
      <c r="I1903" s="17">
        <v>48</v>
      </c>
      <c r="J1903" s="17">
        <v>41</v>
      </c>
      <c r="K1903" s="22">
        <v>40</v>
      </c>
      <c r="L1903" s="12">
        <f t="shared" si="149"/>
        <v>7882.2559678567914</v>
      </c>
      <c r="M1903" s="4">
        <f t="shared" si="150"/>
        <v>3.8966505340087445</v>
      </c>
      <c r="N1903" s="4">
        <f t="shared" si="151"/>
        <v>8.9723694322158227</v>
      </c>
    </row>
    <row r="1904" spans="1:14" x14ac:dyDescent="0.2">
      <c r="A1904" s="30">
        <v>37555</v>
      </c>
      <c r="B1904" s="3" t="s">
        <v>20</v>
      </c>
      <c r="C1904" s="3" t="s">
        <v>35</v>
      </c>
      <c r="D1904" s="2">
        <v>2</v>
      </c>
      <c r="E1904" s="3" t="s">
        <v>6</v>
      </c>
      <c r="F1904" s="3" t="str">
        <f t="shared" si="147"/>
        <v>Por</v>
      </c>
      <c r="G1904" s="3" t="str">
        <f t="shared" si="148"/>
        <v>Hemisph</v>
      </c>
      <c r="H1904" s="17">
        <v>61</v>
      </c>
      <c r="I1904" s="17">
        <v>43.5</v>
      </c>
      <c r="J1904" s="17">
        <v>36.5</v>
      </c>
      <c r="K1904" s="22">
        <v>20</v>
      </c>
      <c r="L1904" s="12">
        <f t="shared" si="149"/>
        <v>6269.4408393201311</v>
      </c>
      <c r="M1904" s="4">
        <f t="shared" si="150"/>
        <v>3.7972288085776538</v>
      </c>
      <c r="N1904" s="4">
        <f t="shared" si="151"/>
        <v>8.7434424493184473</v>
      </c>
    </row>
    <row r="1905" spans="1:14" x14ac:dyDescent="0.2">
      <c r="A1905" s="30">
        <v>37555</v>
      </c>
      <c r="B1905" s="3" t="s">
        <v>20</v>
      </c>
      <c r="C1905" s="3" t="s">
        <v>35</v>
      </c>
      <c r="D1905" s="2">
        <v>2</v>
      </c>
      <c r="E1905" s="3" t="s">
        <v>6</v>
      </c>
      <c r="F1905" s="3" t="str">
        <f t="shared" si="147"/>
        <v>Por</v>
      </c>
      <c r="G1905" s="3" t="str">
        <f t="shared" si="148"/>
        <v>Hemisph</v>
      </c>
      <c r="H1905" s="17">
        <v>38</v>
      </c>
      <c r="I1905" s="17">
        <v>37</v>
      </c>
      <c r="J1905" s="17">
        <v>39.5</v>
      </c>
      <c r="K1905" s="22">
        <v>60</v>
      </c>
      <c r="L1905" s="12">
        <f t="shared" si="149"/>
        <v>6005.939755500287</v>
      </c>
      <c r="M1905" s="4">
        <f t="shared" si="150"/>
        <v>3.7785809715551015</v>
      </c>
      <c r="N1905" s="4">
        <f t="shared" si="151"/>
        <v>8.7005042177737355</v>
      </c>
    </row>
    <row r="1906" spans="1:14" x14ac:dyDescent="0.2">
      <c r="A1906" s="30">
        <v>37555</v>
      </c>
      <c r="B1906" s="3" t="s">
        <v>20</v>
      </c>
      <c r="C1906" s="3" t="s">
        <v>35</v>
      </c>
      <c r="D1906" s="2">
        <v>2</v>
      </c>
      <c r="E1906" s="3" t="s">
        <v>6</v>
      </c>
      <c r="F1906" s="3" t="str">
        <f t="shared" si="147"/>
        <v>Por</v>
      </c>
      <c r="G1906" s="3" t="str">
        <f t="shared" si="148"/>
        <v>Hemisph</v>
      </c>
      <c r="H1906" s="17">
        <v>15</v>
      </c>
      <c r="I1906" s="17">
        <v>11.5</v>
      </c>
      <c r="J1906" s="17">
        <v>14</v>
      </c>
      <c r="K1906" s="22">
        <v>2</v>
      </c>
      <c r="L1906" s="12">
        <f t="shared" si="149"/>
        <v>751.23334328965927</v>
      </c>
      <c r="M1906" s="4">
        <f t="shared" si="150"/>
        <v>2.8757748557294862</v>
      </c>
      <c r="N1906" s="4">
        <f t="shared" si="151"/>
        <v>6.6217163136098174</v>
      </c>
    </row>
    <row r="1907" spans="1:14" x14ac:dyDescent="0.2">
      <c r="A1907" s="30">
        <v>37555</v>
      </c>
      <c r="B1907" s="3" t="s">
        <v>20</v>
      </c>
      <c r="C1907" s="3" t="s">
        <v>35</v>
      </c>
      <c r="D1907" s="2">
        <v>2</v>
      </c>
      <c r="E1907" s="3" t="s">
        <v>6</v>
      </c>
      <c r="F1907" s="3" t="str">
        <f t="shared" si="147"/>
        <v>Por</v>
      </c>
      <c r="G1907" s="3" t="str">
        <f t="shared" si="148"/>
        <v>Hemisph</v>
      </c>
      <c r="H1907" s="17">
        <v>45.5</v>
      </c>
      <c r="I1907" s="17">
        <v>26</v>
      </c>
      <c r="J1907" s="17">
        <v>28</v>
      </c>
      <c r="K1907" s="22">
        <v>35</v>
      </c>
      <c r="L1907" s="12">
        <f t="shared" si="149"/>
        <v>3392.1346677135789</v>
      </c>
      <c r="M1907" s="4">
        <f t="shared" si="150"/>
        <v>3.5304730854136701</v>
      </c>
      <c r="N1907" s="4">
        <f t="shared" si="151"/>
        <v>8.1292146976902107</v>
      </c>
    </row>
    <row r="1908" spans="1:14" x14ac:dyDescent="0.2">
      <c r="A1908" s="31">
        <v>37555</v>
      </c>
      <c r="B1908" s="11" t="s">
        <v>31</v>
      </c>
      <c r="C1908" t="s">
        <v>35</v>
      </c>
      <c r="D1908" s="7">
        <v>2</v>
      </c>
      <c r="E1908" s="11" t="s">
        <v>6</v>
      </c>
      <c r="F1908" s="3" t="str">
        <f t="shared" si="147"/>
        <v>Por</v>
      </c>
      <c r="G1908" s="3" t="str">
        <f t="shared" si="148"/>
        <v>Hemisph</v>
      </c>
      <c r="H1908" s="19">
        <v>19</v>
      </c>
      <c r="I1908" s="19">
        <v>14</v>
      </c>
      <c r="J1908" s="19">
        <v>20</v>
      </c>
      <c r="K1908" s="24">
        <v>30</v>
      </c>
      <c r="L1908" s="12">
        <f t="shared" si="149"/>
        <v>1465.5529728996385</v>
      </c>
      <c r="M1908" s="4">
        <f t="shared" si="150"/>
        <v>3.1660015207766525</v>
      </c>
      <c r="N1908" s="4">
        <f t="shared" si="151"/>
        <v>7.2899879061367985</v>
      </c>
    </row>
    <row r="1909" spans="1:14" x14ac:dyDescent="0.2">
      <c r="A1909" s="31">
        <v>37555</v>
      </c>
      <c r="B1909" s="11" t="s">
        <v>31</v>
      </c>
      <c r="C1909" t="s">
        <v>35</v>
      </c>
      <c r="D1909" s="7">
        <v>2</v>
      </c>
      <c r="E1909" s="11" t="s">
        <v>6</v>
      </c>
      <c r="F1909" s="3" t="str">
        <f t="shared" si="147"/>
        <v>Por</v>
      </c>
      <c r="G1909" s="3" t="str">
        <f t="shared" si="148"/>
        <v>Hemisph</v>
      </c>
      <c r="H1909" s="19">
        <v>13</v>
      </c>
      <c r="I1909" s="19">
        <v>18</v>
      </c>
      <c r="J1909" s="19">
        <v>18</v>
      </c>
      <c r="K1909" s="24">
        <v>100</v>
      </c>
      <c r="L1909" s="12">
        <f t="shared" si="149"/>
        <v>1201.6591899980958</v>
      </c>
      <c r="M1909" s="4">
        <f t="shared" si="150"/>
        <v>3.07978131218377</v>
      </c>
      <c r="N1909" s="4">
        <f t="shared" si="151"/>
        <v>7.0914585391159903</v>
      </c>
    </row>
    <row r="1910" spans="1:14" x14ac:dyDescent="0.2">
      <c r="A1910" s="31">
        <v>37555</v>
      </c>
      <c r="B1910" s="11" t="s">
        <v>31</v>
      </c>
      <c r="C1910" t="s">
        <v>35</v>
      </c>
      <c r="D1910" s="7">
        <v>2</v>
      </c>
      <c r="E1910" s="11" t="s">
        <v>6</v>
      </c>
      <c r="F1910" s="3" t="str">
        <f t="shared" si="147"/>
        <v>Por</v>
      </c>
      <c r="G1910" s="3" t="str">
        <f t="shared" si="148"/>
        <v>Hemisph</v>
      </c>
      <c r="H1910" s="19">
        <v>25</v>
      </c>
      <c r="I1910" s="19">
        <v>20</v>
      </c>
      <c r="J1910" s="19">
        <v>29</v>
      </c>
      <c r="K1910" s="24">
        <v>30</v>
      </c>
      <c r="L1910" s="12">
        <f t="shared" si="149"/>
        <v>3034.7785033677401</v>
      </c>
      <c r="M1910" s="4">
        <f t="shared" si="150"/>
        <v>3.4821269991096271</v>
      </c>
      <c r="N1910" s="4">
        <f t="shared" si="151"/>
        <v>8.0178937200619185</v>
      </c>
    </row>
    <row r="1911" spans="1:14" x14ac:dyDescent="0.2">
      <c r="A1911" s="30">
        <v>37555</v>
      </c>
      <c r="B1911" s="3" t="s">
        <v>20</v>
      </c>
      <c r="C1911" s="3" t="s">
        <v>35</v>
      </c>
      <c r="D1911" s="2">
        <v>3</v>
      </c>
      <c r="E1911" s="3" t="s">
        <v>6</v>
      </c>
      <c r="F1911" s="3" t="str">
        <f t="shared" si="147"/>
        <v>Por</v>
      </c>
      <c r="G1911" s="3" t="str">
        <f t="shared" si="148"/>
        <v>Hemisph</v>
      </c>
      <c r="H1911" s="17">
        <v>139</v>
      </c>
      <c r="I1911" s="17">
        <v>136.5</v>
      </c>
      <c r="J1911" s="17">
        <v>102</v>
      </c>
      <c r="K1911" s="22">
        <v>50</v>
      </c>
      <c r="L1911" s="12">
        <f t="shared" si="149"/>
        <v>47586.882021169695</v>
      </c>
      <c r="M1911" s="4">
        <f t="shared" si="150"/>
        <v>4.6774872499687099</v>
      </c>
      <c r="N1911" s="4">
        <f t="shared" si="151"/>
        <v>10.770312414447666</v>
      </c>
    </row>
    <row r="1912" spans="1:14" x14ac:dyDescent="0.2">
      <c r="A1912" s="31">
        <v>37555</v>
      </c>
      <c r="B1912" s="11" t="s">
        <v>31</v>
      </c>
      <c r="C1912" t="s">
        <v>35</v>
      </c>
      <c r="D1912" s="7">
        <v>3</v>
      </c>
      <c r="E1912" s="11" t="s">
        <v>6</v>
      </c>
      <c r="F1912" s="3" t="str">
        <f t="shared" si="147"/>
        <v>Por</v>
      </c>
      <c r="G1912" s="3" t="str">
        <f t="shared" si="148"/>
        <v>Hemisph</v>
      </c>
      <c r="H1912" s="19">
        <v>125</v>
      </c>
      <c r="I1912" s="19">
        <v>110</v>
      </c>
      <c r="J1912" s="19">
        <v>15</v>
      </c>
      <c r="K1912" s="24">
        <v>80</v>
      </c>
      <c r="L1912" s="12">
        <f t="shared" si="149"/>
        <v>11506.083093772617</v>
      </c>
      <c r="M1912" s="4">
        <f t="shared" si="150"/>
        <v>4.0609275060562995</v>
      </c>
      <c r="N1912" s="4">
        <f t="shared" si="151"/>
        <v>9.3506311391747232</v>
      </c>
    </row>
    <row r="1913" spans="1:14" x14ac:dyDescent="0.2">
      <c r="A1913" s="31">
        <v>37555</v>
      </c>
      <c r="B1913" s="11" t="s">
        <v>31</v>
      </c>
      <c r="C1913" t="s">
        <v>35</v>
      </c>
      <c r="D1913" s="7">
        <v>3</v>
      </c>
      <c r="E1913" s="11" t="s">
        <v>6</v>
      </c>
      <c r="F1913" s="3" t="str">
        <f t="shared" si="147"/>
        <v>Por</v>
      </c>
      <c r="G1913" s="3" t="str">
        <f t="shared" si="148"/>
        <v>Hemisph</v>
      </c>
      <c r="H1913" s="19">
        <v>160</v>
      </c>
      <c r="I1913" s="19">
        <v>120</v>
      </c>
      <c r="J1913" s="19">
        <v>105</v>
      </c>
      <c r="K1913" s="24">
        <v>35</v>
      </c>
      <c r="L1913" s="12">
        <f t="shared" si="149"/>
        <v>49715.703743058475</v>
      </c>
      <c r="M1913" s="4">
        <f t="shared" si="150"/>
        <v>4.6964935913835264</v>
      </c>
      <c r="N1913" s="4">
        <f t="shared" si="151"/>
        <v>10.814076132861777</v>
      </c>
    </row>
    <row r="1914" spans="1:14" x14ac:dyDescent="0.2">
      <c r="A1914" s="30">
        <v>37555</v>
      </c>
      <c r="B1914" s="3" t="s">
        <v>20</v>
      </c>
      <c r="C1914" s="3" t="s">
        <v>35</v>
      </c>
      <c r="D1914" s="2">
        <v>4</v>
      </c>
      <c r="E1914" s="3" t="s">
        <v>6</v>
      </c>
      <c r="F1914" s="3" t="str">
        <f t="shared" si="147"/>
        <v>Por</v>
      </c>
      <c r="G1914" s="3" t="str">
        <f t="shared" si="148"/>
        <v>Hemisph</v>
      </c>
      <c r="H1914" s="17">
        <v>2.2000000000000002</v>
      </c>
      <c r="I1914" s="17">
        <v>1.5</v>
      </c>
      <c r="J1914" s="17">
        <v>0.6</v>
      </c>
      <c r="K1914" s="22">
        <v>0</v>
      </c>
      <c r="L1914" s="12">
        <f t="shared" si="149"/>
        <v>3.7227872945039051</v>
      </c>
      <c r="M1914" s="4">
        <f t="shared" si="150"/>
        <v>0.57086822304025653</v>
      </c>
      <c r="N1914" s="4">
        <f t="shared" si="151"/>
        <v>1.3144726604364947</v>
      </c>
    </row>
    <row r="1915" spans="1:14" x14ac:dyDescent="0.2">
      <c r="A1915" s="30">
        <v>37555</v>
      </c>
      <c r="B1915" s="3" t="s">
        <v>20</v>
      </c>
      <c r="C1915" s="3" t="s">
        <v>35</v>
      </c>
      <c r="D1915" s="2">
        <v>4</v>
      </c>
      <c r="E1915" s="3" t="s">
        <v>6</v>
      </c>
      <c r="F1915" s="3" t="str">
        <f t="shared" si="147"/>
        <v>Por</v>
      </c>
      <c r="G1915" s="3" t="str">
        <f t="shared" si="148"/>
        <v>Hemisph</v>
      </c>
      <c r="H1915" s="17">
        <v>1.5</v>
      </c>
      <c r="I1915" s="17">
        <v>1.2</v>
      </c>
      <c r="J1915" s="17">
        <v>0</v>
      </c>
      <c r="K1915" s="22">
        <v>15</v>
      </c>
      <c r="L1915" s="12">
        <f t="shared" si="149"/>
        <v>1.4137166941154067</v>
      </c>
      <c r="M1915" s="4">
        <f t="shared" si="150"/>
        <v>0.15036238646947744</v>
      </c>
      <c r="N1915" s="4">
        <f t="shared" si="151"/>
        <v>0.34622218963162837</v>
      </c>
    </row>
    <row r="1916" spans="1:14" x14ac:dyDescent="0.2">
      <c r="A1916" s="31">
        <v>37555</v>
      </c>
      <c r="B1916" s="11" t="s">
        <v>31</v>
      </c>
      <c r="C1916" t="s">
        <v>35</v>
      </c>
      <c r="D1916" s="7">
        <v>4</v>
      </c>
      <c r="E1916" s="11" t="s">
        <v>6</v>
      </c>
      <c r="F1916" s="3" t="str">
        <f t="shared" si="147"/>
        <v>Por</v>
      </c>
      <c r="G1916" s="3" t="str">
        <f t="shared" si="148"/>
        <v>Hemisph</v>
      </c>
      <c r="H1916" s="19">
        <v>120</v>
      </c>
      <c r="I1916" s="19">
        <v>69</v>
      </c>
      <c r="J1916" s="19">
        <v>41</v>
      </c>
      <c r="K1916" s="24">
        <v>5</v>
      </c>
      <c r="L1916" s="12">
        <f t="shared" si="149"/>
        <v>11784.114043615315</v>
      </c>
      <c r="M1916" s="4">
        <f t="shared" si="150"/>
        <v>4.0712969368448571</v>
      </c>
      <c r="N1916" s="4">
        <f t="shared" si="151"/>
        <v>9.3745076359312876</v>
      </c>
    </row>
    <row r="1917" spans="1:14" x14ac:dyDescent="0.2">
      <c r="A1917" s="31">
        <v>37555</v>
      </c>
      <c r="B1917" s="11" t="s">
        <v>31</v>
      </c>
      <c r="C1917" t="s">
        <v>35</v>
      </c>
      <c r="D1917" s="7">
        <v>4</v>
      </c>
      <c r="E1917" s="11" t="s">
        <v>6</v>
      </c>
      <c r="F1917" s="3" t="str">
        <f t="shared" si="147"/>
        <v>Por</v>
      </c>
      <c r="G1917" s="3" t="str">
        <f t="shared" si="148"/>
        <v>Hemisph</v>
      </c>
      <c r="H1917" s="19">
        <v>51</v>
      </c>
      <c r="I1917" s="19">
        <v>28</v>
      </c>
      <c r="J1917" s="19">
        <v>10</v>
      </c>
      <c r="K1917" s="24">
        <v>0</v>
      </c>
      <c r="L1917" s="12">
        <f t="shared" si="149"/>
        <v>1435.7078426905355</v>
      </c>
      <c r="M1917" s="4">
        <f t="shared" si="150"/>
        <v>3.1570660727639841</v>
      </c>
      <c r="N1917" s="4">
        <f t="shared" si="151"/>
        <v>7.269413276743605</v>
      </c>
    </row>
    <row r="1918" spans="1:14" x14ac:dyDescent="0.2">
      <c r="A1918" s="31">
        <v>37555</v>
      </c>
      <c r="B1918" s="11" t="s">
        <v>31</v>
      </c>
      <c r="C1918" t="s">
        <v>35</v>
      </c>
      <c r="D1918" s="7">
        <v>4</v>
      </c>
      <c r="E1918" s="11" t="s">
        <v>6</v>
      </c>
      <c r="F1918" s="3" t="str">
        <f t="shared" si="147"/>
        <v>Por</v>
      </c>
      <c r="G1918" s="3" t="str">
        <f t="shared" si="148"/>
        <v>Hemisph</v>
      </c>
      <c r="H1918" s="19">
        <v>18</v>
      </c>
      <c r="I1918" s="19">
        <v>14</v>
      </c>
      <c r="J1918" s="19">
        <v>28</v>
      </c>
      <c r="K1918" s="24">
        <v>0</v>
      </c>
      <c r="L1918" s="12">
        <f t="shared" si="149"/>
        <v>2660.928977590555</v>
      </c>
      <c r="M1918" s="4">
        <f t="shared" si="150"/>
        <v>3.4250332830248409</v>
      </c>
      <c r="N1918" s="4">
        <f t="shared" si="151"/>
        <v>7.8864305805014547</v>
      </c>
    </row>
    <row r="1919" spans="1:14" x14ac:dyDescent="0.2">
      <c r="A1919" s="30">
        <v>37555</v>
      </c>
      <c r="B1919" s="3" t="s">
        <v>20</v>
      </c>
      <c r="C1919" s="3" t="s">
        <v>35</v>
      </c>
      <c r="D1919" s="2">
        <v>5</v>
      </c>
      <c r="E1919" s="3" t="s">
        <v>6</v>
      </c>
      <c r="F1919" s="3" t="str">
        <f t="shared" si="147"/>
        <v>Por</v>
      </c>
      <c r="G1919" s="3" t="str">
        <f t="shared" si="148"/>
        <v>Hemisph</v>
      </c>
      <c r="H1919" s="17">
        <v>25.5</v>
      </c>
      <c r="I1919" s="17">
        <v>25</v>
      </c>
      <c r="J1919" s="17">
        <v>22</v>
      </c>
      <c r="K1919" s="22">
        <v>20</v>
      </c>
      <c r="L1919" s="12">
        <f t="shared" si="149"/>
        <v>2021.2221735033331</v>
      </c>
      <c r="M1919" s="4">
        <f t="shared" si="150"/>
        <v>3.3056140539523597</v>
      </c>
      <c r="N1919" s="4">
        <f t="shared" si="151"/>
        <v>7.6114576438223187</v>
      </c>
    </row>
    <row r="1920" spans="1:14" x14ac:dyDescent="0.2">
      <c r="A1920" s="30">
        <v>37555</v>
      </c>
      <c r="B1920" s="3" t="s">
        <v>20</v>
      </c>
      <c r="C1920" s="3" t="s">
        <v>35</v>
      </c>
      <c r="D1920" s="2">
        <v>5</v>
      </c>
      <c r="E1920" s="3" t="s">
        <v>6</v>
      </c>
      <c r="F1920" s="3" t="str">
        <f t="shared" si="147"/>
        <v>Por</v>
      </c>
      <c r="G1920" s="3" t="str">
        <f t="shared" si="148"/>
        <v>Hemisph</v>
      </c>
      <c r="H1920" s="17">
        <v>35</v>
      </c>
      <c r="I1920" s="17">
        <v>27</v>
      </c>
      <c r="J1920" s="17">
        <v>29</v>
      </c>
      <c r="K1920" s="22">
        <v>30</v>
      </c>
      <c r="L1920" s="12">
        <f t="shared" si="149"/>
        <v>3384.2806860796045</v>
      </c>
      <c r="M1920" s="4">
        <f t="shared" si="150"/>
        <v>3.5294663754545392</v>
      </c>
      <c r="N1920" s="4">
        <f t="shared" si="151"/>
        <v>8.1268966623453469</v>
      </c>
    </row>
    <row r="1921" spans="1:14" x14ac:dyDescent="0.2">
      <c r="A1921" s="30">
        <v>37555</v>
      </c>
      <c r="B1921" s="3" t="s">
        <v>20</v>
      </c>
      <c r="C1921" s="3" t="s">
        <v>35</v>
      </c>
      <c r="D1921" s="2">
        <v>5</v>
      </c>
      <c r="E1921" s="3" t="s">
        <v>6</v>
      </c>
      <c r="F1921" s="3" t="str">
        <f t="shared" si="147"/>
        <v>Por</v>
      </c>
      <c r="G1921" s="3" t="str">
        <f t="shared" si="148"/>
        <v>Hemisph</v>
      </c>
      <c r="H1921" s="17">
        <v>15</v>
      </c>
      <c r="I1921" s="17">
        <v>13</v>
      </c>
      <c r="J1921" s="17">
        <v>21</v>
      </c>
      <c r="K1921" s="22">
        <v>25</v>
      </c>
      <c r="L1921" s="12">
        <f t="shared" si="149"/>
        <v>1538.5950020956011</v>
      </c>
      <c r="M1921" s="4">
        <f t="shared" si="150"/>
        <v>3.1871243173609076</v>
      </c>
      <c r="N1921" s="4">
        <f t="shared" si="151"/>
        <v>7.3386249426740502</v>
      </c>
    </row>
    <row r="1922" spans="1:14" x14ac:dyDescent="0.2">
      <c r="A1922" s="30">
        <v>37555</v>
      </c>
      <c r="B1922" s="3" t="s">
        <v>20</v>
      </c>
      <c r="C1922" s="3" t="s">
        <v>35</v>
      </c>
      <c r="D1922" s="2">
        <v>5</v>
      </c>
      <c r="E1922" s="3" t="s">
        <v>6</v>
      </c>
      <c r="F1922" s="3" t="str">
        <f t="shared" si="147"/>
        <v>Por</v>
      </c>
      <c r="G1922" s="3" t="str">
        <f t="shared" si="148"/>
        <v>Hemisph</v>
      </c>
      <c r="H1922" s="17">
        <v>117.5</v>
      </c>
      <c r="I1922" s="17">
        <v>72</v>
      </c>
      <c r="J1922" s="17">
        <v>56</v>
      </c>
      <c r="K1922" s="22">
        <v>60</v>
      </c>
      <c r="L1922" s="12">
        <f t="shared" si="149"/>
        <v>16496.503024000005</v>
      </c>
      <c r="M1922" s="4">
        <f t="shared" si="150"/>
        <v>4.2173918909811912</v>
      </c>
      <c r="N1922" s="4">
        <f t="shared" si="151"/>
        <v>9.7109036994872593</v>
      </c>
    </row>
    <row r="1923" spans="1:14" x14ac:dyDescent="0.2">
      <c r="A1923" s="30">
        <v>37555</v>
      </c>
      <c r="B1923" s="3" t="s">
        <v>20</v>
      </c>
      <c r="C1923" s="3" t="s">
        <v>35</v>
      </c>
      <c r="D1923" s="2">
        <v>5</v>
      </c>
      <c r="E1923" s="3" t="s">
        <v>6</v>
      </c>
      <c r="F1923" s="3" t="str">
        <f t="shared" ref="F1923:F1986" si="152">VLOOKUP(E1923,P$3:Q$22,2)</f>
        <v>Por</v>
      </c>
      <c r="G1923" s="3" t="str">
        <f t="shared" ref="G1923:G1986" si="153">VLOOKUP(E1923,P$24:Q$44,2)</f>
        <v>Hemisph</v>
      </c>
      <c r="H1923" s="17">
        <v>28.5</v>
      </c>
      <c r="I1923" s="17">
        <v>28</v>
      </c>
      <c r="J1923" s="17">
        <v>16</v>
      </c>
      <c r="K1923" s="22">
        <v>95</v>
      </c>
      <c r="L1923" s="12">
        <f t="shared" ref="L1923:L1986" si="154">IF(J1923&gt;0,PI()*((H1923/2)*(I1923/2)+J1923^2),((H1923/2)*(I1923/2))*PI())</f>
        <v>1430.9954537101507</v>
      </c>
      <c r="M1923" s="4">
        <f t="shared" ref="M1923:M1986" si="155">LOG(L1923)</f>
        <v>3.1556382540031507</v>
      </c>
      <c r="N1923" s="4">
        <f t="shared" ref="N1923:N1986" si="156">LN(L1923)</f>
        <v>7.2661256025494128</v>
      </c>
    </row>
    <row r="1924" spans="1:14" x14ac:dyDescent="0.2">
      <c r="A1924" s="31">
        <v>37555</v>
      </c>
      <c r="B1924" s="11" t="s">
        <v>31</v>
      </c>
      <c r="C1924" t="s">
        <v>35</v>
      </c>
      <c r="D1924" s="7">
        <v>5</v>
      </c>
      <c r="E1924" s="11" t="s">
        <v>6</v>
      </c>
      <c r="F1924" s="3" t="str">
        <f t="shared" si="152"/>
        <v>Por</v>
      </c>
      <c r="G1924" s="3" t="str">
        <f t="shared" si="153"/>
        <v>Hemisph</v>
      </c>
      <c r="H1924" s="19">
        <v>21</v>
      </c>
      <c r="I1924" s="19">
        <v>15</v>
      </c>
      <c r="J1924" s="19">
        <v>18</v>
      </c>
      <c r="K1924" s="24">
        <v>0</v>
      </c>
      <c r="L1924" s="12">
        <f t="shared" si="154"/>
        <v>1265.2764412332892</v>
      </c>
      <c r="M1924" s="4">
        <f t="shared" si="155"/>
        <v>3.1021854217853897</v>
      </c>
      <c r="N1924" s="4">
        <f t="shared" si="156"/>
        <v>7.1430459079064841</v>
      </c>
    </row>
    <row r="1925" spans="1:14" x14ac:dyDescent="0.2">
      <c r="A1925" s="31">
        <v>37555</v>
      </c>
      <c r="B1925" s="11" t="s">
        <v>31</v>
      </c>
      <c r="C1925" t="s">
        <v>35</v>
      </c>
      <c r="D1925" s="7">
        <v>5</v>
      </c>
      <c r="E1925" s="11" t="s">
        <v>6</v>
      </c>
      <c r="F1925" s="3" t="str">
        <f t="shared" si="152"/>
        <v>Por</v>
      </c>
      <c r="G1925" s="3" t="str">
        <f t="shared" si="153"/>
        <v>Hemisph</v>
      </c>
      <c r="H1925" s="19">
        <v>15</v>
      </c>
      <c r="I1925" s="19">
        <v>15</v>
      </c>
      <c r="J1925" s="19">
        <v>9</v>
      </c>
      <c r="K1925" s="24">
        <v>0</v>
      </c>
      <c r="L1925" s="12">
        <f t="shared" si="154"/>
        <v>431.18359170519909</v>
      </c>
      <c r="M1925" s="4">
        <f t="shared" si="155"/>
        <v>2.6346622258162635</v>
      </c>
      <c r="N1925" s="4">
        <f t="shared" si="156"/>
        <v>6.0665339662390405</v>
      </c>
    </row>
    <row r="1926" spans="1:14" x14ac:dyDescent="0.2">
      <c r="A1926" s="31">
        <v>37555</v>
      </c>
      <c r="B1926" s="11" t="s">
        <v>31</v>
      </c>
      <c r="C1926" t="s">
        <v>35</v>
      </c>
      <c r="D1926" s="7">
        <v>5</v>
      </c>
      <c r="E1926" s="11" t="s">
        <v>6</v>
      </c>
      <c r="F1926" s="3" t="str">
        <f t="shared" si="152"/>
        <v>Por</v>
      </c>
      <c r="G1926" s="3" t="str">
        <f t="shared" si="153"/>
        <v>Hemisph</v>
      </c>
      <c r="H1926" s="19">
        <v>16</v>
      </c>
      <c r="I1926" s="19">
        <v>18</v>
      </c>
      <c r="J1926" s="19">
        <v>12</v>
      </c>
      <c r="K1926" s="24">
        <v>0</v>
      </c>
      <c r="L1926" s="12">
        <f t="shared" si="154"/>
        <v>678.58401317539528</v>
      </c>
      <c r="M1926" s="4">
        <f t="shared" si="155"/>
        <v>2.8316036238450648</v>
      </c>
      <c r="N1926" s="4">
        <f t="shared" si="156"/>
        <v>6.5200082935335653</v>
      </c>
    </row>
    <row r="1927" spans="1:14" x14ac:dyDescent="0.2">
      <c r="A1927" s="31">
        <v>37555</v>
      </c>
      <c r="B1927" s="11" t="s">
        <v>31</v>
      </c>
      <c r="C1927" t="s">
        <v>35</v>
      </c>
      <c r="D1927" s="7">
        <v>5</v>
      </c>
      <c r="E1927" s="11" t="s">
        <v>6</v>
      </c>
      <c r="F1927" s="3" t="str">
        <f t="shared" si="152"/>
        <v>Por</v>
      </c>
      <c r="G1927" s="3" t="str">
        <f t="shared" si="153"/>
        <v>Hemisph</v>
      </c>
      <c r="H1927" s="19">
        <v>86</v>
      </c>
      <c r="I1927" s="19">
        <v>25</v>
      </c>
      <c r="J1927" s="19">
        <v>25</v>
      </c>
      <c r="K1927" s="24">
        <v>80</v>
      </c>
      <c r="L1927" s="12">
        <f t="shared" si="154"/>
        <v>3652.1014597981343</v>
      </c>
      <c r="M1927" s="4">
        <f t="shared" si="155"/>
        <v>3.5625428342561252</v>
      </c>
      <c r="N1927" s="4">
        <f t="shared" si="156"/>
        <v>8.2030580233109109</v>
      </c>
    </row>
    <row r="1928" spans="1:14" x14ac:dyDescent="0.2">
      <c r="A1928" s="31">
        <v>37555</v>
      </c>
      <c r="B1928" s="11" t="s">
        <v>31</v>
      </c>
      <c r="C1928" t="s">
        <v>35</v>
      </c>
      <c r="D1928" s="7">
        <v>5</v>
      </c>
      <c r="E1928" s="11" t="s">
        <v>6</v>
      </c>
      <c r="F1928" s="3" t="str">
        <f t="shared" si="152"/>
        <v>Por</v>
      </c>
      <c r="G1928" s="3" t="str">
        <f t="shared" si="153"/>
        <v>Hemisph</v>
      </c>
      <c r="H1928" s="19">
        <v>25</v>
      </c>
      <c r="I1928" s="19">
        <v>29</v>
      </c>
      <c r="J1928" s="19">
        <v>15</v>
      </c>
      <c r="K1928" s="24">
        <v>80</v>
      </c>
      <c r="L1928" s="12">
        <f t="shared" si="154"/>
        <v>1276.2720155208535</v>
      </c>
      <c r="M1928" s="4">
        <f t="shared" si="155"/>
        <v>3.1059432466810648</v>
      </c>
      <c r="N1928" s="4">
        <f t="shared" si="156"/>
        <v>7.1516986194933478</v>
      </c>
    </row>
    <row r="1929" spans="1:14" x14ac:dyDescent="0.2">
      <c r="A1929" s="31">
        <v>37555</v>
      </c>
      <c r="B1929" s="11" t="s">
        <v>31</v>
      </c>
      <c r="C1929" t="s">
        <v>35</v>
      </c>
      <c r="D1929" s="7">
        <v>5</v>
      </c>
      <c r="E1929" s="11" t="s">
        <v>6</v>
      </c>
      <c r="F1929" s="3" t="str">
        <f t="shared" si="152"/>
        <v>Por</v>
      </c>
      <c r="G1929" s="3" t="str">
        <f t="shared" si="153"/>
        <v>Hemisph</v>
      </c>
      <c r="H1929" s="19">
        <v>18</v>
      </c>
      <c r="I1929" s="19">
        <v>15</v>
      </c>
      <c r="J1929" s="19">
        <v>20</v>
      </c>
      <c r="K1929" s="24">
        <v>5</v>
      </c>
      <c r="L1929" s="12">
        <f t="shared" si="154"/>
        <v>1468.6945655532284</v>
      </c>
      <c r="M1929" s="4">
        <f t="shared" si="155"/>
        <v>3.1669314879026706</v>
      </c>
      <c r="N1929" s="4">
        <f t="shared" si="156"/>
        <v>7.2921292345781419</v>
      </c>
    </row>
    <row r="1930" spans="1:14" x14ac:dyDescent="0.2">
      <c r="A1930" s="31">
        <v>37555</v>
      </c>
      <c r="B1930" s="11" t="s">
        <v>31</v>
      </c>
      <c r="C1930" t="s">
        <v>35</v>
      </c>
      <c r="D1930" s="7">
        <v>5</v>
      </c>
      <c r="E1930" s="11" t="s">
        <v>6</v>
      </c>
      <c r="F1930" s="3" t="str">
        <f t="shared" si="152"/>
        <v>Por</v>
      </c>
      <c r="G1930" s="3" t="str">
        <f t="shared" si="153"/>
        <v>Hemisph</v>
      </c>
      <c r="H1930" s="19">
        <v>88</v>
      </c>
      <c r="I1930" s="19">
        <v>65</v>
      </c>
      <c r="J1930" s="19">
        <v>30</v>
      </c>
      <c r="K1930" s="24">
        <v>40</v>
      </c>
      <c r="L1930" s="12">
        <f t="shared" si="154"/>
        <v>7319.9108828642184</v>
      </c>
      <c r="M1930" s="4">
        <f t="shared" si="155"/>
        <v>3.864505793720153</v>
      </c>
      <c r="N1930" s="4">
        <f t="shared" si="156"/>
        <v>8.8983534324091469</v>
      </c>
    </row>
    <row r="1931" spans="1:14" x14ac:dyDescent="0.2">
      <c r="A1931" s="31">
        <v>37555</v>
      </c>
      <c r="B1931" s="11" t="s">
        <v>31</v>
      </c>
      <c r="C1931" t="s">
        <v>35</v>
      </c>
      <c r="D1931" s="7">
        <v>5</v>
      </c>
      <c r="E1931" s="11" t="s">
        <v>6</v>
      </c>
      <c r="F1931" s="3" t="str">
        <f t="shared" si="152"/>
        <v>Por</v>
      </c>
      <c r="G1931" s="3" t="str">
        <f t="shared" si="153"/>
        <v>Hemisph</v>
      </c>
      <c r="H1931" s="19">
        <v>4</v>
      </c>
      <c r="I1931" s="19">
        <v>4</v>
      </c>
      <c r="J1931" s="19">
        <v>0</v>
      </c>
      <c r="K1931" s="24">
        <v>0</v>
      </c>
      <c r="L1931" s="12">
        <f t="shared" si="154"/>
        <v>12.566370614359172</v>
      </c>
      <c r="M1931" s="4">
        <f t="shared" si="155"/>
        <v>1.0992098640220962</v>
      </c>
      <c r="N1931" s="4">
        <f t="shared" si="156"/>
        <v>2.5310242469692907</v>
      </c>
    </row>
    <row r="1932" spans="1:14" x14ac:dyDescent="0.2">
      <c r="A1932" s="31">
        <v>37555</v>
      </c>
      <c r="B1932" s="11" t="s">
        <v>31</v>
      </c>
      <c r="C1932" t="s">
        <v>35</v>
      </c>
      <c r="D1932" s="7">
        <v>5</v>
      </c>
      <c r="E1932" s="11" t="s">
        <v>6</v>
      </c>
      <c r="F1932" s="3" t="str">
        <f t="shared" si="152"/>
        <v>Por</v>
      </c>
      <c r="G1932" s="3" t="str">
        <f t="shared" si="153"/>
        <v>Hemisph</v>
      </c>
      <c r="H1932" s="19">
        <v>17</v>
      </c>
      <c r="I1932" s="19">
        <v>10</v>
      </c>
      <c r="J1932" s="19">
        <v>5</v>
      </c>
      <c r="K1932" s="24">
        <v>0</v>
      </c>
      <c r="L1932" s="12">
        <f t="shared" si="154"/>
        <v>212.05750411731103</v>
      </c>
      <c r="M1932" s="4">
        <f t="shared" si="155"/>
        <v>2.3264536455251585</v>
      </c>
      <c r="N1932" s="4">
        <f t="shared" si="156"/>
        <v>5.3568574837278842</v>
      </c>
    </row>
    <row r="1933" spans="1:14" x14ac:dyDescent="0.2">
      <c r="A1933" s="31">
        <v>37555</v>
      </c>
      <c r="B1933" s="11" t="s">
        <v>31</v>
      </c>
      <c r="C1933" t="s">
        <v>35</v>
      </c>
      <c r="D1933" s="7">
        <v>5</v>
      </c>
      <c r="E1933" s="11" t="s">
        <v>6</v>
      </c>
      <c r="F1933" s="3" t="str">
        <f t="shared" si="152"/>
        <v>Por</v>
      </c>
      <c r="G1933" s="3" t="str">
        <f t="shared" si="153"/>
        <v>Hemisph</v>
      </c>
      <c r="H1933" s="19">
        <v>8</v>
      </c>
      <c r="I1933" s="19">
        <v>7</v>
      </c>
      <c r="J1933" s="19">
        <v>0</v>
      </c>
      <c r="K1933" s="24">
        <v>0</v>
      </c>
      <c r="L1933" s="12">
        <f t="shared" si="154"/>
        <v>43.982297150257104</v>
      </c>
      <c r="M1933" s="4">
        <f t="shared" si="155"/>
        <v>1.6432779083723719</v>
      </c>
      <c r="N1933" s="4">
        <f t="shared" si="156"/>
        <v>3.7837872154646588</v>
      </c>
    </row>
    <row r="1934" spans="1:14" x14ac:dyDescent="0.2">
      <c r="A1934" s="31">
        <v>37555</v>
      </c>
      <c r="B1934" s="11" t="s">
        <v>31</v>
      </c>
      <c r="C1934" t="s">
        <v>35</v>
      </c>
      <c r="D1934" s="7">
        <v>5</v>
      </c>
      <c r="E1934" s="11" t="s">
        <v>6</v>
      </c>
      <c r="F1934" s="3" t="str">
        <f t="shared" si="152"/>
        <v>Por</v>
      </c>
      <c r="G1934" s="3" t="str">
        <f t="shared" si="153"/>
        <v>Hemisph</v>
      </c>
      <c r="H1934" s="19">
        <v>6</v>
      </c>
      <c r="I1934" s="19">
        <v>6</v>
      </c>
      <c r="J1934" s="19">
        <v>4</v>
      </c>
      <c r="K1934" s="24">
        <v>0</v>
      </c>
      <c r="L1934" s="12">
        <f t="shared" si="154"/>
        <v>78.539816339744831</v>
      </c>
      <c r="M1934" s="4">
        <f t="shared" si="155"/>
        <v>1.8950898813661714</v>
      </c>
      <c r="N1934" s="4">
        <f t="shared" si="156"/>
        <v>4.3636057107176009</v>
      </c>
    </row>
    <row r="1935" spans="1:14" x14ac:dyDescent="0.2">
      <c r="A1935" s="31">
        <v>37555</v>
      </c>
      <c r="B1935" s="11" t="s">
        <v>31</v>
      </c>
      <c r="C1935" t="s">
        <v>35</v>
      </c>
      <c r="D1935" s="7">
        <v>5</v>
      </c>
      <c r="E1935" s="11" t="s">
        <v>6</v>
      </c>
      <c r="F1935" s="3" t="str">
        <f t="shared" si="152"/>
        <v>Por</v>
      </c>
      <c r="G1935" s="3" t="str">
        <f t="shared" si="153"/>
        <v>Hemisph</v>
      </c>
      <c r="H1935" s="19">
        <v>20</v>
      </c>
      <c r="I1935" s="19">
        <v>7</v>
      </c>
      <c r="J1935" s="19">
        <v>13</v>
      </c>
      <c r="K1935" s="24">
        <v>5</v>
      </c>
      <c r="L1935" s="12">
        <f t="shared" si="154"/>
        <v>640.88490133231778</v>
      </c>
      <c r="M1935" s="4">
        <f t="shared" si="155"/>
        <v>2.8067800401200325</v>
      </c>
      <c r="N1935" s="4">
        <f t="shared" si="156"/>
        <v>6.4628498796936169</v>
      </c>
    </row>
    <row r="1936" spans="1:14" x14ac:dyDescent="0.2">
      <c r="A1936" s="31">
        <v>37562</v>
      </c>
      <c r="B1936" s="11" t="s">
        <v>31</v>
      </c>
      <c r="C1936" s="3" t="s">
        <v>35</v>
      </c>
      <c r="D1936" s="7">
        <v>6</v>
      </c>
      <c r="E1936" s="11" t="s">
        <v>6</v>
      </c>
      <c r="F1936" s="3" t="str">
        <f t="shared" si="152"/>
        <v>Por</v>
      </c>
      <c r="G1936" s="3" t="str">
        <f t="shared" si="153"/>
        <v>Hemisph</v>
      </c>
      <c r="H1936" s="19">
        <v>7</v>
      </c>
      <c r="I1936" s="19">
        <v>7</v>
      </c>
      <c r="J1936" s="19">
        <v>13</v>
      </c>
      <c r="K1936" s="24">
        <v>5</v>
      </c>
      <c r="L1936" s="12">
        <f t="shared" si="154"/>
        <v>569.41366846314997</v>
      </c>
      <c r="M1936" s="4">
        <f t="shared" si="155"/>
        <v>2.7554278879371652</v>
      </c>
      <c r="N1936" s="4">
        <f t="shared" si="156"/>
        <v>6.3446071795841839</v>
      </c>
    </row>
    <row r="1937" spans="1:14" x14ac:dyDescent="0.2">
      <c r="A1937" s="31">
        <v>37562</v>
      </c>
      <c r="B1937" s="11" t="s">
        <v>31</v>
      </c>
      <c r="C1937" s="3" t="s">
        <v>35</v>
      </c>
      <c r="D1937" s="7">
        <v>6</v>
      </c>
      <c r="E1937" s="11" t="s">
        <v>6</v>
      </c>
      <c r="F1937" s="3" t="str">
        <f t="shared" si="152"/>
        <v>Por</v>
      </c>
      <c r="G1937" s="3" t="str">
        <f t="shared" si="153"/>
        <v>Hemisph</v>
      </c>
      <c r="H1937" s="19">
        <v>36</v>
      </c>
      <c r="I1937" s="19">
        <v>23</v>
      </c>
      <c r="J1937" s="19">
        <v>22</v>
      </c>
      <c r="K1937" s="24">
        <v>25</v>
      </c>
      <c r="L1937" s="12">
        <f t="shared" si="154"/>
        <v>2170.8405236305471</v>
      </c>
      <c r="M1937" s="4">
        <f t="shared" si="155"/>
        <v>3.3366279200683322</v>
      </c>
      <c r="N1937" s="4">
        <f t="shared" si="156"/>
        <v>7.6828697096170702</v>
      </c>
    </row>
    <row r="1938" spans="1:14" x14ac:dyDescent="0.2">
      <c r="A1938" s="31">
        <v>37562</v>
      </c>
      <c r="B1938" s="11" t="s">
        <v>31</v>
      </c>
      <c r="C1938" s="3" t="s">
        <v>35</v>
      </c>
      <c r="D1938" s="7">
        <v>6</v>
      </c>
      <c r="E1938" s="11" t="s">
        <v>6</v>
      </c>
      <c r="F1938" s="3" t="str">
        <f t="shared" si="152"/>
        <v>Por</v>
      </c>
      <c r="G1938" s="3" t="str">
        <f t="shared" si="153"/>
        <v>Hemisph</v>
      </c>
      <c r="H1938" s="19">
        <v>64</v>
      </c>
      <c r="I1938" s="19">
        <v>65</v>
      </c>
      <c r="J1938" s="19">
        <v>57</v>
      </c>
      <c r="K1938" s="24">
        <v>5</v>
      </c>
      <c r="L1938" s="12">
        <f t="shared" si="154"/>
        <v>13474.290891246623</v>
      </c>
      <c r="M1938" s="4">
        <f t="shared" si="155"/>
        <v>4.1295059189332068</v>
      </c>
      <c r="N1938" s="4">
        <f t="shared" si="156"/>
        <v>9.5085387703662807</v>
      </c>
    </row>
    <row r="1939" spans="1:14" x14ac:dyDescent="0.2">
      <c r="A1939" s="31">
        <v>37562</v>
      </c>
      <c r="B1939" s="11" t="s">
        <v>31</v>
      </c>
      <c r="C1939" s="3" t="s">
        <v>35</v>
      </c>
      <c r="D1939" s="7">
        <v>6</v>
      </c>
      <c r="E1939" s="11" t="s">
        <v>6</v>
      </c>
      <c r="F1939" s="3" t="str">
        <f t="shared" si="152"/>
        <v>Por</v>
      </c>
      <c r="G1939" s="3" t="str">
        <f t="shared" si="153"/>
        <v>Hemisph</v>
      </c>
      <c r="H1939" s="19">
        <v>11</v>
      </c>
      <c r="I1939" s="19">
        <v>10</v>
      </c>
      <c r="J1939" s="19">
        <v>0</v>
      </c>
      <c r="K1939" s="24">
        <v>0</v>
      </c>
      <c r="L1939" s="12">
        <f t="shared" si="154"/>
        <v>86.393797973719316</v>
      </c>
      <c r="M1939" s="4">
        <f t="shared" si="155"/>
        <v>1.9364825665243965</v>
      </c>
      <c r="N1939" s="4">
        <f t="shared" si="156"/>
        <v>4.4589158905219257</v>
      </c>
    </row>
    <row r="1940" spans="1:14" x14ac:dyDescent="0.2">
      <c r="A1940" s="31">
        <v>37562</v>
      </c>
      <c r="B1940" s="11" t="s">
        <v>31</v>
      </c>
      <c r="C1940" s="3" t="s">
        <v>35</v>
      </c>
      <c r="D1940" s="7">
        <v>6</v>
      </c>
      <c r="E1940" s="11" t="s">
        <v>6</v>
      </c>
      <c r="F1940" s="3" t="str">
        <f t="shared" si="152"/>
        <v>Por</v>
      </c>
      <c r="G1940" s="3" t="str">
        <f t="shared" si="153"/>
        <v>Hemisph</v>
      </c>
      <c r="H1940" s="19">
        <v>19</v>
      </c>
      <c r="I1940" s="19">
        <v>8</v>
      </c>
      <c r="J1940" s="19">
        <v>1</v>
      </c>
      <c r="K1940" s="24">
        <v>0</v>
      </c>
      <c r="L1940" s="12">
        <f t="shared" si="154"/>
        <v>122.52211349000193</v>
      </c>
      <c r="M1940" s="4">
        <f t="shared" si="155"/>
        <v>2.0882144797206332</v>
      </c>
      <c r="N1940" s="4">
        <f t="shared" si="156"/>
        <v>4.8082915319790462</v>
      </c>
    </row>
    <row r="1941" spans="1:14" x14ac:dyDescent="0.2">
      <c r="A1941" s="31">
        <v>37562</v>
      </c>
      <c r="B1941" s="11" t="s">
        <v>31</v>
      </c>
      <c r="C1941" s="3" t="s">
        <v>35</v>
      </c>
      <c r="D1941" s="7">
        <v>6</v>
      </c>
      <c r="E1941" s="11" t="s">
        <v>6</v>
      </c>
      <c r="F1941" s="3" t="str">
        <f t="shared" si="152"/>
        <v>Por</v>
      </c>
      <c r="G1941" s="3" t="str">
        <f t="shared" si="153"/>
        <v>Hemisph</v>
      </c>
      <c r="H1941" s="19">
        <v>19</v>
      </c>
      <c r="I1941" s="19">
        <v>20</v>
      </c>
      <c r="J1941" s="19">
        <v>28</v>
      </c>
      <c r="K1941" s="24">
        <v>5</v>
      </c>
      <c r="L1941" s="12">
        <f t="shared" si="154"/>
        <v>2761.459942505428</v>
      </c>
      <c r="M1941" s="4">
        <f t="shared" si="155"/>
        <v>3.4411387477679058</v>
      </c>
      <c r="N1941" s="4">
        <f t="shared" si="156"/>
        <v>7.9235147835345767</v>
      </c>
    </row>
    <row r="1942" spans="1:14" x14ac:dyDescent="0.2">
      <c r="A1942" s="31">
        <v>37562</v>
      </c>
      <c r="B1942" s="11" t="s">
        <v>38</v>
      </c>
      <c r="C1942" s="3" t="s">
        <v>35</v>
      </c>
      <c r="D1942" s="10">
        <v>7</v>
      </c>
      <c r="E1942" s="28" t="s">
        <v>6</v>
      </c>
      <c r="F1942" s="3" t="str">
        <f t="shared" si="152"/>
        <v>Por</v>
      </c>
      <c r="G1942" s="3" t="str">
        <f t="shared" si="153"/>
        <v>Hemisph</v>
      </c>
      <c r="H1942" s="19">
        <v>96</v>
      </c>
      <c r="I1942" s="17">
        <v>47</v>
      </c>
      <c r="J1942" s="17">
        <v>66</v>
      </c>
      <c r="K1942" s="22">
        <v>15</v>
      </c>
      <c r="L1942" s="12">
        <f t="shared" si="154"/>
        <v>17228.494112286426</v>
      </c>
      <c r="M1942" s="4">
        <f t="shared" si="155"/>
        <v>4.2362473188116088</v>
      </c>
      <c r="N1942" s="4">
        <f t="shared" si="156"/>
        <v>9.7543199265316058</v>
      </c>
    </row>
    <row r="1943" spans="1:14" x14ac:dyDescent="0.2">
      <c r="A1943" s="31">
        <v>37562</v>
      </c>
      <c r="B1943" s="11" t="s">
        <v>31</v>
      </c>
      <c r="C1943" s="3" t="s">
        <v>35</v>
      </c>
      <c r="D1943" s="7">
        <v>7</v>
      </c>
      <c r="E1943" s="11" t="s">
        <v>6</v>
      </c>
      <c r="F1943" s="3" t="str">
        <f t="shared" si="152"/>
        <v>Por</v>
      </c>
      <c r="G1943" s="3" t="str">
        <f t="shared" si="153"/>
        <v>Hemisph</v>
      </c>
      <c r="H1943" s="19">
        <v>38</v>
      </c>
      <c r="I1943" s="19">
        <v>37</v>
      </c>
      <c r="J1943" s="19">
        <v>13</v>
      </c>
      <c r="K1943" s="24">
        <v>0</v>
      </c>
      <c r="L1943" s="12">
        <f t="shared" si="154"/>
        <v>1635.1989761934874</v>
      </c>
      <c r="M1943" s="4">
        <f t="shared" si="155"/>
        <v>3.2135706065406886</v>
      </c>
      <c r="N1943" s="4">
        <f t="shared" si="156"/>
        <v>7.3995197739044238</v>
      </c>
    </row>
    <row r="1944" spans="1:14" x14ac:dyDescent="0.2">
      <c r="A1944" s="31">
        <v>37562</v>
      </c>
      <c r="B1944" s="11" t="s">
        <v>38</v>
      </c>
      <c r="C1944" s="3" t="s">
        <v>35</v>
      </c>
      <c r="D1944" s="10">
        <v>8</v>
      </c>
      <c r="E1944" s="28" t="s">
        <v>6</v>
      </c>
      <c r="F1944" s="3" t="str">
        <f t="shared" si="152"/>
        <v>Por</v>
      </c>
      <c r="G1944" s="3" t="str">
        <f t="shared" si="153"/>
        <v>Hemisph</v>
      </c>
      <c r="H1944" s="19">
        <v>275</v>
      </c>
      <c r="I1944" s="17">
        <v>160</v>
      </c>
      <c r="J1944" s="17">
        <v>190</v>
      </c>
      <c r="K1944" s="22">
        <v>20</v>
      </c>
      <c r="L1944" s="12">
        <f t="shared" si="154"/>
        <v>147969.01398407927</v>
      </c>
      <c r="M1944" s="4">
        <f t="shared" si="155"/>
        <v>5.1701707798230299</v>
      </c>
      <c r="N1944" s="4">
        <f t="shared" si="156"/>
        <v>11.904758165853909</v>
      </c>
    </row>
    <row r="1945" spans="1:14" x14ac:dyDescent="0.2">
      <c r="A1945" s="31">
        <v>37562</v>
      </c>
      <c r="B1945" s="11" t="s">
        <v>38</v>
      </c>
      <c r="C1945" s="3" t="s">
        <v>35</v>
      </c>
      <c r="D1945" s="10">
        <v>8</v>
      </c>
      <c r="E1945" s="28" t="s">
        <v>6</v>
      </c>
      <c r="F1945" s="3" t="str">
        <f t="shared" si="152"/>
        <v>Por</v>
      </c>
      <c r="G1945" s="3" t="str">
        <f t="shared" si="153"/>
        <v>Hemisph</v>
      </c>
      <c r="H1945" s="19">
        <v>12</v>
      </c>
      <c r="I1945" s="17">
        <v>8</v>
      </c>
      <c r="J1945" s="17">
        <v>0</v>
      </c>
      <c r="K1945" s="22">
        <v>5</v>
      </c>
      <c r="L1945" s="12">
        <f t="shared" si="154"/>
        <v>75.398223686155035</v>
      </c>
      <c r="M1945" s="4">
        <f t="shared" si="155"/>
        <v>1.8773611144057398</v>
      </c>
      <c r="N1945" s="4">
        <f t="shared" si="156"/>
        <v>4.3227837161973461</v>
      </c>
    </row>
    <row r="1946" spans="1:14" x14ac:dyDescent="0.2">
      <c r="A1946" s="31">
        <v>37562</v>
      </c>
      <c r="B1946" s="11" t="s">
        <v>38</v>
      </c>
      <c r="C1946" s="3" t="s">
        <v>35</v>
      </c>
      <c r="D1946" s="10">
        <v>8</v>
      </c>
      <c r="E1946" s="28" t="s">
        <v>6</v>
      </c>
      <c r="F1946" s="3" t="str">
        <f t="shared" si="152"/>
        <v>Por</v>
      </c>
      <c r="G1946" s="3" t="str">
        <f t="shared" si="153"/>
        <v>Hemisph</v>
      </c>
      <c r="H1946" s="19">
        <v>2</v>
      </c>
      <c r="I1946" s="19">
        <v>1.5</v>
      </c>
      <c r="J1946" s="19">
        <v>0</v>
      </c>
      <c r="K1946" s="24">
        <v>0</v>
      </c>
      <c r="L1946" s="12">
        <f t="shared" si="154"/>
        <v>2.3561944901923448</v>
      </c>
      <c r="M1946" s="4">
        <f t="shared" si="155"/>
        <v>0.37221113608583389</v>
      </c>
      <c r="N1946" s="4">
        <f t="shared" si="156"/>
        <v>0.85704781339761926</v>
      </c>
    </row>
    <row r="1947" spans="1:14" x14ac:dyDescent="0.2">
      <c r="A1947" s="31">
        <v>37562</v>
      </c>
      <c r="B1947" s="11" t="s">
        <v>38</v>
      </c>
      <c r="C1947" s="3" t="s">
        <v>35</v>
      </c>
      <c r="D1947" s="10">
        <v>8</v>
      </c>
      <c r="E1947" s="28" t="s">
        <v>6</v>
      </c>
      <c r="F1947" s="3" t="str">
        <f t="shared" si="152"/>
        <v>Por</v>
      </c>
      <c r="G1947" s="3" t="str">
        <f t="shared" si="153"/>
        <v>Hemisph</v>
      </c>
      <c r="H1947" s="19">
        <v>4</v>
      </c>
      <c r="I1947" s="19">
        <v>2.5</v>
      </c>
      <c r="J1947" s="19">
        <v>0</v>
      </c>
      <c r="K1947" s="24">
        <v>0</v>
      </c>
      <c r="L1947" s="12">
        <f t="shared" si="154"/>
        <v>7.8539816339744828</v>
      </c>
      <c r="M1947" s="4">
        <f t="shared" si="155"/>
        <v>0.8950898813661714</v>
      </c>
      <c r="N1947" s="4">
        <f t="shared" si="156"/>
        <v>2.061020617723555</v>
      </c>
    </row>
    <row r="1948" spans="1:14" x14ac:dyDescent="0.2">
      <c r="A1948" s="31">
        <v>37562</v>
      </c>
      <c r="B1948" s="11" t="s">
        <v>38</v>
      </c>
      <c r="C1948" s="3" t="s">
        <v>35</v>
      </c>
      <c r="D1948" s="10">
        <v>8</v>
      </c>
      <c r="E1948" s="28" t="s">
        <v>6</v>
      </c>
      <c r="F1948" s="3" t="str">
        <f t="shared" si="152"/>
        <v>Por</v>
      </c>
      <c r="G1948" s="3" t="str">
        <f t="shared" si="153"/>
        <v>Hemisph</v>
      </c>
      <c r="H1948" s="19">
        <v>3.5</v>
      </c>
      <c r="I1948" s="19">
        <v>2</v>
      </c>
      <c r="J1948" s="19">
        <v>0</v>
      </c>
      <c r="K1948" s="24">
        <v>0</v>
      </c>
      <c r="L1948" s="12">
        <f t="shared" si="154"/>
        <v>5.497787143782138</v>
      </c>
      <c r="M1948" s="4">
        <f t="shared" si="155"/>
        <v>0.74018792138042833</v>
      </c>
      <c r="N1948" s="4">
        <f t="shared" si="156"/>
        <v>1.7043456737848228</v>
      </c>
    </row>
    <row r="1949" spans="1:14" x14ac:dyDescent="0.2">
      <c r="A1949" s="31">
        <v>37562</v>
      </c>
      <c r="B1949" s="11" t="s">
        <v>38</v>
      </c>
      <c r="C1949" s="3" t="s">
        <v>35</v>
      </c>
      <c r="D1949" s="10">
        <v>8</v>
      </c>
      <c r="E1949" s="28" t="s">
        <v>6</v>
      </c>
      <c r="F1949" s="3" t="str">
        <f t="shared" si="152"/>
        <v>Por</v>
      </c>
      <c r="G1949" s="3" t="str">
        <f t="shared" si="153"/>
        <v>Hemisph</v>
      </c>
      <c r="H1949" s="19">
        <v>22</v>
      </c>
      <c r="I1949" s="19">
        <v>21</v>
      </c>
      <c r="J1949" s="19">
        <v>17</v>
      </c>
      <c r="K1949" s="24">
        <v>0</v>
      </c>
      <c r="L1949" s="12">
        <f t="shared" si="154"/>
        <v>1270.7742283770713</v>
      </c>
      <c r="M1949" s="4">
        <f t="shared" si="155"/>
        <v>3.1040683986424251</v>
      </c>
      <c r="N1949" s="4">
        <f t="shared" si="156"/>
        <v>7.1473816223479467</v>
      </c>
    </row>
    <row r="1950" spans="1:14" x14ac:dyDescent="0.2">
      <c r="A1950" s="30">
        <v>37562</v>
      </c>
      <c r="B1950" s="3" t="s">
        <v>20</v>
      </c>
      <c r="C1950" s="3" t="s">
        <v>35</v>
      </c>
      <c r="D1950" s="2">
        <v>9</v>
      </c>
      <c r="E1950" s="3" t="s">
        <v>6</v>
      </c>
      <c r="F1950" s="3" t="str">
        <f t="shared" si="152"/>
        <v>Por</v>
      </c>
      <c r="G1950" s="3" t="str">
        <f t="shared" si="153"/>
        <v>Hemisph</v>
      </c>
      <c r="H1950" s="17">
        <v>21</v>
      </c>
      <c r="I1950" s="17">
        <v>15</v>
      </c>
      <c r="J1950" s="17">
        <v>18</v>
      </c>
      <c r="K1950" s="22">
        <v>20</v>
      </c>
      <c r="L1950" s="12">
        <f t="shared" si="154"/>
        <v>1265.2764412332892</v>
      </c>
      <c r="M1950" s="4">
        <f t="shared" si="155"/>
        <v>3.1021854217853897</v>
      </c>
      <c r="N1950" s="4">
        <f t="shared" si="156"/>
        <v>7.1430459079064841</v>
      </c>
    </row>
    <row r="1951" spans="1:14" x14ac:dyDescent="0.2">
      <c r="A1951" s="30">
        <v>37562</v>
      </c>
      <c r="B1951" s="3" t="s">
        <v>20</v>
      </c>
      <c r="C1951" s="3" t="s">
        <v>35</v>
      </c>
      <c r="D1951" s="2">
        <v>9</v>
      </c>
      <c r="E1951" s="3" t="s">
        <v>6</v>
      </c>
      <c r="F1951" s="3" t="str">
        <f t="shared" si="152"/>
        <v>Por</v>
      </c>
      <c r="G1951" s="3" t="str">
        <f t="shared" si="153"/>
        <v>Hemisph</v>
      </c>
      <c r="H1951" s="17">
        <v>119</v>
      </c>
      <c r="I1951" s="17">
        <v>52</v>
      </c>
      <c r="J1951" s="17">
        <v>49</v>
      </c>
      <c r="K1951" s="22">
        <v>25</v>
      </c>
      <c r="L1951" s="12">
        <f t="shared" si="154"/>
        <v>12403.007796372503</v>
      </c>
      <c r="M1951" s="4">
        <f t="shared" si="155"/>
        <v>4.0935270166917332</v>
      </c>
      <c r="N1951" s="4">
        <f t="shared" si="156"/>
        <v>9.4256942864027717</v>
      </c>
    </row>
    <row r="1952" spans="1:14" x14ac:dyDescent="0.2">
      <c r="A1952" s="30">
        <v>37562</v>
      </c>
      <c r="B1952" s="3" t="s">
        <v>20</v>
      </c>
      <c r="C1952" s="3" t="s">
        <v>35</v>
      </c>
      <c r="D1952" s="2">
        <v>9</v>
      </c>
      <c r="E1952" s="3" t="s">
        <v>6</v>
      </c>
      <c r="F1952" s="3" t="str">
        <f t="shared" si="152"/>
        <v>Por</v>
      </c>
      <c r="G1952" s="3" t="str">
        <f t="shared" si="153"/>
        <v>Hemisph</v>
      </c>
      <c r="H1952" s="17">
        <v>7.5</v>
      </c>
      <c r="I1952" s="17">
        <v>5.5</v>
      </c>
      <c r="J1952" s="17">
        <v>0</v>
      </c>
      <c r="K1952" s="22">
        <v>15</v>
      </c>
      <c r="L1952" s="12">
        <f t="shared" si="154"/>
        <v>32.397674240144738</v>
      </c>
      <c r="M1952" s="4">
        <f t="shared" si="155"/>
        <v>1.5105138342521154</v>
      </c>
      <c r="N1952" s="4">
        <f t="shared" si="156"/>
        <v>3.4780866375101995</v>
      </c>
    </row>
    <row r="1953" spans="1:14" x14ac:dyDescent="0.2">
      <c r="A1953" s="30">
        <v>37562</v>
      </c>
      <c r="B1953" s="3" t="s">
        <v>20</v>
      </c>
      <c r="C1953" s="3" t="s">
        <v>35</v>
      </c>
      <c r="D1953" s="2">
        <v>9</v>
      </c>
      <c r="E1953" s="3" t="s">
        <v>6</v>
      </c>
      <c r="F1953" s="3" t="str">
        <f t="shared" si="152"/>
        <v>Por</v>
      </c>
      <c r="G1953" s="3" t="str">
        <f t="shared" si="153"/>
        <v>Hemisph</v>
      </c>
      <c r="H1953" s="17">
        <v>38</v>
      </c>
      <c r="I1953" s="17">
        <v>26</v>
      </c>
      <c r="J1953" s="17">
        <v>30.5</v>
      </c>
      <c r="K1953" s="22">
        <v>35</v>
      </c>
      <c r="L1953" s="12">
        <f t="shared" si="154"/>
        <v>3698.4399514385841</v>
      </c>
      <c r="M1953" s="4">
        <f t="shared" si="155"/>
        <v>3.5680185718088939</v>
      </c>
      <c r="N1953" s="4">
        <f t="shared" si="156"/>
        <v>8.2156663749730647</v>
      </c>
    </row>
    <row r="1954" spans="1:14" x14ac:dyDescent="0.2">
      <c r="A1954" s="30">
        <v>37562</v>
      </c>
      <c r="B1954" s="3" t="s">
        <v>20</v>
      </c>
      <c r="C1954" s="3" t="s">
        <v>35</v>
      </c>
      <c r="D1954" s="2">
        <v>9</v>
      </c>
      <c r="E1954" s="3" t="s">
        <v>6</v>
      </c>
      <c r="F1954" s="3" t="str">
        <f t="shared" si="152"/>
        <v>Por</v>
      </c>
      <c r="G1954" s="3" t="str">
        <f t="shared" si="153"/>
        <v>Hemisph</v>
      </c>
      <c r="H1954" s="17">
        <v>23.5</v>
      </c>
      <c r="I1954" s="17">
        <v>17</v>
      </c>
      <c r="J1954" s="17">
        <v>14</v>
      </c>
      <c r="K1954" s="22">
        <v>25</v>
      </c>
      <c r="L1954" s="12">
        <f t="shared" si="154"/>
        <v>929.51872638088003</v>
      </c>
      <c r="M1954" s="4">
        <f t="shared" si="155"/>
        <v>2.9682581436312732</v>
      </c>
      <c r="N1954" s="4">
        <f t="shared" si="156"/>
        <v>6.8346669536835485</v>
      </c>
    </row>
    <row r="1955" spans="1:14" x14ac:dyDescent="0.2">
      <c r="A1955" s="30">
        <v>37562</v>
      </c>
      <c r="B1955" s="3" t="s">
        <v>20</v>
      </c>
      <c r="C1955" s="3" t="s">
        <v>35</v>
      </c>
      <c r="D1955" s="2">
        <v>9</v>
      </c>
      <c r="E1955" s="3" t="s">
        <v>6</v>
      </c>
      <c r="F1955" s="3" t="str">
        <f t="shared" si="152"/>
        <v>Por</v>
      </c>
      <c r="G1955" s="3" t="str">
        <f t="shared" si="153"/>
        <v>Hemisph</v>
      </c>
      <c r="H1955" s="17">
        <v>59</v>
      </c>
      <c r="I1955" s="17">
        <v>57.5</v>
      </c>
      <c r="J1955" s="17">
        <v>31.5</v>
      </c>
      <c r="K1955" s="22">
        <v>60</v>
      </c>
      <c r="L1955" s="12">
        <f t="shared" si="154"/>
        <v>5781.7085798503158</v>
      </c>
      <c r="M1955" s="4">
        <f t="shared" si="155"/>
        <v>3.7620561977890703</v>
      </c>
      <c r="N1955" s="4">
        <f t="shared" si="156"/>
        <v>8.6624545200349736</v>
      </c>
    </row>
    <row r="1956" spans="1:14" x14ac:dyDescent="0.2">
      <c r="A1956" s="30">
        <v>37562</v>
      </c>
      <c r="B1956" s="3" t="s">
        <v>20</v>
      </c>
      <c r="C1956" s="3" t="s">
        <v>35</v>
      </c>
      <c r="D1956" s="2">
        <v>9</v>
      </c>
      <c r="E1956" s="3" t="s">
        <v>6</v>
      </c>
      <c r="F1956" s="3" t="str">
        <f t="shared" si="152"/>
        <v>Por</v>
      </c>
      <c r="G1956" s="3" t="str">
        <f t="shared" si="153"/>
        <v>Hemisph</v>
      </c>
      <c r="H1956" s="17">
        <v>168</v>
      </c>
      <c r="I1956" s="17">
        <v>143</v>
      </c>
      <c r="J1956" s="17">
        <v>128</v>
      </c>
      <c r="K1956" s="22">
        <v>20</v>
      </c>
      <c r="L1956" s="12">
        <f t="shared" si="154"/>
        <v>70340.25951387547</v>
      </c>
      <c r="M1956" s="4">
        <f t="shared" si="155"/>
        <v>4.8472039662731641</v>
      </c>
      <c r="N1956" s="4">
        <f t="shared" si="156"/>
        <v>11.161099595442201</v>
      </c>
    </row>
    <row r="1957" spans="1:14" x14ac:dyDescent="0.2">
      <c r="A1957" s="30">
        <v>37562</v>
      </c>
      <c r="B1957" s="3" t="s">
        <v>20</v>
      </c>
      <c r="C1957" s="3" t="s">
        <v>35</v>
      </c>
      <c r="D1957" s="2">
        <v>9</v>
      </c>
      <c r="E1957" s="3" t="s">
        <v>6</v>
      </c>
      <c r="F1957" s="3" t="str">
        <f t="shared" si="152"/>
        <v>Por</v>
      </c>
      <c r="G1957" s="3" t="str">
        <f t="shared" si="153"/>
        <v>Hemisph</v>
      </c>
      <c r="H1957" s="17">
        <v>25</v>
      </c>
      <c r="I1957" s="17">
        <v>19</v>
      </c>
      <c r="J1957" s="17">
        <v>64</v>
      </c>
      <c r="K1957" s="22">
        <v>95</v>
      </c>
      <c r="L1957" s="12">
        <f t="shared" si="154"/>
        <v>13241.027636717581</v>
      </c>
      <c r="M1957" s="4">
        <f t="shared" si="155"/>
        <v>4.121921692024892</v>
      </c>
      <c r="N1957" s="4">
        <f t="shared" si="156"/>
        <v>9.491075442545311</v>
      </c>
    </row>
    <row r="1958" spans="1:14" x14ac:dyDescent="0.2">
      <c r="A1958" s="31">
        <v>37562</v>
      </c>
      <c r="B1958" s="11" t="s">
        <v>31</v>
      </c>
      <c r="C1958" s="3" t="s">
        <v>35</v>
      </c>
      <c r="D1958" s="7">
        <v>10</v>
      </c>
      <c r="E1958" s="11" t="s">
        <v>6</v>
      </c>
      <c r="F1958" s="3" t="str">
        <f t="shared" si="152"/>
        <v>Por</v>
      </c>
      <c r="G1958" s="3" t="str">
        <f t="shared" si="153"/>
        <v>Hemisph</v>
      </c>
      <c r="H1958" s="19">
        <v>23</v>
      </c>
      <c r="I1958" s="19">
        <v>17</v>
      </c>
      <c r="J1958" s="19">
        <v>20</v>
      </c>
      <c r="K1958" s="24">
        <v>40</v>
      </c>
      <c r="L1958" s="12">
        <f t="shared" si="154"/>
        <v>1563.7277433243196</v>
      </c>
      <c r="M1958" s="4">
        <f t="shared" si="155"/>
        <v>3.1941611413935811</v>
      </c>
      <c r="N1958" s="4">
        <f t="shared" si="156"/>
        <v>7.3548278287937059</v>
      </c>
    </row>
    <row r="1959" spans="1:14" x14ac:dyDescent="0.2">
      <c r="A1959" s="31">
        <v>37562</v>
      </c>
      <c r="B1959" s="11" t="s">
        <v>31</v>
      </c>
      <c r="C1959" s="3" t="s">
        <v>35</v>
      </c>
      <c r="D1959" s="7">
        <v>10</v>
      </c>
      <c r="E1959" s="11" t="s">
        <v>6</v>
      </c>
      <c r="F1959" s="3" t="str">
        <f t="shared" si="152"/>
        <v>Por</v>
      </c>
      <c r="G1959" s="3" t="str">
        <f t="shared" si="153"/>
        <v>Hemisph</v>
      </c>
      <c r="H1959" s="19">
        <v>28</v>
      </c>
      <c r="I1959" s="19">
        <v>16</v>
      </c>
      <c r="J1959" s="19">
        <v>20</v>
      </c>
      <c r="K1959" s="24">
        <v>15</v>
      </c>
      <c r="L1959" s="12">
        <f t="shared" si="154"/>
        <v>1608.4954386379741</v>
      </c>
      <c r="M1959" s="4">
        <f t="shared" si="155"/>
        <v>3.2064198336699645</v>
      </c>
      <c r="N1959" s="4">
        <f t="shared" si="156"/>
        <v>7.3830545108889076</v>
      </c>
    </row>
    <row r="1960" spans="1:14" x14ac:dyDescent="0.2">
      <c r="A1960" s="31">
        <v>37562</v>
      </c>
      <c r="B1960" s="11" t="s">
        <v>31</v>
      </c>
      <c r="C1960" s="3" t="s">
        <v>35</v>
      </c>
      <c r="D1960" s="7">
        <v>10</v>
      </c>
      <c r="E1960" s="11" t="s">
        <v>6</v>
      </c>
      <c r="F1960" s="3" t="str">
        <f t="shared" si="152"/>
        <v>Por</v>
      </c>
      <c r="G1960" s="3" t="str">
        <f t="shared" si="153"/>
        <v>Hemisph</v>
      </c>
      <c r="H1960" s="19">
        <v>1</v>
      </c>
      <c r="I1960" s="19">
        <v>1</v>
      </c>
      <c r="J1960" s="19">
        <v>0</v>
      </c>
      <c r="K1960" s="24">
        <v>0</v>
      </c>
      <c r="L1960" s="12">
        <f t="shared" si="154"/>
        <v>0.78539816339744828</v>
      </c>
      <c r="M1960" s="4">
        <f t="shared" si="155"/>
        <v>-0.10491011863382856</v>
      </c>
      <c r="N1960" s="4">
        <f t="shared" si="156"/>
        <v>-0.24156447527049049</v>
      </c>
    </row>
    <row r="1961" spans="1:14" x14ac:dyDescent="0.2">
      <c r="A1961" s="31">
        <v>37562</v>
      </c>
      <c r="B1961" s="11" t="s">
        <v>31</v>
      </c>
      <c r="C1961" s="3" t="s">
        <v>35</v>
      </c>
      <c r="D1961" s="7">
        <v>10</v>
      </c>
      <c r="E1961" s="11" t="s">
        <v>6</v>
      </c>
      <c r="F1961" s="3" t="str">
        <f t="shared" si="152"/>
        <v>Por</v>
      </c>
      <c r="G1961" s="3" t="str">
        <f t="shared" si="153"/>
        <v>Hemisph</v>
      </c>
      <c r="H1961" s="19">
        <v>3</v>
      </c>
      <c r="I1961" s="19">
        <v>2</v>
      </c>
      <c r="J1961" s="19">
        <v>0</v>
      </c>
      <c r="K1961" s="24">
        <v>0</v>
      </c>
      <c r="L1961" s="12">
        <f t="shared" si="154"/>
        <v>4.7123889803846897</v>
      </c>
      <c r="M1961" s="4">
        <f t="shared" si="155"/>
        <v>0.67324113174981504</v>
      </c>
      <c r="N1961" s="4">
        <f t="shared" si="156"/>
        <v>1.5501949939575645</v>
      </c>
    </row>
    <row r="1962" spans="1:14" x14ac:dyDescent="0.2">
      <c r="A1962" s="31">
        <v>37562</v>
      </c>
      <c r="B1962" s="11" t="s">
        <v>31</v>
      </c>
      <c r="C1962" s="3" t="s">
        <v>35</v>
      </c>
      <c r="D1962" s="7">
        <v>10</v>
      </c>
      <c r="E1962" s="11" t="s">
        <v>6</v>
      </c>
      <c r="F1962" s="3" t="str">
        <f t="shared" si="152"/>
        <v>Por</v>
      </c>
      <c r="G1962" s="3" t="str">
        <f t="shared" si="153"/>
        <v>Hemisph</v>
      </c>
      <c r="H1962" s="19">
        <v>3</v>
      </c>
      <c r="I1962" s="19">
        <v>1</v>
      </c>
      <c r="J1962" s="19">
        <v>0</v>
      </c>
      <c r="K1962" s="24">
        <v>0</v>
      </c>
      <c r="L1962" s="12">
        <f t="shared" si="154"/>
        <v>2.3561944901923448</v>
      </c>
      <c r="M1962" s="4">
        <f t="shared" si="155"/>
        <v>0.37221113608583389</v>
      </c>
      <c r="N1962" s="4">
        <f t="shared" si="156"/>
        <v>0.85704781339761926</v>
      </c>
    </row>
    <row r="1963" spans="1:14" x14ac:dyDescent="0.2">
      <c r="A1963" s="31">
        <v>37562</v>
      </c>
      <c r="B1963" s="11" t="s">
        <v>31</v>
      </c>
      <c r="C1963" s="3" t="s">
        <v>35</v>
      </c>
      <c r="D1963" s="7">
        <v>10</v>
      </c>
      <c r="E1963" s="11" t="s">
        <v>6</v>
      </c>
      <c r="F1963" s="3" t="str">
        <f t="shared" si="152"/>
        <v>Por</v>
      </c>
      <c r="G1963" s="3" t="str">
        <f t="shared" si="153"/>
        <v>Hemisph</v>
      </c>
      <c r="H1963" s="19">
        <v>4</v>
      </c>
      <c r="I1963" s="19">
        <v>1</v>
      </c>
      <c r="J1963" s="19">
        <v>0</v>
      </c>
      <c r="K1963" s="24">
        <v>0</v>
      </c>
      <c r="L1963" s="12">
        <f t="shared" si="154"/>
        <v>3.1415926535897931</v>
      </c>
      <c r="M1963" s="4">
        <f t="shared" si="155"/>
        <v>0.49714987269413385</v>
      </c>
      <c r="N1963" s="4">
        <f t="shared" si="156"/>
        <v>1.1447298858494002</v>
      </c>
    </row>
    <row r="1964" spans="1:14" x14ac:dyDescent="0.2">
      <c r="A1964" s="31">
        <v>37562</v>
      </c>
      <c r="B1964" s="11" t="s">
        <v>31</v>
      </c>
      <c r="C1964" s="3" t="s">
        <v>35</v>
      </c>
      <c r="D1964" s="7">
        <v>10</v>
      </c>
      <c r="E1964" s="11" t="s">
        <v>6</v>
      </c>
      <c r="F1964" s="3" t="str">
        <f t="shared" si="152"/>
        <v>Por</v>
      </c>
      <c r="G1964" s="3" t="str">
        <f t="shared" si="153"/>
        <v>Hemisph</v>
      </c>
      <c r="H1964" s="19">
        <v>300</v>
      </c>
      <c r="I1964" s="19">
        <v>160</v>
      </c>
      <c r="J1964" s="19">
        <v>170</v>
      </c>
      <c r="K1964" s="24">
        <v>15</v>
      </c>
      <c r="L1964" s="12">
        <f t="shared" si="154"/>
        <v>128491.13953182254</v>
      </c>
      <c r="M1964" s="4">
        <f t="shared" si="155"/>
        <v>5.108873180701476</v>
      </c>
      <c r="N1964" s="4">
        <f t="shared" si="156"/>
        <v>11.763615227880294</v>
      </c>
    </row>
    <row r="1965" spans="1:14" x14ac:dyDescent="0.2">
      <c r="A1965" s="31">
        <v>37562</v>
      </c>
      <c r="B1965" s="11" t="s">
        <v>31</v>
      </c>
      <c r="C1965" s="3" t="s">
        <v>35</v>
      </c>
      <c r="D1965" s="7">
        <v>10</v>
      </c>
      <c r="E1965" s="11" t="s">
        <v>6</v>
      </c>
      <c r="F1965" s="3" t="str">
        <f t="shared" si="152"/>
        <v>Por</v>
      </c>
      <c r="G1965" s="3" t="str">
        <f t="shared" si="153"/>
        <v>Hemisph</v>
      </c>
      <c r="H1965" s="19">
        <v>11</v>
      </c>
      <c r="I1965" s="19">
        <v>6</v>
      </c>
      <c r="J1965" s="19">
        <v>6</v>
      </c>
      <c r="K1965" s="24">
        <v>0</v>
      </c>
      <c r="L1965" s="12">
        <f t="shared" si="154"/>
        <v>164.93361431346415</v>
      </c>
      <c r="M1965" s="4">
        <f t="shared" si="155"/>
        <v>2.2173091761000907</v>
      </c>
      <c r="N1965" s="4">
        <f t="shared" si="156"/>
        <v>5.1055430554469785</v>
      </c>
    </row>
    <row r="1966" spans="1:14" x14ac:dyDescent="0.2">
      <c r="A1966" s="31">
        <v>37562</v>
      </c>
      <c r="B1966" s="11" t="s">
        <v>31</v>
      </c>
      <c r="C1966" s="3" t="s">
        <v>35</v>
      </c>
      <c r="D1966" s="7">
        <v>10</v>
      </c>
      <c r="E1966" s="11" t="s">
        <v>6</v>
      </c>
      <c r="F1966" s="3" t="str">
        <f t="shared" si="152"/>
        <v>Por</v>
      </c>
      <c r="G1966" s="3" t="str">
        <f t="shared" si="153"/>
        <v>Hemisph</v>
      </c>
      <c r="H1966" s="19">
        <v>12</v>
      </c>
      <c r="I1966" s="19">
        <v>10</v>
      </c>
      <c r="J1966" s="19">
        <v>14</v>
      </c>
      <c r="K1966" s="24">
        <v>0</v>
      </c>
      <c r="L1966" s="12">
        <f t="shared" si="154"/>
        <v>709.99993971129322</v>
      </c>
      <c r="M1966" s="4">
        <f t="shared" si="155"/>
        <v>2.8512583118415349</v>
      </c>
      <c r="N1966" s="4">
        <f t="shared" si="156"/>
        <v>6.5652648851216862</v>
      </c>
    </row>
    <row r="1967" spans="1:14" x14ac:dyDescent="0.2">
      <c r="A1967" s="30">
        <v>37555</v>
      </c>
      <c r="B1967" s="3" t="s">
        <v>20</v>
      </c>
      <c r="C1967" s="3" t="s">
        <v>35</v>
      </c>
      <c r="D1967" s="2">
        <v>2</v>
      </c>
      <c r="E1967" s="3" t="s">
        <v>37</v>
      </c>
      <c r="F1967" s="3" t="str">
        <f t="shared" si="152"/>
        <v>Other</v>
      </c>
      <c r="G1967" s="3" t="str">
        <f t="shared" si="153"/>
        <v>OtherEnc</v>
      </c>
      <c r="H1967" s="17">
        <v>11.5</v>
      </c>
      <c r="I1967" s="17">
        <v>11</v>
      </c>
      <c r="J1967" s="17">
        <v>0</v>
      </c>
      <c r="K1967" s="22">
        <v>10</v>
      </c>
      <c r="L1967" s="12">
        <f t="shared" si="154"/>
        <v>99.352867669777211</v>
      </c>
      <c r="M1967" s="4">
        <f t="shared" si="155"/>
        <v>1.9971804068780081</v>
      </c>
      <c r="N1967" s="4">
        <f t="shared" si="156"/>
        <v>4.5986778328970841</v>
      </c>
    </row>
    <row r="1968" spans="1:14" x14ac:dyDescent="0.2">
      <c r="A1968" s="30">
        <v>37555</v>
      </c>
      <c r="B1968" s="3" t="s">
        <v>20</v>
      </c>
      <c r="C1968" s="3" t="s">
        <v>35</v>
      </c>
      <c r="D1968" s="2">
        <v>2</v>
      </c>
      <c r="E1968" s="3" t="s">
        <v>37</v>
      </c>
      <c r="F1968" s="3" t="str">
        <f t="shared" si="152"/>
        <v>Other</v>
      </c>
      <c r="G1968" s="3" t="str">
        <f t="shared" si="153"/>
        <v>OtherEnc</v>
      </c>
      <c r="H1968" s="17">
        <v>10</v>
      </c>
      <c r="I1968" s="17">
        <v>9</v>
      </c>
      <c r="J1968" s="17">
        <v>0</v>
      </c>
      <c r="K1968" s="22">
        <v>15</v>
      </c>
      <c r="L1968" s="12">
        <f t="shared" si="154"/>
        <v>70.685834705770347</v>
      </c>
      <c r="M1968" s="4">
        <f t="shared" si="155"/>
        <v>1.8493323908054964</v>
      </c>
      <c r="N1968" s="4">
        <f t="shared" si="156"/>
        <v>4.2582451950597742</v>
      </c>
    </row>
    <row r="1969" spans="1:14" x14ac:dyDescent="0.2">
      <c r="A1969" s="30">
        <v>37555</v>
      </c>
      <c r="B1969" s="3" t="s">
        <v>20</v>
      </c>
      <c r="C1969" s="3" t="s">
        <v>35</v>
      </c>
      <c r="D1969" s="2">
        <v>2</v>
      </c>
      <c r="E1969" s="3" t="s">
        <v>37</v>
      </c>
      <c r="F1969" s="3" t="str">
        <f t="shared" si="152"/>
        <v>Other</v>
      </c>
      <c r="G1969" s="3" t="str">
        <f t="shared" si="153"/>
        <v>OtherEnc</v>
      </c>
      <c r="H1969" s="17">
        <v>22</v>
      </c>
      <c r="I1969" s="17">
        <v>9</v>
      </c>
      <c r="J1969" s="17">
        <v>0</v>
      </c>
      <c r="K1969" s="22">
        <v>5</v>
      </c>
      <c r="L1969" s="12">
        <f t="shared" si="154"/>
        <v>155.50883635269477</v>
      </c>
      <c r="M1969" s="4">
        <f t="shared" si="155"/>
        <v>2.1917550716277026</v>
      </c>
      <c r="N1969" s="4">
        <f t="shared" si="156"/>
        <v>5.0467025554240452</v>
      </c>
    </row>
    <row r="1970" spans="1:14" x14ac:dyDescent="0.2">
      <c r="A1970" s="30">
        <v>37555</v>
      </c>
      <c r="B1970" s="3" t="s">
        <v>20</v>
      </c>
      <c r="C1970" s="3" t="s">
        <v>35</v>
      </c>
      <c r="D1970" s="2">
        <v>2</v>
      </c>
      <c r="E1970" s="3" t="s">
        <v>37</v>
      </c>
      <c r="F1970" s="3" t="str">
        <f t="shared" si="152"/>
        <v>Other</v>
      </c>
      <c r="G1970" s="3" t="str">
        <f t="shared" si="153"/>
        <v>OtherEnc</v>
      </c>
      <c r="H1970" s="17">
        <v>19.5</v>
      </c>
      <c r="I1970" s="17">
        <v>8</v>
      </c>
      <c r="J1970" s="17">
        <v>0</v>
      </c>
      <c r="K1970" s="22">
        <v>5</v>
      </c>
      <c r="L1970" s="12">
        <f t="shared" si="154"/>
        <v>122.52211349000193</v>
      </c>
      <c r="M1970" s="4">
        <f t="shared" si="155"/>
        <v>2.0882144797206332</v>
      </c>
      <c r="N1970" s="4">
        <f t="shared" si="156"/>
        <v>4.8082915319790462</v>
      </c>
    </row>
    <row r="1971" spans="1:14" x14ac:dyDescent="0.2">
      <c r="A1971" s="30">
        <v>37555</v>
      </c>
      <c r="B1971" s="3" t="s">
        <v>20</v>
      </c>
      <c r="C1971" s="3" t="s">
        <v>35</v>
      </c>
      <c r="D1971" s="2">
        <v>3</v>
      </c>
      <c r="E1971" s="3" t="s">
        <v>37</v>
      </c>
      <c r="F1971" s="3" t="str">
        <f t="shared" si="152"/>
        <v>Other</v>
      </c>
      <c r="G1971" s="3" t="str">
        <f t="shared" si="153"/>
        <v>OtherEnc</v>
      </c>
      <c r="H1971" s="17">
        <v>16</v>
      </c>
      <c r="I1971" s="17">
        <v>8.5</v>
      </c>
      <c r="J1971" s="17">
        <v>0</v>
      </c>
      <c r="K1971" s="22">
        <v>5</v>
      </c>
      <c r="L1971" s="12">
        <f t="shared" si="154"/>
        <v>106.81415022205297</v>
      </c>
      <c r="M1971" s="4">
        <f t="shared" si="155"/>
        <v>2.028628789736389</v>
      </c>
      <c r="N1971" s="4">
        <f t="shared" si="156"/>
        <v>4.6710904104655615</v>
      </c>
    </row>
    <row r="1972" spans="1:14" x14ac:dyDescent="0.2">
      <c r="A1972" s="30">
        <v>37555</v>
      </c>
      <c r="B1972" s="3" t="s">
        <v>20</v>
      </c>
      <c r="C1972" s="3" t="s">
        <v>35</v>
      </c>
      <c r="D1972" s="2">
        <v>3</v>
      </c>
      <c r="E1972" s="3" t="s">
        <v>37</v>
      </c>
      <c r="F1972" s="3" t="str">
        <f t="shared" si="152"/>
        <v>Other</v>
      </c>
      <c r="G1972" s="3" t="str">
        <f t="shared" si="153"/>
        <v>OtherEnc</v>
      </c>
      <c r="H1972" s="17">
        <v>58</v>
      </c>
      <c r="I1972" s="17">
        <v>44</v>
      </c>
      <c r="J1972" s="17">
        <v>0</v>
      </c>
      <c r="K1972" s="22">
        <v>10</v>
      </c>
      <c r="L1972" s="12">
        <f t="shared" si="154"/>
        <v>2004.336112990288</v>
      </c>
      <c r="M1972" s="4">
        <f t="shared" si="155"/>
        <v>3.3019705514152964</v>
      </c>
      <c r="N1972" s="4">
        <f t="shared" si="156"/>
        <v>7.6030681691941897</v>
      </c>
    </row>
    <row r="1973" spans="1:14" x14ac:dyDescent="0.2">
      <c r="A1973" s="30">
        <v>37555</v>
      </c>
      <c r="B1973" s="3" t="s">
        <v>20</v>
      </c>
      <c r="C1973" s="3" t="s">
        <v>35</v>
      </c>
      <c r="D1973" s="2">
        <v>3</v>
      </c>
      <c r="E1973" s="3" t="s">
        <v>37</v>
      </c>
      <c r="F1973" s="3" t="str">
        <f t="shared" si="152"/>
        <v>Other</v>
      </c>
      <c r="G1973" s="3" t="str">
        <f t="shared" si="153"/>
        <v>OtherEnc</v>
      </c>
      <c r="H1973" s="17">
        <v>5.5</v>
      </c>
      <c r="I1973" s="17">
        <v>4.5</v>
      </c>
      <c r="J1973" s="17">
        <v>0</v>
      </c>
      <c r="K1973" s="22">
        <v>0</v>
      </c>
      <c r="L1973" s="12">
        <f t="shared" si="154"/>
        <v>19.438604544086846</v>
      </c>
      <c r="M1973" s="4">
        <f t="shared" si="155"/>
        <v>1.288665084635759</v>
      </c>
      <c r="N1973" s="4">
        <f t="shared" si="156"/>
        <v>2.967261013744209</v>
      </c>
    </row>
    <row r="1974" spans="1:14" x14ac:dyDescent="0.2">
      <c r="A1974" s="30">
        <v>37555</v>
      </c>
      <c r="B1974" s="3" t="s">
        <v>20</v>
      </c>
      <c r="C1974" s="3" t="s">
        <v>35</v>
      </c>
      <c r="D1974" s="2">
        <v>3</v>
      </c>
      <c r="E1974" s="3" t="s">
        <v>37</v>
      </c>
      <c r="F1974" s="3" t="str">
        <f t="shared" si="152"/>
        <v>Other</v>
      </c>
      <c r="G1974" s="3" t="str">
        <f t="shared" si="153"/>
        <v>OtherEnc</v>
      </c>
      <c r="H1974" s="17">
        <v>10</v>
      </c>
      <c r="I1974" s="17">
        <v>7</v>
      </c>
      <c r="J1974" s="17">
        <v>0</v>
      </c>
      <c r="K1974" s="22">
        <v>2</v>
      </c>
      <c r="L1974" s="12">
        <f t="shared" si="154"/>
        <v>54.977871437821378</v>
      </c>
      <c r="M1974" s="4">
        <f t="shared" si="155"/>
        <v>1.7401879213804283</v>
      </c>
      <c r="N1974" s="4">
        <f t="shared" si="156"/>
        <v>4.0069307667788685</v>
      </c>
    </row>
    <row r="1975" spans="1:14" x14ac:dyDescent="0.2">
      <c r="A1975" s="30">
        <v>37520</v>
      </c>
      <c r="B1975" s="3" t="s">
        <v>20</v>
      </c>
      <c r="C1975" s="3" t="s">
        <v>35</v>
      </c>
      <c r="D1975" s="2">
        <v>1</v>
      </c>
      <c r="E1975" s="3" t="s">
        <v>12</v>
      </c>
      <c r="F1975" s="3" t="str">
        <f t="shared" si="152"/>
        <v>Poc</v>
      </c>
      <c r="G1975" s="3" t="str">
        <f t="shared" si="153"/>
        <v>Branch</v>
      </c>
      <c r="H1975" s="17">
        <v>3</v>
      </c>
      <c r="I1975" s="17">
        <v>2.5</v>
      </c>
      <c r="J1975" s="17">
        <v>1.5</v>
      </c>
      <c r="K1975" s="22">
        <v>0</v>
      </c>
      <c r="L1975" s="12">
        <f t="shared" si="154"/>
        <v>12.959069696057897</v>
      </c>
      <c r="M1975" s="4">
        <f t="shared" si="155"/>
        <v>1.1125738255800777</v>
      </c>
      <c r="N1975" s="4">
        <f t="shared" si="156"/>
        <v>2.5617959056360444</v>
      </c>
    </row>
    <row r="1976" spans="1:14" x14ac:dyDescent="0.2">
      <c r="A1976" s="30">
        <v>37520</v>
      </c>
      <c r="B1976" s="3" t="s">
        <v>20</v>
      </c>
      <c r="C1976" s="3" t="s">
        <v>35</v>
      </c>
      <c r="D1976" s="2">
        <v>1</v>
      </c>
      <c r="E1976" s="3" t="s">
        <v>12</v>
      </c>
      <c r="F1976" s="3" t="str">
        <f t="shared" si="152"/>
        <v>Poc</v>
      </c>
      <c r="G1976" s="3" t="str">
        <f t="shared" si="153"/>
        <v>Branch</v>
      </c>
      <c r="H1976" s="17">
        <v>25</v>
      </c>
      <c r="I1976" s="17">
        <v>20</v>
      </c>
      <c r="J1976" s="17">
        <v>24</v>
      </c>
      <c r="K1976" s="22">
        <v>90</v>
      </c>
      <c r="L1976" s="12">
        <f t="shared" si="154"/>
        <v>2202.2564501664451</v>
      </c>
      <c r="M1976" s="4">
        <f t="shared" si="155"/>
        <v>3.3428678906607927</v>
      </c>
      <c r="N1976" s="4">
        <f t="shared" si="156"/>
        <v>7.69723777288399</v>
      </c>
    </row>
    <row r="1977" spans="1:14" x14ac:dyDescent="0.2">
      <c r="A1977" s="30">
        <v>37520</v>
      </c>
      <c r="B1977" s="3" t="s">
        <v>20</v>
      </c>
      <c r="C1977" s="3" t="s">
        <v>35</v>
      </c>
      <c r="D1977" s="2">
        <v>1</v>
      </c>
      <c r="E1977" s="3" t="s">
        <v>12</v>
      </c>
      <c r="F1977" s="3" t="str">
        <f t="shared" si="152"/>
        <v>Poc</v>
      </c>
      <c r="G1977" s="3" t="str">
        <f t="shared" si="153"/>
        <v>Branch</v>
      </c>
      <c r="H1977" s="17">
        <v>24.5</v>
      </c>
      <c r="I1977" s="17">
        <v>17</v>
      </c>
      <c r="J1977" s="17">
        <v>19</v>
      </c>
      <c r="K1977" s="22">
        <v>25</v>
      </c>
      <c r="L1977" s="12">
        <f t="shared" si="154"/>
        <v>1461.2332830009525</v>
      </c>
      <c r="M1977" s="4">
        <f t="shared" si="155"/>
        <v>3.1647195557237242</v>
      </c>
      <c r="N1977" s="4">
        <f t="shared" si="156"/>
        <v>7.2870360725161865</v>
      </c>
    </row>
    <row r="1978" spans="1:14" x14ac:dyDescent="0.2">
      <c r="A1978" s="30">
        <v>37520</v>
      </c>
      <c r="B1978" s="3" t="s">
        <v>20</v>
      </c>
      <c r="C1978" s="3" t="s">
        <v>35</v>
      </c>
      <c r="D1978" s="2">
        <v>1</v>
      </c>
      <c r="E1978" s="3" t="s">
        <v>12</v>
      </c>
      <c r="F1978" s="3" t="str">
        <f t="shared" si="152"/>
        <v>Poc</v>
      </c>
      <c r="G1978" s="3" t="str">
        <f t="shared" si="153"/>
        <v>Branch</v>
      </c>
      <c r="H1978" s="17">
        <v>25</v>
      </c>
      <c r="I1978" s="17">
        <v>26</v>
      </c>
      <c r="J1978" s="17">
        <v>35.5</v>
      </c>
      <c r="K1978" s="22">
        <v>70</v>
      </c>
      <c r="L1978" s="12">
        <f t="shared" si="154"/>
        <v>4469.7009478948785</v>
      </c>
      <c r="M1978" s="4">
        <f t="shared" si="155"/>
        <v>3.6502784669744965</v>
      </c>
      <c r="N1978" s="4">
        <f t="shared" si="156"/>
        <v>8.4050767833326336</v>
      </c>
    </row>
    <row r="1979" spans="1:14" x14ac:dyDescent="0.2">
      <c r="A1979" s="30">
        <v>37520</v>
      </c>
      <c r="B1979" s="3" t="s">
        <v>20</v>
      </c>
      <c r="C1979" s="3" t="s">
        <v>35</v>
      </c>
      <c r="D1979" s="2">
        <v>1</v>
      </c>
      <c r="E1979" s="3" t="s">
        <v>12</v>
      </c>
      <c r="F1979" s="3" t="str">
        <f t="shared" si="152"/>
        <v>Poc</v>
      </c>
      <c r="G1979" s="3" t="str">
        <f t="shared" si="153"/>
        <v>Branch</v>
      </c>
      <c r="H1979" s="17">
        <v>4.5</v>
      </c>
      <c r="I1979" s="17">
        <v>2</v>
      </c>
      <c r="J1979" s="17">
        <v>2.5</v>
      </c>
      <c r="K1979" s="22">
        <v>2</v>
      </c>
      <c r="L1979" s="12">
        <f t="shared" si="154"/>
        <v>26.703537555513243</v>
      </c>
      <c r="M1979" s="4">
        <f t="shared" si="155"/>
        <v>1.4265687984084265</v>
      </c>
      <c r="N1979" s="4">
        <f t="shared" si="156"/>
        <v>3.2847960493456712</v>
      </c>
    </row>
    <row r="1980" spans="1:14" x14ac:dyDescent="0.2">
      <c r="A1980" s="31">
        <v>37520</v>
      </c>
      <c r="B1980" s="11" t="s">
        <v>31</v>
      </c>
      <c r="C1980" s="3" t="s">
        <v>35</v>
      </c>
      <c r="D1980" s="2">
        <v>1</v>
      </c>
      <c r="E1980" s="11" t="s">
        <v>12</v>
      </c>
      <c r="F1980" s="3" t="str">
        <f t="shared" si="152"/>
        <v>Poc</v>
      </c>
      <c r="G1980" s="3" t="str">
        <f t="shared" si="153"/>
        <v>Branch</v>
      </c>
      <c r="H1980" s="19">
        <v>10</v>
      </c>
      <c r="I1980" s="19">
        <v>12</v>
      </c>
      <c r="J1980" s="19">
        <v>8</v>
      </c>
      <c r="K1980" s="24">
        <v>5</v>
      </c>
      <c r="L1980" s="12">
        <f t="shared" si="154"/>
        <v>295.30970943744057</v>
      </c>
      <c r="M1980" s="4">
        <f t="shared" si="155"/>
        <v>2.4702777262938325</v>
      </c>
      <c r="N1980" s="4">
        <f t="shared" si="156"/>
        <v>5.6880246681194038</v>
      </c>
    </row>
    <row r="1981" spans="1:14" x14ac:dyDescent="0.2">
      <c r="A1981" s="31">
        <v>37520</v>
      </c>
      <c r="B1981" s="11" t="s">
        <v>31</v>
      </c>
      <c r="C1981" s="3" t="s">
        <v>35</v>
      </c>
      <c r="D1981" s="2">
        <v>1</v>
      </c>
      <c r="E1981" s="11" t="s">
        <v>12</v>
      </c>
      <c r="F1981" s="3" t="str">
        <f t="shared" si="152"/>
        <v>Poc</v>
      </c>
      <c r="G1981" s="3" t="str">
        <f t="shared" si="153"/>
        <v>Branch</v>
      </c>
      <c r="H1981" s="19">
        <v>5</v>
      </c>
      <c r="I1981" s="19">
        <v>3</v>
      </c>
      <c r="J1981" s="19">
        <v>3</v>
      </c>
      <c r="K1981" s="24">
        <v>75</v>
      </c>
      <c r="L1981" s="12">
        <f t="shared" si="154"/>
        <v>40.055306333269861</v>
      </c>
      <c r="M1981" s="4">
        <f t="shared" si="155"/>
        <v>1.6026600574641079</v>
      </c>
      <c r="N1981" s="4">
        <f t="shared" si="156"/>
        <v>3.6902611574538353</v>
      </c>
    </row>
    <row r="1982" spans="1:14" x14ac:dyDescent="0.2">
      <c r="A1982" s="31">
        <v>37520</v>
      </c>
      <c r="B1982" s="11" t="s">
        <v>31</v>
      </c>
      <c r="C1982" s="3" t="s">
        <v>35</v>
      </c>
      <c r="D1982" s="2">
        <v>1</v>
      </c>
      <c r="E1982" s="11" t="s">
        <v>12</v>
      </c>
      <c r="F1982" s="3" t="str">
        <f t="shared" si="152"/>
        <v>Poc</v>
      </c>
      <c r="G1982" s="3" t="str">
        <f t="shared" si="153"/>
        <v>Branch</v>
      </c>
      <c r="H1982" s="19">
        <v>10</v>
      </c>
      <c r="I1982" s="19">
        <v>10</v>
      </c>
      <c r="J1982" s="19">
        <v>5</v>
      </c>
      <c r="K1982" s="24">
        <v>0</v>
      </c>
      <c r="L1982" s="12">
        <f t="shared" si="154"/>
        <v>157.07963267948966</v>
      </c>
      <c r="M1982" s="4">
        <f t="shared" si="155"/>
        <v>2.1961198770301529</v>
      </c>
      <c r="N1982" s="4">
        <f t="shared" si="156"/>
        <v>5.0567528912775463</v>
      </c>
    </row>
    <row r="1983" spans="1:14" x14ac:dyDescent="0.2">
      <c r="A1983" s="31">
        <v>37555</v>
      </c>
      <c r="B1983" s="11" t="s">
        <v>31</v>
      </c>
      <c r="C1983" t="s">
        <v>35</v>
      </c>
      <c r="D1983" s="7">
        <v>2</v>
      </c>
      <c r="E1983" s="11" t="s">
        <v>12</v>
      </c>
      <c r="F1983" s="3" t="str">
        <f t="shared" si="152"/>
        <v>Poc</v>
      </c>
      <c r="G1983" s="3" t="str">
        <f t="shared" si="153"/>
        <v>Branch</v>
      </c>
      <c r="H1983" s="19">
        <v>35</v>
      </c>
      <c r="I1983" s="19">
        <v>30</v>
      </c>
      <c r="J1983" s="19">
        <v>15</v>
      </c>
      <c r="K1983" s="24">
        <v>60</v>
      </c>
      <c r="L1983" s="12">
        <f t="shared" si="154"/>
        <v>1531.5264186250242</v>
      </c>
      <c r="M1983" s="4">
        <f t="shared" si="155"/>
        <v>3.1851244927286895</v>
      </c>
      <c r="N1983" s="4">
        <f t="shared" si="156"/>
        <v>7.3340201762873019</v>
      </c>
    </row>
    <row r="1984" spans="1:14" x14ac:dyDescent="0.2">
      <c r="A1984" s="31">
        <v>37555</v>
      </c>
      <c r="B1984" s="11" t="s">
        <v>31</v>
      </c>
      <c r="C1984" t="s">
        <v>35</v>
      </c>
      <c r="D1984" s="7">
        <v>2</v>
      </c>
      <c r="E1984" s="11" t="s">
        <v>12</v>
      </c>
      <c r="F1984" s="3" t="str">
        <f t="shared" si="152"/>
        <v>Poc</v>
      </c>
      <c r="G1984" s="3" t="str">
        <f t="shared" si="153"/>
        <v>Branch</v>
      </c>
      <c r="H1984" s="19">
        <v>30</v>
      </c>
      <c r="I1984" s="19">
        <v>22</v>
      </c>
      <c r="J1984" s="19">
        <v>20</v>
      </c>
      <c r="K1984" s="24">
        <v>30</v>
      </c>
      <c r="L1984" s="12">
        <f t="shared" si="154"/>
        <v>1774.9998492782331</v>
      </c>
      <c r="M1984" s="4">
        <f t="shared" si="155"/>
        <v>3.2491983205135724</v>
      </c>
      <c r="N1984" s="4">
        <f t="shared" si="156"/>
        <v>7.4815556169958413</v>
      </c>
    </row>
    <row r="1985" spans="1:14" x14ac:dyDescent="0.2">
      <c r="A1985" s="31">
        <v>37555</v>
      </c>
      <c r="B1985" s="11" t="s">
        <v>31</v>
      </c>
      <c r="C1985" t="s">
        <v>35</v>
      </c>
      <c r="D1985" s="7">
        <v>3</v>
      </c>
      <c r="E1985" s="11" t="s">
        <v>12</v>
      </c>
      <c r="F1985" s="3" t="str">
        <f t="shared" si="152"/>
        <v>Poc</v>
      </c>
      <c r="G1985" s="3" t="str">
        <f t="shared" si="153"/>
        <v>Branch</v>
      </c>
      <c r="H1985" s="19">
        <v>18</v>
      </c>
      <c r="I1985" s="19">
        <v>14</v>
      </c>
      <c r="J1985" s="19">
        <v>15</v>
      </c>
      <c r="K1985" s="24">
        <v>0</v>
      </c>
      <c r="L1985" s="12">
        <f t="shared" si="154"/>
        <v>904.77868423386042</v>
      </c>
      <c r="M1985" s="4">
        <f t="shared" si="155"/>
        <v>2.9565423604533647</v>
      </c>
      <c r="N1985" s="4">
        <f t="shared" si="156"/>
        <v>6.807690365985346</v>
      </c>
    </row>
    <row r="1986" spans="1:14" x14ac:dyDescent="0.2">
      <c r="A1986" s="31">
        <v>37555</v>
      </c>
      <c r="B1986" s="11" t="s">
        <v>31</v>
      </c>
      <c r="C1986" t="s">
        <v>35</v>
      </c>
      <c r="D1986" s="7">
        <v>3</v>
      </c>
      <c r="E1986" s="11" t="s">
        <v>12</v>
      </c>
      <c r="F1986" s="3" t="str">
        <f t="shared" si="152"/>
        <v>Poc</v>
      </c>
      <c r="G1986" s="3" t="str">
        <f t="shared" si="153"/>
        <v>Branch</v>
      </c>
      <c r="H1986" s="19">
        <v>24</v>
      </c>
      <c r="I1986" s="19">
        <v>19</v>
      </c>
      <c r="J1986" s="19">
        <v>8</v>
      </c>
      <c r="K1986" s="24">
        <v>10</v>
      </c>
      <c r="L1986" s="12">
        <f t="shared" si="154"/>
        <v>559.20349233898321</v>
      </c>
      <c r="M1986" s="4">
        <f t="shared" si="155"/>
        <v>2.7475698750030277</v>
      </c>
      <c r="N1986" s="4">
        <f t="shared" si="156"/>
        <v>6.326513436141485</v>
      </c>
    </row>
    <row r="1987" spans="1:14" x14ac:dyDescent="0.2">
      <c r="A1987" s="31">
        <v>37555</v>
      </c>
      <c r="B1987" s="11" t="s">
        <v>31</v>
      </c>
      <c r="C1987" t="s">
        <v>35</v>
      </c>
      <c r="D1987" s="7">
        <v>3</v>
      </c>
      <c r="E1987" s="11" t="s">
        <v>12</v>
      </c>
      <c r="F1987" s="3" t="str">
        <f t="shared" ref="F1987:F2050" si="157">VLOOKUP(E1987,P$3:Q$22,2)</f>
        <v>Poc</v>
      </c>
      <c r="G1987" s="3" t="str">
        <f t="shared" ref="G1987:G2050" si="158">VLOOKUP(E1987,P$24:Q$44,2)</f>
        <v>Branch</v>
      </c>
      <c r="H1987" s="19">
        <v>12</v>
      </c>
      <c r="I1987" s="19">
        <v>14</v>
      </c>
      <c r="J1987" s="19">
        <v>8</v>
      </c>
      <c r="K1987" s="24">
        <v>0</v>
      </c>
      <c r="L1987" s="12">
        <f t="shared" ref="L1987:L2050" si="159">IF(J1987&gt;0,PI()*((H1987/2)*(I1987/2)+J1987^2),((H1987/2)*(I1987/2))*PI())</f>
        <v>333.00882128051808</v>
      </c>
      <c r="M1987" s="4">
        <f t="shared" ref="M1987:M2050" si="160">LOG(L1987)</f>
        <v>2.5224557379589041</v>
      </c>
      <c r="N1987" s="4">
        <f t="shared" ref="N1987:N2050" si="161">LN(L1987)</f>
        <v>5.8081689799614669</v>
      </c>
    </row>
    <row r="1988" spans="1:14" x14ac:dyDescent="0.2">
      <c r="A1988" s="30">
        <v>37555</v>
      </c>
      <c r="B1988" s="3" t="s">
        <v>20</v>
      </c>
      <c r="C1988" s="3" t="s">
        <v>35</v>
      </c>
      <c r="D1988" s="2">
        <v>4</v>
      </c>
      <c r="E1988" s="3" t="s">
        <v>12</v>
      </c>
      <c r="F1988" s="3" t="str">
        <f t="shared" si="157"/>
        <v>Poc</v>
      </c>
      <c r="G1988" s="3" t="str">
        <f t="shared" si="158"/>
        <v>Branch</v>
      </c>
      <c r="H1988" s="17">
        <v>15</v>
      </c>
      <c r="I1988" s="17">
        <v>14.5</v>
      </c>
      <c r="J1988" s="17">
        <v>14.5</v>
      </c>
      <c r="K1988" s="22">
        <v>20</v>
      </c>
      <c r="L1988" s="12">
        <f t="shared" si="159"/>
        <v>831.34395595619901</v>
      </c>
      <c r="M1988" s="4">
        <f t="shared" si="160"/>
        <v>2.9197807437216023</v>
      </c>
      <c r="N1988" s="4">
        <f t="shared" si="161"/>
        <v>6.7230436153044293</v>
      </c>
    </row>
    <row r="1989" spans="1:14" x14ac:dyDescent="0.2">
      <c r="A1989" s="30">
        <v>37555</v>
      </c>
      <c r="B1989" s="3" t="s">
        <v>20</v>
      </c>
      <c r="C1989" s="3" t="s">
        <v>35</v>
      </c>
      <c r="D1989" s="2">
        <v>4</v>
      </c>
      <c r="E1989" s="3" t="s">
        <v>12</v>
      </c>
      <c r="F1989" s="3" t="str">
        <f t="shared" si="157"/>
        <v>Poc</v>
      </c>
      <c r="G1989" s="3" t="str">
        <f t="shared" si="158"/>
        <v>Branch</v>
      </c>
      <c r="H1989" s="17">
        <v>2</v>
      </c>
      <c r="I1989" s="17">
        <v>1.4</v>
      </c>
      <c r="J1989" s="17">
        <v>0.6</v>
      </c>
      <c r="K1989" s="22">
        <v>0</v>
      </c>
      <c r="L1989" s="12">
        <f t="shared" si="159"/>
        <v>3.330088212805181</v>
      </c>
      <c r="M1989" s="4">
        <f t="shared" si="160"/>
        <v>0.5224557379589041</v>
      </c>
      <c r="N1989" s="4">
        <f t="shared" si="161"/>
        <v>1.2029987939733759</v>
      </c>
    </row>
    <row r="1990" spans="1:14" x14ac:dyDescent="0.2">
      <c r="A1990" s="30">
        <v>37555</v>
      </c>
      <c r="B1990" s="3" t="s">
        <v>20</v>
      </c>
      <c r="C1990" s="3" t="s">
        <v>35</v>
      </c>
      <c r="D1990" s="2">
        <v>4</v>
      </c>
      <c r="E1990" s="3" t="s">
        <v>12</v>
      </c>
      <c r="F1990" s="3" t="str">
        <f t="shared" si="157"/>
        <v>Poc</v>
      </c>
      <c r="G1990" s="3" t="str">
        <f t="shared" si="158"/>
        <v>Branch</v>
      </c>
      <c r="H1990" s="17">
        <v>44</v>
      </c>
      <c r="I1990" s="17">
        <v>40</v>
      </c>
      <c r="J1990" s="17">
        <v>25</v>
      </c>
      <c r="K1990" s="22">
        <v>55</v>
      </c>
      <c r="L1990" s="12">
        <f t="shared" si="159"/>
        <v>3345.7961760731296</v>
      </c>
      <c r="M1990" s="4">
        <f t="shared" si="160"/>
        <v>3.5244994804688905</v>
      </c>
      <c r="N1990" s="4">
        <f t="shared" si="161"/>
        <v>8.1154599639929259</v>
      </c>
    </row>
    <row r="1991" spans="1:14" x14ac:dyDescent="0.2">
      <c r="A1991" s="31">
        <v>37555</v>
      </c>
      <c r="B1991" s="11" t="s">
        <v>31</v>
      </c>
      <c r="C1991" t="s">
        <v>35</v>
      </c>
      <c r="D1991" s="7">
        <v>4</v>
      </c>
      <c r="E1991" s="11" t="s">
        <v>12</v>
      </c>
      <c r="F1991" s="3" t="str">
        <f t="shared" si="157"/>
        <v>Poc</v>
      </c>
      <c r="G1991" s="3" t="str">
        <f t="shared" si="158"/>
        <v>Branch</v>
      </c>
      <c r="H1991" s="19">
        <v>28</v>
      </c>
      <c r="I1991" s="19">
        <v>20</v>
      </c>
      <c r="J1991" s="19">
        <v>15</v>
      </c>
      <c r="K1991" s="24">
        <v>10</v>
      </c>
      <c r="L1991" s="12">
        <f t="shared" si="159"/>
        <v>1146.6813185602746</v>
      </c>
      <c r="M1991" s="4">
        <f t="shared" si="160"/>
        <v>3.0594427371506088</v>
      </c>
      <c r="N1991" s="4">
        <f t="shared" si="161"/>
        <v>7.0446272394318914</v>
      </c>
    </row>
    <row r="1992" spans="1:14" x14ac:dyDescent="0.2">
      <c r="A1992" s="30">
        <v>37555</v>
      </c>
      <c r="B1992" s="3" t="s">
        <v>20</v>
      </c>
      <c r="C1992" s="3" t="s">
        <v>35</v>
      </c>
      <c r="D1992" s="2">
        <v>5</v>
      </c>
      <c r="E1992" s="3" t="s">
        <v>12</v>
      </c>
      <c r="F1992" s="3" t="str">
        <f t="shared" si="157"/>
        <v>Poc</v>
      </c>
      <c r="G1992" s="3" t="str">
        <f t="shared" si="158"/>
        <v>Branch</v>
      </c>
      <c r="H1992" s="17">
        <v>20</v>
      </c>
      <c r="I1992" s="17">
        <v>19</v>
      </c>
      <c r="J1992" s="17">
        <v>14</v>
      </c>
      <c r="K1992" s="22">
        <v>50</v>
      </c>
      <c r="L1992" s="12">
        <f t="shared" si="159"/>
        <v>914.20346219462976</v>
      </c>
      <c r="M1992" s="4">
        <f t="shared" si="160"/>
        <v>2.961042861680041</v>
      </c>
      <c r="N1992" s="4">
        <f t="shared" si="161"/>
        <v>6.8180531530208928</v>
      </c>
    </row>
    <row r="1993" spans="1:14" x14ac:dyDescent="0.2">
      <c r="A1993" s="30">
        <v>37555</v>
      </c>
      <c r="B1993" s="3" t="s">
        <v>20</v>
      </c>
      <c r="C1993" s="3" t="s">
        <v>35</v>
      </c>
      <c r="D1993" s="2">
        <v>5</v>
      </c>
      <c r="E1993" s="3" t="s">
        <v>12</v>
      </c>
      <c r="F1993" s="3" t="str">
        <f t="shared" si="157"/>
        <v>Poc</v>
      </c>
      <c r="G1993" s="3" t="str">
        <f t="shared" si="158"/>
        <v>Branch</v>
      </c>
      <c r="H1993" s="17">
        <v>18</v>
      </c>
      <c r="I1993" s="17">
        <v>13.5</v>
      </c>
      <c r="J1993" s="17">
        <v>13</v>
      </c>
      <c r="K1993" s="22">
        <v>2</v>
      </c>
      <c r="L1993" s="12">
        <f t="shared" si="159"/>
        <v>721.78091216225494</v>
      </c>
      <c r="M1993" s="4">
        <f t="shared" si="160"/>
        <v>2.8584053927522826</v>
      </c>
      <c r="N1993" s="4">
        <f t="shared" si="161"/>
        <v>6.5817216470851969</v>
      </c>
    </row>
    <row r="1994" spans="1:14" x14ac:dyDescent="0.2">
      <c r="A1994" s="30">
        <v>37555</v>
      </c>
      <c r="B1994" s="3" t="s">
        <v>20</v>
      </c>
      <c r="C1994" s="3" t="s">
        <v>35</v>
      </c>
      <c r="D1994" s="2">
        <v>5</v>
      </c>
      <c r="E1994" s="3" t="s">
        <v>12</v>
      </c>
      <c r="F1994" s="3" t="str">
        <f t="shared" si="157"/>
        <v>Poc</v>
      </c>
      <c r="G1994" s="3" t="str">
        <f t="shared" si="158"/>
        <v>Branch</v>
      </c>
      <c r="H1994" s="17">
        <v>13.5</v>
      </c>
      <c r="I1994" s="17">
        <v>7.5</v>
      </c>
      <c r="J1994" s="17">
        <v>10</v>
      </c>
      <c r="K1994" s="22">
        <v>5</v>
      </c>
      <c r="L1994" s="12">
        <f t="shared" si="159"/>
        <v>393.68082940297097</v>
      </c>
      <c r="M1994" s="4">
        <f t="shared" si="160"/>
        <v>2.59514426699441</v>
      </c>
      <c r="N1994" s="4">
        <f t="shared" si="161"/>
        <v>5.9755405033502882</v>
      </c>
    </row>
    <row r="1995" spans="1:14" x14ac:dyDescent="0.2">
      <c r="A1995" s="30">
        <v>37555</v>
      </c>
      <c r="B1995" s="3" t="s">
        <v>20</v>
      </c>
      <c r="C1995" s="3" t="s">
        <v>35</v>
      </c>
      <c r="D1995" s="2">
        <v>5</v>
      </c>
      <c r="E1995" s="3" t="s">
        <v>12</v>
      </c>
      <c r="F1995" s="3" t="str">
        <f t="shared" si="157"/>
        <v>Poc</v>
      </c>
      <c r="G1995" s="3" t="str">
        <f t="shared" si="158"/>
        <v>Branch</v>
      </c>
      <c r="H1995" s="17">
        <v>9.5</v>
      </c>
      <c r="I1995" s="17">
        <v>9</v>
      </c>
      <c r="J1995" s="17">
        <v>11</v>
      </c>
      <c r="K1995" s="22">
        <v>25</v>
      </c>
      <c r="L1995" s="12">
        <f t="shared" si="159"/>
        <v>447.28425405484677</v>
      </c>
      <c r="M1995" s="4">
        <f t="shared" si="160"/>
        <v>2.6505836097812905</v>
      </c>
      <c r="N1995" s="4">
        <f t="shared" si="161"/>
        <v>6.1031943076167465</v>
      </c>
    </row>
    <row r="1996" spans="1:14" x14ac:dyDescent="0.2">
      <c r="A1996" s="32">
        <v>37555</v>
      </c>
      <c r="B1996" s="27" t="s">
        <v>31</v>
      </c>
      <c r="C1996" s="15" t="s">
        <v>35</v>
      </c>
      <c r="D1996" s="16">
        <v>5</v>
      </c>
      <c r="E1996" s="27" t="s">
        <v>12</v>
      </c>
      <c r="F1996" s="3" t="str">
        <f t="shared" si="157"/>
        <v>Poc</v>
      </c>
      <c r="G1996" s="3" t="str">
        <f t="shared" si="158"/>
        <v>Branch</v>
      </c>
      <c r="H1996" s="20">
        <v>13</v>
      </c>
      <c r="I1996" s="20">
        <v>9</v>
      </c>
      <c r="J1996" s="20">
        <v>5</v>
      </c>
      <c r="K1996" s="25">
        <v>0</v>
      </c>
      <c r="L1996" s="12">
        <f t="shared" si="159"/>
        <v>170.43140145724627</v>
      </c>
      <c r="M1996" s="4">
        <f t="shared" si="160"/>
        <v>2.2315496152147007</v>
      </c>
      <c r="N1996" s="4">
        <f t="shared" si="161"/>
        <v>5.1383328782699689</v>
      </c>
    </row>
    <row r="1997" spans="1:14" x14ac:dyDescent="0.2">
      <c r="A1997" s="31">
        <v>37562</v>
      </c>
      <c r="B1997" s="11" t="s">
        <v>31</v>
      </c>
      <c r="C1997" s="3" t="s">
        <v>35</v>
      </c>
      <c r="D1997" s="7">
        <v>6</v>
      </c>
      <c r="E1997" s="11" t="s">
        <v>12</v>
      </c>
      <c r="F1997" s="3" t="str">
        <f t="shared" si="157"/>
        <v>Poc</v>
      </c>
      <c r="G1997" s="3" t="str">
        <f t="shared" si="158"/>
        <v>Branch</v>
      </c>
      <c r="H1997" s="19">
        <v>18</v>
      </c>
      <c r="I1997" s="19">
        <v>17</v>
      </c>
      <c r="J1997" s="19">
        <v>11</v>
      </c>
      <c r="K1997" s="24">
        <v>20</v>
      </c>
      <c r="L1997" s="12">
        <f t="shared" si="159"/>
        <v>620.46454908398414</v>
      </c>
      <c r="M1997" s="4">
        <f t="shared" si="160"/>
        <v>2.792716972656613</v>
      </c>
      <c r="N1997" s="4">
        <f t="shared" si="161"/>
        <v>6.4304684701905765</v>
      </c>
    </row>
    <row r="1998" spans="1:14" x14ac:dyDescent="0.2">
      <c r="A1998" s="30">
        <v>37562</v>
      </c>
      <c r="B1998" s="3" t="s">
        <v>20</v>
      </c>
      <c r="C1998" s="3" t="s">
        <v>35</v>
      </c>
      <c r="D1998" s="2">
        <v>7</v>
      </c>
      <c r="E1998" s="3" t="s">
        <v>12</v>
      </c>
      <c r="F1998" s="3" t="str">
        <f t="shared" si="157"/>
        <v>Poc</v>
      </c>
      <c r="G1998" s="3" t="str">
        <f t="shared" si="158"/>
        <v>Branch</v>
      </c>
      <c r="H1998" s="17">
        <v>29</v>
      </c>
      <c r="I1998" s="17">
        <v>25</v>
      </c>
      <c r="J1998" s="17">
        <v>28</v>
      </c>
      <c r="K1998" s="22">
        <v>40</v>
      </c>
      <c r="L1998" s="12">
        <f t="shared" si="159"/>
        <v>3032.4223088775479</v>
      </c>
      <c r="M1998" s="4">
        <f t="shared" si="160"/>
        <v>3.4817896829902204</v>
      </c>
      <c r="N1998" s="4">
        <f t="shared" si="161"/>
        <v>8.0171170209937461</v>
      </c>
    </row>
    <row r="1999" spans="1:14" x14ac:dyDescent="0.2">
      <c r="A1999" s="31">
        <v>37562</v>
      </c>
      <c r="B1999" s="11" t="s">
        <v>38</v>
      </c>
      <c r="C1999" s="3" t="s">
        <v>35</v>
      </c>
      <c r="D1999" s="10">
        <v>8</v>
      </c>
      <c r="E1999" s="28" t="s">
        <v>12</v>
      </c>
      <c r="F1999" s="3" t="str">
        <f t="shared" si="157"/>
        <v>Poc</v>
      </c>
      <c r="G1999" s="3" t="str">
        <f t="shared" si="158"/>
        <v>Branch</v>
      </c>
      <c r="H1999" s="19">
        <v>14</v>
      </c>
      <c r="I1999" s="17">
        <v>7</v>
      </c>
      <c r="J1999" s="17">
        <v>7</v>
      </c>
      <c r="K1999" s="22">
        <v>30</v>
      </c>
      <c r="L1999" s="12">
        <f t="shared" si="159"/>
        <v>230.90706003884981</v>
      </c>
      <c r="M1999" s="4">
        <f t="shared" si="160"/>
        <v>2.3634372117783289</v>
      </c>
      <c r="N1999" s="4">
        <f t="shared" si="161"/>
        <v>5.4420152920681915</v>
      </c>
    </row>
    <row r="2000" spans="1:14" x14ac:dyDescent="0.2">
      <c r="A2000" s="31">
        <v>37562</v>
      </c>
      <c r="B2000" s="11" t="s">
        <v>38</v>
      </c>
      <c r="C2000" s="3" t="s">
        <v>35</v>
      </c>
      <c r="D2000" s="10">
        <v>8</v>
      </c>
      <c r="E2000" s="28" t="s">
        <v>12</v>
      </c>
      <c r="F2000" s="3" t="str">
        <f t="shared" si="157"/>
        <v>Poc</v>
      </c>
      <c r="G2000" s="3" t="str">
        <f t="shared" si="158"/>
        <v>Branch</v>
      </c>
      <c r="H2000" s="19">
        <v>17</v>
      </c>
      <c r="I2000" s="17">
        <v>13</v>
      </c>
      <c r="J2000" s="17">
        <v>9</v>
      </c>
      <c r="K2000" s="22">
        <v>5</v>
      </c>
      <c r="L2000" s="12">
        <f t="shared" si="159"/>
        <v>428.04199905160931</v>
      </c>
      <c r="M2000" s="4">
        <f t="shared" si="160"/>
        <v>2.6314863836428137</v>
      </c>
      <c r="N2000" s="4">
        <f t="shared" si="161"/>
        <v>6.059221319392754</v>
      </c>
    </row>
    <row r="2001" spans="1:14" x14ac:dyDescent="0.2">
      <c r="A2001" s="31">
        <v>37562</v>
      </c>
      <c r="B2001" s="11" t="s">
        <v>38</v>
      </c>
      <c r="C2001" s="3" t="s">
        <v>35</v>
      </c>
      <c r="D2001" s="10">
        <v>8</v>
      </c>
      <c r="E2001" s="28" t="s">
        <v>12</v>
      </c>
      <c r="F2001" s="3" t="str">
        <f t="shared" si="157"/>
        <v>Poc</v>
      </c>
      <c r="G2001" s="3" t="str">
        <f t="shared" si="158"/>
        <v>Branch</v>
      </c>
      <c r="H2001" s="19">
        <v>22</v>
      </c>
      <c r="I2001" s="17">
        <v>21</v>
      </c>
      <c r="J2001" s="17">
        <v>17</v>
      </c>
      <c r="K2001" s="22">
        <v>0</v>
      </c>
      <c r="L2001" s="12">
        <f t="shared" si="159"/>
        <v>1270.7742283770713</v>
      </c>
      <c r="M2001" s="4">
        <f t="shared" si="160"/>
        <v>3.1040683986424251</v>
      </c>
      <c r="N2001" s="4">
        <f t="shared" si="161"/>
        <v>7.1473816223479467</v>
      </c>
    </row>
    <row r="2002" spans="1:14" x14ac:dyDescent="0.2">
      <c r="A2002" s="31">
        <v>37562</v>
      </c>
      <c r="B2002" s="11" t="s">
        <v>38</v>
      </c>
      <c r="C2002" s="3" t="s">
        <v>35</v>
      </c>
      <c r="D2002" s="10">
        <v>8</v>
      </c>
      <c r="E2002" s="28" t="s">
        <v>12</v>
      </c>
      <c r="F2002" s="3" t="str">
        <f t="shared" si="157"/>
        <v>Poc</v>
      </c>
      <c r="G2002" s="3" t="str">
        <f t="shared" si="158"/>
        <v>Branch</v>
      </c>
      <c r="H2002" s="19">
        <v>3</v>
      </c>
      <c r="I2002" s="17">
        <v>2.5</v>
      </c>
      <c r="J2002" s="17">
        <v>1</v>
      </c>
      <c r="K2002" s="22">
        <v>0</v>
      </c>
      <c r="L2002" s="12">
        <f t="shared" si="159"/>
        <v>9.0320788790706548</v>
      </c>
      <c r="M2002" s="4">
        <f t="shared" si="160"/>
        <v>0.9557877217197831</v>
      </c>
      <c r="N2002" s="4">
        <f t="shared" si="161"/>
        <v>2.2007825600987139</v>
      </c>
    </row>
    <row r="2003" spans="1:14" x14ac:dyDescent="0.2">
      <c r="A2003" s="31">
        <v>37562</v>
      </c>
      <c r="B2003" s="11" t="s">
        <v>38</v>
      </c>
      <c r="C2003" s="3" t="s">
        <v>35</v>
      </c>
      <c r="D2003" s="10">
        <v>8</v>
      </c>
      <c r="E2003" s="28" t="s">
        <v>12</v>
      </c>
      <c r="F2003" s="3" t="str">
        <f t="shared" si="157"/>
        <v>Poc</v>
      </c>
      <c r="G2003" s="3" t="str">
        <f t="shared" si="158"/>
        <v>Branch</v>
      </c>
      <c r="H2003" s="19">
        <v>37</v>
      </c>
      <c r="I2003" s="17">
        <v>33</v>
      </c>
      <c r="J2003" s="17">
        <v>23</v>
      </c>
      <c r="K2003" s="22">
        <v>25</v>
      </c>
      <c r="L2003" s="12">
        <f t="shared" si="159"/>
        <v>2620.873671257285</v>
      </c>
      <c r="M2003" s="4">
        <f t="shared" si="160"/>
        <v>3.4184460880209642</v>
      </c>
      <c r="N2003" s="4">
        <f t="shared" si="161"/>
        <v>7.8712630034808839</v>
      </c>
    </row>
    <row r="2004" spans="1:14" x14ac:dyDescent="0.2">
      <c r="A2004" s="31">
        <v>37562</v>
      </c>
      <c r="B2004" s="11" t="s">
        <v>38</v>
      </c>
      <c r="C2004" s="3" t="s">
        <v>35</v>
      </c>
      <c r="D2004" s="10">
        <v>8</v>
      </c>
      <c r="E2004" s="28" t="s">
        <v>12</v>
      </c>
      <c r="F2004" s="3" t="str">
        <f t="shared" si="157"/>
        <v>Poc</v>
      </c>
      <c r="G2004" s="3" t="str">
        <f t="shared" si="158"/>
        <v>Branch</v>
      </c>
      <c r="H2004" s="19">
        <v>7</v>
      </c>
      <c r="I2004" s="19">
        <v>8</v>
      </c>
      <c r="J2004" s="19">
        <v>8</v>
      </c>
      <c r="K2004" s="24">
        <v>0</v>
      </c>
      <c r="L2004" s="12">
        <f t="shared" si="159"/>
        <v>245.04422698000386</v>
      </c>
      <c r="M2004" s="4">
        <f t="shared" si="160"/>
        <v>2.389244475384614</v>
      </c>
      <c r="N2004" s="4">
        <f t="shared" si="161"/>
        <v>5.5014387125389916</v>
      </c>
    </row>
    <row r="2005" spans="1:14" x14ac:dyDescent="0.2">
      <c r="A2005" s="30">
        <v>37562</v>
      </c>
      <c r="B2005" s="3" t="s">
        <v>20</v>
      </c>
      <c r="C2005" s="3" t="s">
        <v>35</v>
      </c>
      <c r="D2005" s="2">
        <v>9</v>
      </c>
      <c r="E2005" s="3" t="s">
        <v>12</v>
      </c>
      <c r="F2005" s="3" t="str">
        <f t="shared" si="157"/>
        <v>Poc</v>
      </c>
      <c r="G2005" s="3" t="str">
        <f t="shared" si="158"/>
        <v>Branch</v>
      </c>
      <c r="H2005" s="17">
        <v>34.5</v>
      </c>
      <c r="I2005" s="17">
        <v>24</v>
      </c>
      <c r="J2005" s="17">
        <v>25</v>
      </c>
      <c r="K2005" s="22">
        <v>70</v>
      </c>
      <c r="L2005" s="12">
        <f t="shared" si="159"/>
        <v>2613.8050877867081</v>
      </c>
      <c r="M2005" s="4">
        <f t="shared" si="160"/>
        <v>3.4172731989848577</v>
      </c>
      <c r="N2005" s="4">
        <f t="shared" si="161"/>
        <v>7.8685623266706086</v>
      </c>
    </row>
    <row r="2006" spans="1:14" x14ac:dyDescent="0.2">
      <c r="A2006" s="30">
        <v>37562</v>
      </c>
      <c r="B2006" s="3" t="s">
        <v>20</v>
      </c>
      <c r="C2006" s="3" t="s">
        <v>35</v>
      </c>
      <c r="D2006" s="2">
        <v>9</v>
      </c>
      <c r="E2006" s="3" t="s">
        <v>12</v>
      </c>
      <c r="F2006" s="3" t="str">
        <f t="shared" si="157"/>
        <v>Poc</v>
      </c>
      <c r="G2006" s="3" t="str">
        <f t="shared" si="158"/>
        <v>Branch</v>
      </c>
      <c r="H2006" s="17">
        <v>4</v>
      </c>
      <c r="I2006" s="17">
        <v>3</v>
      </c>
      <c r="J2006" s="17">
        <v>2</v>
      </c>
      <c r="K2006" s="22">
        <v>15</v>
      </c>
      <c r="L2006" s="12">
        <f t="shared" si="159"/>
        <v>21.991148575128552</v>
      </c>
      <c r="M2006" s="4">
        <f t="shared" si="160"/>
        <v>1.3422479127083906</v>
      </c>
      <c r="N2006" s="4">
        <f t="shared" si="161"/>
        <v>3.0906400349047134</v>
      </c>
    </row>
    <row r="2007" spans="1:14" x14ac:dyDescent="0.2">
      <c r="A2007" s="30">
        <v>37562</v>
      </c>
      <c r="B2007" s="3" t="s">
        <v>20</v>
      </c>
      <c r="C2007" s="3" t="s">
        <v>35</v>
      </c>
      <c r="D2007" s="2">
        <v>9</v>
      </c>
      <c r="E2007" s="3" t="s">
        <v>12</v>
      </c>
      <c r="F2007" s="3" t="str">
        <f t="shared" si="157"/>
        <v>Poc</v>
      </c>
      <c r="G2007" s="3" t="str">
        <f t="shared" si="158"/>
        <v>Branch</v>
      </c>
      <c r="H2007" s="17">
        <v>25</v>
      </c>
      <c r="I2007" s="17">
        <v>22.5</v>
      </c>
      <c r="J2007" s="17">
        <v>15.5</v>
      </c>
      <c r="K2007" s="22">
        <v>0</v>
      </c>
      <c r="L2007" s="12">
        <f t="shared" si="159"/>
        <v>1196.5541019360126</v>
      </c>
      <c r="M2007" s="4">
        <f t="shared" si="160"/>
        <v>3.0779323399248639</v>
      </c>
      <c r="N2007" s="4">
        <f t="shared" si="161"/>
        <v>7.087201123155273</v>
      </c>
    </row>
    <row r="2008" spans="1:14" x14ac:dyDescent="0.2">
      <c r="A2008" s="30">
        <v>37562</v>
      </c>
      <c r="B2008" s="3" t="s">
        <v>20</v>
      </c>
      <c r="C2008" s="3" t="s">
        <v>35</v>
      </c>
      <c r="D2008" s="2">
        <v>9</v>
      </c>
      <c r="E2008" s="3" t="s">
        <v>12</v>
      </c>
      <c r="F2008" s="3" t="str">
        <f t="shared" si="157"/>
        <v>Poc</v>
      </c>
      <c r="G2008" s="3" t="str">
        <f t="shared" si="158"/>
        <v>Branch</v>
      </c>
      <c r="H2008" s="17">
        <v>5</v>
      </c>
      <c r="I2008" s="17">
        <v>4.8</v>
      </c>
      <c r="J2008" s="17">
        <v>2.8</v>
      </c>
      <c r="K2008" s="22">
        <v>0</v>
      </c>
      <c r="L2008" s="12">
        <f t="shared" si="159"/>
        <v>43.47964232568274</v>
      </c>
      <c r="M2008" s="4">
        <f t="shared" si="160"/>
        <v>1.6382859628148729</v>
      </c>
      <c r="N2008" s="4">
        <f t="shared" si="161"/>
        <v>3.7722928360389236</v>
      </c>
    </row>
    <row r="2009" spans="1:14" x14ac:dyDescent="0.2">
      <c r="A2009" s="31">
        <v>37562</v>
      </c>
      <c r="B2009" s="11" t="s">
        <v>31</v>
      </c>
      <c r="C2009" s="3" t="s">
        <v>35</v>
      </c>
      <c r="D2009" s="7">
        <v>10</v>
      </c>
      <c r="E2009" s="11" t="s">
        <v>12</v>
      </c>
      <c r="F2009" s="3" t="str">
        <f t="shared" si="157"/>
        <v>Poc</v>
      </c>
      <c r="G2009" s="3" t="str">
        <f t="shared" si="158"/>
        <v>Branch</v>
      </c>
      <c r="H2009" s="19">
        <v>13</v>
      </c>
      <c r="I2009" s="19">
        <v>12</v>
      </c>
      <c r="J2009" s="19">
        <v>9</v>
      </c>
      <c r="K2009" s="24">
        <v>5</v>
      </c>
      <c r="L2009" s="12">
        <f t="shared" si="159"/>
        <v>376.99111843077515</v>
      </c>
      <c r="M2009" s="4">
        <f t="shared" si="160"/>
        <v>2.5763311187417588</v>
      </c>
      <c r="N2009" s="4">
        <f t="shared" si="161"/>
        <v>5.9322216286314458</v>
      </c>
    </row>
    <row r="2010" spans="1:14" x14ac:dyDescent="0.2">
      <c r="A2010" s="31">
        <v>37562</v>
      </c>
      <c r="B2010" s="11" t="s">
        <v>31</v>
      </c>
      <c r="C2010" s="3" t="s">
        <v>35</v>
      </c>
      <c r="D2010" s="7">
        <v>10</v>
      </c>
      <c r="E2010" s="11" t="s">
        <v>12</v>
      </c>
      <c r="F2010" s="3" t="str">
        <f t="shared" si="157"/>
        <v>Poc</v>
      </c>
      <c r="G2010" s="3" t="str">
        <f t="shared" si="158"/>
        <v>Branch</v>
      </c>
      <c r="H2010" s="19">
        <v>25</v>
      </c>
      <c r="I2010" s="19">
        <v>25</v>
      </c>
      <c r="J2010" s="19">
        <v>12</v>
      </c>
      <c r="K2010" s="24">
        <v>10</v>
      </c>
      <c r="L2010" s="12">
        <f t="shared" si="159"/>
        <v>943.26319424033534</v>
      </c>
      <c r="M2010" s="4">
        <f t="shared" si="160"/>
        <v>2.9746328887690776</v>
      </c>
      <c r="N2010" s="4">
        <f t="shared" si="161"/>
        <v>6.8493453468094927</v>
      </c>
    </row>
    <row r="2011" spans="1:14" x14ac:dyDescent="0.2">
      <c r="A2011" s="31">
        <v>37562</v>
      </c>
      <c r="B2011" s="11" t="s">
        <v>31</v>
      </c>
      <c r="C2011" s="3" t="s">
        <v>35</v>
      </c>
      <c r="D2011" s="7">
        <v>10</v>
      </c>
      <c r="E2011" s="11" t="s">
        <v>12</v>
      </c>
      <c r="F2011" s="3" t="str">
        <f t="shared" si="157"/>
        <v>Poc</v>
      </c>
      <c r="G2011" s="3" t="str">
        <f t="shared" si="158"/>
        <v>Branch</v>
      </c>
      <c r="H2011" s="19">
        <v>4</v>
      </c>
      <c r="I2011" s="19">
        <v>4</v>
      </c>
      <c r="J2011" s="19">
        <v>2</v>
      </c>
      <c r="K2011" s="24">
        <v>0</v>
      </c>
      <c r="L2011" s="12">
        <f t="shared" si="159"/>
        <v>25.132741228718345</v>
      </c>
      <c r="M2011" s="4">
        <f t="shared" si="160"/>
        <v>1.4002398596860774</v>
      </c>
      <c r="N2011" s="4">
        <f t="shared" si="161"/>
        <v>3.2241714275292361</v>
      </c>
    </row>
    <row r="2012" spans="1:14" x14ac:dyDescent="0.2">
      <c r="A2012" s="31">
        <v>37562</v>
      </c>
      <c r="B2012" s="11" t="s">
        <v>31</v>
      </c>
      <c r="C2012" s="3" t="s">
        <v>35</v>
      </c>
      <c r="D2012" s="7">
        <v>10</v>
      </c>
      <c r="E2012" s="11" t="s">
        <v>12</v>
      </c>
      <c r="F2012" s="3" t="str">
        <f t="shared" si="157"/>
        <v>Poc</v>
      </c>
      <c r="G2012" s="3" t="str">
        <f t="shared" si="158"/>
        <v>Branch</v>
      </c>
      <c r="H2012" s="19">
        <v>4</v>
      </c>
      <c r="I2012" s="19">
        <v>3</v>
      </c>
      <c r="J2012" s="19">
        <v>2</v>
      </c>
      <c r="K2012" s="24">
        <v>40</v>
      </c>
      <c r="L2012" s="12">
        <f t="shared" si="159"/>
        <v>21.991148575128552</v>
      </c>
      <c r="M2012" s="4">
        <f t="shared" si="160"/>
        <v>1.3422479127083906</v>
      </c>
      <c r="N2012" s="4">
        <f t="shared" si="161"/>
        <v>3.0906400349047134</v>
      </c>
    </row>
    <row r="2013" spans="1:14" x14ac:dyDescent="0.2">
      <c r="A2013" s="31">
        <v>37555</v>
      </c>
      <c r="B2013" s="11" t="s">
        <v>31</v>
      </c>
      <c r="C2013" t="s">
        <v>35</v>
      </c>
      <c r="D2013" s="7">
        <v>4</v>
      </c>
      <c r="E2013" s="11" t="s">
        <v>10</v>
      </c>
      <c r="F2013" s="3" t="str">
        <f t="shared" si="157"/>
        <v>Other</v>
      </c>
      <c r="G2013" s="3" t="str">
        <f t="shared" si="158"/>
        <v>OtherEnc</v>
      </c>
      <c r="H2013" s="19">
        <v>35</v>
      </c>
      <c r="I2013" s="19">
        <v>15</v>
      </c>
      <c r="J2013" s="19">
        <v>0</v>
      </c>
      <c r="K2013" s="24">
        <v>0</v>
      </c>
      <c r="L2013" s="12">
        <f t="shared" si="159"/>
        <v>412.33403578366034</v>
      </c>
      <c r="M2013" s="4">
        <f t="shared" si="160"/>
        <v>2.6152491847721282</v>
      </c>
      <c r="N2013" s="4">
        <f t="shared" si="161"/>
        <v>6.0218337873211336</v>
      </c>
    </row>
    <row r="2014" spans="1:14" x14ac:dyDescent="0.2">
      <c r="A2014" s="31">
        <v>37520</v>
      </c>
      <c r="B2014" s="11" t="s">
        <v>31</v>
      </c>
      <c r="C2014" s="3" t="s">
        <v>35</v>
      </c>
      <c r="D2014" s="2">
        <v>1</v>
      </c>
      <c r="E2014" s="11" t="s">
        <v>7</v>
      </c>
      <c r="F2014" s="3" t="str">
        <f t="shared" si="157"/>
        <v>Other</v>
      </c>
      <c r="G2014" s="3" t="str">
        <f t="shared" si="158"/>
        <v>OtherEnc</v>
      </c>
      <c r="H2014" s="19">
        <v>8</v>
      </c>
      <c r="I2014" s="19">
        <v>8</v>
      </c>
      <c r="J2014" s="19">
        <v>0</v>
      </c>
      <c r="K2014" s="24">
        <v>0</v>
      </c>
      <c r="L2014" s="12">
        <f t="shared" si="159"/>
        <v>50.26548245743669</v>
      </c>
      <c r="M2014" s="4">
        <f t="shared" si="160"/>
        <v>1.7012698553500587</v>
      </c>
      <c r="N2014" s="4">
        <f t="shared" si="161"/>
        <v>3.9173186080891815</v>
      </c>
    </row>
    <row r="2015" spans="1:14" x14ac:dyDescent="0.2">
      <c r="A2015" s="30">
        <v>37562</v>
      </c>
      <c r="B2015" s="3" t="s">
        <v>20</v>
      </c>
      <c r="C2015" s="3" t="s">
        <v>35</v>
      </c>
      <c r="D2015" s="2">
        <v>7</v>
      </c>
      <c r="E2015" s="3" t="s">
        <v>7</v>
      </c>
      <c r="F2015" s="3" t="str">
        <f t="shared" si="157"/>
        <v>Other</v>
      </c>
      <c r="G2015" s="3" t="str">
        <f t="shared" si="158"/>
        <v>OtherEnc</v>
      </c>
      <c r="H2015" s="17">
        <v>24.9</v>
      </c>
      <c r="I2015" s="17">
        <v>9</v>
      </c>
      <c r="J2015" s="17">
        <v>0</v>
      </c>
      <c r="K2015" s="22">
        <v>10</v>
      </c>
      <c r="L2015" s="12">
        <f t="shared" si="159"/>
        <v>176.00772841736816</v>
      </c>
      <c r="M2015" s="4">
        <f t="shared" si="160"/>
        <v>2.2455317379012327</v>
      </c>
      <c r="N2015" s="4">
        <f t="shared" si="161"/>
        <v>5.1705279055363906</v>
      </c>
    </row>
    <row r="2016" spans="1:14" x14ac:dyDescent="0.2">
      <c r="A2016" s="30">
        <v>37504</v>
      </c>
      <c r="B2016" s="3" t="s">
        <v>20</v>
      </c>
      <c r="C2016" s="3" t="s">
        <v>29</v>
      </c>
      <c r="D2016" s="2">
        <v>4</v>
      </c>
      <c r="E2016" s="3" t="s">
        <v>23</v>
      </c>
      <c r="F2016" s="3" t="str">
        <f t="shared" si="157"/>
        <v>Other</v>
      </c>
      <c r="G2016" s="3" t="str">
        <f t="shared" si="158"/>
        <v>OtherEnc</v>
      </c>
      <c r="H2016" s="17">
        <v>6.5</v>
      </c>
      <c r="I2016" s="17">
        <v>6</v>
      </c>
      <c r="J2016" s="17">
        <v>0</v>
      </c>
      <c r="K2016" s="22">
        <v>0</v>
      </c>
      <c r="L2016" s="12">
        <f t="shared" si="159"/>
        <v>30.630528372500482</v>
      </c>
      <c r="M2016" s="4">
        <f t="shared" si="160"/>
        <v>1.4861544883926707</v>
      </c>
      <c r="N2016" s="4">
        <f t="shared" si="161"/>
        <v>3.4219971708591559</v>
      </c>
    </row>
    <row r="2017" spans="1:14" x14ac:dyDescent="0.2">
      <c r="A2017" s="30">
        <v>37503</v>
      </c>
      <c r="B2017" s="3" t="s">
        <v>20</v>
      </c>
      <c r="C2017" s="3" t="s">
        <v>29</v>
      </c>
      <c r="D2017" s="2">
        <v>1</v>
      </c>
      <c r="E2017" s="3" t="s">
        <v>16</v>
      </c>
      <c r="F2017" s="3" t="str">
        <f t="shared" si="157"/>
        <v>Mon</v>
      </c>
      <c r="G2017" s="3" t="str">
        <f t="shared" si="158"/>
        <v>Encrust</v>
      </c>
      <c r="H2017" s="17">
        <v>0.5</v>
      </c>
      <c r="I2017" s="17">
        <v>0.6</v>
      </c>
      <c r="J2017" s="17">
        <v>0</v>
      </c>
      <c r="K2017" s="22">
        <v>0</v>
      </c>
      <c r="L2017" s="12">
        <f t="shared" si="159"/>
        <v>0.23561944901923448</v>
      </c>
      <c r="M2017" s="4">
        <f t="shared" si="160"/>
        <v>-0.62778886391416611</v>
      </c>
      <c r="N2017" s="4">
        <f t="shared" si="161"/>
        <v>-1.4455372795964265</v>
      </c>
    </row>
    <row r="2018" spans="1:14" x14ac:dyDescent="0.2">
      <c r="A2018" s="30">
        <v>37503</v>
      </c>
      <c r="B2018" s="3" t="s">
        <v>20</v>
      </c>
      <c r="C2018" s="3" t="s">
        <v>29</v>
      </c>
      <c r="D2018" s="2">
        <v>1</v>
      </c>
      <c r="E2018" s="3" t="s">
        <v>16</v>
      </c>
      <c r="F2018" s="3" t="str">
        <f t="shared" si="157"/>
        <v>Mon</v>
      </c>
      <c r="G2018" s="3" t="str">
        <f t="shared" si="158"/>
        <v>Encrust</v>
      </c>
      <c r="H2018" s="17">
        <v>1.8</v>
      </c>
      <c r="I2018" s="17">
        <v>1</v>
      </c>
      <c r="J2018" s="17">
        <v>0.5</v>
      </c>
      <c r="K2018" s="22">
        <v>0</v>
      </c>
      <c r="L2018" s="12">
        <f t="shared" si="159"/>
        <v>2.1991148575128552</v>
      </c>
      <c r="M2018" s="4">
        <f t="shared" si="160"/>
        <v>0.34224791270839067</v>
      </c>
      <c r="N2018" s="4">
        <f t="shared" si="161"/>
        <v>0.78805494191066772</v>
      </c>
    </row>
    <row r="2019" spans="1:14" x14ac:dyDescent="0.2">
      <c r="A2019" s="30">
        <v>37503</v>
      </c>
      <c r="B2019" s="3" t="s">
        <v>20</v>
      </c>
      <c r="C2019" s="3" t="s">
        <v>29</v>
      </c>
      <c r="D2019" s="2">
        <v>1</v>
      </c>
      <c r="E2019" s="3" t="s">
        <v>16</v>
      </c>
      <c r="F2019" s="3" t="str">
        <f t="shared" si="157"/>
        <v>Mon</v>
      </c>
      <c r="G2019" s="3" t="str">
        <f t="shared" si="158"/>
        <v>Encrust</v>
      </c>
      <c r="H2019" s="17">
        <v>4.5</v>
      </c>
      <c r="I2019" s="17">
        <v>2.5</v>
      </c>
      <c r="J2019" s="17">
        <v>0</v>
      </c>
      <c r="K2019" s="22">
        <v>10</v>
      </c>
      <c r="L2019" s="12">
        <f t="shared" si="159"/>
        <v>8.8357293382212934</v>
      </c>
      <c r="M2019" s="4">
        <f t="shared" si="160"/>
        <v>0.94624240381355273</v>
      </c>
      <c r="N2019" s="4">
        <f t="shared" si="161"/>
        <v>2.1788036533799389</v>
      </c>
    </row>
    <row r="2020" spans="1:14" x14ac:dyDescent="0.2">
      <c r="A2020" s="30">
        <v>37503</v>
      </c>
      <c r="B2020" s="3" t="s">
        <v>20</v>
      </c>
      <c r="C2020" s="3" t="s">
        <v>29</v>
      </c>
      <c r="D2020" s="2">
        <v>1</v>
      </c>
      <c r="E2020" s="3" t="s">
        <v>16</v>
      </c>
      <c r="F2020" s="3" t="str">
        <f t="shared" si="157"/>
        <v>Mon</v>
      </c>
      <c r="G2020" s="3" t="str">
        <f t="shared" si="158"/>
        <v>Encrust</v>
      </c>
      <c r="H2020" s="17">
        <v>1.5</v>
      </c>
      <c r="I2020" s="17">
        <v>1.4</v>
      </c>
      <c r="J2020" s="17">
        <v>0</v>
      </c>
      <c r="K2020" s="22">
        <v>0</v>
      </c>
      <c r="L2020" s="12">
        <f t="shared" si="159"/>
        <v>1.6493361431346412</v>
      </c>
      <c r="M2020" s="4">
        <f t="shared" si="160"/>
        <v>0.21730917610009065</v>
      </c>
      <c r="N2020" s="4">
        <f t="shared" si="161"/>
        <v>0.5003728694588867</v>
      </c>
    </row>
    <row r="2021" spans="1:14" x14ac:dyDescent="0.2">
      <c r="A2021" s="31">
        <v>37503</v>
      </c>
      <c r="B2021" s="11" t="s">
        <v>31</v>
      </c>
      <c r="C2021" s="11" t="s">
        <v>29</v>
      </c>
      <c r="D2021" s="7">
        <v>1</v>
      </c>
      <c r="E2021" s="11" t="s">
        <v>16</v>
      </c>
      <c r="F2021" s="3" t="str">
        <f t="shared" si="157"/>
        <v>Mon</v>
      </c>
      <c r="G2021" s="3" t="str">
        <f t="shared" si="158"/>
        <v>Encrust</v>
      </c>
      <c r="H2021" s="19">
        <v>2.6</v>
      </c>
      <c r="I2021" s="19">
        <v>3</v>
      </c>
      <c r="J2021" s="19">
        <v>0</v>
      </c>
      <c r="K2021" s="24">
        <v>0</v>
      </c>
      <c r="L2021" s="12">
        <f t="shared" si="159"/>
        <v>6.1261056745000975</v>
      </c>
      <c r="M2021" s="4">
        <f t="shared" si="160"/>
        <v>0.78718448405665187</v>
      </c>
      <c r="N2021" s="4">
        <f t="shared" si="161"/>
        <v>1.8125592584250556</v>
      </c>
    </row>
    <row r="2022" spans="1:14" x14ac:dyDescent="0.2">
      <c r="A2022" s="30">
        <v>37504</v>
      </c>
      <c r="B2022" s="3" t="s">
        <v>20</v>
      </c>
      <c r="C2022" s="3" t="s">
        <v>29</v>
      </c>
      <c r="D2022" s="2">
        <v>2</v>
      </c>
      <c r="E2022" s="3" t="s">
        <v>16</v>
      </c>
      <c r="F2022" s="3" t="str">
        <f t="shared" si="157"/>
        <v>Mon</v>
      </c>
      <c r="G2022" s="3" t="str">
        <f t="shared" si="158"/>
        <v>Encrust</v>
      </c>
      <c r="H2022" s="17">
        <v>1.2</v>
      </c>
      <c r="I2022" s="17">
        <v>0.6</v>
      </c>
      <c r="J2022" s="17">
        <v>0</v>
      </c>
      <c r="K2022" s="22">
        <v>0</v>
      </c>
      <c r="L2022" s="12">
        <f t="shared" si="159"/>
        <v>0.56548667764616278</v>
      </c>
      <c r="M2022" s="4">
        <f t="shared" si="160"/>
        <v>-0.24757762220256008</v>
      </c>
      <c r="N2022" s="4">
        <f t="shared" si="161"/>
        <v>-0.57006854224252645</v>
      </c>
    </row>
    <row r="2023" spans="1:14" x14ac:dyDescent="0.2">
      <c r="A2023" s="30">
        <v>37504</v>
      </c>
      <c r="B2023" s="3" t="s">
        <v>20</v>
      </c>
      <c r="C2023" s="3" t="s">
        <v>29</v>
      </c>
      <c r="D2023" s="2">
        <v>2</v>
      </c>
      <c r="E2023" s="3" t="s">
        <v>16</v>
      </c>
      <c r="F2023" s="3" t="str">
        <f t="shared" si="157"/>
        <v>Mon</v>
      </c>
      <c r="G2023" s="3" t="str">
        <f t="shared" si="158"/>
        <v>Encrust</v>
      </c>
      <c r="H2023" s="17">
        <v>1.5</v>
      </c>
      <c r="I2023" s="17">
        <v>1</v>
      </c>
      <c r="J2023" s="17">
        <v>0</v>
      </c>
      <c r="K2023" s="22">
        <v>5</v>
      </c>
      <c r="L2023" s="12">
        <f t="shared" si="159"/>
        <v>1.1780972450961724</v>
      </c>
      <c r="M2023" s="4">
        <f t="shared" si="160"/>
        <v>7.1181140421852696E-2</v>
      </c>
      <c r="N2023" s="4">
        <f t="shared" si="161"/>
        <v>0.16390063283767389</v>
      </c>
    </row>
    <row r="2024" spans="1:14" x14ac:dyDescent="0.2">
      <c r="A2024" s="30">
        <v>37504</v>
      </c>
      <c r="B2024" s="3" t="s">
        <v>20</v>
      </c>
      <c r="C2024" s="3" t="s">
        <v>29</v>
      </c>
      <c r="D2024" s="2">
        <v>2</v>
      </c>
      <c r="E2024" s="3" t="s">
        <v>16</v>
      </c>
      <c r="F2024" s="3" t="str">
        <f t="shared" si="157"/>
        <v>Mon</v>
      </c>
      <c r="G2024" s="3" t="str">
        <f t="shared" si="158"/>
        <v>Encrust</v>
      </c>
      <c r="H2024" s="17">
        <v>0.8</v>
      </c>
      <c r="I2024" s="17">
        <v>0.8</v>
      </c>
      <c r="J2024" s="17">
        <v>0</v>
      </c>
      <c r="K2024" s="22">
        <v>0</v>
      </c>
      <c r="L2024" s="12">
        <f t="shared" si="159"/>
        <v>0.50265482457436694</v>
      </c>
      <c r="M2024" s="4">
        <f t="shared" si="160"/>
        <v>-0.29873014464994135</v>
      </c>
      <c r="N2024" s="4">
        <f t="shared" si="161"/>
        <v>-0.68785157789890994</v>
      </c>
    </row>
    <row r="2025" spans="1:14" x14ac:dyDescent="0.2">
      <c r="A2025" s="30">
        <v>37504</v>
      </c>
      <c r="B2025" s="3" t="s">
        <v>20</v>
      </c>
      <c r="C2025" s="3" t="s">
        <v>29</v>
      </c>
      <c r="D2025" s="2">
        <v>2</v>
      </c>
      <c r="E2025" s="3" t="s">
        <v>16</v>
      </c>
      <c r="F2025" s="3" t="str">
        <f t="shared" si="157"/>
        <v>Mon</v>
      </c>
      <c r="G2025" s="3" t="str">
        <f t="shared" si="158"/>
        <v>Encrust</v>
      </c>
      <c r="H2025" s="17">
        <v>0.4</v>
      </c>
      <c r="I2025" s="17">
        <v>0.4</v>
      </c>
      <c r="J2025" s="17">
        <v>0</v>
      </c>
      <c r="K2025" s="22">
        <v>0</v>
      </c>
      <c r="L2025" s="12">
        <f t="shared" si="159"/>
        <v>0.12566370614359174</v>
      </c>
      <c r="M2025" s="4">
        <f t="shared" si="160"/>
        <v>-0.90079013597790369</v>
      </c>
      <c r="N2025" s="4">
        <f t="shared" si="161"/>
        <v>-2.0741459390188006</v>
      </c>
    </row>
    <row r="2026" spans="1:14" x14ac:dyDescent="0.2">
      <c r="A2026" s="30">
        <v>37504</v>
      </c>
      <c r="B2026" s="3" t="s">
        <v>20</v>
      </c>
      <c r="C2026" s="3" t="s">
        <v>29</v>
      </c>
      <c r="D2026" s="2">
        <v>2</v>
      </c>
      <c r="E2026" s="3" t="s">
        <v>16</v>
      </c>
      <c r="F2026" s="3" t="str">
        <f t="shared" si="157"/>
        <v>Mon</v>
      </c>
      <c r="G2026" s="3" t="str">
        <f t="shared" si="158"/>
        <v>Encrust</v>
      </c>
      <c r="H2026" s="17">
        <v>1.6</v>
      </c>
      <c r="I2026" s="17">
        <v>0.8</v>
      </c>
      <c r="J2026" s="17">
        <v>0</v>
      </c>
      <c r="K2026" s="22">
        <v>0</v>
      </c>
      <c r="L2026" s="12">
        <f t="shared" si="159"/>
        <v>1.0053096491487339</v>
      </c>
      <c r="M2026" s="4">
        <f t="shared" si="160"/>
        <v>2.2998510140398521E-3</v>
      </c>
      <c r="N2026" s="4">
        <f t="shared" si="161"/>
        <v>5.2956026610354026E-3</v>
      </c>
    </row>
    <row r="2027" spans="1:14" x14ac:dyDescent="0.2">
      <c r="A2027" s="30">
        <v>37504</v>
      </c>
      <c r="B2027" s="3" t="s">
        <v>20</v>
      </c>
      <c r="C2027" s="3" t="s">
        <v>29</v>
      </c>
      <c r="D2027" s="2">
        <v>2</v>
      </c>
      <c r="E2027" s="3" t="s">
        <v>16</v>
      </c>
      <c r="F2027" s="3" t="str">
        <f t="shared" si="157"/>
        <v>Mon</v>
      </c>
      <c r="G2027" s="3" t="str">
        <f t="shared" si="158"/>
        <v>Encrust</v>
      </c>
      <c r="H2027" s="17">
        <v>1</v>
      </c>
      <c r="I2027" s="17">
        <v>1</v>
      </c>
      <c r="J2027" s="17">
        <v>0</v>
      </c>
      <c r="K2027" s="22">
        <v>0</v>
      </c>
      <c r="L2027" s="12">
        <f t="shared" si="159"/>
        <v>0.78539816339744828</v>
      </c>
      <c r="M2027" s="4">
        <f t="shared" si="160"/>
        <v>-0.10491011863382856</v>
      </c>
      <c r="N2027" s="4">
        <f t="shared" si="161"/>
        <v>-0.24156447527049049</v>
      </c>
    </row>
    <row r="2028" spans="1:14" x14ac:dyDescent="0.2">
      <c r="A2028" s="31">
        <v>37504</v>
      </c>
      <c r="B2028" s="11" t="s">
        <v>31</v>
      </c>
      <c r="C2028" s="11" t="s">
        <v>29</v>
      </c>
      <c r="D2028" s="7">
        <v>2</v>
      </c>
      <c r="E2028" s="11" t="s">
        <v>16</v>
      </c>
      <c r="F2028" s="3" t="str">
        <f t="shared" si="157"/>
        <v>Mon</v>
      </c>
      <c r="G2028" s="3" t="str">
        <f t="shared" si="158"/>
        <v>Encrust</v>
      </c>
      <c r="H2028" s="19">
        <v>1</v>
      </c>
      <c r="I2028" s="19">
        <v>1</v>
      </c>
      <c r="J2028" s="19">
        <v>0</v>
      </c>
      <c r="K2028" s="24">
        <v>0</v>
      </c>
      <c r="L2028" s="12">
        <f t="shared" si="159"/>
        <v>0.78539816339744828</v>
      </c>
      <c r="M2028" s="4">
        <f t="shared" si="160"/>
        <v>-0.10491011863382856</v>
      </c>
      <c r="N2028" s="4">
        <f t="shared" si="161"/>
        <v>-0.24156447527049049</v>
      </c>
    </row>
    <row r="2029" spans="1:14" x14ac:dyDescent="0.2">
      <c r="A2029" s="31">
        <v>37504</v>
      </c>
      <c r="B2029" s="11" t="s">
        <v>31</v>
      </c>
      <c r="C2029" s="11" t="s">
        <v>29</v>
      </c>
      <c r="D2029" s="7">
        <v>2</v>
      </c>
      <c r="E2029" s="11" t="s">
        <v>16</v>
      </c>
      <c r="F2029" s="3" t="str">
        <f t="shared" si="157"/>
        <v>Mon</v>
      </c>
      <c r="G2029" s="3" t="str">
        <f t="shared" si="158"/>
        <v>Encrust</v>
      </c>
      <c r="H2029" s="19">
        <v>1</v>
      </c>
      <c r="I2029" s="19">
        <v>0.6</v>
      </c>
      <c r="J2029" s="19">
        <v>0</v>
      </c>
      <c r="K2029" s="24">
        <v>0</v>
      </c>
      <c r="L2029" s="12">
        <f t="shared" si="159"/>
        <v>0.47123889803846897</v>
      </c>
      <c r="M2029" s="4">
        <f t="shared" si="160"/>
        <v>-0.32675886825018491</v>
      </c>
      <c r="N2029" s="4">
        <f t="shared" si="161"/>
        <v>-0.75239009903648113</v>
      </c>
    </row>
    <row r="2030" spans="1:14" x14ac:dyDescent="0.2">
      <c r="A2030" s="31">
        <v>37504</v>
      </c>
      <c r="B2030" s="11" t="s">
        <v>31</v>
      </c>
      <c r="C2030" s="11" t="s">
        <v>29</v>
      </c>
      <c r="D2030" s="7">
        <v>2</v>
      </c>
      <c r="E2030" s="11" t="s">
        <v>16</v>
      </c>
      <c r="F2030" s="3" t="str">
        <f t="shared" si="157"/>
        <v>Mon</v>
      </c>
      <c r="G2030" s="3" t="str">
        <f t="shared" si="158"/>
        <v>Encrust</v>
      </c>
      <c r="H2030" s="19">
        <v>2.2000000000000002</v>
      </c>
      <c r="I2030" s="19">
        <v>0.8</v>
      </c>
      <c r="J2030" s="19">
        <v>0</v>
      </c>
      <c r="K2030" s="24">
        <v>90</v>
      </c>
      <c r="L2030" s="12">
        <f t="shared" si="159"/>
        <v>1.3823007675795091</v>
      </c>
      <c r="M2030" s="4">
        <f t="shared" si="160"/>
        <v>0.14060254918032133</v>
      </c>
      <c r="N2030" s="4">
        <f t="shared" si="161"/>
        <v>0.32374933377957005</v>
      </c>
    </row>
    <row r="2031" spans="1:14" x14ac:dyDescent="0.2">
      <c r="A2031" s="31">
        <v>37504</v>
      </c>
      <c r="B2031" s="11" t="s">
        <v>31</v>
      </c>
      <c r="C2031" s="11" t="s">
        <v>29</v>
      </c>
      <c r="D2031" s="7">
        <v>2</v>
      </c>
      <c r="E2031" s="11" t="s">
        <v>16</v>
      </c>
      <c r="F2031" s="3" t="str">
        <f t="shared" si="157"/>
        <v>Mon</v>
      </c>
      <c r="G2031" s="3" t="str">
        <f t="shared" si="158"/>
        <v>Encrust</v>
      </c>
      <c r="H2031" s="19">
        <v>1</v>
      </c>
      <c r="I2031" s="19">
        <v>1</v>
      </c>
      <c r="J2031" s="19">
        <v>0</v>
      </c>
      <c r="K2031" s="24">
        <v>0</v>
      </c>
      <c r="L2031" s="12">
        <f t="shared" si="159"/>
        <v>0.78539816339744828</v>
      </c>
      <c r="M2031" s="4">
        <f t="shared" si="160"/>
        <v>-0.10491011863382856</v>
      </c>
      <c r="N2031" s="4">
        <f t="shared" si="161"/>
        <v>-0.24156447527049049</v>
      </c>
    </row>
    <row r="2032" spans="1:14" x14ac:dyDescent="0.2">
      <c r="A2032" s="31">
        <v>37504</v>
      </c>
      <c r="B2032" s="11" t="s">
        <v>31</v>
      </c>
      <c r="C2032" s="11" t="s">
        <v>29</v>
      </c>
      <c r="D2032" s="7">
        <v>2</v>
      </c>
      <c r="E2032" s="11" t="s">
        <v>16</v>
      </c>
      <c r="F2032" s="3" t="str">
        <f t="shared" si="157"/>
        <v>Mon</v>
      </c>
      <c r="G2032" s="3" t="str">
        <f t="shared" si="158"/>
        <v>Encrust</v>
      </c>
      <c r="H2032" s="19">
        <v>3.6</v>
      </c>
      <c r="I2032" s="19">
        <v>3</v>
      </c>
      <c r="J2032" s="19">
        <v>0</v>
      </c>
      <c r="K2032" s="24">
        <v>50</v>
      </c>
      <c r="L2032" s="12">
        <f t="shared" si="159"/>
        <v>8.4823001646924414</v>
      </c>
      <c r="M2032" s="4">
        <f t="shared" si="160"/>
        <v>0.92851363685312116</v>
      </c>
      <c r="N2032" s="4">
        <f t="shared" si="161"/>
        <v>2.1379816588596836</v>
      </c>
    </row>
    <row r="2033" spans="1:14" x14ac:dyDescent="0.2">
      <c r="A2033" s="31">
        <v>37504</v>
      </c>
      <c r="B2033" s="11" t="s">
        <v>31</v>
      </c>
      <c r="C2033" s="11" t="s">
        <v>29</v>
      </c>
      <c r="D2033" s="7">
        <v>2</v>
      </c>
      <c r="E2033" s="11" t="s">
        <v>16</v>
      </c>
      <c r="F2033" s="3" t="str">
        <f t="shared" si="157"/>
        <v>Mon</v>
      </c>
      <c r="G2033" s="3" t="str">
        <f t="shared" si="158"/>
        <v>Encrust</v>
      </c>
      <c r="H2033" s="19">
        <v>1</v>
      </c>
      <c r="I2033" s="19">
        <v>1</v>
      </c>
      <c r="J2033" s="19">
        <v>0</v>
      </c>
      <c r="K2033" s="24">
        <v>50</v>
      </c>
      <c r="L2033" s="12">
        <f t="shared" si="159"/>
        <v>0.78539816339744828</v>
      </c>
      <c r="M2033" s="4">
        <f t="shared" si="160"/>
        <v>-0.10491011863382856</v>
      </c>
      <c r="N2033" s="4">
        <f t="shared" si="161"/>
        <v>-0.24156447527049049</v>
      </c>
    </row>
    <row r="2034" spans="1:14" x14ac:dyDescent="0.2">
      <c r="A2034" s="31">
        <v>37504</v>
      </c>
      <c r="B2034" s="11" t="s">
        <v>31</v>
      </c>
      <c r="C2034" s="11" t="s">
        <v>29</v>
      </c>
      <c r="D2034" s="7">
        <v>2</v>
      </c>
      <c r="E2034" s="11" t="s">
        <v>16</v>
      </c>
      <c r="F2034" s="3" t="str">
        <f t="shared" si="157"/>
        <v>Mon</v>
      </c>
      <c r="G2034" s="3" t="str">
        <f t="shared" si="158"/>
        <v>Encrust</v>
      </c>
      <c r="H2034" s="19">
        <v>1.8</v>
      </c>
      <c r="I2034" s="19">
        <v>1</v>
      </c>
      <c r="J2034" s="19">
        <v>0</v>
      </c>
      <c r="K2034" s="24">
        <v>50</v>
      </c>
      <c r="L2034" s="12">
        <f t="shared" si="159"/>
        <v>1.4137166941154069</v>
      </c>
      <c r="M2034" s="4">
        <f t="shared" si="160"/>
        <v>0.15036238646947753</v>
      </c>
      <c r="N2034" s="4">
        <f t="shared" si="161"/>
        <v>0.34622218963162854</v>
      </c>
    </row>
    <row r="2035" spans="1:14" x14ac:dyDescent="0.2">
      <c r="A2035" s="30">
        <v>37504</v>
      </c>
      <c r="B2035" s="3" t="s">
        <v>20</v>
      </c>
      <c r="C2035" s="3" t="s">
        <v>29</v>
      </c>
      <c r="D2035" s="2">
        <v>3</v>
      </c>
      <c r="E2035" s="3" t="s">
        <v>16</v>
      </c>
      <c r="F2035" s="3" t="str">
        <f t="shared" si="157"/>
        <v>Mon</v>
      </c>
      <c r="G2035" s="3" t="str">
        <f t="shared" si="158"/>
        <v>Encrust</v>
      </c>
      <c r="H2035" s="17">
        <v>1.5</v>
      </c>
      <c r="I2035" s="17">
        <v>1.5</v>
      </c>
      <c r="J2035" s="17">
        <v>0</v>
      </c>
      <c r="K2035" s="22">
        <v>0</v>
      </c>
      <c r="L2035" s="12">
        <f t="shared" si="159"/>
        <v>1.7671458676442586</v>
      </c>
      <c r="M2035" s="4">
        <f t="shared" si="160"/>
        <v>0.24727239947753393</v>
      </c>
      <c r="N2035" s="4">
        <f t="shared" si="161"/>
        <v>0.56936574094583825</v>
      </c>
    </row>
    <row r="2036" spans="1:14" x14ac:dyDescent="0.2">
      <c r="A2036" s="31">
        <v>37504</v>
      </c>
      <c r="B2036" s="11" t="s">
        <v>31</v>
      </c>
      <c r="C2036" s="11" t="s">
        <v>29</v>
      </c>
      <c r="D2036" s="7">
        <v>3</v>
      </c>
      <c r="E2036" s="11" t="s">
        <v>16</v>
      </c>
      <c r="F2036" s="3" t="str">
        <f t="shared" si="157"/>
        <v>Mon</v>
      </c>
      <c r="G2036" s="3" t="str">
        <f t="shared" si="158"/>
        <v>Encrust</v>
      </c>
      <c r="H2036" s="19">
        <v>0.6</v>
      </c>
      <c r="I2036" s="19">
        <v>0.6</v>
      </c>
      <c r="J2036" s="19">
        <v>0</v>
      </c>
      <c r="K2036" s="24">
        <v>0</v>
      </c>
      <c r="L2036" s="12">
        <f t="shared" si="159"/>
        <v>0.28274333882308139</v>
      </c>
      <c r="M2036" s="4">
        <f t="shared" si="160"/>
        <v>-0.54860761786654122</v>
      </c>
      <c r="N2036" s="4">
        <f t="shared" si="161"/>
        <v>-1.2632157228024719</v>
      </c>
    </row>
    <row r="2037" spans="1:14" x14ac:dyDescent="0.2">
      <c r="A2037" s="31">
        <v>37504</v>
      </c>
      <c r="B2037" s="11" t="s">
        <v>31</v>
      </c>
      <c r="C2037" s="11" t="s">
        <v>29</v>
      </c>
      <c r="D2037" s="7">
        <v>3</v>
      </c>
      <c r="E2037" s="11" t="s">
        <v>16</v>
      </c>
      <c r="F2037" s="3" t="str">
        <f t="shared" si="157"/>
        <v>Mon</v>
      </c>
      <c r="G2037" s="3" t="str">
        <f t="shared" si="158"/>
        <v>Encrust</v>
      </c>
      <c r="H2037" s="19">
        <v>0.6</v>
      </c>
      <c r="I2037" s="19">
        <v>0.5</v>
      </c>
      <c r="J2037" s="19">
        <v>0</v>
      </c>
      <c r="K2037" s="24">
        <v>0</v>
      </c>
      <c r="L2037" s="12">
        <f t="shared" si="159"/>
        <v>0.23561944901923448</v>
      </c>
      <c r="M2037" s="4">
        <f t="shared" si="160"/>
        <v>-0.62778886391416611</v>
      </c>
      <c r="N2037" s="4">
        <f t="shared" si="161"/>
        <v>-1.4455372795964265</v>
      </c>
    </row>
    <row r="2038" spans="1:14" x14ac:dyDescent="0.2">
      <c r="A2038" s="31">
        <v>37504</v>
      </c>
      <c r="B2038" s="11" t="s">
        <v>31</v>
      </c>
      <c r="C2038" s="11" t="s">
        <v>29</v>
      </c>
      <c r="D2038" s="7">
        <v>3</v>
      </c>
      <c r="E2038" s="11" t="s">
        <v>16</v>
      </c>
      <c r="F2038" s="3" t="str">
        <f t="shared" si="157"/>
        <v>Mon</v>
      </c>
      <c r="G2038" s="3" t="str">
        <f t="shared" si="158"/>
        <v>Encrust</v>
      </c>
      <c r="H2038" s="19">
        <v>1.6</v>
      </c>
      <c r="I2038" s="19">
        <v>1</v>
      </c>
      <c r="J2038" s="19">
        <v>1</v>
      </c>
      <c r="K2038" s="24">
        <v>0</v>
      </c>
      <c r="L2038" s="12">
        <f t="shared" si="159"/>
        <v>4.3982297150257104</v>
      </c>
      <c r="M2038" s="4">
        <f t="shared" si="160"/>
        <v>0.64327790837237186</v>
      </c>
      <c r="N2038" s="4">
        <f t="shared" si="161"/>
        <v>1.4812021224706131</v>
      </c>
    </row>
    <row r="2039" spans="1:14" x14ac:dyDescent="0.2">
      <c r="A2039" s="30">
        <v>37504</v>
      </c>
      <c r="B2039" s="3" t="s">
        <v>20</v>
      </c>
      <c r="C2039" s="3" t="s">
        <v>29</v>
      </c>
      <c r="D2039" s="2">
        <v>4</v>
      </c>
      <c r="E2039" s="3" t="s">
        <v>16</v>
      </c>
      <c r="F2039" s="3" t="str">
        <f t="shared" si="157"/>
        <v>Mon</v>
      </c>
      <c r="G2039" s="3" t="str">
        <f t="shared" si="158"/>
        <v>Encrust</v>
      </c>
      <c r="H2039" s="17">
        <v>1</v>
      </c>
      <c r="I2039" s="17">
        <v>0.8</v>
      </c>
      <c r="J2039" s="17">
        <v>0</v>
      </c>
      <c r="K2039" s="22">
        <v>0</v>
      </c>
      <c r="L2039" s="12">
        <f t="shared" si="159"/>
        <v>0.62831853071795862</v>
      </c>
      <c r="M2039" s="4">
        <f t="shared" si="160"/>
        <v>-0.20182013164188498</v>
      </c>
      <c r="N2039" s="4">
        <f t="shared" si="161"/>
        <v>-0.46470802658470023</v>
      </c>
    </row>
    <row r="2040" spans="1:14" x14ac:dyDescent="0.2">
      <c r="A2040" s="30">
        <v>37504</v>
      </c>
      <c r="B2040" s="3" t="s">
        <v>20</v>
      </c>
      <c r="C2040" s="3" t="s">
        <v>29</v>
      </c>
      <c r="D2040" s="2">
        <v>4</v>
      </c>
      <c r="E2040" s="3" t="s">
        <v>16</v>
      </c>
      <c r="F2040" s="3" t="str">
        <f t="shared" si="157"/>
        <v>Mon</v>
      </c>
      <c r="G2040" s="3" t="str">
        <f t="shared" si="158"/>
        <v>Encrust</v>
      </c>
      <c r="H2040" s="17">
        <v>0.8</v>
      </c>
      <c r="I2040" s="17">
        <v>0.5</v>
      </c>
      <c r="J2040" s="17">
        <v>0</v>
      </c>
      <c r="K2040" s="22">
        <v>0</v>
      </c>
      <c r="L2040" s="12">
        <f t="shared" si="159"/>
        <v>0.31415926535897931</v>
      </c>
      <c r="M2040" s="4">
        <f t="shared" si="160"/>
        <v>-0.5028501273058662</v>
      </c>
      <c r="N2040" s="4">
        <f t="shared" si="161"/>
        <v>-1.1578552071446455</v>
      </c>
    </row>
    <row r="2041" spans="1:14" x14ac:dyDescent="0.2">
      <c r="A2041" s="30">
        <v>37504</v>
      </c>
      <c r="B2041" s="3" t="s">
        <v>20</v>
      </c>
      <c r="C2041" s="3" t="s">
        <v>29</v>
      </c>
      <c r="D2041" s="2">
        <v>4</v>
      </c>
      <c r="E2041" s="3" t="s">
        <v>16</v>
      </c>
      <c r="F2041" s="3" t="str">
        <f t="shared" si="157"/>
        <v>Mon</v>
      </c>
      <c r="G2041" s="3" t="str">
        <f t="shared" si="158"/>
        <v>Encrust</v>
      </c>
      <c r="H2041" s="17">
        <v>1</v>
      </c>
      <c r="I2041" s="17">
        <v>0.8</v>
      </c>
      <c r="J2041" s="17">
        <v>0</v>
      </c>
      <c r="K2041" s="22">
        <v>0</v>
      </c>
      <c r="L2041" s="12">
        <f t="shared" si="159"/>
        <v>0.62831853071795862</v>
      </c>
      <c r="M2041" s="4">
        <f t="shared" si="160"/>
        <v>-0.20182013164188498</v>
      </c>
      <c r="N2041" s="4">
        <f t="shared" si="161"/>
        <v>-0.46470802658470023</v>
      </c>
    </row>
    <row r="2042" spans="1:14" x14ac:dyDescent="0.2">
      <c r="A2042" s="30">
        <v>37504</v>
      </c>
      <c r="B2042" s="3" t="s">
        <v>20</v>
      </c>
      <c r="C2042" s="3" t="s">
        <v>29</v>
      </c>
      <c r="D2042" s="2">
        <v>4</v>
      </c>
      <c r="E2042" s="3" t="s">
        <v>16</v>
      </c>
      <c r="F2042" s="3" t="str">
        <f t="shared" si="157"/>
        <v>Mon</v>
      </c>
      <c r="G2042" s="3" t="str">
        <f t="shared" si="158"/>
        <v>Encrust</v>
      </c>
      <c r="H2042" s="17">
        <v>0.6</v>
      </c>
      <c r="I2042" s="17">
        <v>0.6</v>
      </c>
      <c r="J2042" s="17">
        <v>0</v>
      </c>
      <c r="K2042" s="22">
        <v>0</v>
      </c>
      <c r="L2042" s="12">
        <f t="shared" si="159"/>
        <v>0.28274333882308139</v>
      </c>
      <c r="M2042" s="4">
        <f t="shared" si="160"/>
        <v>-0.54860761786654122</v>
      </c>
      <c r="N2042" s="4">
        <f t="shared" si="161"/>
        <v>-1.2632157228024719</v>
      </c>
    </row>
    <row r="2043" spans="1:14" x14ac:dyDescent="0.2">
      <c r="A2043" s="30">
        <v>37504</v>
      </c>
      <c r="B2043" s="3" t="s">
        <v>20</v>
      </c>
      <c r="C2043" s="3" t="s">
        <v>29</v>
      </c>
      <c r="D2043" s="2">
        <v>4</v>
      </c>
      <c r="E2043" s="3" t="s">
        <v>16</v>
      </c>
      <c r="F2043" s="3" t="str">
        <f t="shared" si="157"/>
        <v>Mon</v>
      </c>
      <c r="G2043" s="3" t="str">
        <f t="shared" si="158"/>
        <v>Encrust</v>
      </c>
      <c r="H2043" s="17">
        <v>0.7</v>
      </c>
      <c r="I2043" s="17">
        <v>0.6</v>
      </c>
      <c r="J2043" s="17">
        <v>0</v>
      </c>
      <c r="K2043" s="22">
        <v>0</v>
      </c>
      <c r="L2043" s="12">
        <f t="shared" si="159"/>
        <v>0.32986722862692824</v>
      </c>
      <c r="M2043" s="4">
        <f t="shared" si="160"/>
        <v>-0.48166082823592815</v>
      </c>
      <c r="N2043" s="4">
        <f t="shared" si="161"/>
        <v>-1.1090650429752136</v>
      </c>
    </row>
    <row r="2044" spans="1:14" x14ac:dyDescent="0.2">
      <c r="A2044" s="30">
        <v>37504</v>
      </c>
      <c r="B2044" s="3" t="s">
        <v>20</v>
      </c>
      <c r="C2044" s="3" t="s">
        <v>29</v>
      </c>
      <c r="D2044" s="2">
        <v>4</v>
      </c>
      <c r="E2044" s="3" t="s">
        <v>16</v>
      </c>
      <c r="F2044" s="3" t="str">
        <f t="shared" si="157"/>
        <v>Mon</v>
      </c>
      <c r="G2044" s="3" t="str">
        <f t="shared" si="158"/>
        <v>Encrust</v>
      </c>
      <c r="H2044" s="17">
        <v>1</v>
      </c>
      <c r="I2044" s="17">
        <v>0.8</v>
      </c>
      <c r="J2044" s="17">
        <v>0</v>
      </c>
      <c r="K2044" s="22">
        <v>10</v>
      </c>
      <c r="L2044" s="12">
        <f t="shared" si="159"/>
        <v>0.62831853071795862</v>
      </c>
      <c r="M2044" s="4">
        <f t="shared" si="160"/>
        <v>-0.20182013164188498</v>
      </c>
      <c r="N2044" s="4">
        <f t="shared" si="161"/>
        <v>-0.46470802658470023</v>
      </c>
    </row>
    <row r="2045" spans="1:14" x14ac:dyDescent="0.2">
      <c r="A2045" s="30">
        <v>37504</v>
      </c>
      <c r="B2045" s="3" t="s">
        <v>20</v>
      </c>
      <c r="C2045" s="3" t="s">
        <v>29</v>
      </c>
      <c r="D2045" s="2">
        <v>4</v>
      </c>
      <c r="E2045" s="3" t="s">
        <v>16</v>
      </c>
      <c r="F2045" s="3" t="str">
        <f t="shared" si="157"/>
        <v>Mon</v>
      </c>
      <c r="G2045" s="3" t="str">
        <f t="shared" si="158"/>
        <v>Encrust</v>
      </c>
      <c r="H2045" s="17">
        <v>3</v>
      </c>
      <c r="I2045" s="17">
        <v>2.2000000000000002</v>
      </c>
      <c r="J2045" s="17">
        <v>0</v>
      </c>
      <c r="K2045" s="22">
        <v>20</v>
      </c>
      <c r="L2045" s="12">
        <f t="shared" si="159"/>
        <v>5.1836278784231586</v>
      </c>
      <c r="M2045" s="4">
        <f t="shared" si="160"/>
        <v>0.71463381690804006</v>
      </c>
      <c r="N2045" s="4">
        <f t="shared" si="161"/>
        <v>1.6455051737618893</v>
      </c>
    </row>
    <row r="2046" spans="1:14" x14ac:dyDescent="0.2">
      <c r="A2046" s="30">
        <v>37504</v>
      </c>
      <c r="B2046" s="3" t="s">
        <v>20</v>
      </c>
      <c r="C2046" s="3" t="s">
        <v>29</v>
      </c>
      <c r="D2046" s="2">
        <v>4</v>
      </c>
      <c r="E2046" s="3" t="s">
        <v>16</v>
      </c>
      <c r="F2046" s="3" t="str">
        <f t="shared" si="157"/>
        <v>Mon</v>
      </c>
      <c r="G2046" s="3" t="str">
        <f t="shared" si="158"/>
        <v>Encrust</v>
      </c>
      <c r="H2046" s="17">
        <v>1.2</v>
      </c>
      <c r="I2046" s="17">
        <v>1</v>
      </c>
      <c r="J2046" s="17">
        <v>0</v>
      </c>
      <c r="K2046" s="22">
        <v>0</v>
      </c>
      <c r="L2046" s="12">
        <f t="shared" si="159"/>
        <v>0.94247779607693793</v>
      </c>
      <c r="M2046" s="4">
        <f t="shared" si="160"/>
        <v>-2.5728872586203724E-2</v>
      </c>
      <c r="N2046" s="4">
        <f t="shared" si="161"/>
        <v>-5.9242918476535858E-2</v>
      </c>
    </row>
    <row r="2047" spans="1:14" x14ac:dyDescent="0.2">
      <c r="A2047" s="30">
        <v>37504</v>
      </c>
      <c r="B2047" s="3" t="s">
        <v>20</v>
      </c>
      <c r="C2047" s="3" t="s">
        <v>29</v>
      </c>
      <c r="D2047" s="2">
        <v>4</v>
      </c>
      <c r="E2047" s="3" t="s">
        <v>16</v>
      </c>
      <c r="F2047" s="3" t="str">
        <f t="shared" si="157"/>
        <v>Mon</v>
      </c>
      <c r="G2047" s="3" t="str">
        <f t="shared" si="158"/>
        <v>Encrust</v>
      </c>
      <c r="H2047" s="17">
        <v>1</v>
      </c>
      <c r="I2047" s="17">
        <v>0.7</v>
      </c>
      <c r="J2047" s="17">
        <v>0</v>
      </c>
      <c r="K2047" s="22">
        <v>0</v>
      </c>
      <c r="L2047" s="12">
        <f t="shared" si="159"/>
        <v>0.5497787143782138</v>
      </c>
      <c r="M2047" s="4">
        <f t="shared" si="160"/>
        <v>-0.25981207861957173</v>
      </c>
      <c r="N2047" s="4">
        <f t="shared" si="161"/>
        <v>-0.59823941920922286</v>
      </c>
    </row>
    <row r="2048" spans="1:14" x14ac:dyDescent="0.2">
      <c r="A2048" s="31">
        <v>37504</v>
      </c>
      <c r="B2048" s="11" t="s">
        <v>31</v>
      </c>
      <c r="C2048" s="11" t="s">
        <v>29</v>
      </c>
      <c r="D2048" s="7">
        <v>4</v>
      </c>
      <c r="E2048" s="11" t="s">
        <v>16</v>
      </c>
      <c r="F2048" s="3" t="str">
        <f t="shared" si="157"/>
        <v>Mon</v>
      </c>
      <c r="G2048" s="3" t="str">
        <f t="shared" si="158"/>
        <v>Encrust</v>
      </c>
      <c r="H2048" s="19">
        <v>0.6</v>
      </c>
      <c r="I2048" s="19">
        <v>0.8</v>
      </c>
      <c r="J2048" s="19">
        <v>0</v>
      </c>
      <c r="K2048" s="24">
        <v>0</v>
      </c>
      <c r="L2048" s="12">
        <f t="shared" si="159"/>
        <v>0.37699111843077515</v>
      </c>
      <c r="M2048" s="4">
        <f t="shared" si="160"/>
        <v>-0.42366888125824137</v>
      </c>
      <c r="N2048" s="4">
        <f t="shared" si="161"/>
        <v>-0.97553365035069095</v>
      </c>
    </row>
    <row r="2049" spans="1:14" x14ac:dyDescent="0.2">
      <c r="A2049" s="31">
        <v>37504</v>
      </c>
      <c r="B2049" s="11" t="s">
        <v>31</v>
      </c>
      <c r="C2049" s="11" t="s">
        <v>29</v>
      </c>
      <c r="D2049" s="7">
        <v>4</v>
      </c>
      <c r="E2049" s="11" t="s">
        <v>16</v>
      </c>
      <c r="F2049" s="3" t="str">
        <f t="shared" si="157"/>
        <v>Mon</v>
      </c>
      <c r="G2049" s="3" t="str">
        <f t="shared" si="158"/>
        <v>Encrust</v>
      </c>
      <c r="H2049" s="19">
        <v>1</v>
      </c>
      <c r="I2049" s="19">
        <v>1</v>
      </c>
      <c r="J2049" s="19">
        <v>1</v>
      </c>
      <c r="K2049" s="24">
        <v>50</v>
      </c>
      <c r="L2049" s="12">
        <f t="shared" si="159"/>
        <v>3.9269908169872414</v>
      </c>
      <c r="M2049" s="4">
        <f t="shared" si="160"/>
        <v>0.59405988570219026</v>
      </c>
      <c r="N2049" s="4">
        <f t="shared" si="161"/>
        <v>1.3678734371636099</v>
      </c>
    </row>
    <row r="2050" spans="1:14" x14ac:dyDescent="0.2">
      <c r="A2050" s="31">
        <v>37504</v>
      </c>
      <c r="B2050" s="11" t="s">
        <v>31</v>
      </c>
      <c r="C2050" s="11" t="s">
        <v>29</v>
      </c>
      <c r="D2050" s="7">
        <v>4</v>
      </c>
      <c r="E2050" s="11" t="s">
        <v>16</v>
      </c>
      <c r="F2050" s="3" t="str">
        <f t="shared" si="157"/>
        <v>Mon</v>
      </c>
      <c r="G2050" s="3" t="str">
        <f t="shared" si="158"/>
        <v>Encrust</v>
      </c>
      <c r="H2050" s="19">
        <v>1.6</v>
      </c>
      <c r="I2050" s="19">
        <v>1.8</v>
      </c>
      <c r="J2050" s="19">
        <v>0</v>
      </c>
      <c r="K2050" s="24">
        <v>80</v>
      </c>
      <c r="L2050" s="12">
        <f t="shared" si="159"/>
        <v>2.2619467105846511</v>
      </c>
      <c r="M2050" s="4">
        <f t="shared" si="160"/>
        <v>0.35448236912540232</v>
      </c>
      <c r="N2050" s="4">
        <f t="shared" si="161"/>
        <v>0.81622581887736412</v>
      </c>
    </row>
    <row r="2051" spans="1:14" x14ac:dyDescent="0.2">
      <c r="A2051" s="31">
        <v>37504</v>
      </c>
      <c r="B2051" s="11" t="s">
        <v>31</v>
      </c>
      <c r="C2051" s="11" t="s">
        <v>29</v>
      </c>
      <c r="D2051" s="7">
        <v>4</v>
      </c>
      <c r="E2051" s="11" t="s">
        <v>16</v>
      </c>
      <c r="F2051" s="3" t="str">
        <f t="shared" ref="F2051:F2114" si="162">VLOOKUP(E2051,P$3:Q$22,2)</f>
        <v>Mon</v>
      </c>
      <c r="G2051" s="3" t="str">
        <f t="shared" ref="G2051:G2114" si="163">VLOOKUP(E2051,P$24:Q$44,2)</f>
        <v>Encrust</v>
      </c>
      <c r="H2051" s="19">
        <v>2</v>
      </c>
      <c r="I2051" s="19">
        <v>0.8</v>
      </c>
      <c r="J2051" s="19">
        <v>0</v>
      </c>
      <c r="K2051" s="24">
        <v>30</v>
      </c>
      <c r="L2051" s="12">
        <f t="shared" ref="L2051:L2114" si="164">IF(J2051&gt;0,PI()*((H2051/2)*(I2051/2)+J2051^2),((H2051/2)*(I2051/2))*PI())</f>
        <v>1.2566370614359172</v>
      </c>
      <c r="M2051" s="4">
        <f t="shared" ref="M2051:M2114" si="165">LOG(L2051)</f>
        <v>9.9209864022096222E-2</v>
      </c>
      <c r="N2051" s="4">
        <f t="shared" ref="N2051:N2114" si="166">LN(L2051)</f>
        <v>0.22843915397524506</v>
      </c>
    </row>
    <row r="2052" spans="1:14" x14ac:dyDescent="0.2">
      <c r="A2052" s="31">
        <v>37504</v>
      </c>
      <c r="B2052" s="11" t="s">
        <v>31</v>
      </c>
      <c r="C2052" s="11" t="s">
        <v>29</v>
      </c>
      <c r="D2052" s="7">
        <v>4</v>
      </c>
      <c r="E2052" s="11" t="s">
        <v>16</v>
      </c>
      <c r="F2052" s="3" t="str">
        <f t="shared" si="162"/>
        <v>Mon</v>
      </c>
      <c r="G2052" s="3" t="str">
        <f t="shared" si="163"/>
        <v>Encrust</v>
      </c>
      <c r="H2052" s="19">
        <v>1</v>
      </c>
      <c r="I2052" s="19">
        <v>1</v>
      </c>
      <c r="J2052" s="19">
        <v>0</v>
      </c>
      <c r="K2052" s="24">
        <v>50</v>
      </c>
      <c r="L2052" s="12">
        <f t="shared" si="164"/>
        <v>0.78539816339744828</v>
      </c>
      <c r="M2052" s="4">
        <f t="shared" si="165"/>
        <v>-0.10491011863382856</v>
      </c>
      <c r="N2052" s="4">
        <f t="shared" si="166"/>
        <v>-0.24156447527049049</v>
      </c>
    </row>
    <row r="2053" spans="1:14" x14ac:dyDescent="0.2">
      <c r="A2053" s="31">
        <v>37504</v>
      </c>
      <c r="B2053" s="11" t="s">
        <v>31</v>
      </c>
      <c r="C2053" s="11" t="s">
        <v>29</v>
      </c>
      <c r="D2053" s="7">
        <v>4</v>
      </c>
      <c r="E2053" s="11" t="s">
        <v>16</v>
      </c>
      <c r="F2053" s="3" t="str">
        <f t="shared" si="162"/>
        <v>Mon</v>
      </c>
      <c r="G2053" s="3" t="str">
        <f t="shared" si="163"/>
        <v>Encrust</v>
      </c>
      <c r="H2053" s="19">
        <v>1.8</v>
      </c>
      <c r="I2053" s="19">
        <v>1.8</v>
      </c>
      <c r="J2053" s="19">
        <v>0</v>
      </c>
      <c r="K2053" s="24">
        <v>0</v>
      </c>
      <c r="L2053" s="12">
        <f t="shared" si="164"/>
        <v>2.5446900494077327</v>
      </c>
      <c r="M2053" s="4">
        <f t="shared" si="165"/>
        <v>0.40563489157278365</v>
      </c>
      <c r="N2053" s="4">
        <f t="shared" si="166"/>
        <v>0.9340088545337476</v>
      </c>
    </row>
    <row r="2054" spans="1:14" x14ac:dyDescent="0.2">
      <c r="A2054" s="31">
        <v>37504</v>
      </c>
      <c r="B2054" s="11" t="s">
        <v>31</v>
      </c>
      <c r="C2054" s="11" t="s">
        <v>29</v>
      </c>
      <c r="D2054" s="7">
        <v>4</v>
      </c>
      <c r="E2054" s="11" t="s">
        <v>16</v>
      </c>
      <c r="F2054" s="3" t="str">
        <f t="shared" si="162"/>
        <v>Mon</v>
      </c>
      <c r="G2054" s="3" t="str">
        <f t="shared" si="163"/>
        <v>Encrust</v>
      </c>
      <c r="H2054" s="19">
        <v>1</v>
      </c>
      <c r="I2054" s="19">
        <v>1</v>
      </c>
      <c r="J2054" s="19">
        <v>0</v>
      </c>
      <c r="K2054" s="24">
        <v>0</v>
      </c>
      <c r="L2054" s="12">
        <f t="shared" si="164"/>
        <v>0.78539816339744828</v>
      </c>
      <c r="M2054" s="4">
        <f t="shared" si="165"/>
        <v>-0.10491011863382856</v>
      </c>
      <c r="N2054" s="4">
        <f t="shared" si="166"/>
        <v>-0.24156447527049049</v>
      </c>
    </row>
    <row r="2055" spans="1:14" x14ac:dyDescent="0.2">
      <c r="A2055" s="30">
        <v>37503</v>
      </c>
      <c r="B2055" s="3" t="s">
        <v>20</v>
      </c>
      <c r="C2055" s="3" t="s">
        <v>29</v>
      </c>
      <c r="D2055" s="2">
        <v>5</v>
      </c>
      <c r="E2055" s="3" t="s">
        <v>16</v>
      </c>
      <c r="F2055" s="3" t="str">
        <f t="shared" si="162"/>
        <v>Mon</v>
      </c>
      <c r="G2055" s="3" t="str">
        <f t="shared" si="163"/>
        <v>Encrust</v>
      </c>
      <c r="H2055" s="17">
        <v>2.5</v>
      </c>
      <c r="I2055" s="17">
        <v>1.5</v>
      </c>
      <c r="J2055" s="17">
        <v>0</v>
      </c>
      <c r="K2055" s="22">
        <v>0</v>
      </c>
      <c r="L2055" s="12">
        <f t="shared" si="164"/>
        <v>2.9452431127404308</v>
      </c>
      <c r="M2055" s="4">
        <f t="shared" si="165"/>
        <v>0.46912114909389024</v>
      </c>
      <c r="N2055" s="4">
        <f t="shared" si="166"/>
        <v>1.0801913647118289</v>
      </c>
    </row>
    <row r="2056" spans="1:14" x14ac:dyDescent="0.2">
      <c r="A2056" s="31">
        <v>37503</v>
      </c>
      <c r="B2056" s="11" t="s">
        <v>31</v>
      </c>
      <c r="C2056" s="11" t="s">
        <v>29</v>
      </c>
      <c r="D2056" s="7">
        <v>5</v>
      </c>
      <c r="E2056" s="11" t="s">
        <v>16</v>
      </c>
      <c r="F2056" s="3" t="str">
        <f t="shared" si="162"/>
        <v>Mon</v>
      </c>
      <c r="G2056" s="3" t="str">
        <f t="shared" si="163"/>
        <v>Encrust</v>
      </c>
      <c r="H2056" s="19">
        <v>2.5</v>
      </c>
      <c r="I2056" s="19">
        <v>2</v>
      </c>
      <c r="J2056" s="19">
        <v>0</v>
      </c>
      <c r="K2056" s="24">
        <v>0</v>
      </c>
      <c r="L2056" s="12">
        <f t="shared" si="164"/>
        <v>3.9269908169872414</v>
      </c>
      <c r="M2056" s="4">
        <f t="shared" si="165"/>
        <v>0.59405988570219026</v>
      </c>
      <c r="N2056" s="4">
        <f t="shared" si="166"/>
        <v>1.3678734371636099</v>
      </c>
    </row>
    <row r="2057" spans="1:14" x14ac:dyDescent="0.2">
      <c r="A2057" s="31">
        <v>37503</v>
      </c>
      <c r="B2057" s="11" t="s">
        <v>31</v>
      </c>
      <c r="C2057" s="11" t="s">
        <v>29</v>
      </c>
      <c r="D2057" s="7">
        <v>5</v>
      </c>
      <c r="E2057" s="11" t="s">
        <v>16</v>
      </c>
      <c r="F2057" s="3" t="str">
        <f t="shared" si="162"/>
        <v>Mon</v>
      </c>
      <c r="G2057" s="3" t="str">
        <f t="shared" si="163"/>
        <v>Encrust</v>
      </c>
      <c r="H2057" s="19">
        <v>1</v>
      </c>
      <c r="I2057" s="19">
        <v>1</v>
      </c>
      <c r="J2057" s="19">
        <v>0</v>
      </c>
      <c r="K2057" s="24">
        <v>0</v>
      </c>
      <c r="L2057" s="12">
        <f t="shared" si="164"/>
        <v>0.78539816339744828</v>
      </c>
      <c r="M2057" s="4">
        <f t="shared" si="165"/>
        <v>-0.10491011863382856</v>
      </c>
      <c r="N2057" s="4">
        <f t="shared" si="166"/>
        <v>-0.24156447527049049</v>
      </c>
    </row>
    <row r="2058" spans="1:14" x14ac:dyDescent="0.2">
      <c r="A2058" s="31">
        <v>37503</v>
      </c>
      <c r="B2058" s="11" t="s">
        <v>31</v>
      </c>
      <c r="C2058" s="11" t="s">
        <v>29</v>
      </c>
      <c r="D2058" s="7">
        <v>5</v>
      </c>
      <c r="E2058" s="11" t="s">
        <v>16</v>
      </c>
      <c r="F2058" s="3" t="str">
        <f t="shared" si="162"/>
        <v>Mon</v>
      </c>
      <c r="G2058" s="3" t="str">
        <f t="shared" si="163"/>
        <v>Encrust</v>
      </c>
      <c r="H2058" s="19">
        <v>1</v>
      </c>
      <c r="I2058" s="19">
        <v>1</v>
      </c>
      <c r="J2058" s="19">
        <v>0</v>
      </c>
      <c r="K2058" s="24">
        <v>0</v>
      </c>
      <c r="L2058" s="12">
        <f t="shared" si="164"/>
        <v>0.78539816339744828</v>
      </c>
      <c r="M2058" s="4">
        <f t="shared" si="165"/>
        <v>-0.10491011863382856</v>
      </c>
      <c r="N2058" s="4">
        <f t="shared" si="166"/>
        <v>-0.24156447527049049</v>
      </c>
    </row>
    <row r="2059" spans="1:14" x14ac:dyDescent="0.2">
      <c r="A2059" s="31">
        <v>37503</v>
      </c>
      <c r="B2059" s="11" t="s">
        <v>31</v>
      </c>
      <c r="C2059" s="11" t="s">
        <v>29</v>
      </c>
      <c r="D2059" s="7">
        <v>5</v>
      </c>
      <c r="E2059" s="11" t="s">
        <v>16</v>
      </c>
      <c r="F2059" s="3" t="str">
        <f t="shared" si="162"/>
        <v>Mon</v>
      </c>
      <c r="G2059" s="3" t="str">
        <f t="shared" si="163"/>
        <v>Encrust</v>
      </c>
      <c r="H2059" s="19">
        <v>1</v>
      </c>
      <c r="I2059" s="19">
        <v>1</v>
      </c>
      <c r="J2059" s="19">
        <v>0</v>
      </c>
      <c r="K2059" s="24">
        <v>0</v>
      </c>
      <c r="L2059" s="12">
        <f t="shared" si="164"/>
        <v>0.78539816339744828</v>
      </c>
      <c r="M2059" s="4">
        <f t="shared" si="165"/>
        <v>-0.10491011863382856</v>
      </c>
      <c r="N2059" s="4">
        <f t="shared" si="166"/>
        <v>-0.24156447527049049</v>
      </c>
    </row>
    <row r="2060" spans="1:14" x14ac:dyDescent="0.2">
      <c r="A2060" s="31">
        <v>37503</v>
      </c>
      <c r="B2060" s="11" t="s">
        <v>31</v>
      </c>
      <c r="C2060" s="11" t="s">
        <v>29</v>
      </c>
      <c r="D2060" s="7">
        <v>5</v>
      </c>
      <c r="E2060" s="11" t="s">
        <v>16</v>
      </c>
      <c r="F2060" s="3" t="str">
        <f t="shared" si="162"/>
        <v>Mon</v>
      </c>
      <c r="G2060" s="3" t="str">
        <f t="shared" si="163"/>
        <v>Encrust</v>
      </c>
      <c r="H2060" s="19">
        <v>1</v>
      </c>
      <c r="I2060" s="19">
        <v>1</v>
      </c>
      <c r="J2060" s="19">
        <v>0</v>
      </c>
      <c r="K2060" s="24">
        <v>0</v>
      </c>
      <c r="L2060" s="12">
        <f t="shared" si="164"/>
        <v>0.78539816339744828</v>
      </c>
      <c r="M2060" s="4">
        <f t="shared" si="165"/>
        <v>-0.10491011863382856</v>
      </c>
      <c r="N2060" s="4">
        <f t="shared" si="166"/>
        <v>-0.24156447527049049</v>
      </c>
    </row>
    <row r="2061" spans="1:14" x14ac:dyDescent="0.2">
      <c r="A2061" s="31">
        <v>37503</v>
      </c>
      <c r="B2061" s="11" t="s">
        <v>31</v>
      </c>
      <c r="C2061" s="11" t="s">
        <v>29</v>
      </c>
      <c r="D2061" s="7">
        <v>5</v>
      </c>
      <c r="E2061" s="11" t="s">
        <v>16</v>
      </c>
      <c r="F2061" s="3" t="str">
        <f t="shared" si="162"/>
        <v>Mon</v>
      </c>
      <c r="G2061" s="3" t="str">
        <f t="shared" si="163"/>
        <v>Encrust</v>
      </c>
      <c r="H2061" s="19">
        <v>1</v>
      </c>
      <c r="I2061" s="19">
        <v>1</v>
      </c>
      <c r="J2061" s="19">
        <v>0</v>
      </c>
      <c r="K2061" s="24">
        <v>0</v>
      </c>
      <c r="L2061" s="12">
        <f t="shared" si="164"/>
        <v>0.78539816339744828</v>
      </c>
      <c r="M2061" s="4">
        <f t="shared" si="165"/>
        <v>-0.10491011863382856</v>
      </c>
      <c r="N2061" s="4">
        <f t="shared" si="166"/>
        <v>-0.24156447527049049</v>
      </c>
    </row>
    <row r="2062" spans="1:14" x14ac:dyDescent="0.2">
      <c r="A2062" s="31">
        <v>37503</v>
      </c>
      <c r="B2062" s="11" t="s">
        <v>31</v>
      </c>
      <c r="C2062" s="11" t="s">
        <v>29</v>
      </c>
      <c r="D2062" s="7">
        <v>5</v>
      </c>
      <c r="E2062" s="11" t="s">
        <v>16</v>
      </c>
      <c r="F2062" s="3" t="str">
        <f t="shared" si="162"/>
        <v>Mon</v>
      </c>
      <c r="G2062" s="3" t="str">
        <f t="shared" si="163"/>
        <v>Encrust</v>
      </c>
      <c r="H2062" s="19">
        <v>1</v>
      </c>
      <c r="I2062" s="19">
        <v>1</v>
      </c>
      <c r="J2062" s="19">
        <v>0</v>
      </c>
      <c r="K2062" s="24">
        <v>0</v>
      </c>
      <c r="L2062" s="12">
        <f t="shared" si="164"/>
        <v>0.78539816339744828</v>
      </c>
      <c r="M2062" s="4">
        <f t="shared" si="165"/>
        <v>-0.10491011863382856</v>
      </c>
      <c r="N2062" s="4">
        <f t="shared" si="166"/>
        <v>-0.24156447527049049</v>
      </c>
    </row>
    <row r="2063" spans="1:14" x14ac:dyDescent="0.2">
      <c r="A2063" s="31">
        <v>37503</v>
      </c>
      <c r="B2063" s="11" t="s">
        <v>31</v>
      </c>
      <c r="C2063" s="11" t="s">
        <v>29</v>
      </c>
      <c r="D2063" s="7">
        <v>5</v>
      </c>
      <c r="E2063" s="11" t="s">
        <v>16</v>
      </c>
      <c r="F2063" s="3" t="str">
        <f t="shared" si="162"/>
        <v>Mon</v>
      </c>
      <c r="G2063" s="3" t="str">
        <f t="shared" si="163"/>
        <v>Encrust</v>
      </c>
      <c r="H2063" s="19">
        <v>2</v>
      </c>
      <c r="I2063" s="19">
        <v>2</v>
      </c>
      <c r="J2063" s="19">
        <v>0</v>
      </c>
      <c r="K2063" s="24">
        <v>0</v>
      </c>
      <c r="L2063" s="12">
        <f t="shared" si="164"/>
        <v>3.1415926535897931</v>
      </c>
      <c r="M2063" s="4">
        <f t="shared" si="165"/>
        <v>0.49714987269413385</v>
      </c>
      <c r="N2063" s="4">
        <f t="shared" si="166"/>
        <v>1.1447298858494002</v>
      </c>
    </row>
    <row r="2064" spans="1:14" x14ac:dyDescent="0.2">
      <c r="A2064" s="30">
        <v>37503</v>
      </c>
      <c r="B2064" s="3" t="s">
        <v>20</v>
      </c>
      <c r="C2064" s="3" t="s">
        <v>29</v>
      </c>
      <c r="D2064" s="2">
        <v>6</v>
      </c>
      <c r="E2064" s="3" t="s">
        <v>16</v>
      </c>
      <c r="F2064" s="3" t="str">
        <f t="shared" si="162"/>
        <v>Mon</v>
      </c>
      <c r="G2064" s="3" t="str">
        <f t="shared" si="163"/>
        <v>Encrust</v>
      </c>
      <c r="H2064" s="17">
        <v>1</v>
      </c>
      <c r="I2064" s="17">
        <v>0.8</v>
      </c>
      <c r="J2064" s="17">
        <v>0</v>
      </c>
      <c r="K2064" s="22">
        <v>0</v>
      </c>
      <c r="L2064" s="12">
        <f t="shared" si="164"/>
        <v>0.62831853071795862</v>
      </c>
      <c r="M2064" s="4">
        <f t="shared" si="165"/>
        <v>-0.20182013164188498</v>
      </c>
      <c r="N2064" s="4">
        <f t="shared" si="166"/>
        <v>-0.46470802658470023</v>
      </c>
    </row>
    <row r="2065" spans="1:14" x14ac:dyDescent="0.2">
      <c r="A2065" s="30">
        <v>37503</v>
      </c>
      <c r="B2065" s="3" t="s">
        <v>20</v>
      </c>
      <c r="C2065" s="3" t="s">
        <v>29</v>
      </c>
      <c r="D2065" s="2">
        <v>6</v>
      </c>
      <c r="E2065" s="3" t="s">
        <v>16</v>
      </c>
      <c r="F2065" s="3" t="str">
        <f t="shared" si="162"/>
        <v>Mon</v>
      </c>
      <c r="G2065" s="3" t="str">
        <f t="shared" si="163"/>
        <v>Encrust</v>
      </c>
      <c r="H2065" s="17">
        <v>2</v>
      </c>
      <c r="I2065" s="17">
        <v>2</v>
      </c>
      <c r="J2065" s="17">
        <v>0</v>
      </c>
      <c r="K2065" s="22">
        <v>50</v>
      </c>
      <c r="L2065" s="12">
        <f t="shared" si="164"/>
        <v>3.1415926535897931</v>
      </c>
      <c r="M2065" s="4">
        <f t="shared" si="165"/>
        <v>0.49714987269413385</v>
      </c>
      <c r="N2065" s="4">
        <f t="shared" si="166"/>
        <v>1.1447298858494002</v>
      </c>
    </row>
    <row r="2066" spans="1:14" x14ac:dyDescent="0.2">
      <c r="A2066" s="31">
        <v>37503</v>
      </c>
      <c r="B2066" s="11" t="s">
        <v>31</v>
      </c>
      <c r="C2066" s="11" t="s">
        <v>29</v>
      </c>
      <c r="D2066" s="7">
        <v>6</v>
      </c>
      <c r="E2066" s="11" t="s">
        <v>16</v>
      </c>
      <c r="F2066" s="3" t="str">
        <f t="shared" si="162"/>
        <v>Mon</v>
      </c>
      <c r="G2066" s="3" t="str">
        <f t="shared" si="163"/>
        <v>Encrust</v>
      </c>
      <c r="H2066" s="19">
        <v>5</v>
      </c>
      <c r="I2066" s="19">
        <v>4</v>
      </c>
      <c r="J2066" s="19">
        <v>0</v>
      </c>
      <c r="K2066" s="24">
        <v>0</v>
      </c>
      <c r="L2066" s="12">
        <f t="shared" si="164"/>
        <v>15.707963267948966</v>
      </c>
      <c r="M2066" s="4">
        <f t="shared" si="165"/>
        <v>1.1961198770301527</v>
      </c>
      <c r="N2066" s="4">
        <f t="shared" si="166"/>
        <v>2.7541677982835004</v>
      </c>
    </row>
    <row r="2067" spans="1:14" x14ac:dyDescent="0.2">
      <c r="A2067" s="31">
        <v>37503</v>
      </c>
      <c r="B2067" s="11" t="s">
        <v>31</v>
      </c>
      <c r="C2067" s="11" t="s">
        <v>29</v>
      </c>
      <c r="D2067" s="7">
        <v>6</v>
      </c>
      <c r="E2067" s="11" t="s">
        <v>16</v>
      </c>
      <c r="F2067" s="3" t="str">
        <f t="shared" si="162"/>
        <v>Mon</v>
      </c>
      <c r="G2067" s="3" t="str">
        <f t="shared" si="163"/>
        <v>Encrust</v>
      </c>
      <c r="H2067" s="19">
        <v>2</v>
      </c>
      <c r="I2067" s="19">
        <v>0.4</v>
      </c>
      <c r="J2067" s="19">
        <v>0</v>
      </c>
      <c r="K2067" s="24">
        <v>0</v>
      </c>
      <c r="L2067" s="12">
        <f t="shared" si="164"/>
        <v>0.62831853071795862</v>
      </c>
      <c r="M2067" s="4">
        <f t="shared" si="165"/>
        <v>-0.20182013164188498</v>
      </c>
      <c r="N2067" s="4">
        <f t="shared" si="166"/>
        <v>-0.46470802658470023</v>
      </c>
    </row>
    <row r="2068" spans="1:14" x14ac:dyDescent="0.2">
      <c r="A2068" s="31">
        <v>37503</v>
      </c>
      <c r="B2068" s="11" t="s">
        <v>31</v>
      </c>
      <c r="C2068" s="11" t="s">
        <v>29</v>
      </c>
      <c r="D2068" s="7">
        <v>6</v>
      </c>
      <c r="E2068" s="11" t="s">
        <v>16</v>
      </c>
      <c r="F2068" s="3" t="str">
        <f t="shared" si="162"/>
        <v>Mon</v>
      </c>
      <c r="G2068" s="3" t="str">
        <f t="shared" si="163"/>
        <v>Encrust</v>
      </c>
      <c r="H2068" s="19">
        <v>1</v>
      </c>
      <c r="I2068" s="19">
        <v>0.4</v>
      </c>
      <c r="J2068" s="19">
        <v>0</v>
      </c>
      <c r="K2068" s="24">
        <v>0</v>
      </c>
      <c r="L2068" s="12">
        <f t="shared" si="164"/>
        <v>0.31415926535897931</v>
      </c>
      <c r="M2068" s="4">
        <f t="shared" si="165"/>
        <v>-0.5028501273058662</v>
      </c>
      <c r="N2068" s="4">
        <f t="shared" si="166"/>
        <v>-1.1578552071446455</v>
      </c>
    </row>
    <row r="2069" spans="1:14" x14ac:dyDescent="0.2">
      <c r="A2069" s="31">
        <v>37503</v>
      </c>
      <c r="B2069" s="11" t="s">
        <v>31</v>
      </c>
      <c r="C2069" s="11" t="s">
        <v>29</v>
      </c>
      <c r="D2069" s="7">
        <v>6</v>
      </c>
      <c r="E2069" s="11" t="s">
        <v>16</v>
      </c>
      <c r="F2069" s="3" t="str">
        <f t="shared" si="162"/>
        <v>Mon</v>
      </c>
      <c r="G2069" s="3" t="str">
        <f t="shared" si="163"/>
        <v>Encrust</v>
      </c>
      <c r="H2069" s="19">
        <v>1</v>
      </c>
      <c r="I2069" s="19">
        <v>3</v>
      </c>
      <c r="J2069" s="19">
        <v>0</v>
      </c>
      <c r="K2069" s="24">
        <v>10</v>
      </c>
      <c r="L2069" s="12">
        <f t="shared" si="164"/>
        <v>2.3561944901923448</v>
      </c>
      <c r="M2069" s="4">
        <f t="shared" si="165"/>
        <v>0.37221113608583389</v>
      </c>
      <c r="N2069" s="4">
        <f t="shared" si="166"/>
        <v>0.85704781339761926</v>
      </c>
    </row>
    <row r="2070" spans="1:14" x14ac:dyDescent="0.2">
      <c r="A2070" s="30">
        <v>37503</v>
      </c>
      <c r="B2070" s="3" t="s">
        <v>20</v>
      </c>
      <c r="C2070" s="3" t="s">
        <v>29</v>
      </c>
      <c r="D2070" s="2">
        <v>7</v>
      </c>
      <c r="E2070" s="3" t="s">
        <v>16</v>
      </c>
      <c r="F2070" s="3" t="str">
        <f t="shared" si="162"/>
        <v>Mon</v>
      </c>
      <c r="G2070" s="3" t="str">
        <f t="shared" si="163"/>
        <v>Encrust</v>
      </c>
      <c r="H2070" s="17">
        <v>1.4</v>
      </c>
      <c r="I2070" s="17">
        <v>1</v>
      </c>
      <c r="J2070" s="17">
        <v>0</v>
      </c>
      <c r="K2070" s="22">
        <v>0</v>
      </c>
      <c r="L2070" s="12">
        <f t="shared" si="164"/>
        <v>1.0995574287564276</v>
      </c>
      <c r="M2070" s="4">
        <f t="shared" si="165"/>
        <v>4.1217917044409476E-2</v>
      </c>
      <c r="N2070" s="4">
        <f t="shared" si="166"/>
        <v>9.4907761350722444E-2</v>
      </c>
    </row>
    <row r="2071" spans="1:14" x14ac:dyDescent="0.2">
      <c r="A2071" s="30">
        <v>37503</v>
      </c>
      <c r="B2071" s="3" t="s">
        <v>20</v>
      </c>
      <c r="C2071" s="3" t="s">
        <v>29</v>
      </c>
      <c r="D2071" s="2">
        <v>7</v>
      </c>
      <c r="E2071" s="3" t="s">
        <v>16</v>
      </c>
      <c r="F2071" s="3" t="str">
        <f t="shared" si="162"/>
        <v>Mon</v>
      </c>
      <c r="G2071" s="3" t="str">
        <f t="shared" si="163"/>
        <v>Encrust</v>
      </c>
      <c r="H2071" s="17">
        <v>1.2</v>
      </c>
      <c r="I2071" s="17">
        <v>0.6</v>
      </c>
      <c r="J2071" s="17">
        <v>0</v>
      </c>
      <c r="K2071" s="22">
        <v>0</v>
      </c>
      <c r="L2071" s="12">
        <f t="shared" si="164"/>
        <v>0.56548667764616278</v>
      </c>
      <c r="M2071" s="4">
        <f t="shared" si="165"/>
        <v>-0.24757762220256008</v>
      </c>
      <c r="N2071" s="4">
        <f t="shared" si="166"/>
        <v>-0.57006854224252645</v>
      </c>
    </row>
    <row r="2072" spans="1:14" x14ac:dyDescent="0.2">
      <c r="A2072" s="30">
        <v>37503</v>
      </c>
      <c r="B2072" s="3" t="s">
        <v>20</v>
      </c>
      <c r="C2072" s="3" t="s">
        <v>29</v>
      </c>
      <c r="D2072" s="2">
        <v>7</v>
      </c>
      <c r="E2072" s="3" t="s">
        <v>16</v>
      </c>
      <c r="F2072" s="3" t="str">
        <f t="shared" si="162"/>
        <v>Mon</v>
      </c>
      <c r="G2072" s="3" t="str">
        <f t="shared" si="163"/>
        <v>Encrust</v>
      </c>
      <c r="H2072" s="17">
        <v>1</v>
      </c>
      <c r="I2072" s="17">
        <v>0.6</v>
      </c>
      <c r="J2072" s="17">
        <v>0</v>
      </c>
      <c r="K2072" s="22">
        <v>0</v>
      </c>
      <c r="L2072" s="12">
        <f t="shared" si="164"/>
        <v>0.47123889803846897</v>
      </c>
      <c r="M2072" s="4">
        <f t="shared" si="165"/>
        <v>-0.32675886825018491</v>
      </c>
      <c r="N2072" s="4">
        <f t="shared" si="166"/>
        <v>-0.75239009903648113</v>
      </c>
    </row>
    <row r="2073" spans="1:14" x14ac:dyDescent="0.2">
      <c r="A2073" s="31">
        <v>37503</v>
      </c>
      <c r="B2073" s="11" t="s">
        <v>31</v>
      </c>
      <c r="C2073" s="11" t="s">
        <v>29</v>
      </c>
      <c r="D2073" s="7">
        <v>7</v>
      </c>
      <c r="E2073" s="11" t="s">
        <v>16</v>
      </c>
      <c r="F2073" s="3" t="str">
        <f t="shared" si="162"/>
        <v>Mon</v>
      </c>
      <c r="G2073" s="3" t="str">
        <f t="shared" si="163"/>
        <v>Encrust</v>
      </c>
      <c r="H2073" s="19">
        <v>1.4</v>
      </c>
      <c r="I2073" s="19">
        <v>1</v>
      </c>
      <c r="J2073" s="19">
        <v>0</v>
      </c>
      <c r="K2073" s="24">
        <v>50</v>
      </c>
      <c r="L2073" s="12">
        <f t="shared" si="164"/>
        <v>1.0995574287564276</v>
      </c>
      <c r="M2073" s="4">
        <f t="shared" si="165"/>
        <v>4.1217917044409476E-2</v>
      </c>
      <c r="N2073" s="4">
        <f t="shared" si="166"/>
        <v>9.4907761350722444E-2</v>
      </c>
    </row>
    <row r="2074" spans="1:14" x14ac:dyDescent="0.2">
      <c r="A2074" s="31">
        <v>37503</v>
      </c>
      <c r="B2074" s="11" t="s">
        <v>31</v>
      </c>
      <c r="C2074" s="11" t="s">
        <v>29</v>
      </c>
      <c r="D2074" s="7">
        <v>7</v>
      </c>
      <c r="E2074" s="11" t="s">
        <v>16</v>
      </c>
      <c r="F2074" s="3" t="str">
        <f t="shared" si="162"/>
        <v>Mon</v>
      </c>
      <c r="G2074" s="3" t="str">
        <f t="shared" si="163"/>
        <v>Encrust</v>
      </c>
      <c r="H2074" s="19">
        <v>1</v>
      </c>
      <c r="I2074" s="19">
        <v>1.2</v>
      </c>
      <c r="J2074" s="19">
        <v>0</v>
      </c>
      <c r="K2074" s="24">
        <v>0</v>
      </c>
      <c r="L2074" s="12">
        <f t="shared" si="164"/>
        <v>0.94247779607693793</v>
      </c>
      <c r="M2074" s="4">
        <f t="shared" si="165"/>
        <v>-2.5728872586203724E-2</v>
      </c>
      <c r="N2074" s="4">
        <f t="shared" si="166"/>
        <v>-5.9242918476535858E-2</v>
      </c>
    </row>
    <row r="2075" spans="1:14" x14ac:dyDescent="0.2">
      <c r="A2075" s="31">
        <v>37503</v>
      </c>
      <c r="B2075" s="11" t="s">
        <v>31</v>
      </c>
      <c r="C2075" s="11" t="s">
        <v>29</v>
      </c>
      <c r="D2075" s="7">
        <v>7</v>
      </c>
      <c r="E2075" s="11" t="s">
        <v>16</v>
      </c>
      <c r="F2075" s="3" t="str">
        <f t="shared" si="162"/>
        <v>Mon</v>
      </c>
      <c r="G2075" s="3" t="str">
        <f t="shared" si="163"/>
        <v>Encrust</v>
      </c>
      <c r="H2075" s="19">
        <v>2.6</v>
      </c>
      <c r="I2075" s="19">
        <v>1.6</v>
      </c>
      <c r="J2075" s="19">
        <v>0</v>
      </c>
      <c r="K2075" s="24">
        <v>0</v>
      </c>
      <c r="L2075" s="12">
        <f t="shared" si="164"/>
        <v>3.267256359733385</v>
      </c>
      <c r="M2075" s="4">
        <f t="shared" si="165"/>
        <v>0.51418321199291417</v>
      </c>
      <c r="N2075" s="4">
        <f t="shared" si="166"/>
        <v>1.1839505990026815</v>
      </c>
    </row>
    <row r="2076" spans="1:14" x14ac:dyDescent="0.2">
      <c r="A2076" s="31">
        <v>37503</v>
      </c>
      <c r="B2076" s="11" t="s">
        <v>31</v>
      </c>
      <c r="C2076" s="11" t="s">
        <v>29</v>
      </c>
      <c r="D2076" s="7">
        <v>7</v>
      </c>
      <c r="E2076" s="11" t="s">
        <v>16</v>
      </c>
      <c r="F2076" s="3" t="str">
        <f t="shared" si="162"/>
        <v>Mon</v>
      </c>
      <c r="G2076" s="3" t="str">
        <f t="shared" si="163"/>
        <v>Encrust</v>
      </c>
      <c r="H2076" s="19">
        <v>1</v>
      </c>
      <c r="I2076" s="19">
        <v>6</v>
      </c>
      <c r="J2076" s="19">
        <v>0</v>
      </c>
      <c r="K2076" s="24">
        <v>50</v>
      </c>
      <c r="L2076" s="12">
        <f t="shared" si="164"/>
        <v>4.7123889803846897</v>
      </c>
      <c r="M2076" s="4">
        <f t="shared" si="165"/>
        <v>0.67324113174981504</v>
      </c>
      <c r="N2076" s="4">
        <f t="shared" si="166"/>
        <v>1.5501949939575645</v>
      </c>
    </row>
    <row r="2077" spans="1:14" x14ac:dyDescent="0.2">
      <c r="A2077" s="31">
        <v>37503</v>
      </c>
      <c r="B2077" s="11" t="s">
        <v>31</v>
      </c>
      <c r="C2077" s="11" t="s">
        <v>29</v>
      </c>
      <c r="D2077" s="7">
        <v>7</v>
      </c>
      <c r="E2077" s="11" t="s">
        <v>16</v>
      </c>
      <c r="F2077" s="3" t="str">
        <f t="shared" si="162"/>
        <v>Mon</v>
      </c>
      <c r="G2077" s="3" t="str">
        <f t="shared" si="163"/>
        <v>Encrust</v>
      </c>
      <c r="H2077" s="19">
        <v>1</v>
      </c>
      <c r="I2077" s="19">
        <v>1.4</v>
      </c>
      <c r="J2077" s="19">
        <v>0</v>
      </c>
      <c r="K2077" s="24">
        <v>0</v>
      </c>
      <c r="L2077" s="12">
        <f t="shared" si="164"/>
        <v>1.0995574287564276</v>
      </c>
      <c r="M2077" s="4">
        <f t="shared" si="165"/>
        <v>4.1217917044409476E-2</v>
      </c>
      <c r="N2077" s="4">
        <f t="shared" si="166"/>
        <v>9.4907761350722444E-2</v>
      </c>
    </row>
    <row r="2078" spans="1:14" x14ac:dyDescent="0.2">
      <c r="A2078" s="31">
        <v>37503</v>
      </c>
      <c r="B2078" s="11" t="s">
        <v>31</v>
      </c>
      <c r="C2078" s="11" t="s">
        <v>29</v>
      </c>
      <c r="D2078" s="7">
        <v>7</v>
      </c>
      <c r="E2078" s="11" t="s">
        <v>16</v>
      </c>
      <c r="F2078" s="3" t="str">
        <f t="shared" si="162"/>
        <v>Mon</v>
      </c>
      <c r="G2078" s="3" t="str">
        <f t="shared" si="163"/>
        <v>Encrust</v>
      </c>
      <c r="H2078" s="19">
        <v>0.6</v>
      </c>
      <c r="I2078" s="19">
        <v>0.8</v>
      </c>
      <c r="J2078" s="19">
        <v>0</v>
      </c>
      <c r="K2078" s="24">
        <v>80</v>
      </c>
      <c r="L2078" s="12">
        <f t="shared" si="164"/>
        <v>0.37699111843077515</v>
      </c>
      <c r="M2078" s="4">
        <f t="shared" si="165"/>
        <v>-0.42366888125824137</v>
      </c>
      <c r="N2078" s="4">
        <f t="shared" si="166"/>
        <v>-0.97553365035069095</v>
      </c>
    </row>
    <row r="2079" spans="1:14" x14ac:dyDescent="0.2">
      <c r="A2079" s="31">
        <v>37503</v>
      </c>
      <c r="B2079" s="11" t="s">
        <v>31</v>
      </c>
      <c r="C2079" s="11" t="s">
        <v>29</v>
      </c>
      <c r="D2079" s="7">
        <v>7</v>
      </c>
      <c r="E2079" s="11" t="s">
        <v>16</v>
      </c>
      <c r="F2079" s="3" t="str">
        <f t="shared" si="162"/>
        <v>Mon</v>
      </c>
      <c r="G2079" s="3" t="str">
        <f t="shared" si="163"/>
        <v>Encrust</v>
      </c>
      <c r="H2079" s="19">
        <v>1.8</v>
      </c>
      <c r="I2079" s="19">
        <v>0.6</v>
      </c>
      <c r="J2079" s="19">
        <v>0</v>
      </c>
      <c r="K2079" s="24">
        <v>80</v>
      </c>
      <c r="L2079" s="12">
        <f t="shared" si="164"/>
        <v>0.84823001646924423</v>
      </c>
      <c r="M2079" s="4">
        <f t="shared" si="165"/>
        <v>-7.1486363146878812E-2</v>
      </c>
      <c r="N2079" s="4">
        <f t="shared" si="166"/>
        <v>-0.16460343413436204</v>
      </c>
    </row>
    <row r="2080" spans="1:14" x14ac:dyDescent="0.2">
      <c r="A2080" s="31">
        <v>37503</v>
      </c>
      <c r="B2080" s="11" t="s">
        <v>31</v>
      </c>
      <c r="C2080" s="11" t="s">
        <v>29</v>
      </c>
      <c r="D2080" s="7">
        <v>7</v>
      </c>
      <c r="E2080" s="11" t="s">
        <v>16</v>
      </c>
      <c r="F2080" s="3" t="str">
        <f t="shared" si="162"/>
        <v>Mon</v>
      </c>
      <c r="G2080" s="3" t="str">
        <f t="shared" si="163"/>
        <v>Encrust</v>
      </c>
      <c r="H2080" s="19">
        <v>0.8</v>
      </c>
      <c r="I2080" s="19">
        <v>1.2</v>
      </c>
      <c r="J2080" s="19">
        <v>0</v>
      </c>
      <c r="K2080" s="24">
        <v>0</v>
      </c>
      <c r="L2080" s="12">
        <f t="shared" si="164"/>
        <v>0.7539822368615503</v>
      </c>
      <c r="M2080" s="4">
        <f t="shared" si="165"/>
        <v>-0.12263888559426017</v>
      </c>
      <c r="N2080" s="4">
        <f t="shared" si="166"/>
        <v>-0.28238646979074566</v>
      </c>
    </row>
    <row r="2081" spans="1:14" x14ac:dyDescent="0.2">
      <c r="A2081" s="31">
        <v>37503</v>
      </c>
      <c r="B2081" s="11" t="s">
        <v>31</v>
      </c>
      <c r="C2081" s="11" t="s">
        <v>29</v>
      </c>
      <c r="D2081" s="7">
        <v>7</v>
      </c>
      <c r="E2081" s="11" t="s">
        <v>16</v>
      </c>
      <c r="F2081" s="3" t="str">
        <f t="shared" si="162"/>
        <v>Mon</v>
      </c>
      <c r="G2081" s="3" t="str">
        <f t="shared" si="163"/>
        <v>Encrust</v>
      </c>
      <c r="H2081" s="19">
        <v>3</v>
      </c>
      <c r="I2081" s="19">
        <v>1</v>
      </c>
      <c r="J2081" s="19">
        <v>0</v>
      </c>
      <c r="K2081" s="24">
        <v>0</v>
      </c>
      <c r="L2081" s="12">
        <f t="shared" si="164"/>
        <v>2.3561944901923448</v>
      </c>
      <c r="M2081" s="4">
        <f t="shared" si="165"/>
        <v>0.37221113608583389</v>
      </c>
      <c r="N2081" s="4">
        <f t="shared" si="166"/>
        <v>0.85704781339761926</v>
      </c>
    </row>
    <row r="2082" spans="1:14" x14ac:dyDescent="0.2">
      <c r="A2082" s="31">
        <v>37503</v>
      </c>
      <c r="B2082" s="11" t="s">
        <v>31</v>
      </c>
      <c r="C2082" s="11" t="s">
        <v>29</v>
      </c>
      <c r="D2082" s="7">
        <v>7</v>
      </c>
      <c r="E2082" s="11" t="s">
        <v>16</v>
      </c>
      <c r="F2082" s="3" t="str">
        <f t="shared" si="162"/>
        <v>Mon</v>
      </c>
      <c r="G2082" s="3" t="str">
        <f t="shared" si="163"/>
        <v>Encrust</v>
      </c>
      <c r="H2082" s="19">
        <v>0.8</v>
      </c>
      <c r="I2082" s="19">
        <v>1.8</v>
      </c>
      <c r="J2082" s="19">
        <v>0</v>
      </c>
      <c r="K2082" s="24">
        <v>80</v>
      </c>
      <c r="L2082" s="12">
        <f t="shared" si="164"/>
        <v>1.1309733552923256</v>
      </c>
      <c r="M2082" s="4">
        <f t="shared" si="165"/>
        <v>5.3452373461421121E-2</v>
      </c>
      <c r="N2082" s="4">
        <f t="shared" si="166"/>
        <v>0.1230786383174188</v>
      </c>
    </row>
    <row r="2083" spans="1:14" x14ac:dyDescent="0.2">
      <c r="A2083" s="31">
        <v>37503</v>
      </c>
      <c r="B2083" s="11" t="s">
        <v>31</v>
      </c>
      <c r="C2083" s="11" t="s">
        <v>29</v>
      </c>
      <c r="D2083" s="7">
        <v>7</v>
      </c>
      <c r="E2083" s="11" t="s">
        <v>16</v>
      </c>
      <c r="F2083" s="3" t="str">
        <f t="shared" si="162"/>
        <v>Mon</v>
      </c>
      <c r="G2083" s="3" t="str">
        <f t="shared" si="163"/>
        <v>Encrust</v>
      </c>
      <c r="H2083" s="19">
        <v>5</v>
      </c>
      <c r="I2083" s="19">
        <v>3</v>
      </c>
      <c r="J2083" s="19">
        <v>0</v>
      </c>
      <c r="K2083" s="24">
        <v>0</v>
      </c>
      <c r="L2083" s="12">
        <f t="shared" si="164"/>
        <v>11.780972450961723</v>
      </c>
      <c r="M2083" s="4">
        <f t="shared" si="165"/>
        <v>1.0711811404218528</v>
      </c>
      <c r="N2083" s="4">
        <f t="shared" si="166"/>
        <v>2.4664857258317197</v>
      </c>
    </row>
    <row r="2084" spans="1:14" x14ac:dyDescent="0.2">
      <c r="A2084" s="30">
        <v>37503</v>
      </c>
      <c r="B2084" s="3" t="s">
        <v>20</v>
      </c>
      <c r="C2084" s="3" t="s">
        <v>29</v>
      </c>
      <c r="D2084" s="2">
        <v>8</v>
      </c>
      <c r="E2084" s="3" t="s">
        <v>16</v>
      </c>
      <c r="F2084" s="3" t="str">
        <f t="shared" si="162"/>
        <v>Mon</v>
      </c>
      <c r="G2084" s="3" t="str">
        <f t="shared" si="163"/>
        <v>Encrust</v>
      </c>
      <c r="H2084" s="17">
        <v>2</v>
      </c>
      <c r="I2084" s="17">
        <v>1.5</v>
      </c>
      <c r="J2084" s="17">
        <v>0</v>
      </c>
      <c r="K2084" s="22">
        <v>0</v>
      </c>
      <c r="L2084" s="12">
        <f t="shared" si="164"/>
        <v>2.3561944901923448</v>
      </c>
      <c r="M2084" s="4">
        <f t="shared" si="165"/>
        <v>0.37221113608583389</v>
      </c>
      <c r="N2084" s="4">
        <f t="shared" si="166"/>
        <v>0.85704781339761926</v>
      </c>
    </row>
    <row r="2085" spans="1:14" x14ac:dyDescent="0.2">
      <c r="A2085" s="30">
        <v>37503</v>
      </c>
      <c r="B2085" s="3" t="s">
        <v>20</v>
      </c>
      <c r="C2085" s="3" t="s">
        <v>29</v>
      </c>
      <c r="D2085" s="2">
        <v>8</v>
      </c>
      <c r="E2085" s="3" t="s">
        <v>16</v>
      </c>
      <c r="F2085" s="3" t="str">
        <f t="shared" si="162"/>
        <v>Mon</v>
      </c>
      <c r="G2085" s="3" t="str">
        <f t="shared" si="163"/>
        <v>Encrust</v>
      </c>
      <c r="H2085" s="17">
        <v>0.6</v>
      </c>
      <c r="I2085" s="17">
        <v>0.6</v>
      </c>
      <c r="J2085" s="17">
        <v>0</v>
      </c>
      <c r="K2085" s="22">
        <v>0</v>
      </c>
      <c r="L2085" s="12">
        <f t="shared" si="164"/>
        <v>0.28274333882308139</v>
      </c>
      <c r="M2085" s="4">
        <f t="shared" si="165"/>
        <v>-0.54860761786654122</v>
      </c>
      <c r="N2085" s="4">
        <f t="shared" si="166"/>
        <v>-1.2632157228024719</v>
      </c>
    </row>
    <row r="2086" spans="1:14" x14ac:dyDescent="0.2">
      <c r="A2086" s="30">
        <v>37503</v>
      </c>
      <c r="B2086" s="3" t="s">
        <v>20</v>
      </c>
      <c r="C2086" s="3" t="s">
        <v>29</v>
      </c>
      <c r="D2086" s="2">
        <v>8</v>
      </c>
      <c r="E2086" s="3" t="s">
        <v>16</v>
      </c>
      <c r="F2086" s="3" t="str">
        <f t="shared" si="162"/>
        <v>Mon</v>
      </c>
      <c r="G2086" s="3" t="str">
        <f t="shared" si="163"/>
        <v>Encrust</v>
      </c>
      <c r="H2086" s="17">
        <v>0.6</v>
      </c>
      <c r="I2086" s="17">
        <v>0.8</v>
      </c>
      <c r="J2086" s="17">
        <v>0</v>
      </c>
      <c r="K2086" s="22">
        <v>0</v>
      </c>
      <c r="L2086" s="12">
        <f t="shared" si="164"/>
        <v>0.37699111843077515</v>
      </c>
      <c r="M2086" s="4">
        <f t="shared" si="165"/>
        <v>-0.42366888125824137</v>
      </c>
      <c r="N2086" s="4">
        <f t="shared" si="166"/>
        <v>-0.97553365035069095</v>
      </c>
    </row>
    <row r="2087" spans="1:14" x14ac:dyDescent="0.2">
      <c r="A2087" s="30">
        <v>37503</v>
      </c>
      <c r="B2087" s="3" t="s">
        <v>20</v>
      </c>
      <c r="C2087" s="3" t="s">
        <v>29</v>
      </c>
      <c r="D2087" s="2">
        <v>8</v>
      </c>
      <c r="E2087" s="3" t="s">
        <v>16</v>
      </c>
      <c r="F2087" s="3" t="str">
        <f t="shared" si="162"/>
        <v>Mon</v>
      </c>
      <c r="G2087" s="3" t="str">
        <f t="shared" si="163"/>
        <v>Encrust</v>
      </c>
      <c r="H2087" s="17">
        <v>1.2</v>
      </c>
      <c r="I2087" s="17">
        <v>0.6</v>
      </c>
      <c r="J2087" s="17">
        <v>0</v>
      </c>
      <c r="K2087" s="22">
        <v>0</v>
      </c>
      <c r="L2087" s="12">
        <f t="shared" si="164"/>
        <v>0.56548667764616278</v>
      </c>
      <c r="M2087" s="4">
        <f t="shared" si="165"/>
        <v>-0.24757762220256008</v>
      </c>
      <c r="N2087" s="4">
        <f t="shared" si="166"/>
        <v>-0.57006854224252645</v>
      </c>
    </row>
    <row r="2088" spans="1:14" x14ac:dyDescent="0.2">
      <c r="A2088" s="30">
        <v>37503</v>
      </c>
      <c r="B2088" s="3" t="s">
        <v>20</v>
      </c>
      <c r="C2088" s="3" t="s">
        <v>29</v>
      </c>
      <c r="D2088" s="2">
        <v>8</v>
      </c>
      <c r="E2088" s="3" t="s">
        <v>16</v>
      </c>
      <c r="F2088" s="3" t="str">
        <f t="shared" si="162"/>
        <v>Mon</v>
      </c>
      <c r="G2088" s="3" t="str">
        <f t="shared" si="163"/>
        <v>Encrust</v>
      </c>
      <c r="H2088" s="17">
        <v>1.5</v>
      </c>
      <c r="I2088" s="17">
        <v>1</v>
      </c>
      <c r="J2088" s="17">
        <v>0</v>
      </c>
      <c r="K2088" s="22">
        <v>0</v>
      </c>
      <c r="L2088" s="12">
        <f t="shared" si="164"/>
        <v>1.1780972450961724</v>
      </c>
      <c r="M2088" s="4">
        <f t="shared" si="165"/>
        <v>7.1181140421852696E-2</v>
      </c>
      <c r="N2088" s="4">
        <f t="shared" si="166"/>
        <v>0.16390063283767389</v>
      </c>
    </row>
    <row r="2089" spans="1:14" x14ac:dyDescent="0.2">
      <c r="A2089" s="31">
        <v>37503</v>
      </c>
      <c r="B2089" s="11" t="s">
        <v>31</v>
      </c>
      <c r="C2089" s="11" t="s">
        <v>29</v>
      </c>
      <c r="D2089" s="7">
        <v>8</v>
      </c>
      <c r="E2089" s="11" t="s">
        <v>16</v>
      </c>
      <c r="F2089" s="3" t="str">
        <f t="shared" si="162"/>
        <v>Mon</v>
      </c>
      <c r="G2089" s="3" t="str">
        <f t="shared" si="163"/>
        <v>Encrust</v>
      </c>
      <c r="H2089" s="19">
        <v>9</v>
      </c>
      <c r="I2089" s="19">
        <v>3</v>
      </c>
      <c r="J2089" s="19">
        <v>0</v>
      </c>
      <c r="K2089" s="24">
        <v>0</v>
      </c>
      <c r="L2089" s="12">
        <f t="shared" si="164"/>
        <v>21.205750411731103</v>
      </c>
      <c r="M2089" s="4">
        <f t="shared" si="165"/>
        <v>1.3264536455251588</v>
      </c>
      <c r="N2089" s="4">
        <f t="shared" si="166"/>
        <v>3.0542723907338387</v>
      </c>
    </row>
    <row r="2090" spans="1:14" x14ac:dyDescent="0.2">
      <c r="A2090" s="31">
        <v>37503</v>
      </c>
      <c r="B2090" s="11" t="s">
        <v>31</v>
      </c>
      <c r="C2090" s="11" t="s">
        <v>29</v>
      </c>
      <c r="D2090" s="7">
        <v>8</v>
      </c>
      <c r="E2090" s="11" t="s">
        <v>16</v>
      </c>
      <c r="F2090" s="3" t="str">
        <f t="shared" si="162"/>
        <v>Mon</v>
      </c>
      <c r="G2090" s="3" t="str">
        <f t="shared" si="163"/>
        <v>Encrust</v>
      </c>
      <c r="H2090" s="19">
        <v>7</v>
      </c>
      <c r="I2090" s="19">
        <v>5</v>
      </c>
      <c r="J2090" s="19">
        <v>0</v>
      </c>
      <c r="K2090" s="24">
        <v>0</v>
      </c>
      <c r="L2090" s="12">
        <f t="shared" si="164"/>
        <v>27.488935718910689</v>
      </c>
      <c r="M2090" s="4">
        <f t="shared" si="165"/>
        <v>1.4391579257164471</v>
      </c>
      <c r="N2090" s="4">
        <f t="shared" si="166"/>
        <v>3.3137835862189231</v>
      </c>
    </row>
    <row r="2091" spans="1:14" x14ac:dyDescent="0.2">
      <c r="A2091" s="31">
        <v>37503</v>
      </c>
      <c r="B2091" s="11" t="s">
        <v>31</v>
      </c>
      <c r="C2091" s="11" t="s">
        <v>29</v>
      </c>
      <c r="D2091" s="7">
        <v>8</v>
      </c>
      <c r="E2091" s="11" t="s">
        <v>16</v>
      </c>
      <c r="F2091" s="3" t="str">
        <f t="shared" si="162"/>
        <v>Mon</v>
      </c>
      <c r="G2091" s="3" t="str">
        <f t="shared" si="163"/>
        <v>Encrust</v>
      </c>
      <c r="H2091" s="19">
        <v>8</v>
      </c>
      <c r="I2091" s="19">
        <v>5</v>
      </c>
      <c r="J2091" s="19">
        <v>0</v>
      </c>
      <c r="K2091" s="24">
        <v>5</v>
      </c>
      <c r="L2091" s="12">
        <f t="shared" si="164"/>
        <v>31.415926535897931</v>
      </c>
      <c r="M2091" s="4">
        <f t="shared" si="165"/>
        <v>1.4971498726941339</v>
      </c>
      <c r="N2091" s="4">
        <f t="shared" si="166"/>
        <v>3.4473149788434458</v>
      </c>
    </row>
    <row r="2092" spans="1:14" x14ac:dyDescent="0.2">
      <c r="A2092" s="31">
        <v>37503</v>
      </c>
      <c r="B2092" s="11" t="s">
        <v>31</v>
      </c>
      <c r="C2092" s="11" t="s">
        <v>29</v>
      </c>
      <c r="D2092" s="7">
        <v>8</v>
      </c>
      <c r="E2092" s="11" t="s">
        <v>16</v>
      </c>
      <c r="F2092" s="3" t="str">
        <f t="shared" si="162"/>
        <v>Mon</v>
      </c>
      <c r="G2092" s="3" t="str">
        <f t="shared" si="163"/>
        <v>Encrust</v>
      </c>
      <c r="H2092" s="19">
        <v>5</v>
      </c>
      <c r="I2092" s="19">
        <v>5</v>
      </c>
      <c r="J2092" s="19">
        <v>0</v>
      </c>
      <c r="K2092" s="24">
        <v>0</v>
      </c>
      <c r="L2092" s="12">
        <f t="shared" si="164"/>
        <v>19.634954084936208</v>
      </c>
      <c r="M2092" s="4">
        <f t="shared" si="165"/>
        <v>1.2930298900382091</v>
      </c>
      <c r="N2092" s="4">
        <f t="shared" si="166"/>
        <v>2.9773113495977102</v>
      </c>
    </row>
    <row r="2093" spans="1:14" x14ac:dyDescent="0.2">
      <c r="A2093" s="30">
        <v>37504</v>
      </c>
      <c r="B2093" s="3" t="s">
        <v>20</v>
      </c>
      <c r="C2093" s="3" t="s">
        <v>29</v>
      </c>
      <c r="D2093" s="2">
        <v>9</v>
      </c>
      <c r="E2093" s="3" t="s">
        <v>16</v>
      </c>
      <c r="F2093" s="3" t="str">
        <f t="shared" si="162"/>
        <v>Mon</v>
      </c>
      <c r="G2093" s="3" t="str">
        <f t="shared" si="163"/>
        <v>Encrust</v>
      </c>
      <c r="H2093" s="17">
        <v>0.6</v>
      </c>
      <c r="I2093" s="17">
        <v>0.6</v>
      </c>
      <c r="J2093" s="17">
        <v>0</v>
      </c>
      <c r="K2093" s="22">
        <v>0</v>
      </c>
      <c r="L2093" s="12">
        <f t="shared" si="164"/>
        <v>0.28274333882308139</v>
      </c>
      <c r="M2093" s="4">
        <f t="shared" si="165"/>
        <v>-0.54860761786654122</v>
      </c>
      <c r="N2093" s="4">
        <f t="shared" si="166"/>
        <v>-1.2632157228024719</v>
      </c>
    </row>
    <row r="2094" spans="1:14" x14ac:dyDescent="0.2">
      <c r="A2094" s="30">
        <v>37504</v>
      </c>
      <c r="B2094" s="3" t="s">
        <v>20</v>
      </c>
      <c r="C2094" s="3" t="s">
        <v>29</v>
      </c>
      <c r="D2094" s="2">
        <v>9</v>
      </c>
      <c r="E2094" s="3" t="s">
        <v>16</v>
      </c>
      <c r="F2094" s="3" t="str">
        <f t="shared" si="162"/>
        <v>Mon</v>
      </c>
      <c r="G2094" s="3" t="str">
        <f t="shared" si="163"/>
        <v>Encrust</v>
      </c>
      <c r="H2094" s="17">
        <v>0.8</v>
      </c>
      <c r="I2094" s="17">
        <v>0.6</v>
      </c>
      <c r="J2094" s="17">
        <v>0</v>
      </c>
      <c r="K2094" s="22">
        <v>0</v>
      </c>
      <c r="L2094" s="12">
        <f t="shared" si="164"/>
        <v>0.37699111843077515</v>
      </c>
      <c r="M2094" s="4">
        <f t="shared" si="165"/>
        <v>-0.42366888125824137</v>
      </c>
      <c r="N2094" s="4">
        <f t="shared" si="166"/>
        <v>-0.97553365035069095</v>
      </c>
    </row>
    <row r="2095" spans="1:14" x14ac:dyDescent="0.2">
      <c r="A2095" s="30">
        <v>37504</v>
      </c>
      <c r="B2095" s="3" t="s">
        <v>20</v>
      </c>
      <c r="C2095" s="3" t="s">
        <v>29</v>
      </c>
      <c r="D2095" s="2">
        <v>9</v>
      </c>
      <c r="E2095" s="3" t="s">
        <v>16</v>
      </c>
      <c r="F2095" s="3" t="str">
        <f t="shared" si="162"/>
        <v>Mon</v>
      </c>
      <c r="G2095" s="3" t="str">
        <f t="shared" si="163"/>
        <v>Encrust</v>
      </c>
      <c r="H2095" s="17">
        <v>0.6</v>
      </c>
      <c r="I2095" s="17">
        <v>0.4</v>
      </c>
      <c r="J2095" s="17">
        <v>0</v>
      </c>
      <c r="K2095" s="22">
        <v>0</v>
      </c>
      <c r="L2095" s="12">
        <f t="shared" si="164"/>
        <v>0.18849555921538758</v>
      </c>
      <c r="M2095" s="4">
        <f t="shared" si="165"/>
        <v>-0.72469887692222257</v>
      </c>
      <c r="N2095" s="4">
        <f t="shared" si="166"/>
        <v>-1.6686808309106362</v>
      </c>
    </row>
    <row r="2096" spans="1:14" x14ac:dyDescent="0.2">
      <c r="A2096" s="30">
        <v>37504</v>
      </c>
      <c r="B2096" s="3" t="s">
        <v>20</v>
      </c>
      <c r="C2096" s="3" t="s">
        <v>29</v>
      </c>
      <c r="D2096" s="2">
        <v>9</v>
      </c>
      <c r="E2096" s="3" t="s">
        <v>16</v>
      </c>
      <c r="F2096" s="3" t="str">
        <f t="shared" si="162"/>
        <v>Mon</v>
      </c>
      <c r="G2096" s="3" t="str">
        <f t="shared" si="163"/>
        <v>Encrust</v>
      </c>
      <c r="H2096" s="17">
        <v>0.6</v>
      </c>
      <c r="I2096" s="17">
        <v>0.4</v>
      </c>
      <c r="J2096" s="17">
        <v>0</v>
      </c>
      <c r="K2096" s="22">
        <v>0</v>
      </c>
      <c r="L2096" s="12">
        <f t="shared" si="164"/>
        <v>0.18849555921538758</v>
      </c>
      <c r="M2096" s="4">
        <f t="shared" si="165"/>
        <v>-0.72469887692222257</v>
      </c>
      <c r="N2096" s="4">
        <f t="shared" si="166"/>
        <v>-1.6686808309106362</v>
      </c>
    </row>
    <row r="2097" spans="1:14" x14ac:dyDescent="0.2">
      <c r="A2097" s="31">
        <v>37504</v>
      </c>
      <c r="B2097" s="11" t="s">
        <v>31</v>
      </c>
      <c r="C2097" s="11" t="s">
        <v>29</v>
      </c>
      <c r="D2097" s="7">
        <v>9</v>
      </c>
      <c r="E2097" s="11" t="s">
        <v>16</v>
      </c>
      <c r="F2097" s="3" t="str">
        <f t="shared" si="162"/>
        <v>Mon</v>
      </c>
      <c r="G2097" s="3" t="str">
        <f t="shared" si="163"/>
        <v>Encrust</v>
      </c>
      <c r="H2097" s="19">
        <v>2</v>
      </c>
      <c r="I2097" s="19">
        <v>1</v>
      </c>
      <c r="J2097" s="19">
        <v>0</v>
      </c>
      <c r="K2097" s="24">
        <v>50</v>
      </c>
      <c r="L2097" s="12">
        <f t="shared" si="164"/>
        <v>1.5707963267948966</v>
      </c>
      <c r="M2097" s="4">
        <f t="shared" si="165"/>
        <v>0.19611987703015263</v>
      </c>
      <c r="N2097" s="4">
        <f t="shared" si="166"/>
        <v>0.45158270528945482</v>
      </c>
    </row>
    <row r="2098" spans="1:14" x14ac:dyDescent="0.2">
      <c r="A2098" s="31">
        <v>37504</v>
      </c>
      <c r="B2098" s="11" t="s">
        <v>31</v>
      </c>
      <c r="C2098" s="11" t="s">
        <v>29</v>
      </c>
      <c r="D2098" s="7">
        <v>9</v>
      </c>
      <c r="E2098" s="11" t="s">
        <v>16</v>
      </c>
      <c r="F2098" s="3" t="str">
        <f t="shared" si="162"/>
        <v>Mon</v>
      </c>
      <c r="G2098" s="3" t="str">
        <f t="shared" si="163"/>
        <v>Encrust</v>
      </c>
      <c r="H2098" s="19">
        <v>1</v>
      </c>
      <c r="I2098" s="19">
        <v>1.2</v>
      </c>
      <c r="J2098" s="19">
        <v>0</v>
      </c>
      <c r="K2098" s="24">
        <v>80</v>
      </c>
      <c r="L2098" s="12">
        <f t="shared" si="164"/>
        <v>0.94247779607693793</v>
      </c>
      <c r="M2098" s="4">
        <f t="shared" si="165"/>
        <v>-2.5728872586203724E-2</v>
      </c>
      <c r="N2098" s="4">
        <f t="shared" si="166"/>
        <v>-5.9242918476535858E-2</v>
      </c>
    </row>
    <row r="2099" spans="1:14" x14ac:dyDescent="0.2">
      <c r="A2099" s="30">
        <v>37504</v>
      </c>
      <c r="B2099" s="3" t="s">
        <v>20</v>
      </c>
      <c r="C2099" s="3" t="s">
        <v>29</v>
      </c>
      <c r="D2099" s="2">
        <v>10</v>
      </c>
      <c r="E2099" s="3" t="s">
        <v>16</v>
      </c>
      <c r="F2099" s="3" t="str">
        <f t="shared" si="162"/>
        <v>Mon</v>
      </c>
      <c r="G2099" s="3" t="str">
        <f t="shared" si="163"/>
        <v>Encrust</v>
      </c>
      <c r="H2099" s="17">
        <v>1</v>
      </c>
      <c r="I2099" s="17">
        <v>0.8</v>
      </c>
      <c r="J2099" s="17">
        <v>0</v>
      </c>
      <c r="K2099" s="22">
        <v>0</v>
      </c>
      <c r="L2099" s="12">
        <f t="shared" si="164"/>
        <v>0.62831853071795862</v>
      </c>
      <c r="M2099" s="4">
        <f t="shared" si="165"/>
        <v>-0.20182013164188498</v>
      </c>
      <c r="N2099" s="4">
        <f t="shared" si="166"/>
        <v>-0.46470802658470023</v>
      </c>
    </row>
    <row r="2100" spans="1:14" x14ac:dyDescent="0.2">
      <c r="A2100" s="30">
        <v>37504</v>
      </c>
      <c r="B2100" s="3" t="s">
        <v>20</v>
      </c>
      <c r="C2100" s="3" t="s">
        <v>29</v>
      </c>
      <c r="D2100" s="2">
        <v>10</v>
      </c>
      <c r="E2100" s="3" t="s">
        <v>16</v>
      </c>
      <c r="F2100" s="3" t="str">
        <f t="shared" si="162"/>
        <v>Mon</v>
      </c>
      <c r="G2100" s="3" t="str">
        <f t="shared" si="163"/>
        <v>Encrust</v>
      </c>
      <c r="H2100" s="17">
        <v>0.3</v>
      </c>
      <c r="I2100" s="17">
        <v>0.2</v>
      </c>
      <c r="J2100" s="17">
        <v>0</v>
      </c>
      <c r="K2100" s="22">
        <v>0</v>
      </c>
      <c r="L2100" s="12">
        <f t="shared" si="164"/>
        <v>4.7123889803846894E-2</v>
      </c>
      <c r="M2100" s="4">
        <f t="shared" si="165"/>
        <v>-1.326758868250185</v>
      </c>
      <c r="N2100" s="4">
        <f t="shared" si="166"/>
        <v>-3.0549751920305268</v>
      </c>
    </row>
    <row r="2101" spans="1:14" x14ac:dyDescent="0.2">
      <c r="A2101" s="30">
        <v>37504</v>
      </c>
      <c r="B2101" s="3" t="s">
        <v>20</v>
      </c>
      <c r="C2101" s="3" t="s">
        <v>29</v>
      </c>
      <c r="D2101" s="2">
        <v>10</v>
      </c>
      <c r="E2101" s="3" t="s">
        <v>16</v>
      </c>
      <c r="F2101" s="3" t="str">
        <f t="shared" si="162"/>
        <v>Mon</v>
      </c>
      <c r="G2101" s="3" t="str">
        <f t="shared" si="163"/>
        <v>Encrust</v>
      </c>
      <c r="H2101" s="17">
        <v>1.6</v>
      </c>
      <c r="I2101" s="17">
        <v>1.5</v>
      </c>
      <c r="J2101" s="17">
        <v>0</v>
      </c>
      <c r="K2101" s="22">
        <v>0</v>
      </c>
      <c r="L2101" s="12">
        <f t="shared" si="164"/>
        <v>1.8849555921538761</v>
      </c>
      <c r="M2101" s="4">
        <f t="shared" si="165"/>
        <v>0.27530112307777754</v>
      </c>
      <c r="N2101" s="4">
        <f t="shared" si="166"/>
        <v>0.63390426208340955</v>
      </c>
    </row>
    <row r="2102" spans="1:14" x14ac:dyDescent="0.2">
      <c r="A2102" s="30">
        <v>37504</v>
      </c>
      <c r="B2102" s="3" t="s">
        <v>20</v>
      </c>
      <c r="C2102" s="3" t="s">
        <v>29</v>
      </c>
      <c r="D2102" s="2">
        <v>10</v>
      </c>
      <c r="E2102" s="3" t="s">
        <v>16</v>
      </c>
      <c r="F2102" s="3" t="str">
        <f t="shared" si="162"/>
        <v>Mon</v>
      </c>
      <c r="G2102" s="3" t="str">
        <f t="shared" si="163"/>
        <v>Encrust</v>
      </c>
      <c r="H2102" s="17">
        <v>3.5</v>
      </c>
      <c r="I2102" s="17">
        <v>2</v>
      </c>
      <c r="J2102" s="17">
        <v>0</v>
      </c>
      <c r="K2102" s="22">
        <v>0</v>
      </c>
      <c r="L2102" s="12">
        <f t="shared" si="164"/>
        <v>5.497787143782138</v>
      </c>
      <c r="M2102" s="4">
        <f t="shared" si="165"/>
        <v>0.74018792138042833</v>
      </c>
      <c r="N2102" s="4">
        <f t="shared" si="166"/>
        <v>1.7043456737848228</v>
      </c>
    </row>
    <row r="2103" spans="1:14" x14ac:dyDescent="0.2">
      <c r="A2103" s="30">
        <v>37504</v>
      </c>
      <c r="B2103" s="3" t="s">
        <v>20</v>
      </c>
      <c r="C2103" s="3" t="s">
        <v>29</v>
      </c>
      <c r="D2103" s="2">
        <v>10</v>
      </c>
      <c r="E2103" s="3" t="s">
        <v>16</v>
      </c>
      <c r="F2103" s="3" t="str">
        <f t="shared" si="162"/>
        <v>Mon</v>
      </c>
      <c r="G2103" s="3" t="str">
        <f t="shared" si="163"/>
        <v>Encrust</v>
      </c>
      <c r="H2103" s="17">
        <v>3.5</v>
      </c>
      <c r="I2103" s="17">
        <v>3</v>
      </c>
      <c r="J2103" s="17">
        <v>0</v>
      </c>
      <c r="K2103" s="22">
        <v>0</v>
      </c>
      <c r="L2103" s="12">
        <f t="shared" si="164"/>
        <v>8.2466807156732074</v>
      </c>
      <c r="M2103" s="4">
        <f t="shared" si="165"/>
        <v>0.91627918043610956</v>
      </c>
      <c r="N2103" s="4">
        <f t="shared" si="166"/>
        <v>2.1098107818929872</v>
      </c>
    </row>
    <row r="2104" spans="1:14" x14ac:dyDescent="0.2">
      <c r="A2104" s="30">
        <v>37504</v>
      </c>
      <c r="B2104" s="3" t="s">
        <v>20</v>
      </c>
      <c r="C2104" s="3" t="s">
        <v>29</v>
      </c>
      <c r="D2104" s="2">
        <v>10</v>
      </c>
      <c r="E2104" s="3" t="s">
        <v>16</v>
      </c>
      <c r="F2104" s="3" t="str">
        <f t="shared" si="162"/>
        <v>Mon</v>
      </c>
      <c r="G2104" s="3" t="str">
        <f t="shared" si="163"/>
        <v>Encrust</v>
      </c>
      <c r="H2104" s="17">
        <v>1.2</v>
      </c>
      <c r="I2104" s="17">
        <v>0.8</v>
      </c>
      <c r="J2104" s="17">
        <v>0</v>
      </c>
      <c r="K2104" s="22">
        <v>0</v>
      </c>
      <c r="L2104" s="12">
        <f t="shared" si="164"/>
        <v>0.7539822368615503</v>
      </c>
      <c r="M2104" s="4">
        <f t="shared" si="165"/>
        <v>-0.12263888559426017</v>
      </c>
      <c r="N2104" s="4">
        <f t="shared" si="166"/>
        <v>-0.28238646979074566</v>
      </c>
    </row>
    <row r="2105" spans="1:14" x14ac:dyDescent="0.2">
      <c r="A2105" s="31">
        <v>37504</v>
      </c>
      <c r="B2105" s="11" t="s">
        <v>31</v>
      </c>
      <c r="C2105" s="11" t="s">
        <v>29</v>
      </c>
      <c r="D2105" s="7">
        <v>10</v>
      </c>
      <c r="E2105" s="11" t="s">
        <v>16</v>
      </c>
      <c r="F2105" s="3" t="str">
        <f t="shared" si="162"/>
        <v>Mon</v>
      </c>
      <c r="G2105" s="3" t="str">
        <f t="shared" si="163"/>
        <v>Encrust</v>
      </c>
      <c r="H2105" s="19">
        <v>2</v>
      </c>
      <c r="I2105" s="19">
        <v>1.4</v>
      </c>
      <c r="J2105" s="19">
        <v>0</v>
      </c>
      <c r="K2105" s="24">
        <v>0</v>
      </c>
      <c r="L2105" s="12">
        <f t="shared" si="164"/>
        <v>2.1991148575128552</v>
      </c>
      <c r="M2105" s="4">
        <f t="shared" si="165"/>
        <v>0.34224791270839067</v>
      </c>
      <c r="N2105" s="4">
        <f t="shared" si="166"/>
        <v>0.78805494191066772</v>
      </c>
    </row>
    <row r="2106" spans="1:14" x14ac:dyDescent="0.2">
      <c r="A2106" s="31">
        <v>37504</v>
      </c>
      <c r="B2106" s="11" t="s">
        <v>31</v>
      </c>
      <c r="C2106" s="11" t="s">
        <v>29</v>
      </c>
      <c r="D2106" s="7">
        <v>10</v>
      </c>
      <c r="E2106" s="11" t="s">
        <v>16</v>
      </c>
      <c r="F2106" s="3" t="str">
        <f t="shared" si="162"/>
        <v>Mon</v>
      </c>
      <c r="G2106" s="3" t="str">
        <f t="shared" si="163"/>
        <v>Encrust</v>
      </c>
      <c r="H2106" s="19">
        <v>2</v>
      </c>
      <c r="I2106" s="19">
        <v>1</v>
      </c>
      <c r="J2106" s="19">
        <v>0</v>
      </c>
      <c r="K2106" s="24">
        <v>0</v>
      </c>
      <c r="L2106" s="12">
        <f t="shared" si="164"/>
        <v>1.5707963267948966</v>
      </c>
      <c r="M2106" s="4">
        <f t="shared" si="165"/>
        <v>0.19611987703015263</v>
      </c>
      <c r="N2106" s="4">
        <f t="shared" si="166"/>
        <v>0.45158270528945482</v>
      </c>
    </row>
    <row r="2107" spans="1:14" x14ac:dyDescent="0.2">
      <c r="A2107" s="31">
        <v>37504</v>
      </c>
      <c r="B2107" s="11" t="s">
        <v>31</v>
      </c>
      <c r="C2107" s="11" t="s">
        <v>29</v>
      </c>
      <c r="D2107" s="7">
        <v>10</v>
      </c>
      <c r="E2107" s="11" t="s">
        <v>16</v>
      </c>
      <c r="F2107" s="3" t="str">
        <f t="shared" si="162"/>
        <v>Mon</v>
      </c>
      <c r="G2107" s="3" t="str">
        <f t="shared" si="163"/>
        <v>Encrust</v>
      </c>
      <c r="H2107" s="19">
        <v>3.4</v>
      </c>
      <c r="I2107" s="19">
        <v>3</v>
      </c>
      <c r="J2107" s="19">
        <v>0</v>
      </c>
      <c r="K2107" s="24">
        <v>50</v>
      </c>
      <c r="L2107" s="12">
        <f t="shared" si="164"/>
        <v>8.0110612666539716</v>
      </c>
      <c r="M2107" s="4">
        <f t="shared" si="165"/>
        <v>0.90369005312808892</v>
      </c>
      <c r="N2107" s="4">
        <f t="shared" si="166"/>
        <v>2.0808232450197348</v>
      </c>
    </row>
    <row r="2108" spans="1:14" x14ac:dyDescent="0.2">
      <c r="A2108" s="31">
        <v>37504</v>
      </c>
      <c r="B2108" s="11" t="s">
        <v>31</v>
      </c>
      <c r="C2108" s="11" t="s">
        <v>29</v>
      </c>
      <c r="D2108" s="7">
        <v>10</v>
      </c>
      <c r="E2108" s="11" t="s">
        <v>16</v>
      </c>
      <c r="F2108" s="3" t="str">
        <f t="shared" si="162"/>
        <v>Mon</v>
      </c>
      <c r="G2108" s="3" t="str">
        <f t="shared" si="163"/>
        <v>Encrust</v>
      </c>
      <c r="H2108" s="19">
        <v>4</v>
      </c>
      <c r="I2108" s="19">
        <v>2</v>
      </c>
      <c r="J2108" s="19">
        <v>0</v>
      </c>
      <c r="K2108" s="24">
        <v>0</v>
      </c>
      <c r="L2108" s="12">
        <f t="shared" si="164"/>
        <v>6.2831853071795862</v>
      </c>
      <c r="M2108" s="4">
        <f t="shared" si="165"/>
        <v>0.79817986835811505</v>
      </c>
      <c r="N2108" s="4">
        <f t="shared" si="166"/>
        <v>1.8378770664093453</v>
      </c>
    </row>
    <row r="2109" spans="1:14" x14ac:dyDescent="0.2">
      <c r="A2109" s="31">
        <v>37504</v>
      </c>
      <c r="B2109" s="11" t="s">
        <v>31</v>
      </c>
      <c r="C2109" s="11" t="s">
        <v>29</v>
      </c>
      <c r="D2109" s="7">
        <v>10</v>
      </c>
      <c r="E2109" s="11" t="s">
        <v>16</v>
      </c>
      <c r="F2109" s="3" t="str">
        <f t="shared" si="162"/>
        <v>Mon</v>
      </c>
      <c r="G2109" s="3" t="str">
        <f t="shared" si="163"/>
        <v>Encrust</v>
      </c>
      <c r="H2109" s="19">
        <v>1</v>
      </c>
      <c r="I2109" s="19">
        <v>0.8</v>
      </c>
      <c r="J2109" s="19">
        <v>0</v>
      </c>
      <c r="K2109" s="24">
        <v>0</v>
      </c>
      <c r="L2109" s="12">
        <f t="shared" si="164"/>
        <v>0.62831853071795862</v>
      </c>
      <c r="M2109" s="4">
        <f t="shared" si="165"/>
        <v>-0.20182013164188498</v>
      </c>
      <c r="N2109" s="4">
        <f t="shared" si="166"/>
        <v>-0.46470802658470023</v>
      </c>
    </row>
    <row r="2110" spans="1:14" x14ac:dyDescent="0.2">
      <c r="A2110" s="30">
        <v>37503</v>
      </c>
      <c r="B2110" s="3" t="s">
        <v>20</v>
      </c>
      <c r="C2110" s="3" t="s">
        <v>29</v>
      </c>
      <c r="D2110" s="2">
        <v>1</v>
      </c>
      <c r="E2110" s="3" t="s">
        <v>5</v>
      </c>
      <c r="F2110" s="3" t="str">
        <f t="shared" si="162"/>
        <v>Mon</v>
      </c>
      <c r="G2110" s="3" t="str">
        <f t="shared" si="163"/>
        <v>Encrust</v>
      </c>
      <c r="H2110" s="17">
        <v>1.2</v>
      </c>
      <c r="I2110" s="17">
        <v>1</v>
      </c>
      <c r="J2110" s="17">
        <v>0</v>
      </c>
      <c r="K2110" s="22">
        <v>0</v>
      </c>
      <c r="L2110" s="12">
        <f t="shared" si="164"/>
        <v>0.94247779607693793</v>
      </c>
      <c r="M2110" s="4">
        <f t="shared" si="165"/>
        <v>-2.5728872586203724E-2</v>
      </c>
      <c r="N2110" s="4">
        <f t="shared" si="166"/>
        <v>-5.9242918476535858E-2</v>
      </c>
    </row>
    <row r="2111" spans="1:14" x14ac:dyDescent="0.2">
      <c r="A2111" s="31">
        <v>37503</v>
      </c>
      <c r="B2111" s="11" t="s">
        <v>31</v>
      </c>
      <c r="C2111" s="11" t="s">
        <v>29</v>
      </c>
      <c r="D2111" s="7">
        <v>1</v>
      </c>
      <c r="E2111" s="11" t="s">
        <v>5</v>
      </c>
      <c r="F2111" s="3" t="str">
        <f t="shared" si="162"/>
        <v>Mon</v>
      </c>
      <c r="G2111" s="3" t="str">
        <f t="shared" si="163"/>
        <v>Encrust</v>
      </c>
      <c r="H2111" s="19">
        <v>6</v>
      </c>
      <c r="I2111" s="19">
        <v>5</v>
      </c>
      <c r="J2111" s="19">
        <v>0</v>
      </c>
      <c r="K2111" s="24">
        <v>0</v>
      </c>
      <c r="L2111" s="12">
        <f t="shared" si="164"/>
        <v>23.561944901923447</v>
      </c>
      <c r="M2111" s="4">
        <f t="shared" si="165"/>
        <v>1.3722111360858338</v>
      </c>
      <c r="N2111" s="4">
        <f t="shared" si="166"/>
        <v>3.1596329063916646</v>
      </c>
    </row>
    <row r="2112" spans="1:14" x14ac:dyDescent="0.2">
      <c r="A2112" s="30">
        <v>37504</v>
      </c>
      <c r="B2112" s="3" t="s">
        <v>20</v>
      </c>
      <c r="C2112" s="3" t="s">
        <v>29</v>
      </c>
      <c r="D2112" s="2">
        <v>2</v>
      </c>
      <c r="E2112" s="3" t="s">
        <v>5</v>
      </c>
      <c r="F2112" s="3" t="str">
        <f t="shared" si="162"/>
        <v>Mon</v>
      </c>
      <c r="G2112" s="3" t="str">
        <f t="shared" si="163"/>
        <v>Encrust</v>
      </c>
      <c r="H2112" s="17">
        <v>1.2</v>
      </c>
      <c r="I2112" s="17">
        <v>0.6</v>
      </c>
      <c r="J2112" s="17">
        <v>0</v>
      </c>
      <c r="K2112" s="22">
        <v>0</v>
      </c>
      <c r="L2112" s="12">
        <f t="shared" si="164"/>
        <v>0.56548667764616278</v>
      </c>
      <c r="M2112" s="4">
        <f t="shared" si="165"/>
        <v>-0.24757762220256008</v>
      </c>
      <c r="N2112" s="4">
        <f t="shared" si="166"/>
        <v>-0.57006854224252645</v>
      </c>
    </row>
    <row r="2113" spans="1:14" x14ac:dyDescent="0.2">
      <c r="A2113" s="30">
        <v>37504</v>
      </c>
      <c r="B2113" s="3" t="s">
        <v>20</v>
      </c>
      <c r="C2113" s="3" t="s">
        <v>29</v>
      </c>
      <c r="D2113" s="2">
        <v>2</v>
      </c>
      <c r="E2113" s="3" t="s">
        <v>5</v>
      </c>
      <c r="F2113" s="3" t="str">
        <f t="shared" si="162"/>
        <v>Mon</v>
      </c>
      <c r="G2113" s="3" t="str">
        <f t="shared" si="163"/>
        <v>Encrust</v>
      </c>
      <c r="H2113" s="17">
        <v>1</v>
      </c>
      <c r="I2113" s="17">
        <v>0.7</v>
      </c>
      <c r="J2113" s="17">
        <v>0</v>
      </c>
      <c r="K2113" s="22">
        <v>0</v>
      </c>
      <c r="L2113" s="12">
        <f t="shared" si="164"/>
        <v>0.5497787143782138</v>
      </c>
      <c r="M2113" s="4">
        <f t="shared" si="165"/>
        <v>-0.25981207861957173</v>
      </c>
      <c r="N2113" s="4">
        <f t="shared" si="166"/>
        <v>-0.59823941920922286</v>
      </c>
    </row>
    <row r="2114" spans="1:14" x14ac:dyDescent="0.2">
      <c r="A2114" s="31">
        <v>37504</v>
      </c>
      <c r="B2114" s="11" t="s">
        <v>31</v>
      </c>
      <c r="C2114" s="11" t="s">
        <v>29</v>
      </c>
      <c r="D2114" s="7">
        <v>3</v>
      </c>
      <c r="E2114" s="11" t="s">
        <v>5</v>
      </c>
      <c r="F2114" s="3" t="str">
        <f t="shared" si="162"/>
        <v>Mon</v>
      </c>
      <c r="G2114" s="3" t="str">
        <f t="shared" si="163"/>
        <v>Encrust</v>
      </c>
      <c r="H2114" s="19">
        <v>1.8</v>
      </c>
      <c r="I2114" s="19">
        <v>1.6</v>
      </c>
      <c r="J2114" s="19">
        <v>0</v>
      </c>
      <c r="K2114" s="24">
        <v>0</v>
      </c>
      <c r="L2114" s="12">
        <f t="shared" si="164"/>
        <v>2.2619467105846511</v>
      </c>
      <c r="M2114" s="4">
        <f t="shared" si="165"/>
        <v>0.35448236912540232</v>
      </c>
      <c r="N2114" s="4">
        <f t="shared" si="166"/>
        <v>0.81622581887736412</v>
      </c>
    </row>
    <row r="2115" spans="1:14" x14ac:dyDescent="0.2">
      <c r="A2115" s="30">
        <v>37504</v>
      </c>
      <c r="B2115" s="3" t="s">
        <v>20</v>
      </c>
      <c r="C2115" s="3" t="s">
        <v>29</v>
      </c>
      <c r="D2115" s="2">
        <v>4</v>
      </c>
      <c r="E2115" s="3" t="s">
        <v>5</v>
      </c>
      <c r="F2115" s="3" t="str">
        <f t="shared" ref="F2115:F2178" si="167">VLOOKUP(E2115,P$3:Q$22,2)</f>
        <v>Mon</v>
      </c>
      <c r="G2115" s="3" t="str">
        <f t="shared" ref="G2115:G2178" si="168">VLOOKUP(E2115,P$24:Q$44,2)</f>
        <v>Encrust</v>
      </c>
      <c r="H2115" s="17">
        <v>1.2</v>
      </c>
      <c r="I2115" s="17">
        <v>1.2</v>
      </c>
      <c r="J2115" s="17">
        <v>0</v>
      </c>
      <c r="K2115" s="22">
        <v>0</v>
      </c>
      <c r="L2115" s="12">
        <f t="shared" ref="L2115:L2178" si="169">IF(J2115&gt;0,PI()*((H2115/2)*(I2115/2)+J2115^2),((H2115/2)*(I2115/2))*PI())</f>
        <v>1.1309733552923256</v>
      </c>
      <c r="M2115" s="4">
        <f t="shared" ref="M2115:M2178" si="170">LOG(L2115)</f>
        <v>5.3452373461421121E-2</v>
      </c>
      <c r="N2115" s="4">
        <f t="shared" ref="N2115:N2178" si="171">LN(L2115)</f>
        <v>0.1230786383174188</v>
      </c>
    </row>
    <row r="2116" spans="1:14" x14ac:dyDescent="0.2">
      <c r="A2116" s="30">
        <v>37504</v>
      </c>
      <c r="B2116" s="3" t="s">
        <v>20</v>
      </c>
      <c r="C2116" s="3" t="s">
        <v>29</v>
      </c>
      <c r="D2116" s="2">
        <v>4</v>
      </c>
      <c r="E2116" s="3" t="s">
        <v>5</v>
      </c>
      <c r="F2116" s="3" t="str">
        <f t="shared" si="167"/>
        <v>Mon</v>
      </c>
      <c r="G2116" s="3" t="str">
        <f t="shared" si="168"/>
        <v>Encrust</v>
      </c>
      <c r="H2116" s="17">
        <v>0.6</v>
      </c>
      <c r="I2116" s="17">
        <v>0.6</v>
      </c>
      <c r="J2116" s="17">
        <v>0</v>
      </c>
      <c r="K2116" s="22">
        <v>0</v>
      </c>
      <c r="L2116" s="12">
        <f t="shared" si="169"/>
        <v>0.28274333882308139</v>
      </c>
      <c r="M2116" s="4">
        <f t="shared" si="170"/>
        <v>-0.54860761786654122</v>
      </c>
      <c r="N2116" s="4">
        <f t="shared" si="171"/>
        <v>-1.2632157228024719</v>
      </c>
    </row>
    <row r="2117" spans="1:14" x14ac:dyDescent="0.2">
      <c r="A2117" s="30">
        <v>37504</v>
      </c>
      <c r="B2117" s="3" t="s">
        <v>20</v>
      </c>
      <c r="C2117" s="3" t="s">
        <v>29</v>
      </c>
      <c r="D2117" s="2">
        <v>4</v>
      </c>
      <c r="E2117" s="3" t="s">
        <v>5</v>
      </c>
      <c r="F2117" s="3" t="str">
        <f t="shared" si="167"/>
        <v>Mon</v>
      </c>
      <c r="G2117" s="3" t="str">
        <f t="shared" si="168"/>
        <v>Encrust</v>
      </c>
      <c r="H2117" s="17">
        <v>0.6</v>
      </c>
      <c r="I2117" s="17">
        <v>0.6</v>
      </c>
      <c r="J2117" s="17">
        <v>0</v>
      </c>
      <c r="K2117" s="22">
        <v>0</v>
      </c>
      <c r="L2117" s="12">
        <f t="shared" si="169"/>
        <v>0.28274333882308139</v>
      </c>
      <c r="M2117" s="4">
        <f t="shared" si="170"/>
        <v>-0.54860761786654122</v>
      </c>
      <c r="N2117" s="4">
        <f t="shared" si="171"/>
        <v>-1.2632157228024719</v>
      </c>
    </row>
    <row r="2118" spans="1:14" x14ac:dyDescent="0.2">
      <c r="A2118" s="30">
        <v>37504</v>
      </c>
      <c r="B2118" s="3" t="s">
        <v>20</v>
      </c>
      <c r="C2118" s="3" t="s">
        <v>29</v>
      </c>
      <c r="D2118" s="2">
        <v>4</v>
      </c>
      <c r="E2118" s="3" t="s">
        <v>5</v>
      </c>
      <c r="F2118" s="3" t="str">
        <f t="shared" si="167"/>
        <v>Mon</v>
      </c>
      <c r="G2118" s="3" t="str">
        <f t="shared" si="168"/>
        <v>Encrust</v>
      </c>
      <c r="H2118" s="17">
        <v>1.2</v>
      </c>
      <c r="I2118" s="17">
        <v>0.8</v>
      </c>
      <c r="J2118" s="17">
        <v>0</v>
      </c>
      <c r="K2118" s="22">
        <v>0</v>
      </c>
      <c r="L2118" s="12">
        <f t="shared" si="169"/>
        <v>0.7539822368615503</v>
      </c>
      <c r="M2118" s="4">
        <f t="shared" si="170"/>
        <v>-0.12263888559426017</v>
      </c>
      <c r="N2118" s="4">
        <f t="shared" si="171"/>
        <v>-0.28238646979074566</v>
      </c>
    </row>
    <row r="2119" spans="1:14" x14ac:dyDescent="0.2">
      <c r="A2119" s="30">
        <v>37504</v>
      </c>
      <c r="B2119" s="3" t="s">
        <v>20</v>
      </c>
      <c r="C2119" s="3" t="s">
        <v>29</v>
      </c>
      <c r="D2119" s="2">
        <v>4</v>
      </c>
      <c r="E2119" s="3" t="s">
        <v>5</v>
      </c>
      <c r="F2119" s="3" t="str">
        <f t="shared" si="167"/>
        <v>Mon</v>
      </c>
      <c r="G2119" s="3" t="str">
        <f t="shared" si="168"/>
        <v>Encrust</v>
      </c>
      <c r="H2119" s="17">
        <v>1.4</v>
      </c>
      <c r="I2119" s="17">
        <v>1</v>
      </c>
      <c r="J2119" s="17">
        <v>0</v>
      </c>
      <c r="K2119" s="22">
        <v>0</v>
      </c>
      <c r="L2119" s="12">
        <f t="shared" si="169"/>
        <v>1.0995574287564276</v>
      </c>
      <c r="M2119" s="4">
        <f t="shared" si="170"/>
        <v>4.1217917044409476E-2</v>
      </c>
      <c r="N2119" s="4">
        <f t="shared" si="171"/>
        <v>9.4907761350722444E-2</v>
      </c>
    </row>
    <row r="2120" spans="1:14" x14ac:dyDescent="0.2">
      <c r="A2120" s="30">
        <v>37504</v>
      </c>
      <c r="B2120" s="3" t="s">
        <v>20</v>
      </c>
      <c r="C2120" s="3" t="s">
        <v>29</v>
      </c>
      <c r="D2120" s="2">
        <v>4</v>
      </c>
      <c r="E2120" s="3" t="s">
        <v>5</v>
      </c>
      <c r="F2120" s="3" t="str">
        <f t="shared" si="167"/>
        <v>Mon</v>
      </c>
      <c r="G2120" s="3" t="str">
        <f t="shared" si="168"/>
        <v>Encrust</v>
      </c>
      <c r="H2120" s="17">
        <v>1.7</v>
      </c>
      <c r="I2120" s="17">
        <v>1.6</v>
      </c>
      <c r="J2120" s="17">
        <v>0</v>
      </c>
      <c r="K2120" s="22">
        <v>0</v>
      </c>
      <c r="L2120" s="12">
        <f t="shared" si="169"/>
        <v>2.1362830044410597</v>
      </c>
      <c r="M2120" s="4">
        <f t="shared" si="170"/>
        <v>0.32965878540037025</v>
      </c>
      <c r="N2120" s="4">
        <f t="shared" si="171"/>
        <v>0.75906740503741565</v>
      </c>
    </row>
    <row r="2121" spans="1:14" x14ac:dyDescent="0.2">
      <c r="A2121" s="30">
        <v>37503</v>
      </c>
      <c r="B2121" s="3" t="s">
        <v>20</v>
      </c>
      <c r="C2121" s="3" t="s">
        <v>29</v>
      </c>
      <c r="D2121" s="2">
        <v>5</v>
      </c>
      <c r="E2121" s="3" t="s">
        <v>5</v>
      </c>
      <c r="F2121" s="3" t="str">
        <f t="shared" si="167"/>
        <v>Mon</v>
      </c>
      <c r="G2121" s="3" t="str">
        <f t="shared" si="168"/>
        <v>Encrust</v>
      </c>
      <c r="H2121" s="17">
        <v>2</v>
      </c>
      <c r="I2121" s="17">
        <v>2.5</v>
      </c>
      <c r="J2121" s="17">
        <v>0</v>
      </c>
      <c r="K2121" s="22">
        <v>50</v>
      </c>
      <c r="L2121" s="12">
        <f t="shared" si="169"/>
        <v>3.9269908169872414</v>
      </c>
      <c r="M2121" s="4">
        <f t="shared" si="170"/>
        <v>0.59405988570219026</v>
      </c>
      <c r="N2121" s="4">
        <f t="shared" si="171"/>
        <v>1.3678734371636099</v>
      </c>
    </row>
    <row r="2122" spans="1:14" x14ac:dyDescent="0.2">
      <c r="A2122" s="30">
        <v>37505</v>
      </c>
      <c r="B2122" s="3" t="s">
        <v>20</v>
      </c>
      <c r="C2122" s="3" t="s">
        <v>29</v>
      </c>
      <c r="D2122" s="2">
        <v>5</v>
      </c>
      <c r="E2122" s="3" t="s">
        <v>5</v>
      </c>
      <c r="F2122" s="3" t="str">
        <f t="shared" si="167"/>
        <v>Mon</v>
      </c>
      <c r="G2122" s="3" t="str">
        <f t="shared" si="168"/>
        <v>Encrust</v>
      </c>
      <c r="H2122" s="17">
        <v>0.8</v>
      </c>
      <c r="I2122" s="17">
        <v>0.5</v>
      </c>
      <c r="J2122" s="17">
        <v>0</v>
      </c>
      <c r="K2122" s="22">
        <v>0</v>
      </c>
      <c r="L2122" s="12">
        <f t="shared" si="169"/>
        <v>0.31415926535897931</v>
      </c>
      <c r="M2122" s="4">
        <f t="shared" si="170"/>
        <v>-0.5028501273058662</v>
      </c>
      <c r="N2122" s="4">
        <f t="shared" si="171"/>
        <v>-1.1578552071446455</v>
      </c>
    </row>
    <row r="2123" spans="1:14" x14ac:dyDescent="0.2">
      <c r="A2123" s="30">
        <v>37503</v>
      </c>
      <c r="B2123" s="3" t="s">
        <v>20</v>
      </c>
      <c r="C2123" s="3" t="s">
        <v>29</v>
      </c>
      <c r="D2123" s="2">
        <v>6</v>
      </c>
      <c r="E2123" s="3" t="s">
        <v>5</v>
      </c>
      <c r="F2123" s="3" t="str">
        <f t="shared" si="167"/>
        <v>Mon</v>
      </c>
      <c r="G2123" s="3" t="str">
        <f t="shared" si="168"/>
        <v>Encrust</v>
      </c>
      <c r="H2123" s="17">
        <v>0.8</v>
      </c>
      <c r="I2123" s="17">
        <v>0.6</v>
      </c>
      <c r="J2123" s="17">
        <v>0</v>
      </c>
      <c r="K2123" s="22">
        <v>0</v>
      </c>
      <c r="L2123" s="12">
        <f t="shared" si="169"/>
        <v>0.37699111843077515</v>
      </c>
      <c r="M2123" s="4">
        <f t="shared" si="170"/>
        <v>-0.42366888125824137</v>
      </c>
      <c r="N2123" s="4">
        <f t="shared" si="171"/>
        <v>-0.97553365035069095</v>
      </c>
    </row>
    <row r="2124" spans="1:14" x14ac:dyDescent="0.2">
      <c r="A2124" s="30">
        <v>37503</v>
      </c>
      <c r="B2124" s="3" t="s">
        <v>20</v>
      </c>
      <c r="C2124" s="3" t="s">
        <v>29</v>
      </c>
      <c r="D2124" s="2">
        <v>6</v>
      </c>
      <c r="E2124" s="3" t="s">
        <v>5</v>
      </c>
      <c r="F2124" s="3" t="str">
        <f t="shared" si="167"/>
        <v>Mon</v>
      </c>
      <c r="G2124" s="3" t="str">
        <f t="shared" si="168"/>
        <v>Encrust</v>
      </c>
      <c r="H2124" s="17">
        <v>1</v>
      </c>
      <c r="I2124" s="17">
        <v>1</v>
      </c>
      <c r="J2124" s="17">
        <v>0</v>
      </c>
      <c r="K2124" s="22">
        <v>50</v>
      </c>
      <c r="L2124" s="12">
        <f t="shared" si="169"/>
        <v>0.78539816339744828</v>
      </c>
      <c r="M2124" s="4">
        <f t="shared" si="170"/>
        <v>-0.10491011863382856</v>
      </c>
      <c r="N2124" s="4">
        <f t="shared" si="171"/>
        <v>-0.24156447527049049</v>
      </c>
    </row>
    <row r="2125" spans="1:14" x14ac:dyDescent="0.2">
      <c r="A2125" s="30">
        <v>37503</v>
      </c>
      <c r="B2125" s="3" t="s">
        <v>20</v>
      </c>
      <c r="C2125" s="3" t="s">
        <v>29</v>
      </c>
      <c r="D2125" s="2">
        <v>7</v>
      </c>
      <c r="E2125" s="3" t="s">
        <v>5</v>
      </c>
      <c r="F2125" s="3" t="str">
        <f t="shared" si="167"/>
        <v>Mon</v>
      </c>
      <c r="G2125" s="3" t="str">
        <f t="shared" si="168"/>
        <v>Encrust</v>
      </c>
      <c r="H2125" s="17">
        <v>2.5</v>
      </c>
      <c r="I2125" s="17">
        <v>2</v>
      </c>
      <c r="J2125" s="17">
        <v>0</v>
      </c>
      <c r="K2125" s="22">
        <v>0</v>
      </c>
      <c r="L2125" s="12">
        <f t="shared" si="169"/>
        <v>3.9269908169872414</v>
      </c>
      <c r="M2125" s="4">
        <f t="shared" si="170"/>
        <v>0.59405988570219026</v>
      </c>
      <c r="N2125" s="4">
        <f t="shared" si="171"/>
        <v>1.3678734371636099</v>
      </c>
    </row>
    <row r="2126" spans="1:14" x14ac:dyDescent="0.2">
      <c r="A2126" s="31">
        <v>37503</v>
      </c>
      <c r="B2126" s="11" t="s">
        <v>31</v>
      </c>
      <c r="C2126" s="11" t="s">
        <v>29</v>
      </c>
      <c r="D2126" s="7">
        <v>7</v>
      </c>
      <c r="E2126" s="11" t="s">
        <v>5</v>
      </c>
      <c r="F2126" s="3" t="str">
        <f t="shared" si="167"/>
        <v>Mon</v>
      </c>
      <c r="G2126" s="3" t="str">
        <f t="shared" si="168"/>
        <v>Encrust</v>
      </c>
      <c r="H2126" s="19">
        <v>3.6</v>
      </c>
      <c r="I2126" s="19">
        <v>2</v>
      </c>
      <c r="J2126" s="19">
        <v>0</v>
      </c>
      <c r="K2126" s="24">
        <v>50</v>
      </c>
      <c r="L2126" s="12">
        <f t="shared" si="169"/>
        <v>5.6548667764616276</v>
      </c>
      <c r="M2126" s="4">
        <f t="shared" si="170"/>
        <v>0.75242237779743992</v>
      </c>
      <c r="N2126" s="4">
        <f t="shared" si="171"/>
        <v>1.7325165507515192</v>
      </c>
    </row>
    <row r="2127" spans="1:14" x14ac:dyDescent="0.2">
      <c r="A2127" s="30">
        <v>37503</v>
      </c>
      <c r="B2127" s="3" t="s">
        <v>20</v>
      </c>
      <c r="C2127" s="3" t="s">
        <v>29</v>
      </c>
      <c r="D2127" s="2">
        <v>8</v>
      </c>
      <c r="E2127" s="3" t="s">
        <v>5</v>
      </c>
      <c r="F2127" s="3" t="str">
        <f t="shared" si="167"/>
        <v>Mon</v>
      </c>
      <c r="G2127" s="3" t="str">
        <f t="shared" si="168"/>
        <v>Encrust</v>
      </c>
      <c r="H2127" s="17">
        <v>1.2</v>
      </c>
      <c r="I2127" s="17">
        <v>1</v>
      </c>
      <c r="J2127" s="17">
        <v>0</v>
      </c>
      <c r="K2127" s="22">
        <v>0</v>
      </c>
      <c r="L2127" s="12">
        <f t="shared" si="169"/>
        <v>0.94247779607693793</v>
      </c>
      <c r="M2127" s="4">
        <f t="shared" si="170"/>
        <v>-2.5728872586203724E-2</v>
      </c>
      <c r="N2127" s="4">
        <f t="shared" si="171"/>
        <v>-5.9242918476535858E-2</v>
      </c>
    </row>
    <row r="2128" spans="1:14" x14ac:dyDescent="0.2">
      <c r="A2128" s="31">
        <v>37503</v>
      </c>
      <c r="B2128" s="11" t="s">
        <v>31</v>
      </c>
      <c r="C2128" s="11" t="s">
        <v>29</v>
      </c>
      <c r="D2128" s="7">
        <v>8</v>
      </c>
      <c r="E2128" s="11" t="s">
        <v>5</v>
      </c>
      <c r="F2128" s="3" t="str">
        <f t="shared" si="167"/>
        <v>Mon</v>
      </c>
      <c r="G2128" s="3" t="str">
        <f t="shared" si="168"/>
        <v>Encrust</v>
      </c>
      <c r="H2128" s="19">
        <v>4</v>
      </c>
      <c r="I2128" s="19">
        <v>4</v>
      </c>
      <c r="J2128" s="19">
        <v>0</v>
      </c>
      <c r="K2128" s="24">
        <v>40</v>
      </c>
      <c r="L2128" s="12">
        <f t="shared" si="169"/>
        <v>12.566370614359172</v>
      </c>
      <c r="M2128" s="4">
        <f t="shared" si="170"/>
        <v>1.0992098640220962</v>
      </c>
      <c r="N2128" s="4">
        <f t="shared" si="171"/>
        <v>2.5310242469692907</v>
      </c>
    </row>
    <row r="2129" spans="1:14" x14ac:dyDescent="0.2">
      <c r="A2129" s="31">
        <v>37503</v>
      </c>
      <c r="B2129" s="11" t="s">
        <v>31</v>
      </c>
      <c r="C2129" s="11" t="s">
        <v>29</v>
      </c>
      <c r="D2129" s="7">
        <v>8</v>
      </c>
      <c r="E2129" s="11" t="s">
        <v>5</v>
      </c>
      <c r="F2129" s="3" t="str">
        <f t="shared" si="167"/>
        <v>Mon</v>
      </c>
      <c r="G2129" s="3" t="str">
        <f t="shared" si="168"/>
        <v>Encrust</v>
      </c>
      <c r="H2129" s="19">
        <v>4</v>
      </c>
      <c r="I2129" s="19">
        <v>3</v>
      </c>
      <c r="J2129" s="19">
        <v>0</v>
      </c>
      <c r="K2129" s="24">
        <v>0</v>
      </c>
      <c r="L2129" s="12">
        <f t="shared" si="169"/>
        <v>9.4247779607693793</v>
      </c>
      <c r="M2129" s="4">
        <f t="shared" si="170"/>
        <v>0.97427112741379629</v>
      </c>
      <c r="N2129" s="4">
        <f t="shared" si="171"/>
        <v>2.2433421745175099</v>
      </c>
    </row>
    <row r="2130" spans="1:14" x14ac:dyDescent="0.2">
      <c r="A2130" s="30">
        <v>37504</v>
      </c>
      <c r="B2130" s="3" t="s">
        <v>20</v>
      </c>
      <c r="C2130" s="3" t="s">
        <v>29</v>
      </c>
      <c r="D2130" s="2">
        <v>9</v>
      </c>
      <c r="E2130" s="3" t="s">
        <v>5</v>
      </c>
      <c r="F2130" s="3" t="str">
        <f t="shared" si="167"/>
        <v>Mon</v>
      </c>
      <c r="G2130" s="3" t="str">
        <f t="shared" si="168"/>
        <v>Encrust</v>
      </c>
      <c r="H2130" s="17">
        <v>0.8</v>
      </c>
      <c r="I2130" s="17">
        <v>0.6</v>
      </c>
      <c r="J2130" s="17">
        <v>0</v>
      </c>
      <c r="K2130" s="22">
        <v>0</v>
      </c>
      <c r="L2130" s="12">
        <f t="shared" si="169"/>
        <v>0.37699111843077515</v>
      </c>
      <c r="M2130" s="4">
        <f t="shared" si="170"/>
        <v>-0.42366888125824137</v>
      </c>
      <c r="N2130" s="4">
        <f t="shared" si="171"/>
        <v>-0.97553365035069095</v>
      </c>
    </row>
    <row r="2131" spans="1:14" x14ac:dyDescent="0.2">
      <c r="A2131" s="31">
        <v>37504</v>
      </c>
      <c r="B2131" s="11" t="s">
        <v>31</v>
      </c>
      <c r="C2131" s="11" t="s">
        <v>29</v>
      </c>
      <c r="D2131" s="7">
        <v>9</v>
      </c>
      <c r="E2131" s="11" t="s">
        <v>5</v>
      </c>
      <c r="F2131" s="3" t="str">
        <f t="shared" si="167"/>
        <v>Mon</v>
      </c>
      <c r="G2131" s="3" t="str">
        <f t="shared" si="168"/>
        <v>Encrust</v>
      </c>
      <c r="H2131" s="19">
        <v>4</v>
      </c>
      <c r="I2131" s="19">
        <v>2.4</v>
      </c>
      <c r="J2131" s="19">
        <v>0</v>
      </c>
      <c r="K2131" s="24">
        <v>60</v>
      </c>
      <c r="L2131" s="12">
        <f t="shared" si="169"/>
        <v>7.5398223686155035</v>
      </c>
      <c r="M2131" s="4">
        <f t="shared" si="170"/>
        <v>0.87736111440573983</v>
      </c>
      <c r="N2131" s="4">
        <f t="shared" si="171"/>
        <v>2.0201986232033002</v>
      </c>
    </row>
    <row r="2132" spans="1:14" x14ac:dyDescent="0.2">
      <c r="A2132" s="31">
        <v>37504</v>
      </c>
      <c r="B2132" s="11" t="s">
        <v>31</v>
      </c>
      <c r="C2132" s="11" t="s">
        <v>29</v>
      </c>
      <c r="D2132" s="7">
        <v>9</v>
      </c>
      <c r="E2132" s="11" t="s">
        <v>5</v>
      </c>
      <c r="F2132" s="3" t="str">
        <f t="shared" si="167"/>
        <v>Mon</v>
      </c>
      <c r="G2132" s="3" t="str">
        <f t="shared" si="168"/>
        <v>Encrust</v>
      </c>
      <c r="H2132" s="19">
        <v>2</v>
      </c>
      <c r="I2132" s="19">
        <v>1</v>
      </c>
      <c r="J2132" s="19">
        <v>0</v>
      </c>
      <c r="K2132" s="24">
        <v>10</v>
      </c>
      <c r="L2132" s="12">
        <f t="shared" si="169"/>
        <v>1.5707963267948966</v>
      </c>
      <c r="M2132" s="4">
        <f t="shared" si="170"/>
        <v>0.19611987703015263</v>
      </c>
      <c r="N2132" s="4">
        <f t="shared" si="171"/>
        <v>0.45158270528945482</v>
      </c>
    </row>
    <row r="2133" spans="1:14" x14ac:dyDescent="0.2">
      <c r="A2133" s="31">
        <v>37504</v>
      </c>
      <c r="B2133" s="11" t="s">
        <v>31</v>
      </c>
      <c r="C2133" s="11" t="s">
        <v>29</v>
      </c>
      <c r="D2133" s="7">
        <v>9</v>
      </c>
      <c r="E2133" s="11" t="s">
        <v>5</v>
      </c>
      <c r="F2133" s="3" t="str">
        <f t="shared" si="167"/>
        <v>Mon</v>
      </c>
      <c r="G2133" s="3" t="str">
        <f t="shared" si="168"/>
        <v>Encrust</v>
      </c>
      <c r="H2133" s="19">
        <v>4</v>
      </c>
      <c r="I2133" s="19">
        <v>1.8</v>
      </c>
      <c r="J2133" s="19">
        <v>0</v>
      </c>
      <c r="K2133" s="24">
        <v>30</v>
      </c>
      <c r="L2133" s="12">
        <f t="shared" si="169"/>
        <v>5.6548667764616276</v>
      </c>
      <c r="M2133" s="4">
        <f t="shared" si="170"/>
        <v>0.75242237779743992</v>
      </c>
      <c r="N2133" s="4">
        <f t="shared" si="171"/>
        <v>1.7325165507515192</v>
      </c>
    </row>
    <row r="2134" spans="1:14" x14ac:dyDescent="0.2">
      <c r="A2134" s="30">
        <v>37503</v>
      </c>
      <c r="B2134" s="3" t="s">
        <v>20</v>
      </c>
      <c r="C2134" s="3" t="s">
        <v>29</v>
      </c>
      <c r="D2134" s="2">
        <v>1</v>
      </c>
      <c r="E2134" s="3" t="s">
        <v>8</v>
      </c>
      <c r="F2134" s="3" t="str">
        <f t="shared" si="167"/>
        <v>Por</v>
      </c>
      <c r="G2134" s="3" t="str">
        <f t="shared" si="168"/>
        <v>Branch</v>
      </c>
      <c r="H2134" s="17">
        <v>3.5</v>
      </c>
      <c r="I2134" s="17">
        <v>2</v>
      </c>
      <c r="J2134" s="17">
        <v>2</v>
      </c>
      <c r="K2134" s="22">
        <v>0</v>
      </c>
      <c r="L2134" s="12">
        <f t="shared" si="169"/>
        <v>18.06415775814131</v>
      </c>
      <c r="M2134" s="4">
        <f t="shared" si="170"/>
        <v>1.2568177173837642</v>
      </c>
      <c r="N2134" s="4">
        <f t="shared" si="171"/>
        <v>2.8939297406586593</v>
      </c>
    </row>
    <row r="2135" spans="1:14" x14ac:dyDescent="0.2">
      <c r="A2135" s="30">
        <v>37503</v>
      </c>
      <c r="B2135" s="3" t="s">
        <v>20</v>
      </c>
      <c r="C2135" s="3" t="s">
        <v>29</v>
      </c>
      <c r="D2135" s="2">
        <v>1</v>
      </c>
      <c r="E2135" s="3" t="s">
        <v>8</v>
      </c>
      <c r="F2135" s="3" t="str">
        <f t="shared" si="167"/>
        <v>Por</v>
      </c>
      <c r="G2135" s="3" t="str">
        <f t="shared" si="168"/>
        <v>Branch</v>
      </c>
      <c r="H2135" s="17">
        <v>1</v>
      </c>
      <c r="I2135" s="17">
        <v>1.5</v>
      </c>
      <c r="J2135" s="17">
        <v>1.5</v>
      </c>
      <c r="K2135" s="22">
        <v>60</v>
      </c>
      <c r="L2135" s="12">
        <f t="shared" si="169"/>
        <v>8.2466807156732074</v>
      </c>
      <c r="M2135" s="4">
        <f t="shared" si="170"/>
        <v>0.91627918043610956</v>
      </c>
      <c r="N2135" s="4">
        <f t="shared" si="171"/>
        <v>2.1098107818929872</v>
      </c>
    </row>
    <row r="2136" spans="1:14" x14ac:dyDescent="0.2">
      <c r="A2136" s="30">
        <v>37503</v>
      </c>
      <c r="B2136" s="3" t="s">
        <v>20</v>
      </c>
      <c r="C2136" s="3" t="s">
        <v>29</v>
      </c>
      <c r="D2136" s="2">
        <v>1</v>
      </c>
      <c r="E2136" s="3" t="s">
        <v>8</v>
      </c>
      <c r="F2136" s="3" t="str">
        <f t="shared" si="167"/>
        <v>Por</v>
      </c>
      <c r="G2136" s="3" t="str">
        <f t="shared" si="168"/>
        <v>Branch</v>
      </c>
      <c r="H2136" s="17">
        <v>2</v>
      </c>
      <c r="I2136" s="17">
        <v>1.2</v>
      </c>
      <c r="J2136" s="17">
        <v>2.2000000000000002</v>
      </c>
      <c r="K2136" s="22">
        <v>40</v>
      </c>
      <c r="L2136" s="12">
        <f t="shared" si="169"/>
        <v>17.090264035528477</v>
      </c>
      <c r="M2136" s="4">
        <f t="shared" si="170"/>
        <v>1.2327487723923138</v>
      </c>
      <c r="N2136" s="4">
        <f t="shared" si="171"/>
        <v>2.8385089467172517</v>
      </c>
    </row>
    <row r="2137" spans="1:14" x14ac:dyDescent="0.2">
      <c r="A2137" s="30">
        <v>37503</v>
      </c>
      <c r="B2137" s="3" t="s">
        <v>20</v>
      </c>
      <c r="C2137" s="3" t="s">
        <v>29</v>
      </c>
      <c r="D2137" s="2">
        <v>1</v>
      </c>
      <c r="E2137" s="3" t="s">
        <v>8</v>
      </c>
      <c r="F2137" s="3" t="str">
        <f t="shared" si="167"/>
        <v>Por</v>
      </c>
      <c r="G2137" s="3" t="str">
        <f t="shared" si="168"/>
        <v>Branch</v>
      </c>
      <c r="H2137" s="17">
        <v>1.5</v>
      </c>
      <c r="I2137" s="17">
        <v>1.5</v>
      </c>
      <c r="J2137" s="17">
        <v>0.8</v>
      </c>
      <c r="K2137" s="22">
        <v>0</v>
      </c>
      <c r="L2137" s="12">
        <f t="shared" si="169"/>
        <v>3.7777651659417266</v>
      </c>
      <c r="M2137" s="4">
        <f t="shared" si="170"/>
        <v>0.57723495774000322</v>
      </c>
      <c r="N2137" s="4">
        <f t="shared" si="171"/>
        <v>1.3291326088471795</v>
      </c>
    </row>
    <row r="2138" spans="1:14" x14ac:dyDescent="0.2">
      <c r="A2138" s="30">
        <v>37503</v>
      </c>
      <c r="B2138" s="3" t="s">
        <v>20</v>
      </c>
      <c r="C2138" s="3" t="s">
        <v>29</v>
      </c>
      <c r="D2138" s="2">
        <v>1</v>
      </c>
      <c r="E2138" s="3" t="s">
        <v>8</v>
      </c>
      <c r="F2138" s="3" t="str">
        <f t="shared" si="167"/>
        <v>Por</v>
      </c>
      <c r="G2138" s="3" t="str">
        <f t="shared" si="168"/>
        <v>Branch</v>
      </c>
      <c r="H2138" s="17">
        <v>2</v>
      </c>
      <c r="I2138" s="17">
        <v>1.5</v>
      </c>
      <c r="J2138" s="17">
        <v>3</v>
      </c>
      <c r="K2138" s="22">
        <v>20</v>
      </c>
      <c r="L2138" s="12">
        <f t="shared" si="169"/>
        <v>30.630528372500482</v>
      </c>
      <c r="M2138" s="4">
        <f t="shared" si="170"/>
        <v>1.4861544883926707</v>
      </c>
      <c r="N2138" s="4">
        <f t="shared" si="171"/>
        <v>3.4219971708591559</v>
      </c>
    </row>
    <row r="2139" spans="1:14" x14ac:dyDescent="0.2">
      <c r="A2139" s="30">
        <v>37503</v>
      </c>
      <c r="B2139" s="3" t="s">
        <v>20</v>
      </c>
      <c r="C2139" s="3" t="s">
        <v>29</v>
      </c>
      <c r="D2139" s="2">
        <v>1</v>
      </c>
      <c r="E2139" s="3" t="s">
        <v>8</v>
      </c>
      <c r="F2139" s="3" t="str">
        <f t="shared" si="167"/>
        <v>Por</v>
      </c>
      <c r="G2139" s="3" t="str">
        <f t="shared" si="168"/>
        <v>Branch</v>
      </c>
      <c r="H2139" s="17">
        <v>2.2000000000000002</v>
      </c>
      <c r="I2139" s="17">
        <v>1.5</v>
      </c>
      <c r="J2139" s="17">
        <v>0</v>
      </c>
      <c r="K2139" s="22">
        <v>0</v>
      </c>
      <c r="L2139" s="12">
        <f t="shared" si="169"/>
        <v>2.5918139392115793</v>
      </c>
      <c r="M2139" s="4">
        <f t="shared" si="170"/>
        <v>0.41360382124405892</v>
      </c>
      <c r="N2139" s="4">
        <f t="shared" si="171"/>
        <v>0.95235799320194403</v>
      </c>
    </row>
    <row r="2140" spans="1:14" x14ac:dyDescent="0.2">
      <c r="A2140" s="30">
        <v>37503</v>
      </c>
      <c r="B2140" s="3" t="s">
        <v>20</v>
      </c>
      <c r="C2140" s="3" t="s">
        <v>29</v>
      </c>
      <c r="D2140" s="2">
        <v>1</v>
      </c>
      <c r="E2140" s="3" t="s">
        <v>8</v>
      </c>
      <c r="F2140" s="3" t="str">
        <f t="shared" si="167"/>
        <v>Por</v>
      </c>
      <c r="G2140" s="3" t="str">
        <f t="shared" si="168"/>
        <v>Branch</v>
      </c>
      <c r="H2140" s="17">
        <v>7</v>
      </c>
      <c r="I2140" s="17">
        <v>4.5</v>
      </c>
      <c r="J2140" s="17">
        <v>9.5</v>
      </c>
      <c r="K2140" s="22">
        <v>35</v>
      </c>
      <c r="L2140" s="12">
        <f t="shared" si="169"/>
        <v>308.26877913349847</v>
      </c>
      <c r="M2140" s="4">
        <f t="shared" si="170"/>
        <v>2.4889295424474427</v>
      </c>
      <c r="N2140" s="4">
        <f t="shared" si="171"/>
        <v>5.7309720619519728</v>
      </c>
    </row>
    <row r="2141" spans="1:14" x14ac:dyDescent="0.2">
      <c r="A2141" s="31">
        <v>37503</v>
      </c>
      <c r="B2141" s="11" t="s">
        <v>31</v>
      </c>
      <c r="C2141" s="11" t="s">
        <v>29</v>
      </c>
      <c r="D2141" s="7">
        <v>1</v>
      </c>
      <c r="E2141" s="11" t="s">
        <v>8</v>
      </c>
      <c r="F2141" s="3" t="str">
        <f t="shared" si="167"/>
        <v>Por</v>
      </c>
      <c r="G2141" s="3" t="str">
        <f t="shared" si="168"/>
        <v>Branch</v>
      </c>
      <c r="H2141" s="19">
        <v>2</v>
      </c>
      <c r="I2141" s="19">
        <v>2</v>
      </c>
      <c r="J2141" s="19">
        <v>1.4</v>
      </c>
      <c r="K2141" s="24">
        <v>0</v>
      </c>
      <c r="L2141" s="12">
        <f t="shared" si="169"/>
        <v>9.2991142546257883</v>
      </c>
      <c r="M2141" s="4">
        <f t="shared" si="170"/>
        <v>0.96844158375307243</v>
      </c>
      <c r="N2141" s="4">
        <f t="shared" si="171"/>
        <v>2.2299191541853691</v>
      </c>
    </row>
    <row r="2142" spans="1:14" x14ac:dyDescent="0.2">
      <c r="A2142" s="31">
        <v>37503</v>
      </c>
      <c r="B2142" s="11" t="s">
        <v>31</v>
      </c>
      <c r="C2142" s="11" t="s">
        <v>29</v>
      </c>
      <c r="D2142" s="7">
        <v>1</v>
      </c>
      <c r="E2142" s="11" t="s">
        <v>8</v>
      </c>
      <c r="F2142" s="3" t="str">
        <f t="shared" si="167"/>
        <v>Por</v>
      </c>
      <c r="G2142" s="3" t="str">
        <f t="shared" si="168"/>
        <v>Branch</v>
      </c>
      <c r="H2142" s="19">
        <v>2.2000000000000002</v>
      </c>
      <c r="I2142" s="19">
        <v>1.6</v>
      </c>
      <c r="J2142" s="19">
        <v>4</v>
      </c>
      <c r="K2142" s="24">
        <v>10</v>
      </c>
      <c r="L2142" s="12">
        <f t="shared" si="169"/>
        <v>53.030083992595706</v>
      </c>
      <c r="M2142" s="4">
        <f t="shared" si="170"/>
        <v>1.7245223149837701</v>
      </c>
      <c r="N2142" s="4">
        <f t="shared" si="171"/>
        <v>3.970859375017211</v>
      </c>
    </row>
    <row r="2143" spans="1:14" x14ac:dyDescent="0.2">
      <c r="A2143" s="30">
        <v>37504</v>
      </c>
      <c r="B2143" s="3" t="s">
        <v>20</v>
      </c>
      <c r="C2143" s="3" t="s">
        <v>29</v>
      </c>
      <c r="D2143" s="2">
        <v>2</v>
      </c>
      <c r="E2143" s="3" t="s">
        <v>8</v>
      </c>
      <c r="F2143" s="3" t="str">
        <f t="shared" si="167"/>
        <v>Por</v>
      </c>
      <c r="G2143" s="3" t="str">
        <f t="shared" si="168"/>
        <v>Branch</v>
      </c>
      <c r="H2143" s="17">
        <v>1.8</v>
      </c>
      <c r="I2143" s="17">
        <v>1.5</v>
      </c>
      <c r="J2143" s="17">
        <v>1</v>
      </c>
      <c r="K2143" s="22">
        <v>0</v>
      </c>
      <c r="L2143" s="12">
        <f t="shared" si="169"/>
        <v>5.2621676947629039</v>
      </c>
      <c r="M2143" s="4">
        <f t="shared" si="170"/>
        <v>0.72116468406699796</v>
      </c>
      <c r="N2143" s="4">
        <f t="shared" si="171"/>
        <v>1.6605430511264301</v>
      </c>
    </row>
    <row r="2144" spans="1:14" x14ac:dyDescent="0.2">
      <c r="A2144" s="30">
        <v>37504</v>
      </c>
      <c r="B2144" s="3" t="s">
        <v>20</v>
      </c>
      <c r="C2144" s="3" t="s">
        <v>29</v>
      </c>
      <c r="D2144" s="2">
        <v>2</v>
      </c>
      <c r="E2144" s="3" t="s">
        <v>8</v>
      </c>
      <c r="F2144" s="3" t="str">
        <f t="shared" si="167"/>
        <v>Por</v>
      </c>
      <c r="G2144" s="3" t="str">
        <f t="shared" si="168"/>
        <v>Branch</v>
      </c>
      <c r="H2144" s="17">
        <v>2.2000000000000002</v>
      </c>
      <c r="I2144" s="17">
        <v>2</v>
      </c>
      <c r="J2144" s="17">
        <v>1</v>
      </c>
      <c r="K2144" s="22">
        <v>0</v>
      </c>
      <c r="L2144" s="12">
        <f t="shared" si="169"/>
        <v>6.5973445725385655</v>
      </c>
      <c r="M2144" s="4">
        <f t="shared" si="170"/>
        <v>0.8193691674280531</v>
      </c>
      <c r="N2144" s="4">
        <f t="shared" si="171"/>
        <v>1.8866672305787775</v>
      </c>
    </row>
    <row r="2145" spans="1:14" x14ac:dyDescent="0.2">
      <c r="A2145" s="30">
        <v>37504</v>
      </c>
      <c r="B2145" s="3" t="s">
        <v>20</v>
      </c>
      <c r="C2145" s="3" t="s">
        <v>29</v>
      </c>
      <c r="D2145" s="2">
        <v>2</v>
      </c>
      <c r="E2145" s="3" t="s">
        <v>8</v>
      </c>
      <c r="F2145" s="3" t="str">
        <f t="shared" si="167"/>
        <v>Por</v>
      </c>
      <c r="G2145" s="3" t="str">
        <f t="shared" si="168"/>
        <v>Branch</v>
      </c>
      <c r="H2145" s="17">
        <v>1.5</v>
      </c>
      <c r="I2145" s="17">
        <v>1.5</v>
      </c>
      <c r="J2145" s="17">
        <v>0</v>
      </c>
      <c r="K2145" s="22">
        <v>0</v>
      </c>
      <c r="L2145" s="12">
        <f t="shared" si="169"/>
        <v>1.7671458676442586</v>
      </c>
      <c r="M2145" s="4">
        <f t="shared" si="170"/>
        <v>0.24727239947753393</v>
      </c>
      <c r="N2145" s="4">
        <f t="shared" si="171"/>
        <v>0.56936574094583825</v>
      </c>
    </row>
    <row r="2146" spans="1:14" x14ac:dyDescent="0.2">
      <c r="A2146" s="30">
        <v>37504</v>
      </c>
      <c r="B2146" s="3" t="s">
        <v>20</v>
      </c>
      <c r="C2146" s="3" t="s">
        <v>29</v>
      </c>
      <c r="D2146" s="2">
        <v>2</v>
      </c>
      <c r="E2146" s="3" t="s">
        <v>8</v>
      </c>
      <c r="F2146" s="3" t="str">
        <f t="shared" si="167"/>
        <v>Por</v>
      </c>
      <c r="G2146" s="3" t="str">
        <f t="shared" si="168"/>
        <v>Branch</v>
      </c>
      <c r="H2146" s="17">
        <v>2</v>
      </c>
      <c r="I2146" s="17">
        <v>1.5</v>
      </c>
      <c r="J2146" s="17">
        <v>0</v>
      </c>
      <c r="K2146" s="22">
        <v>0</v>
      </c>
      <c r="L2146" s="12">
        <f t="shared" si="169"/>
        <v>2.3561944901923448</v>
      </c>
      <c r="M2146" s="4">
        <f t="shared" si="170"/>
        <v>0.37221113608583389</v>
      </c>
      <c r="N2146" s="4">
        <f t="shared" si="171"/>
        <v>0.85704781339761926</v>
      </c>
    </row>
    <row r="2147" spans="1:14" x14ac:dyDescent="0.2">
      <c r="A2147" s="31">
        <v>37504</v>
      </c>
      <c r="B2147" s="11" t="s">
        <v>31</v>
      </c>
      <c r="C2147" s="11" t="s">
        <v>29</v>
      </c>
      <c r="D2147" s="7">
        <v>2</v>
      </c>
      <c r="E2147" s="11" t="s">
        <v>8</v>
      </c>
      <c r="F2147" s="3" t="str">
        <f t="shared" si="167"/>
        <v>Por</v>
      </c>
      <c r="G2147" s="3" t="str">
        <f t="shared" si="168"/>
        <v>Branch</v>
      </c>
      <c r="H2147" s="19">
        <v>4</v>
      </c>
      <c r="I2147" s="19">
        <v>2.6</v>
      </c>
      <c r="J2147" s="19">
        <v>2.6</v>
      </c>
      <c r="K2147" s="24">
        <v>5</v>
      </c>
      <c r="L2147" s="12">
        <f t="shared" si="169"/>
        <v>29.405307237600468</v>
      </c>
      <c r="M2147" s="4">
        <f t="shared" si="170"/>
        <v>1.4684257214322392</v>
      </c>
      <c r="N2147" s="4">
        <f t="shared" si="171"/>
        <v>3.3811751763389011</v>
      </c>
    </row>
    <row r="2148" spans="1:14" x14ac:dyDescent="0.2">
      <c r="A2148" s="31">
        <v>37504</v>
      </c>
      <c r="B2148" s="11" t="s">
        <v>31</v>
      </c>
      <c r="C2148" s="11" t="s">
        <v>29</v>
      </c>
      <c r="D2148" s="7">
        <v>2</v>
      </c>
      <c r="E2148" s="11" t="s">
        <v>8</v>
      </c>
      <c r="F2148" s="3" t="str">
        <f t="shared" si="167"/>
        <v>Por</v>
      </c>
      <c r="G2148" s="3" t="str">
        <f t="shared" si="168"/>
        <v>Branch</v>
      </c>
      <c r="H2148" s="19">
        <v>1</v>
      </c>
      <c r="I2148" s="19">
        <v>1</v>
      </c>
      <c r="J2148" s="19">
        <v>0</v>
      </c>
      <c r="K2148" s="24">
        <v>0</v>
      </c>
      <c r="L2148" s="12">
        <f t="shared" si="169"/>
        <v>0.78539816339744828</v>
      </c>
      <c r="M2148" s="4">
        <f t="shared" si="170"/>
        <v>-0.10491011863382856</v>
      </c>
      <c r="N2148" s="4">
        <f t="shared" si="171"/>
        <v>-0.24156447527049049</v>
      </c>
    </row>
    <row r="2149" spans="1:14" x14ac:dyDescent="0.2">
      <c r="A2149" s="31">
        <v>37504</v>
      </c>
      <c r="B2149" s="11" t="s">
        <v>31</v>
      </c>
      <c r="C2149" s="11" t="s">
        <v>29</v>
      </c>
      <c r="D2149" s="7">
        <v>2</v>
      </c>
      <c r="E2149" s="11" t="s">
        <v>8</v>
      </c>
      <c r="F2149" s="3" t="str">
        <f t="shared" si="167"/>
        <v>Por</v>
      </c>
      <c r="G2149" s="3" t="str">
        <f t="shared" si="168"/>
        <v>Branch</v>
      </c>
      <c r="H2149" s="19">
        <v>1</v>
      </c>
      <c r="I2149" s="19">
        <v>1</v>
      </c>
      <c r="J2149" s="19">
        <v>1</v>
      </c>
      <c r="K2149" s="24">
        <v>0</v>
      </c>
      <c r="L2149" s="12">
        <f t="shared" si="169"/>
        <v>3.9269908169872414</v>
      </c>
      <c r="M2149" s="4">
        <f t="shared" si="170"/>
        <v>0.59405988570219026</v>
      </c>
      <c r="N2149" s="4">
        <f t="shared" si="171"/>
        <v>1.3678734371636099</v>
      </c>
    </row>
    <row r="2150" spans="1:14" x14ac:dyDescent="0.2">
      <c r="A2150" s="30">
        <v>37504</v>
      </c>
      <c r="B2150" s="3" t="s">
        <v>20</v>
      </c>
      <c r="C2150" s="3" t="s">
        <v>29</v>
      </c>
      <c r="D2150" s="2">
        <v>3</v>
      </c>
      <c r="E2150" s="3" t="s">
        <v>8</v>
      </c>
      <c r="F2150" s="3" t="str">
        <f t="shared" si="167"/>
        <v>Por</v>
      </c>
      <c r="G2150" s="3" t="str">
        <f t="shared" si="168"/>
        <v>Branch</v>
      </c>
      <c r="H2150" s="17">
        <v>3</v>
      </c>
      <c r="I2150" s="17">
        <v>1.6</v>
      </c>
      <c r="J2150" s="17">
        <v>1.6</v>
      </c>
      <c r="K2150" s="22">
        <v>0</v>
      </c>
      <c r="L2150" s="12">
        <f t="shared" si="169"/>
        <v>11.812388377497625</v>
      </c>
      <c r="M2150" s="4">
        <f t="shared" si="170"/>
        <v>1.072337717621795</v>
      </c>
      <c r="N2150" s="4">
        <f t="shared" si="171"/>
        <v>2.4691488432512037</v>
      </c>
    </row>
    <row r="2151" spans="1:14" x14ac:dyDescent="0.2">
      <c r="A2151" s="30">
        <v>37504</v>
      </c>
      <c r="B2151" s="3" t="s">
        <v>20</v>
      </c>
      <c r="C2151" s="3" t="s">
        <v>29</v>
      </c>
      <c r="D2151" s="2">
        <v>3</v>
      </c>
      <c r="E2151" s="3" t="s">
        <v>8</v>
      </c>
      <c r="F2151" s="3" t="str">
        <f t="shared" si="167"/>
        <v>Por</v>
      </c>
      <c r="G2151" s="3" t="str">
        <f t="shared" si="168"/>
        <v>Branch</v>
      </c>
      <c r="H2151" s="17">
        <v>1.8</v>
      </c>
      <c r="I2151" s="17">
        <v>1.6</v>
      </c>
      <c r="J2151" s="17">
        <v>0.6</v>
      </c>
      <c r="K2151" s="22">
        <v>0</v>
      </c>
      <c r="L2151" s="12">
        <f t="shared" si="169"/>
        <v>3.3929200658769769</v>
      </c>
      <c r="M2151" s="4">
        <f t="shared" si="170"/>
        <v>0.53057362818108356</v>
      </c>
      <c r="N2151" s="4">
        <f t="shared" si="171"/>
        <v>1.2216909269855285</v>
      </c>
    </row>
    <row r="2152" spans="1:14" x14ac:dyDescent="0.2">
      <c r="A2152" s="30">
        <v>37504</v>
      </c>
      <c r="B2152" s="3" t="s">
        <v>20</v>
      </c>
      <c r="C2152" s="3" t="s">
        <v>29</v>
      </c>
      <c r="D2152" s="2">
        <v>3</v>
      </c>
      <c r="E2152" s="3" t="s">
        <v>8</v>
      </c>
      <c r="F2152" s="3" t="str">
        <f t="shared" si="167"/>
        <v>Por</v>
      </c>
      <c r="G2152" s="3" t="str">
        <f t="shared" si="168"/>
        <v>Branch</v>
      </c>
      <c r="H2152" s="17">
        <v>2.2000000000000002</v>
      </c>
      <c r="I2152" s="17">
        <v>1.2</v>
      </c>
      <c r="J2152" s="17">
        <v>0.4</v>
      </c>
      <c r="K2152" s="22">
        <v>10</v>
      </c>
      <c r="L2152" s="12">
        <f t="shared" si="169"/>
        <v>2.5761059759436304</v>
      </c>
      <c r="M2152" s="4">
        <f t="shared" si="170"/>
        <v>0.41096372507785056</v>
      </c>
      <c r="N2152" s="4">
        <f t="shared" si="171"/>
        <v>0.94627894712556193</v>
      </c>
    </row>
    <row r="2153" spans="1:14" x14ac:dyDescent="0.2">
      <c r="A2153" s="30">
        <v>37504</v>
      </c>
      <c r="B2153" s="3" t="s">
        <v>20</v>
      </c>
      <c r="C2153" s="3" t="s">
        <v>29</v>
      </c>
      <c r="D2153" s="2">
        <v>3</v>
      </c>
      <c r="E2153" s="3" t="s">
        <v>8</v>
      </c>
      <c r="F2153" s="3" t="str">
        <f t="shared" si="167"/>
        <v>Por</v>
      </c>
      <c r="G2153" s="3" t="str">
        <f t="shared" si="168"/>
        <v>Branch</v>
      </c>
      <c r="H2153" s="17">
        <v>3</v>
      </c>
      <c r="I2153" s="17">
        <v>2</v>
      </c>
      <c r="J2153" s="17">
        <v>2.5</v>
      </c>
      <c r="K2153" s="22">
        <v>0</v>
      </c>
      <c r="L2153" s="12">
        <f t="shared" si="169"/>
        <v>24.347343065320896</v>
      </c>
      <c r="M2153" s="4">
        <f t="shared" si="170"/>
        <v>1.386451575200444</v>
      </c>
      <c r="N2153" s="4">
        <f t="shared" si="171"/>
        <v>3.1924227292146559</v>
      </c>
    </row>
    <row r="2154" spans="1:14" x14ac:dyDescent="0.2">
      <c r="A2154" s="30">
        <v>37504</v>
      </c>
      <c r="B2154" s="3" t="s">
        <v>20</v>
      </c>
      <c r="C2154" s="3" t="s">
        <v>29</v>
      </c>
      <c r="D2154" s="2">
        <v>3</v>
      </c>
      <c r="E2154" s="3" t="s">
        <v>8</v>
      </c>
      <c r="F2154" s="3" t="str">
        <f t="shared" si="167"/>
        <v>Por</v>
      </c>
      <c r="G2154" s="3" t="str">
        <f t="shared" si="168"/>
        <v>Branch</v>
      </c>
      <c r="H2154" s="17">
        <v>2.8</v>
      </c>
      <c r="I2154" s="17">
        <v>1.4</v>
      </c>
      <c r="J2154" s="17">
        <v>0.5</v>
      </c>
      <c r="K2154" s="22">
        <v>0</v>
      </c>
      <c r="L2154" s="12">
        <f t="shared" si="169"/>
        <v>3.8641589639154454</v>
      </c>
      <c r="M2154" s="4">
        <f t="shared" si="170"/>
        <v>0.58705498413353174</v>
      </c>
      <c r="N2154" s="4">
        <f t="shared" si="171"/>
        <v>1.3517440552337263</v>
      </c>
    </row>
    <row r="2155" spans="1:14" x14ac:dyDescent="0.2">
      <c r="A2155" s="30">
        <v>37504</v>
      </c>
      <c r="B2155" s="3" t="s">
        <v>20</v>
      </c>
      <c r="C2155" s="3" t="s">
        <v>29</v>
      </c>
      <c r="D2155" s="2">
        <v>3</v>
      </c>
      <c r="E2155" s="3" t="s">
        <v>8</v>
      </c>
      <c r="F2155" s="3" t="str">
        <f t="shared" si="167"/>
        <v>Por</v>
      </c>
      <c r="G2155" s="3" t="str">
        <f t="shared" si="168"/>
        <v>Branch</v>
      </c>
      <c r="H2155" s="17">
        <v>4</v>
      </c>
      <c r="I2155" s="17">
        <v>3</v>
      </c>
      <c r="J2155" s="17">
        <v>3</v>
      </c>
      <c r="K2155" s="22">
        <v>0</v>
      </c>
      <c r="L2155" s="12">
        <f t="shared" si="169"/>
        <v>37.699111843077517</v>
      </c>
      <c r="M2155" s="4">
        <f t="shared" si="170"/>
        <v>1.5763311187417586</v>
      </c>
      <c r="N2155" s="4">
        <f t="shared" si="171"/>
        <v>3.6296365356374003</v>
      </c>
    </row>
    <row r="2156" spans="1:14" x14ac:dyDescent="0.2">
      <c r="A2156" s="30">
        <v>37504</v>
      </c>
      <c r="B2156" s="3" t="s">
        <v>20</v>
      </c>
      <c r="C2156" s="3" t="s">
        <v>29</v>
      </c>
      <c r="D2156" s="2">
        <v>4</v>
      </c>
      <c r="E2156" s="3" t="s">
        <v>8</v>
      </c>
      <c r="F2156" s="3" t="str">
        <f t="shared" si="167"/>
        <v>Por</v>
      </c>
      <c r="G2156" s="3" t="str">
        <f t="shared" si="168"/>
        <v>Branch</v>
      </c>
      <c r="H2156" s="17">
        <v>3.5</v>
      </c>
      <c r="I2156" s="17">
        <v>2.5</v>
      </c>
      <c r="J2156" s="17">
        <v>1</v>
      </c>
      <c r="K2156" s="22">
        <v>0</v>
      </c>
      <c r="L2156" s="12">
        <f t="shared" si="169"/>
        <v>10.013826583317465</v>
      </c>
      <c r="M2156" s="4">
        <f t="shared" si="170"/>
        <v>1.0006000661361454</v>
      </c>
      <c r="N2156" s="4">
        <f t="shared" si="171"/>
        <v>2.3039667963339445</v>
      </c>
    </row>
    <row r="2157" spans="1:14" x14ac:dyDescent="0.2">
      <c r="A2157" s="30">
        <v>37504</v>
      </c>
      <c r="B2157" s="3" t="s">
        <v>20</v>
      </c>
      <c r="C2157" s="3" t="s">
        <v>29</v>
      </c>
      <c r="D2157" s="2">
        <v>4</v>
      </c>
      <c r="E2157" s="3" t="s">
        <v>8</v>
      </c>
      <c r="F2157" s="3" t="str">
        <f t="shared" si="167"/>
        <v>Por</v>
      </c>
      <c r="G2157" s="3" t="str">
        <f t="shared" si="168"/>
        <v>Branch</v>
      </c>
      <c r="H2157" s="17">
        <v>1.2</v>
      </c>
      <c r="I2157" s="17">
        <v>1</v>
      </c>
      <c r="J2157" s="17">
        <v>0</v>
      </c>
      <c r="K2157" s="22">
        <v>0</v>
      </c>
      <c r="L2157" s="12">
        <f t="shared" si="169"/>
        <v>0.94247779607693793</v>
      </c>
      <c r="M2157" s="4">
        <f t="shared" si="170"/>
        <v>-2.5728872586203724E-2</v>
      </c>
      <c r="N2157" s="4">
        <f t="shared" si="171"/>
        <v>-5.9242918476535858E-2</v>
      </c>
    </row>
    <row r="2158" spans="1:14" x14ac:dyDescent="0.2">
      <c r="A2158" s="30">
        <v>37504</v>
      </c>
      <c r="B2158" s="3" t="s">
        <v>20</v>
      </c>
      <c r="C2158" s="3" t="s">
        <v>29</v>
      </c>
      <c r="D2158" s="2">
        <v>4</v>
      </c>
      <c r="E2158" s="3" t="s">
        <v>8</v>
      </c>
      <c r="F2158" s="3" t="str">
        <f t="shared" si="167"/>
        <v>Por</v>
      </c>
      <c r="G2158" s="3" t="str">
        <f t="shared" si="168"/>
        <v>Branch</v>
      </c>
      <c r="H2158" s="17">
        <v>3</v>
      </c>
      <c r="I2158" s="17">
        <v>2.2000000000000002</v>
      </c>
      <c r="J2158" s="17">
        <v>1.5</v>
      </c>
      <c r="K2158" s="22">
        <v>0</v>
      </c>
      <c r="L2158" s="12">
        <f t="shared" si="169"/>
        <v>12.252211349000195</v>
      </c>
      <c r="M2158" s="4">
        <f t="shared" si="170"/>
        <v>1.088214479720633</v>
      </c>
      <c r="N2158" s="4">
        <f t="shared" si="171"/>
        <v>2.5057064389850012</v>
      </c>
    </row>
    <row r="2159" spans="1:14" x14ac:dyDescent="0.2">
      <c r="A2159" s="30">
        <v>37504</v>
      </c>
      <c r="B2159" s="3" t="s">
        <v>20</v>
      </c>
      <c r="C2159" s="3" t="s">
        <v>29</v>
      </c>
      <c r="D2159" s="2">
        <v>4</v>
      </c>
      <c r="E2159" s="3" t="s">
        <v>8</v>
      </c>
      <c r="F2159" s="3" t="str">
        <f t="shared" si="167"/>
        <v>Por</v>
      </c>
      <c r="G2159" s="3" t="str">
        <f t="shared" si="168"/>
        <v>Branch</v>
      </c>
      <c r="H2159" s="17">
        <v>1.8</v>
      </c>
      <c r="I2159" s="17">
        <v>1</v>
      </c>
      <c r="J2159" s="17">
        <v>0</v>
      </c>
      <c r="K2159" s="22">
        <v>0</v>
      </c>
      <c r="L2159" s="12">
        <f t="shared" si="169"/>
        <v>1.4137166941154069</v>
      </c>
      <c r="M2159" s="4">
        <f t="shared" si="170"/>
        <v>0.15036238646947753</v>
      </c>
      <c r="N2159" s="4">
        <f t="shared" si="171"/>
        <v>0.34622218963162854</v>
      </c>
    </row>
    <row r="2160" spans="1:14" x14ac:dyDescent="0.2">
      <c r="A2160" s="30">
        <v>37504</v>
      </c>
      <c r="B2160" s="3" t="s">
        <v>20</v>
      </c>
      <c r="C2160" s="3" t="s">
        <v>29</v>
      </c>
      <c r="D2160" s="2">
        <v>4</v>
      </c>
      <c r="E2160" s="3" t="s">
        <v>8</v>
      </c>
      <c r="F2160" s="3" t="str">
        <f t="shared" si="167"/>
        <v>Por</v>
      </c>
      <c r="G2160" s="3" t="str">
        <f t="shared" si="168"/>
        <v>Branch</v>
      </c>
      <c r="H2160" s="17">
        <v>3</v>
      </c>
      <c r="I2160" s="17">
        <v>2</v>
      </c>
      <c r="J2160" s="17">
        <v>2.5</v>
      </c>
      <c r="K2160" s="22">
        <v>0</v>
      </c>
      <c r="L2160" s="12">
        <f t="shared" si="169"/>
        <v>24.347343065320896</v>
      </c>
      <c r="M2160" s="4">
        <f t="shared" si="170"/>
        <v>1.386451575200444</v>
      </c>
      <c r="N2160" s="4">
        <f t="shared" si="171"/>
        <v>3.1924227292146559</v>
      </c>
    </row>
    <row r="2161" spans="1:14" x14ac:dyDescent="0.2">
      <c r="A2161" s="30">
        <v>37504</v>
      </c>
      <c r="B2161" s="3" t="s">
        <v>20</v>
      </c>
      <c r="C2161" s="3" t="s">
        <v>29</v>
      </c>
      <c r="D2161" s="2">
        <v>4</v>
      </c>
      <c r="E2161" s="3" t="s">
        <v>8</v>
      </c>
      <c r="F2161" s="3" t="str">
        <f t="shared" si="167"/>
        <v>Por</v>
      </c>
      <c r="G2161" s="3" t="str">
        <f t="shared" si="168"/>
        <v>Branch</v>
      </c>
      <c r="H2161" s="17">
        <v>5</v>
      </c>
      <c r="I2161" s="17">
        <v>2.5</v>
      </c>
      <c r="J2161" s="17">
        <v>1</v>
      </c>
      <c r="K2161" s="22">
        <v>0</v>
      </c>
      <c r="L2161" s="12">
        <f t="shared" si="169"/>
        <v>12.959069696057897</v>
      </c>
      <c r="M2161" s="4">
        <f t="shared" si="170"/>
        <v>1.1125738255800777</v>
      </c>
      <c r="N2161" s="4">
        <f t="shared" si="171"/>
        <v>2.5617959056360444</v>
      </c>
    </row>
    <row r="2162" spans="1:14" x14ac:dyDescent="0.2">
      <c r="A2162" s="30">
        <v>37504</v>
      </c>
      <c r="B2162" s="3" t="s">
        <v>20</v>
      </c>
      <c r="C2162" s="3" t="s">
        <v>29</v>
      </c>
      <c r="D2162" s="2">
        <v>4</v>
      </c>
      <c r="E2162" s="3" t="s">
        <v>8</v>
      </c>
      <c r="F2162" s="3" t="str">
        <f t="shared" si="167"/>
        <v>Por</v>
      </c>
      <c r="G2162" s="3" t="str">
        <f t="shared" si="168"/>
        <v>Branch</v>
      </c>
      <c r="H2162" s="17">
        <v>5</v>
      </c>
      <c r="I2162" s="17">
        <v>3</v>
      </c>
      <c r="J2162" s="17">
        <v>3</v>
      </c>
      <c r="K2162" s="22">
        <v>0</v>
      </c>
      <c r="L2162" s="12">
        <f t="shared" si="169"/>
        <v>40.055306333269861</v>
      </c>
      <c r="M2162" s="4">
        <f t="shared" si="170"/>
        <v>1.6026600574641079</v>
      </c>
      <c r="N2162" s="4">
        <f t="shared" si="171"/>
        <v>3.6902611574538353</v>
      </c>
    </row>
    <row r="2163" spans="1:14" x14ac:dyDescent="0.2">
      <c r="A2163" s="30">
        <v>37503</v>
      </c>
      <c r="B2163" s="3" t="s">
        <v>20</v>
      </c>
      <c r="C2163" s="3" t="s">
        <v>29</v>
      </c>
      <c r="D2163" s="2">
        <v>5</v>
      </c>
      <c r="E2163" s="3" t="s">
        <v>8</v>
      </c>
      <c r="F2163" s="3" t="str">
        <f t="shared" si="167"/>
        <v>Por</v>
      </c>
      <c r="G2163" s="3" t="str">
        <f t="shared" si="168"/>
        <v>Branch</v>
      </c>
      <c r="H2163" s="17">
        <v>4</v>
      </c>
      <c r="I2163" s="17">
        <v>2.5</v>
      </c>
      <c r="J2163" s="17">
        <v>2.5</v>
      </c>
      <c r="K2163" s="22">
        <v>0</v>
      </c>
      <c r="L2163" s="12">
        <f t="shared" si="169"/>
        <v>27.488935718910689</v>
      </c>
      <c r="M2163" s="4">
        <f t="shared" si="170"/>
        <v>1.4391579257164471</v>
      </c>
      <c r="N2163" s="4">
        <f t="shared" si="171"/>
        <v>3.3137835862189231</v>
      </c>
    </row>
    <row r="2164" spans="1:14" x14ac:dyDescent="0.2">
      <c r="A2164" s="30">
        <v>37503</v>
      </c>
      <c r="B2164" s="3" t="s">
        <v>20</v>
      </c>
      <c r="C2164" s="3" t="s">
        <v>29</v>
      </c>
      <c r="D2164" s="2">
        <v>5</v>
      </c>
      <c r="E2164" s="3" t="s">
        <v>8</v>
      </c>
      <c r="F2164" s="3" t="str">
        <f t="shared" si="167"/>
        <v>Por</v>
      </c>
      <c r="G2164" s="3" t="str">
        <f t="shared" si="168"/>
        <v>Branch</v>
      </c>
      <c r="H2164" s="17">
        <v>3</v>
      </c>
      <c r="I2164" s="17">
        <v>2.5</v>
      </c>
      <c r="J2164" s="17">
        <v>3.5</v>
      </c>
      <c r="K2164" s="22">
        <v>2</v>
      </c>
      <c r="L2164" s="12">
        <f t="shared" si="169"/>
        <v>44.374996231955826</v>
      </c>
      <c r="M2164" s="4">
        <f t="shared" si="170"/>
        <v>1.6471383291856099</v>
      </c>
      <c r="N2164" s="4">
        <f t="shared" si="171"/>
        <v>3.7926761628819046</v>
      </c>
    </row>
    <row r="2165" spans="1:14" x14ac:dyDescent="0.2">
      <c r="A2165" s="30">
        <v>37503</v>
      </c>
      <c r="B2165" s="3" t="s">
        <v>20</v>
      </c>
      <c r="C2165" s="3" t="s">
        <v>29</v>
      </c>
      <c r="D2165" s="2">
        <v>5</v>
      </c>
      <c r="E2165" s="3" t="s">
        <v>8</v>
      </c>
      <c r="F2165" s="3" t="str">
        <f t="shared" si="167"/>
        <v>Por</v>
      </c>
      <c r="G2165" s="3" t="str">
        <f t="shared" si="168"/>
        <v>Branch</v>
      </c>
      <c r="H2165" s="17">
        <v>2.2000000000000002</v>
      </c>
      <c r="I2165" s="17">
        <v>1.2</v>
      </c>
      <c r="J2165" s="17">
        <v>0</v>
      </c>
      <c r="K2165" s="22">
        <v>0</v>
      </c>
      <c r="L2165" s="12">
        <f t="shared" si="169"/>
        <v>2.0734511513692637</v>
      </c>
      <c r="M2165" s="4">
        <f t="shared" si="170"/>
        <v>0.31669380823600257</v>
      </c>
      <c r="N2165" s="4">
        <f t="shared" si="171"/>
        <v>0.72921444188773443</v>
      </c>
    </row>
    <row r="2166" spans="1:14" x14ac:dyDescent="0.2">
      <c r="A2166" s="30">
        <v>37503</v>
      </c>
      <c r="B2166" s="3" t="s">
        <v>20</v>
      </c>
      <c r="C2166" s="3" t="s">
        <v>29</v>
      </c>
      <c r="D2166" s="2">
        <v>5</v>
      </c>
      <c r="E2166" s="3" t="s">
        <v>8</v>
      </c>
      <c r="F2166" s="3" t="str">
        <f t="shared" si="167"/>
        <v>Por</v>
      </c>
      <c r="G2166" s="3" t="str">
        <f t="shared" si="168"/>
        <v>Branch</v>
      </c>
      <c r="H2166" s="17">
        <v>1.6</v>
      </c>
      <c r="I2166" s="17">
        <v>2</v>
      </c>
      <c r="J2166" s="17">
        <v>2.5</v>
      </c>
      <c r="K2166" s="22">
        <v>0</v>
      </c>
      <c r="L2166" s="12">
        <f t="shared" si="169"/>
        <v>22.148228207808042</v>
      </c>
      <c r="M2166" s="4">
        <f t="shared" si="170"/>
        <v>1.3453389896855326</v>
      </c>
      <c r="N2166" s="4">
        <f t="shared" si="171"/>
        <v>3.0977575026735775</v>
      </c>
    </row>
    <row r="2167" spans="1:14" x14ac:dyDescent="0.2">
      <c r="A2167" s="30">
        <v>37503</v>
      </c>
      <c r="B2167" s="3" t="s">
        <v>20</v>
      </c>
      <c r="C2167" s="3" t="s">
        <v>29</v>
      </c>
      <c r="D2167" s="2">
        <v>5</v>
      </c>
      <c r="E2167" s="3" t="s">
        <v>8</v>
      </c>
      <c r="F2167" s="3" t="str">
        <f t="shared" si="167"/>
        <v>Por</v>
      </c>
      <c r="G2167" s="3" t="str">
        <f t="shared" si="168"/>
        <v>Branch</v>
      </c>
      <c r="H2167" s="17">
        <v>1</v>
      </c>
      <c r="I2167" s="17">
        <v>1</v>
      </c>
      <c r="J2167" s="17">
        <v>1.2</v>
      </c>
      <c r="K2167" s="22">
        <v>0</v>
      </c>
      <c r="L2167" s="12">
        <f t="shared" si="169"/>
        <v>5.3092915845667505</v>
      </c>
      <c r="M2167" s="4">
        <f t="shared" si="170"/>
        <v>0.72503657730780735</v>
      </c>
      <c r="N2167" s="4">
        <f t="shared" si="171"/>
        <v>1.6694584147843823</v>
      </c>
    </row>
    <row r="2168" spans="1:14" x14ac:dyDescent="0.2">
      <c r="A2168" s="30">
        <v>37503</v>
      </c>
      <c r="B2168" s="3" t="s">
        <v>20</v>
      </c>
      <c r="C2168" s="3" t="s">
        <v>29</v>
      </c>
      <c r="D2168" s="2">
        <v>5</v>
      </c>
      <c r="E2168" s="3" t="s">
        <v>8</v>
      </c>
      <c r="F2168" s="3" t="str">
        <f t="shared" si="167"/>
        <v>Por</v>
      </c>
      <c r="G2168" s="3" t="str">
        <f t="shared" si="168"/>
        <v>Branch</v>
      </c>
      <c r="H2168" s="17">
        <v>2.5</v>
      </c>
      <c r="I2168" s="17">
        <v>2.5</v>
      </c>
      <c r="J2168" s="17">
        <v>3.2</v>
      </c>
      <c r="K2168" s="22">
        <v>0</v>
      </c>
      <c r="L2168" s="12">
        <f t="shared" si="169"/>
        <v>37.078647293993541</v>
      </c>
      <c r="M2168" s="4">
        <f t="shared" si="170"/>
        <v>1.5691238817974265</v>
      </c>
      <c r="N2168" s="4">
        <f t="shared" si="171"/>
        <v>3.613041259287705</v>
      </c>
    </row>
    <row r="2169" spans="1:14" x14ac:dyDescent="0.2">
      <c r="A2169" s="30">
        <v>37503</v>
      </c>
      <c r="B2169" s="3" t="s">
        <v>20</v>
      </c>
      <c r="C2169" s="3" t="s">
        <v>29</v>
      </c>
      <c r="D2169" s="2">
        <v>5</v>
      </c>
      <c r="E2169" s="3" t="s">
        <v>8</v>
      </c>
      <c r="F2169" s="3" t="str">
        <f t="shared" si="167"/>
        <v>Por</v>
      </c>
      <c r="G2169" s="3" t="str">
        <f t="shared" si="168"/>
        <v>Branch</v>
      </c>
      <c r="H2169" s="17">
        <v>1.2</v>
      </c>
      <c r="I2169" s="17">
        <v>1.2</v>
      </c>
      <c r="J2169" s="17">
        <v>0.6</v>
      </c>
      <c r="K2169" s="22">
        <v>0</v>
      </c>
      <c r="L2169" s="12">
        <f t="shared" si="169"/>
        <v>2.2619467105846511</v>
      </c>
      <c r="M2169" s="4">
        <f t="shared" si="170"/>
        <v>0.35448236912540232</v>
      </c>
      <c r="N2169" s="4">
        <f t="shared" si="171"/>
        <v>0.81622581887736412</v>
      </c>
    </row>
    <row r="2170" spans="1:14" x14ac:dyDescent="0.2">
      <c r="A2170" s="31">
        <v>37503</v>
      </c>
      <c r="B2170" s="11" t="s">
        <v>31</v>
      </c>
      <c r="C2170" s="11" t="s">
        <v>29</v>
      </c>
      <c r="D2170" s="7">
        <v>5</v>
      </c>
      <c r="E2170" s="11" t="s">
        <v>8</v>
      </c>
      <c r="F2170" s="3" t="str">
        <f t="shared" si="167"/>
        <v>Por</v>
      </c>
      <c r="G2170" s="3" t="str">
        <f t="shared" si="168"/>
        <v>Branch</v>
      </c>
      <c r="H2170" s="19">
        <v>1</v>
      </c>
      <c r="I2170" s="19">
        <v>1</v>
      </c>
      <c r="J2170" s="19">
        <v>0</v>
      </c>
      <c r="K2170" s="24">
        <v>0</v>
      </c>
      <c r="L2170" s="12">
        <f t="shared" si="169"/>
        <v>0.78539816339744828</v>
      </c>
      <c r="M2170" s="4">
        <f t="shared" si="170"/>
        <v>-0.10491011863382856</v>
      </c>
      <c r="N2170" s="4">
        <f t="shared" si="171"/>
        <v>-0.24156447527049049</v>
      </c>
    </row>
    <row r="2171" spans="1:14" x14ac:dyDescent="0.2">
      <c r="A2171" s="31">
        <v>37503</v>
      </c>
      <c r="B2171" s="11" t="s">
        <v>31</v>
      </c>
      <c r="C2171" s="11" t="s">
        <v>29</v>
      </c>
      <c r="D2171" s="7">
        <v>5</v>
      </c>
      <c r="E2171" s="11" t="s">
        <v>8</v>
      </c>
      <c r="F2171" s="3" t="str">
        <f t="shared" si="167"/>
        <v>Por</v>
      </c>
      <c r="G2171" s="3" t="str">
        <f t="shared" si="168"/>
        <v>Branch</v>
      </c>
      <c r="H2171" s="19">
        <v>2</v>
      </c>
      <c r="I2171" s="19">
        <v>2</v>
      </c>
      <c r="J2171" s="19">
        <v>0</v>
      </c>
      <c r="K2171" s="24">
        <v>5</v>
      </c>
      <c r="L2171" s="12">
        <f t="shared" si="169"/>
        <v>3.1415926535897931</v>
      </c>
      <c r="M2171" s="4">
        <f t="shared" si="170"/>
        <v>0.49714987269413385</v>
      </c>
      <c r="N2171" s="4">
        <f t="shared" si="171"/>
        <v>1.1447298858494002</v>
      </c>
    </row>
    <row r="2172" spans="1:14" x14ac:dyDescent="0.2">
      <c r="A2172" s="31">
        <v>37503</v>
      </c>
      <c r="B2172" s="11" t="s">
        <v>31</v>
      </c>
      <c r="C2172" s="11" t="s">
        <v>29</v>
      </c>
      <c r="D2172" s="7">
        <v>5</v>
      </c>
      <c r="E2172" s="11" t="s">
        <v>8</v>
      </c>
      <c r="F2172" s="3" t="str">
        <f t="shared" si="167"/>
        <v>Por</v>
      </c>
      <c r="G2172" s="3" t="str">
        <f t="shared" si="168"/>
        <v>Branch</v>
      </c>
      <c r="H2172" s="19">
        <v>1</v>
      </c>
      <c r="I2172" s="19">
        <v>1</v>
      </c>
      <c r="J2172" s="19">
        <v>0</v>
      </c>
      <c r="K2172" s="24">
        <v>0</v>
      </c>
      <c r="L2172" s="12">
        <f t="shared" si="169"/>
        <v>0.78539816339744828</v>
      </c>
      <c r="M2172" s="4">
        <f t="shared" si="170"/>
        <v>-0.10491011863382856</v>
      </c>
      <c r="N2172" s="4">
        <f t="shared" si="171"/>
        <v>-0.24156447527049049</v>
      </c>
    </row>
    <row r="2173" spans="1:14" x14ac:dyDescent="0.2">
      <c r="A2173" s="31">
        <v>37503</v>
      </c>
      <c r="B2173" s="11" t="s">
        <v>31</v>
      </c>
      <c r="C2173" s="11" t="s">
        <v>29</v>
      </c>
      <c r="D2173" s="7">
        <v>5</v>
      </c>
      <c r="E2173" s="11" t="s">
        <v>8</v>
      </c>
      <c r="F2173" s="3" t="str">
        <f t="shared" si="167"/>
        <v>Por</v>
      </c>
      <c r="G2173" s="3" t="str">
        <f t="shared" si="168"/>
        <v>Branch</v>
      </c>
      <c r="H2173" s="19">
        <v>10</v>
      </c>
      <c r="I2173" s="19">
        <v>10</v>
      </c>
      <c r="J2173" s="19">
        <v>10</v>
      </c>
      <c r="K2173" s="24">
        <v>5</v>
      </c>
      <c r="L2173" s="12">
        <f t="shared" si="169"/>
        <v>392.69908169872411</v>
      </c>
      <c r="M2173" s="4">
        <f t="shared" si="170"/>
        <v>2.5940598857021904</v>
      </c>
      <c r="N2173" s="4">
        <f t="shared" si="171"/>
        <v>5.9730436231517015</v>
      </c>
    </row>
    <row r="2174" spans="1:14" x14ac:dyDescent="0.2">
      <c r="A2174" s="30">
        <v>37503</v>
      </c>
      <c r="B2174" s="3" t="s">
        <v>20</v>
      </c>
      <c r="C2174" s="3" t="s">
        <v>29</v>
      </c>
      <c r="D2174" s="2">
        <v>6</v>
      </c>
      <c r="E2174" s="3" t="s">
        <v>8</v>
      </c>
      <c r="F2174" s="3" t="str">
        <f t="shared" si="167"/>
        <v>Por</v>
      </c>
      <c r="G2174" s="3" t="str">
        <f t="shared" si="168"/>
        <v>Branch</v>
      </c>
      <c r="H2174" s="17">
        <v>2</v>
      </c>
      <c r="I2174" s="17">
        <v>1.2</v>
      </c>
      <c r="J2174" s="17">
        <v>1.8</v>
      </c>
      <c r="K2174" s="22">
        <v>10</v>
      </c>
      <c r="L2174" s="12">
        <f t="shared" si="169"/>
        <v>12.063715789784807</v>
      </c>
      <c r="M2174" s="4">
        <f t="shared" si="170"/>
        <v>1.0814810970616646</v>
      </c>
      <c r="N2174" s="4">
        <f t="shared" si="171"/>
        <v>2.4902022524490359</v>
      </c>
    </row>
    <row r="2175" spans="1:14" x14ac:dyDescent="0.2">
      <c r="A2175" s="30">
        <v>37503</v>
      </c>
      <c r="B2175" s="3" t="s">
        <v>20</v>
      </c>
      <c r="C2175" s="3" t="s">
        <v>29</v>
      </c>
      <c r="D2175" s="2">
        <v>6</v>
      </c>
      <c r="E2175" s="3" t="s">
        <v>8</v>
      </c>
      <c r="F2175" s="3" t="str">
        <f t="shared" si="167"/>
        <v>Por</v>
      </c>
      <c r="G2175" s="3" t="str">
        <f t="shared" si="168"/>
        <v>Branch</v>
      </c>
      <c r="H2175" s="17">
        <v>3.5</v>
      </c>
      <c r="I2175" s="17">
        <v>2.5</v>
      </c>
      <c r="J2175" s="17">
        <v>4.5</v>
      </c>
      <c r="K2175" s="22">
        <v>0</v>
      </c>
      <c r="L2175" s="12">
        <f t="shared" si="169"/>
        <v>70.489485164920978</v>
      </c>
      <c r="M2175" s="4">
        <f t="shared" si="170"/>
        <v>1.8481243386165283</v>
      </c>
      <c r="N2175" s="4">
        <f t="shared" si="171"/>
        <v>4.2554635520978978</v>
      </c>
    </row>
    <row r="2176" spans="1:14" x14ac:dyDescent="0.2">
      <c r="A2176" s="30">
        <v>37503</v>
      </c>
      <c r="B2176" s="3" t="s">
        <v>20</v>
      </c>
      <c r="C2176" s="3" t="s">
        <v>29</v>
      </c>
      <c r="D2176" s="2">
        <v>6</v>
      </c>
      <c r="E2176" s="3" t="s">
        <v>8</v>
      </c>
      <c r="F2176" s="3" t="str">
        <f t="shared" si="167"/>
        <v>Por</v>
      </c>
      <c r="G2176" s="3" t="str">
        <f t="shared" si="168"/>
        <v>Branch</v>
      </c>
      <c r="H2176" s="17">
        <v>1.5</v>
      </c>
      <c r="I2176" s="17">
        <v>1.5</v>
      </c>
      <c r="J2176" s="17">
        <v>0.4</v>
      </c>
      <c r="K2176" s="22">
        <v>0</v>
      </c>
      <c r="L2176" s="12">
        <f t="shared" si="169"/>
        <v>2.2698006922186256</v>
      </c>
      <c r="M2176" s="4">
        <f t="shared" si="170"/>
        <v>0.35598772412271934</v>
      </c>
      <c r="N2176" s="4">
        <f t="shared" si="171"/>
        <v>0.81969202685385034</v>
      </c>
    </row>
    <row r="2177" spans="1:14" x14ac:dyDescent="0.2">
      <c r="A2177" s="30">
        <v>37503</v>
      </c>
      <c r="B2177" s="3" t="s">
        <v>20</v>
      </c>
      <c r="C2177" s="3" t="s">
        <v>29</v>
      </c>
      <c r="D2177" s="2">
        <v>6</v>
      </c>
      <c r="E2177" s="3" t="s">
        <v>8</v>
      </c>
      <c r="F2177" s="3" t="str">
        <f t="shared" si="167"/>
        <v>Por</v>
      </c>
      <c r="G2177" s="3" t="str">
        <f t="shared" si="168"/>
        <v>Branch</v>
      </c>
      <c r="H2177" s="17">
        <v>2</v>
      </c>
      <c r="I2177" s="17">
        <v>1.3</v>
      </c>
      <c r="J2177" s="17">
        <v>1.3</v>
      </c>
      <c r="K2177" s="22">
        <v>0</v>
      </c>
      <c r="L2177" s="12">
        <f t="shared" si="169"/>
        <v>7.351326809400117</v>
      </c>
      <c r="M2177" s="4">
        <f t="shared" si="170"/>
        <v>0.86636573010427675</v>
      </c>
      <c r="N2177" s="4">
        <f t="shared" si="171"/>
        <v>1.9948808152190103</v>
      </c>
    </row>
    <row r="2178" spans="1:14" x14ac:dyDescent="0.2">
      <c r="A2178" s="30">
        <v>37503</v>
      </c>
      <c r="B2178" s="3" t="s">
        <v>20</v>
      </c>
      <c r="C2178" s="3" t="s">
        <v>29</v>
      </c>
      <c r="D2178" s="2">
        <v>6</v>
      </c>
      <c r="E2178" s="3" t="s">
        <v>8</v>
      </c>
      <c r="F2178" s="3" t="str">
        <f t="shared" si="167"/>
        <v>Por</v>
      </c>
      <c r="G2178" s="3" t="str">
        <f t="shared" si="168"/>
        <v>Branch</v>
      </c>
      <c r="H2178" s="17">
        <v>1.4</v>
      </c>
      <c r="I2178" s="17">
        <v>1</v>
      </c>
      <c r="J2178" s="17">
        <v>0.6</v>
      </c>
      <c r="K2178" s="22">
        <v>0</v>
      </c>
      <c r="L2178" s="12">
        <f t="shared" si="169"/>
        <v>2.2305307840487529</v>
      </c>
      <c r="M2178" s="4">
        <f t="shared" si="170"/>
        <v>0.3484082214132091</v>
      </c>
      <c r="N2178" s="4">
        <f t="shared" si="171"/>
        <v>0.80223957690262415</v>
      </c>
    </row>
    <row r="2179" spans="1:14" x14ac:dyDescent="0.2">
      <c r="A2179" s="30">
        <v>37503</v>
      </c>
      <c r="B2179" s="3" t="s">
        <v>20</v>
      </c>
      <c r="C2179" s="3" t="s">
        <v>29</v>
      </c>
      <c r="D2179" s="2">
        <v>6</v>
      </c>
      <c r="E2179" s="3" t="s">
        <v>8</v>
      </c>
      <c r="F2179" s="3" t="str">
        <f t="shared" ref="F2179:F2242" si="172">VLOOKUP(E2179,P$3:Q$22,2)</f>
        <v>Por</v>
      </c>
      <c r="G2179" s="3" t="str">
        <f t="shared" ref="G2179:G2242" si="173">VLOOKUP(E2179,P$24:Q$44,2)</f>
        <v>Branch</v>
      </c>
      <c r="H2179" s="17">
        <v>2.5</v>
      </c>
      <c r="I2179" s="17">
        <v>2</v>
      </c>
      <c r="J2179" s="17">
        <v>0.5</v>
      </c>
      <c r="K2179" s="22">
        <v>0</v>
      </c>
      <c r="L2179" s="12">
        <f t="shared" ref="L2179:L2242" si="174">IF(J2179&gt;0,PI()*((H2179/2)*(I2179/2)+J2179^2),((H2179/2)*(I2179/2))*PI())</f>
        <v>4.7123889803846897</v>
      </c>
      <c r="M2179" s="4">
        <f t="shared" ref="M2179:M2242" si="175">LOG(L2179)</f>
        <v>0.67324113174981504</v>
      </c>
      <c r="N2179" s="4">
        <f t="shared" ref="N2179:N2242" si="176">LN(L2179)</f>
        <v>1.5501949939575645</v>
      </c>
    </row>
    <row r="2180" spans="1:14" x14ac:dyDescent="0.2">
      <c r="A2180" s="30">
        <v>37503</v>
      </c>
      <c r="B2180" s="3" t="s">
        <v>20</v>
      </c>
      <c r="C2180" s="3" t="s">
        <v>29</v>
      </c>
      <c r="D2180" s="2">
        <v>6</v>
      </c>
      <c r="E2180" s="3" t="s">
        <v>8</v>
      </c>
      <c r="F2180" s="3" t="str">
        <f t="shared" si="172"/>
        <v>Por</v>
      </c>
      <c r="G2180" s="3" t="str">
        <f t="shared" si="173"/>
        <v>Branch</v>
      </c>
      <c r="H2180" s="17">
        <v>1.5</v>
      </c>
      <c r="I2180" s="17">
        <v>1.2</v>
      </c>
      <c r="J2180" s="17">
        <v>1.5</v>
      </c>
      <c r="K2180" s="22">
        <v>0</v>
      </c>
      <c r="L2180" s="12">
        <f t="shared" si="174"/>
        <v>8.4823001646924414</v>
      </c>
      <c r="M2180" s="4">
        <f t="shared" si="175"/>
        <v>0.92851363685312116</v>
      </c>
      <c r="N2180" s="4">
        <f t="shared" si="176"/>
        <v>2.1379816588596836</v>
      </c>
    </row>
    <row r="2181" spans="1:14" x14ac:dyDescent="0.2">
      <c r="A2181" s="31">
        <v>37503</v>
      </c>
      <c r="B2181" s="11" t="s">
        <v>31</v>
      </c>
      <c r="C2181" s="11" t="s">
        <v>29</v>
      </c>
      <c r="D2181" s="7">
        <v>6</v>
      </c>
      <c r="E2181" s="11" t="s">
        <v>8</v>
      </c>
      <c r="F2181" s="3" t="str">
        <f t="shared" si="172"/>
        <v>Por</v>
      </c>
      <c r="G2181" s="3" t="str">
        <f t="shared" si="173"/>
        <v>Branch</v>
      </c>
      <c r="H2181" s="19">
        <v>2</v>
      </c>
      <c r="I2181" s="19">
        <v>2</v>
      </c>
      <c r="J2181" s="19">
        <v>3</v>
      </c>
      <c r="K2181" s="24">
        <v>0</v>
      </c>
      <c r="L2181" s="12">
        <f t="shared" si="174"/>
        <v>31.415926535897931</v>
      </c>
      <c r="M2181" s="4">
        <f t="shared" si="175"/>
        <v>1.4971498726941339</v>
      </c>
      <c r="N2181" s="4">
        <f t="shared" si="176"/>
        <v>3.4473149788434458</v>
      </c>
    </row>
    <row r="2182" spans="1:14" x14ac:dyDescent="0.2">
      <c r="A2182" s="31">
        <v>37503</v>
      </c>
      <c r="B2182" s="11" t="s">
        <v>31</v>
      </c>
      <c r="C2182" s="11" t="s">
        <v>29</v>
      </c>
      <c r="D2182" s="7">
        <v>6</v>
      </c>
      <c r="E2182" s="11" t="s">
        <v>8</v>
      </c>
      <c r="F2182" s="3" t="str">
        <f t="shared" si="172"/>
        <v>Por</v>
      </c>
      <c r="G2182" s="3" t="str">
        <f t="shared" si="173"/>
        <v>Branch</v>
      </c>
      <c r="H2182" s="19">
        <v>2.4</v>
      </c>
      <c r="I2182" s="19">
        <v>2</v>
      </c>
      <c r="J2182" s="19">
        <v>3</v>
      </c>
      <c r="K2182" s="24">
        <v>10</v>
      </c>
      <c r="L2182" s="12">
        <f t="shared" si="174"/>
        <v>32.044245066615886</v>
      </c>
      <c r="M2182" s="4">
        <f t="shared" si="175"/>
        <v>1.5057500444560514</v>
      </c>
      <c r="N2182" s="4">
        <f t="shared" si="176"/>
        <v>3.4671176061396256</v>
      </c>
    </row>
    <row r="2183" spans="1:14" x14ac:dyDescent="0.2">
      <c r="A2183" s="31">
        <v>37503</v>
      </c>
      <c r="B2183" s="11" t="s">
        <v>31</v>
      </c>
      <c r="C2183" s="11" t="s">
        <v>29</v>
      </c>
      <c r="D2183" s="7">
        <v>6</v>
      </c>
      <c r="E2183" s="11" t="s">
        <v>8</v>
      </c>
      <c r="F2183" s="3" t="str">
        <f t="shared" si="172"/>
        <v>Por</v>
      </c>
      <c r="G2183" s="3" t="str">
        <f t="shared" si="173"/>
        <v>Branch</v>
      </c>
      <c r="H2183" s="19">
        <v>2.2000000000000002</v>
      </c>
      <c r="I2183" s="19">
        <v>2.6</v>
      </c>
      <c r="J2183" s="19">
        <v>3</v>
      </c>
      <c r="K2183" s="24">
        <v>10</v>
      </c>
      <c r="L2183" s="12">
        <f t="shared" si="174"/>
        <v>32.76681137694154</v>
      </c>
      <c r="M2183" s="4">
        <f t="shared" si="175"/>
        <v>1.5154341811206646</v>
      </c>
      <c r="N2183" s="4">
        <f t="shared" si="176"/>
        <v>3.4894161548620812</v>
      </c>
    </row>
    <row r="2184" spans="1:14" x14ac:dyDescent="0.2">
      <c r="A2184" s="31">
        <v>37503</v>
      </c>
      <c r="B2184" s="11" t="s">
        <v>31</v>
      </c>
      <c r="C2184" s="11" t="s">
        <v>29</v>
      </c>
      <c r="D2184" s="7">
        <v>6</v>
      </c>
      <c r="E2184" s="11" t="s">
        <v>8</v>
      </c>
      <c r="F2184" s="3" t="str">
        <f t="shared" si="172"/>
        <v>Por</v>
      </c>
      <c r="G2184" s="3" t="str">
        <f t="shared" si="173"/>
        <v>Branch</v>
      </c>
      <c r="H2184" s="19">
        <v>2</v>
      </c>
      <c r="I2184" s="19">
        <v>2</v>
      </c>
      <c r="J2184" s="19">
        <v>4</v>
      </c>
      <c r="K2184" s="24">
        <v>10</v>
      </c>
      <c r="L2184" s="12">
        <f t="shared" si="174"/>
        <v>53.407075111026487</v>
      </c>
      <c r="M2184" s="4">
        <f t="shared" si="175"/>
        <v>1.7275987940724078</v>
      </c>
      <c r="N2184" s="4">
        <f t="shared" si="176"/>
        <v>3.9779432299056161</v>
      </c>
    </row>
    <row r="2185" spans="1:14" x14ac:dyDescent="0.2">
      <c r="A2185" s="31">
        <v>37503</v>
      </c>
      <c r="B2185" s="11" t="s">
        <v>31</v>
      </c>
      <c r="C2185" s="11" t="s">
        <v>29</v>
      </c>
      <c r="D2185" s="7">
        <v>6</v>
      </c>
      <c r="E2185" s="11" t="s">
        <v>8</v>
      </c>
      <c r="F2185" s="3" t="str">
        <f t="shared" si="172"/>
        <v>Por</v>
      </c>
      <c r="G2185" s="3" t="str">
        <f t="shared" si="173"/>
        <v>Branch</v>
      </c>
      <c r="H2185" s="19">
        <v>2.4</v>
      </c>
      <c r="I2185" s="19">
        <v>2.6</v>
      </c>
      <c r="J2185" s="19">
        <v>5</v>
      </c>
      <c r="K2185" s="24">
        <v>10</v>
      </c>
      <c r="L2185" s="12">
        <f t="shared" si="174"/>
        <v>83.440700879344902</v>
      </c>
      <c r="M2185" s="4">
        <f t="shared" si="175"/>
        <v>1.9213779433901137</v>
      </c>
      <c r="N2185" s="4">
        <f t="shared" si="176"/>
        <v>4.4241362104576334</v>
      </c>
    </row>
    <row r="2186" spans="1:14" x14ac:dyDescent="0.2">
      <c r="A2186" s="30">
        <v>37503</v>
      </c>
      <c r="B2186" s="3" t="s">
        <v>20</v>
      </c>
      <c r="C2186" s="3" t="s">
        <v>29</v>
      </c>
      <c r="D2186" s="2">
        <v>7</v>
      </c>
      <c r="E2186" s="3" t="s">
        <v>8</v>
      </c>
      <c r="F2186" s="3" t="str">
        <f t="shared" si="172"/>
        <v>Por</v>
      </c>
      <c r="G2186" s="3" t="str">
        <f t="shared" si="173"/>
        <v>Branch</v>
      </c>
      <c r="H2186" s="17">
        <v>1.5</v>
      </c>
      <c r="I2186" s="17">
        <v>1.2</v>
      </c>
      <c r="J2186" s="17">
        <v>1.5</v>
      </c>
      <c r="K2186" s="22">
        <v>0</v>
      </c>
      <c r="L2186" s="12">
        <f t="shared" si="174"/>
        <v>8.4823001646924414</v>
      </c>
      <c r="M2186" s="4">
        <f t="shared" si="175"/>
        <v>0.92851363685312116</v>
      </c>
      <c r="N2186" s="4">
        <f t="shared" si="176"/>
        <v>2.1379816588596836</v>
      </c>
    </row>
    <row r="2187" spans="1:14" x14ac:dyDescent="0.2">
      <c r="A2187" s="30">
        <v>37503</v>
      </c>
      <c r="B2187" s="3" t="s">
        <v>20</v>
      </c>
      <c r="C2187" s="3" t="s">
        <v>29</v>
      </c>
      <c r="D2187" s="2">
        <v>7</v>
      </c>
      <c r="E2187" s="3" t="s">
        <v>8</v>
      </c>
      <c r="F2187" s="3" t="str">
        <f t="shared" si="172"/>
        <v>Por</v>
      </c>
      <c r="G2187" s="3" t="str">
        <f t="shared" si="173"/>
        <v>Branch</v>
      </c>
      <c r="H2187" s="17">
        <v>0.8</v>
      </c>
      <c r="I2187" s="17">
        <v>0.6</v>
      </c>
      <c r="J2187" s="17">
        <v>0</v>
      </c>
      <c r="K2187" s="22">
        <v>0</v>
      </c>
      <c r="L2187" s="12">
        <f t="shared" si="174"/>
        <v>0.37699111843077515</v>
      </c>
      <c r="M2187" s="4">
        <f t="shared" si="175"/>
        <v>-0.42366888125824137</v>
      </c>
      <c r="N2187" s="4">
        <f t="shared" si="176"/>
        <v>-0.97553365035069095</v>
      </c>
    </row>
    <row r="2188" spans="1:14" x14ac:dyDescent="0.2">
      <c r="A2188" s="30">
        <v>37503</v>
      </c>
      <c r="B2188" s="3" t="s">
        <v>20</v>
      </c>
      <c r="C2188" s="3" t="s">
        <v>29</v>
      </c>
      <c r="D2188" s="2">
        <v>7</v>
      </c>
      <c r="E2188" s="3" t="s">
        <v>8</v>
      </c>
      <c r="F2188" s="3" t="str">
        <f t="shared" si="172"/>
        <v>Por</v>
      </c>
      <c r="G2188" s="3" t="str">
        <f t="shared" si="173"/>
        <v>Branch</v>
      </c>
      <c r="H2188" s="17">
        <v>2.5</v>
      </c>
      <c r="I2188" s="17">
        <v>2</v>
      </c>
      <c r="J2188" s="17">
        <v>3</v>
      </c>
      <c r="K2188" s="22">
        <v>5</v>
      </c>
      <c r="L2188" s="12">
        <f t="shared" si="174"/>
        <v>32.201324699295377</v>
      </c>
      <c r="M2188" s="4">
        <f t="shared" si="175"/>
        <v>1.5078737380859069</v>
      </c>
      <c r="N2188" s="4">
        <f t="shared" si="176"/>
        <v>3.4720075914338171</v>
      </c>
    </row>
    <row r="2189" spans="1:14" x14ac:dyDescent="0.2">
      <c r="A2189" s="30">
        <v>37503</v>
      </c>
      <c r="B2189" s="3" t="s">
        <v>20</v>
      </c>
      <c r="C2189" s="3" t="s">
        <v>29</v>
      </c>
      <c r="D2189" s="2">
        <v>7</v>
      </c>
      <c r="E2189" s="3" t="s">
        <v>8</v>
      </c>
      <c r="F2189" s="3" t="str">
        <f t="shared" si="172"/>
        <v>Por</v>
      </c>
      <c r="G2189" s="3" t="str">
        <f t="shared" si="173"/>
        <v>Branch</v>
      </c>
      <c r="H2189" s="17">
        <v>1.5</v>
      </c>
      <c r="I2189" s="17">
        <v>1</v>
      </c>
      <c r="J2189" s="17">
        <v>0.8</v>
      </c>
      <c r="K2189" s="22">
        <v>0</v>
      </c>
      <c r="L2189" s="12">
        <f t="shared" si="174"/>
        <v>3.1887165433936402</v>
      </c>
      <c r="M2189" s="4">
        <f t="shared" si="175"/>
        <v>0.50361591494336555</v>
      </c>
      <c r="N2189" s="4">
        <f t="shared" si="176"/>
        <v>1.1596184983431508</v>
      </c>
    </row>
    <row r="2190" spans="1:14" x14ac:dyDescent="0.2">
      <c r="A2190" s="30">
        <v>37503</v>
      </c>
      <c r="B2190" s="3" t="s">
        <v>20</v>
      </c>
      <c r="C2190" s="3" t="s">
        <v>29</v>
      </c>
      <c r="D2190" s="2">
        <v>7</v>
      </c>
      <c r="E2190" s="3" t="s">
        <v>8</v>
      </c>
      <c r="F2190" s="3" t="str">
        <f t="shared" si="172"/>
        <v>Por</v>
      </c>
      <c r="G2190" s="3" t="str">
        <f t="shared" si="173"/>
        <v>Branch</v>
      </c>
      <c r="H2190" s="17">
        <v>1</v>
      </c>
      <c r="I2190" s="17">
        <v>0.6</v>
      </c>
      <c r="J2190" s="17">
        <v>0</v>
      </c>
      <c r="K2190" s="22">
        <v>0</v>
      </c>
      <c r="L2190" s="12">
        <f t="shared" si="174"/>
        <v>0.47123889803846897</v>
      </c>
      <c r="M2190" s="4">
        <f t="shared" si="175"/>
        <v>-0.32675886825018491</v>
      </c>
      <c r="N2190" s="4">
        <f t="shared" si="176"/>
        <v>-0.75239009903648113</v>
      </c>
    </row>
    <row r="2191" spans="1:14" x14ac:dyDescent="0.2">
      <c r="A2191" s="30">
        <v>37503</v>
      </c>
      <c r="B2191" s="3" t="s">
        <v>20</v>
      </c>
      <c r="C2191" s="3" t="s">
        <v>29</v>
      </c>
      <c r="D2191" s="2">
        <v>7</v>
      </c>
      <c r="E2191" s="3" t="s">
        <v>8</v>
      </c>
      <c r="F2191" s="3" t="str">
        <f t="shared" si="172"/>
        <v>Por</v>
      </c>
      <c r="G2191" s="3" t="str">
        <f t="shared" si="173"/>
        <v>Branch</v>
      </c>
      <c r="H2191" s="17">
        <v>1.4</v>
      </c>
      <c r="I2191" s="17">
        <v>1.2</v>
      </c>
      <c r="J2191" s="17">
        <v>3</v>
      </c>
      <c r="K2191" s="22">
        <v>0</v>
      </c>
      <c r="L2191" s="12">
        <f t="shared" si="174"/>
        <v>29.593802796815851</v>
      </c>
      <c r="M2191" s="4">
        <f t="shared" si="175"/>
        <v>1.4712007754870111</v>
      </c>
      <c r="N2191" s="4">
        <f t="shared" si="176"/>
        <v>3.3875649744376717</v>
      </c>
    </row>
    <row r="2192" spans="1:14" x14ac:dyDescent="0.2">
      <c r="A2192" s="31">
        <v>37503</v>
      </c>
      <c r="B2192" s="11" t="s">
        <v>31</v>
      </c>
      <c r="C2192" s="11" t="s">
        <v>29</v>
      </c>
      <c r="D2192" s="7">
        <v>7</v>
      </c>
      <c r="E2192" s="11" t="s">
        <v>8</v>
      </c>
      <c r="F2192" s="3" t="str">
        <f t="shared" si="172"/>
        <v>Por</v>
      </c>
      <c r="G2192" s="3" t="str">
        <f t="shared" si="173"/>
        <v>Branch</v>
      </c>
      <c r="H2192" s="19">
        <v>2.8</v>
      </c>
      <c r="I2192" s="19">
        <v>2</v>
      </c>
      <c r="J2192" s="19">
        <v>8</v>
      </c>
      <c r="K2192" s="24">
        <v>0</v>
      </c>
      <c r="L2192" s="12">
        <f t="shared" si="174"/>
        <v>205.46015954477249</v>
      </c>
      <c r="M2192" s="4">
        <f t="shared" si="175"/>
        <v>2.3127276210184013</v>
      </c>
      <c r="N2192" s="4">
        <f t="shared" si="176"/>
        <v>5.3252521443125529</v>
      </c>
    </row>
    <row r="2193" spans="1:14" x14ac:dyDescent="0.2">
      <c r="A2193" s="31">
        <v>37503</v>
      </c>
      <c r="B2193" s="11" t="s">
        <v>31</v>
      </c>
      <c r="C2193" s="11" t="s">
        <v>29</v>
      </c>
      <c r="D2193" s="7">
        <v>7</v>
      </c>
      <c r="E2193" s="11" t="s">
        <v>8</v>
      </c>
      <c r="F2193" s="3" t="str">
        <f t="shared" si="172"/>
        <v>Por</v>
      </c>
      <c r="G2193" s="3" t="str">
        <f t="shared" si="173"/>
        <v>Branch</v>
      </c>
      <c r="H2193" s="19">
        <v>4.5999999999999996</v>
      </c>
      <c r="I2193" s="19">
        <v>5</v>
      </c>
      <c r="J2193" s="19">
        <v>6</v>
      </c>
      <c r="K2193" s="24">
        <v>5</v>
      </c>
      <c r="L2193" s="12">
        <f t="shared" si="174"/>
        <v>131.16149328737387</v>
      </c>
      <c r="M2193" s="4">
        <f t="shared" si="175"/>
        <v>2.1178063525137549</v>
      </c>
      <c r="N2193" s="4">
        <f t="shared" si="176"/>
        <v>4.8764293371462646</v>
      </c>
    </row>
    <row r="2194" spans="1:14" x14ac:dyDescent="0.2">
      <c r="A2194" s="31">
        <v>37503</v>
      </c>
      <c r="B2194" s="11" t="s">
        <v>31</v>
      </c>
      <c r="C2194" s="11" t="s">
        <v>29</v>
      </c>
      <c r="D2194" s="7">
        <v>7</v>
      </c>
      <c r="E2194" s="11" t="s">
        <v>8</v>
      </c>
      <c r="F2194" s="3" t="str">
        <f t="shared" si="172"/>
        <v>Por</v>
      </c>
      <c r="G2194" s="3" t="str">
        <f t="shared" si="173"/>
        <v>Branch</v>
      </c>
      <c r="H2194" s="19">
        <v>5</v>
      </c>
      <c r="I2194" s="19">
        <v>6</v>
      </c>
      <c r="J2194" s="19">
        <v>8</v>
      </c>
      <c r="K2194" s="24">
        <v>0</v>
      </c>
      <c r="L2194" s="12">
        <f t="shared" si="174"/>
        <v>224.62387473167021</v>
      </c>
      <c r="M2194" s="4">
        <f t="shared" si="175"/>
        <v>2.3514559144952143</v>
      </c>
      <c r="N2194" s="4">
        <f t="shared" si="176"/>
        <v>5.4144273355493624</v>
      </c>
    </row>
    <row r="2195" spans="1:14" x14ac:dyDescent="0.2">
      <c r="A2195" s="30">
        <v>37503</v>
      </c>
      <c r="B2195" s="3" t="s">
        <v>20</v>
      </c>
      <c r="C2195" s="3" t="s">
        <v>29</v>
      </c>
      <c r="D2195" s="2">
        <v>8</v>
      </c>
      <c r="E2195" s="3" t="s">
        <v>8</v>
      </c>
      <c r="F2195" s="3" t="str">
        <f t="shared" si="172"/>
        <v>Por</v>
      </c>
      <c r="G2195" s="3" t="str">
        <f t="shared" si="173"/>
        <v>Branch</v>
      </c>
      <c r="H2195" s="17">
        <v>3</v>
      </c>
      <c r="I2195" s="17">
        <v>1.5</v>
      </c>
      <c r="J2195" s="17">
        <v>4</v>
      </c>
      <c r="K2195" s="22">
        <v>2</v>
      </c>
      <c r="L2195" s="12">
        <f t="shared" si="174"/>
        <v>53.799774192725209</v>
      </c>
      <c r="M2195" s="4">
        <f t="shared" si="175"/>
        <v>1.7307804528585971</v>
      </c>
      <c r="N2195" s="4">
        <f t="shared" si="176"/>
        <v>3.9852692699976893</v>
      </c>
    </row>
    <row r="2196" spans="1:14" x14ac:dyDescent="0.2">
      <c r="A2196" s="30">
        <v>37503</v>
      </c>
      <c r="B2196" s="3" t="s">
        <v>20</v>
      </c>
      <c r="C2196" s="3" t="s">
        <v>29</v>
      </c>
      <c r="D2196" s="2">
        <v>8</v>
      </c>
      <c r="E2196" s="3" t="s">
        <v>8</v>
      </c>
      <c r="F2196" s="3" t="str">
        <f t="shared" si="172"/>
        <v>Por</v>
      </c>
      <c r="G2196" s="3" t="str">
        <f t="shared" si="173"/>
        <v>Branch</v>
      </c>
      <c r="H2196" s="17">
        <v>5.5</v>
      </c>
      <c r="I2196" s="17">
        <v>3</v>
      </c>
      <c r="J2196" s="17">
        <v>4</v>
      </c>
      <c r="K2196" s="22">
        <v>10</v>
      </c>
      <c r="L2196" s="12">
        <f t="shared" si="174"/>
        <v>63.224552153494585</v>
      </c>
      <c r="M2196" s="4">
        <f t="shared" si="175"/>
        <v>1.8008857617340399</v>
      </c>
      <c r="N2196" s="4">
        <f t="shared" si="176"/>
        <v>4.1466927091540269</v>
      </c>
    </row>
    <row r="2197" spans="1:14" x14ac:dyDescent="0.2">
      <c r="A2197" s="30">
        <v>37503</v>
      </c>
      <c r="B2197" s="3" t="s">
        <v>20</v>
      </c>
      <c r="C2197" s="3" t="s">
        <v>29</v>
      </c>
      <c r="D2197" s="2">
        <v>8</v>
      </c>
      <c r="E2197" s="3" t="s">
        <v>8</v>
      </c>
      <c r="F2197" s="3" t="str">
        <f t="shared" si="172"/>
        <v>Por</v>
      </c>
      <c r="G2197" s="3" t="str">
        <f t="shared" si="173"/>
        <v>Branch</v>
      </c>
      <c r="H2197" s="17">
        <v>1.6</v>
      </c>
      <c r="I2197" s="17">
        <v>1.5</v>
      </c>
      <c r="J2197" s="17">
        <v>1.2</v>
      </c>
      <c r="K2197" s="22">
        <v>0</v>
      </c>
      <c r="L2197" s="12">
        <f t="shared" si="174"/>
        <v>6.4088490133231781</v>
      </c>
      <c r="M2197" s="4">
        <f t="shared" si="175"/>
        <v>0.80678004012003257</v>
      </c>
      <c r="N2197" s="4">
        <f t="shared" si="176"/>
        <v>1.8576796937055251</v>
      </c>
    </row>
    <row r="2198" spans="1:14" x14ac:dyDescent="0.2">
      <c r="A2198" s="30">
        <v>37503</v>
      </c>
      <c r="B2198" s="3" t="s">
        <v>20</v>
      </c>
      <c r="C2198" s="3" t="s">
        <v>29</v>
      </c>
      <c r="D2198" s="2">
        <v>8</v>
      </c>
      <c r="E2198" s="3" t="s">
        <v>8</v>
      </c>
      <c r="F2198" s="3" t="str">
        <f t="shared" si="172"/>
        <v>Por</v>
      </c>
      <c r="G2198" s="3" t="str">
        <f t="shared" si="173"/>
        <v>Branch</v>
      </c>
      <c r="H2198" s="17">
        <v>2.5</v>
      </c>
      <c r="I2198" s="17">
        <v>2</v>
      </c>
      <c r="J2198" s="17">
        <v>0</v>
      </c>
      <c r="K2198" s="22">
        <v>0</v>
      </c>
      <c r="L2198" s="12">
        <f t="shared" si="174"/>
        <v>3.9269908169872414</v>
      </c>
      <c r="M2198" s="4">
        <f t="shared" si="175"/>
        <v>0.59405988570219026</v>
      </c>
      <c r="N2198" s="4">
        <f t="shared" si="176"/>
        <v>1.3678734371636099</v>
      </c>
    </row>
    <row r="2199" spans="1:14" x14ac:dyDescent="0.2">
      <c r="A2199" s="31">
        <v>37503</v>
      </c>
      <c r="B2199" s="11" t="s">
        <v>31</v>
      </c>
      <c r="C2199" s="11" t="s">
        <v>29</v>
      </c>
      <c r="D2199" s="7">
        <v>8</v>
      </c>
      <c r="E2199" s="11" t="s">
        <v>8</v>
      </c>
      <c r="F2199" s="3" t="str">
        <f t="shared" si="172"/>
        <v>Por</v>
      </c>
      <c r="G2199" s="3" t="str">
        <f t="shared" si="173"/>
        <v>Branch</v>
      </c>
      <c r="H2199" s="19">
        <v>10</v>
      </c>
      <c r="I2199" s="19">
        <v>7</v>
      </c>
      <c r="J2199" s="19">
        <v>6</v>
      </c>
      <c r="K2199" s="24">
        <v>0</v>
      </c>
      <c r="L2199" s="12">
        <f t="shared" si="174"/>
        <v>168.07520696705393</v>
      </c>
      <c r="M2199" s="4">
        <f t="shared" si="175"/>
        <v>2.2255036547153622</v>
      </c>
      <c r="N2199" s="4">
        <f t="shared" si="176"/>
        <v>5.1244115397513612</v>
      </c>
    </row>
    <row r="2200" spans="1:14" x14ac:dyDescent="0.2">
      <c r="A2200" s="31">
        <v>37503</v>
      </c>
      <c r="B2200" s="11" t="s">
        <v>31</v>
      </c>
      <c r="C2200" s="11" t="s">
        <v>29</v>
      </c>
      <c r="D2200" s="7">
        <v>8</v>
      </c>
      <c r="E2200" s="11" t="s">
        <v>8</v>
      </c>
      <c r="F2200" s="3" t="str">
        <f t="shared" si="172"/>
        <v>Por</v>
      </c>
      <c r="G2200" s="3" t="str">
        <f t="shared" si="173"/>
        <v>Branch</v>
      </c>
      <c r="H2200" s="19">
        <v>7</v>
      </c>
      <c r="I2200" s="19">
        <v>5</v>
      </c>
      <c r="J2200" s="19">
        <v>10</v>
      </c>
      <c r="K2200" s="24">
        <v>5</v>
      </c>
      <c r="L2200" s="12">
        <f t="shared" si="174"/>
        <v>341.64820107789001</v>
      </c>
      <c r="M2200" s="4">
        <f t="shared" si="175"/>
        <v>2.5335791383208086</v>
      </c>
      <c r="N2200" s="4">
        <f t="shared" si="176"/>
        <v>5.8337815558181934</v>
      </c>
    </row>
    <row r="2201" spans="1:14" x14ac:dyDescent="0.2">
      <c r="A2201" s="31">
        <v>37503</v>
      </c>
      <c r="B2201" s="11" t="s">
        <v>31</v>
      </c>
      <c r="C2201" s="11" t="s">
        <v>29</v>
      </c>
      <c r="D2201" s="7">
        <v>8</v>
      </c>
      <c r="E2201" s="11" t="s">
        <v>8</v>
      </c>
      <c r="F2201" s="3" t="str">
        <f t="shared" si="172"/>
        <v>Por</v>
      </c>
      <c r="G2201" s="3" t="str">
        <f t="shared" si="173"/>
        <v>Branch</v>
      </c>
      <c r="H2201" s="19">
        <v>6</v>
      </c>
      <c r="I2201" s="19">
        <v>3</v>
      </c>
      <c r="J2201" s="19">
        <v>5</v>
      </c>
      <c r="K2201" s="24">
        <v>5</v>
      </c>
      <c r="L2201" s="12">
        <f t="shared" si="174"/>
        <v>92.676983280898895</v>
      </c>
      <c r="M2201" s="4">
        <f t="shared" si="175"/>
        <v>1.9669718886722969</v>
      </c>
      <c r="N2201" s="4">
        <f t="shared" si="176"/>
        <v>4.5291201491951742</v>
      </c>
    </row>
    <row r="2202" spans="1:14" x14ac:dyDescent="0.2">
      <c r="A2202" s="31">
        <v>37503</v>
      </c>
      <c r="B2202" s="11" t="s">
        <v>31</v>
      </c>
      <c r="C2202" s="11" t="s">
        <v>29</v>
      </c>
      <c r="D2202" s="7">
        <v>8</v>
      </c>
      <c r="E2202" s="11" t="s">
        <v>8</v>
      </c>
      <c r="F2202" s="3" t="str">
        <f t="shared" si="172"/>
        <v>Por</v>
      </c>
      <c r="G2202" s="3" t="str">
        <f t="shared" si="173"/>
        <v>Branch</v>
      </c>
      <c r="H2202" s="19">
        <v>4</v>
      </c>
      <c r="I2202" s="19">
        <v>2</v>
      </c>
      <c r="J2202" s="19">
        <v>5</v>
      </c>
      <c r="K2202" s="24">
        <v>0</v>
      </c>
      <c r="L2202" s="12">
        <f t="shared" si="174"/>
        <v>84.823001646924411</v>
      </c>
      <c r="M2202" s="4">
        <f t="shared" si="175"/>
        <v>1.928513636853121</v>
      </c>
      <c r="N2202" s="4">
        <f t="shared" si="176"/>
        <v>4.4405667518537291</v>
      </c>
    </row>
    <row r="2203" spans="1:14" x14ac:dyDescent="0.2">
      <c r="A2203" s="31">
        <v>37503</v>
      </c>
      <c r="B2203" s="11" t="s">
        <v>31</v>
      </c>
      <c r="C2203" s="11" t="s">
        <v>29</v>
      </c>
      <c r="D2203" s="7">
        <v>8</v>
      </c>
      <c r="E2203" s="11" t="s">
        <v>8</v>
      </c>
      <c r="F2203" s="3" t="str">
        <f t="shared" si="172"/>
        <v>Por</v>
      </c>
      <c r="G2203" s="3" t="str">
        <f t="shared" si="173"/>
        <v>Branch</v>
      </c>
      <c r="H2203" s="19">
        <v>12</v>
      </c>
      <c r="I2203" s="19">
        <v>4</v>
      </c>
      <c r="J2203" s="19">
        <v>8</v>
      </c>
      <c r="K2203" s="24">
        <v>0</v>
      </c>
      <c r="L2203" s="12">
        <f t="shared" si="174"/>
        <v>238.76104167282426</v>
      </c>
      <c r="M2203" s="4">
        <f t="shared" si="175"/>
        <v>2.3779634649749251</v>
      </c>
      <c r="N2203" s="4">
        <f t="shared" si="176"/>
        <v>5.475463226135731</v>
      </c>
    </row>
    <row r="2204" spans="1:14" x14ac:dyDescent="0.2">
      <c r="A2204" s="31">
        <v>37503</v>
      </c>
      <c r="B2204" s="11" t="s">
        <v>31</v>
      </c>
      <c r="C2204" s="11" t="s">
        <v>29</v>
      </c>
      <c r="D2204" s="7">
        <v>8</v>
      </c>
      <c r="E2204" s="11" t="s">
        <v>8</v>
      </c>
      <c r="F2204" s="3" t="str">
        <f t="shared" si="172"/>
        <v>Por</v>
      </c>
      <c r="G2204" s="3" t="str">
        <f t="shared" si="173"/>
        <v>Branch</v>
      </c>
      <c r="H2204" s="19">
        <v>1</v>
      </c>
      <c r="I2204" s="19">
        <v>1</v>
      </c>
      <c r="J2204" s="19">
        <v>1</v>
      </c>
      <c r="K2204" s="24">
        <v>0</v>
      </c>
      <c r="L2204" s="12">
        <f t="shared" si="174"/>
        <v>3.9269908169872414</v>
      </c>
      <c r="M2204" s="4">
        <f t="shared" si="175"/>
        <v>0.59405988570219026</v>
      </c>
      <c r="N2204" s="4">
        <f t="shared" si="176"/>
        <v>1.3678734371636099</v>
      </c>
    </row>
    <row r="2205" spans="1:14" x14ac:dyDescent="0.2">
      <c r="A2205" s="31">
        <v>37503</v>
      </c>
      <c r="B2205" s="11" t="s">
        <v>31</v>
      </c>
      <c r="C2205" s="11" t="s">
        <v>29</v>
      </c>
      <c r="D2205" s="7">
        <v>8</v>
      </c>
      <c r="E2205" s="11" t="s">
        <v>8</v>
      </c>
      <c r="F2205" s="3" t="str">
        <f t="shared" si="172"/>
        <v>Por</v>
      </c>
      <c r="G2205" s="3" t="str">
        <f t="shared" si="173"/>
        <v>Branch</v>
      </c>
      <c r="H2205" s="19">
        <v>2</v>
      </c>
      <c r="I2205" s="19">
        <v>1</v>
      </c>
      <c r="J2205" s="19">
        <v>1</v>
      </c>
      <c r="K2205" s="24">
        <v>0</v>
      </c>
      <c r="L2205" s="12">
        <f t="shared" si="174"/>
        <v>4.7123889803846897</v>
      </c>
      <c r="M2205" s="4">
        <f t="shared" si="175"/>
        <v>0.67324113174981504</v>
      </c>
      <c r="N2205" s="4">
        <f t="shared" si="176"/>
        <v>1.5501949939575645</v>
      </c>
    </row>
    <row r="2206" spans="1:14" x14ac:dyDescent="0.2">
      <c r="A2206" s="31">
        <v>37503</v>
      </c>
      <c r="B2206" s="11" t="s">
        <v>31</v>
      </c>
      <c r="C2206" s="11" t="s">
        <v>29</v>
      </c>
      <c r="D2206" s="7">
        <v>8</v>
      </c>
      <c r="E2206" s="11" t="s">
        <v>8</v>
      </c>
      <c r="F2206" s="3" t="str">
        <f t="shared" si="172"/>
        <v>Por</v>
      </c>
      <c r="G2206" s="3" t="str">
        <f t="shared" si="173"/>
        <v>Branch</v>
      </c>
      <c r="H2206" s="19">
        <v>6</v>
      </c>
      <c r="I2206" s="19">
        <v>3</v>
      </c>
      <c r="J2206" s="19">
        <v>6</v>
      </c>
      <c r="K2206" s="24">
        <v>0</v>
      </c>
      <c r="L2206" s="12">
        <f t="shared" si="174"/>
        <v>127.23450247038662</v>
      </c>
      <c r="M2206" s="4">
        <f t="shared" si="175"/>
        <v>2.1046048959088024</v>
      </c>
      <c r="N2206" s="4">
        <f t="shared" si="176"/>
        <v>4.8460318599618937</v>
      </c>
    </row>
    <row r="2207" spans="1:14" x14ac:dyDescent="0.2">
      <c r="A2207" s="31">
        <v>37503</v>
      </c>
      <c r="B2207" s="11" t="s">
        <v>31</v>
      </c>
      <c r="C2207" s="11" t="s">
        <v>29</v>
      </c>
      <c r="D2207" s="7">
        <v>8</v>
      </c>
      <c r="E2207" s="11" t="s">
        <v>8</v>
      </c>
      <c r="F2207" s="3" t="str">
        <f t="shared" si="172"/>
        <v>Por</v>
      </c>
      <c r="G2207" s="3" t="str">
        <f t="shared" si="173"/>
        <v>Branch</v>
      </c>
      <c r="H2207" s="19">
        <v>5</v>
      </c>
      <c r="I2207" s="19">
        <v>4</v>
      </c>
      <c r="J2207" s="19">
        <v>5</v>
      </c>
      <c r="K2207" s="24">
        <v>0</v>
      </c>
      <c r="L2207" s="12">
        <f t="shared" si="174"/>
        <v>94.247779607693786</v>
      </c>
      <c r="M2207" s="4">
        <f t="shared" si="175"/>
        <v>1.9742711274137963</v>
      </c>
      <c r="N2207" s="4">
        <f t="shared" si="176"/>
        <v>4.5459272675115558</v>
      </c>
    </row>
    <row r="2208" spans="1:14" x14ac:dyDescent="0.2">
      <c r="A2208" s="30">
        <v>37504</v>
      </c>
      <c r="B2208" s="3" t="s">
        <v>20</v>
      </c>
      <c r="C2208" s="3" t="s">
        <v>29</v>
      </c>
      <c r="D2208" s="2">
        <v>9</v>
      </c>
      <c r="E2208" s="3" t="s">
        <v>8</v>
      </c>
      <c r="F2208" s="3" t="str">
        <f t="shared" si="172"/>
        <v>Por</v>
      </c>
      <c r="G2208" s="3" t="str">
        <f t="shared" si="173"/>
        <v>Branch</v>
      </c>
      <c r="H2208" s="17">
        <v>2</v>
      </c>
      <c r="I2208" s="17">
        <v>1.2</v>
      </c>
      <c r="J2208" s="17">
        <v>0.6</v>
      </c>
      <c r="K2208" s="22">
        <v>0</v>
      </c>
      <c r="L2208" s="12">
        <f t="shared" si="174"/>
        <v>3.0159289474462012</v>
      </c>
      <c r="M2208" s="4">
        <f t="shared" si="175"/>
        <v>0.47942110573370222</v>
      </c>
      <c r="N2208" s="4">
        <f t="shared" si="176"/>
        <v>1.1039078913291449</v>
      </c>
    </row>
    <row r="2209" spans="1:14" x14ac:dyDescent="0.2">
      <c r="A2209" s="30">
        <v>37504</v>
      </c>
      <c r="B2209" s="3" t="s">
        <v>20</v>
      </c>
      <c r="C2209" s="3" t="s">
        <v>29</v>
      </c>
      <c r="D2209" s="2">
        <v>9</v>
      </c>
      <c r="E2209" s="3" t="s">
        <v>8</v>
      </c>
      <c r="F2209" s="3" t="str">
        <f t="shared" si="172"/>
        <v>Por</v>
      </c>
      <c r="G2209" s="3" t="str">
        <f t="shared" si="173"/>
        <v>Branch</v>
      </c>
      <c r="H2209" s="17">
        <v>4</v>
      </c>
      <c r="I2209" s="17">
        <v>3</v>
      </c>
      <c r="J2209" s="17">
        <v>2</v>
      </c>
      <c r="K2209" s="22">
        <v>0</v>
      </c>
      <c r="L2209" s="12">
        <f t="shared" si="174"/>
        <v>21.991148575128552</v>
      </c>
      <c r="M2209" s="4">
        <f t="shared" si="175"/>
        <v>1.3422479127083906</v>
      </c>
      <c r="N2209" s="4">
        <f t="shared" si="176"/>
        <v>3.0906400349047134</v>
      </c>
    </row>
    <row r="2210" spans="1:14" x14ac:dyDescent="0.2">
      <c r="A2210" s="30">
        <v>37504</v>
      </c>
      <c r="B2210" s="3" t="s">
        <v>20</v>
      </c>
      <c r="C2210" s="3" t="s">
        <v>29</v>
      </c>
      <c r="D2210" s="2">
        <v>9</v>
      </c>
      <c r="E2210" s="3" t="s">
        <v>8</v>
      </c>
      <c r="F2210" s="3" t="str">
        <f t="shared" si="172"/>
        <v>Por</v>
      </c>
      <c r="G2210" s="3" t="str">
        <f t="shared" si="173"/>
        <v>Branch</v>
      </c>
      <c r="H2210" s="17">
        <v>1.8</v>
      </c>
      <c r="I2210" s="17">
        <v>1.4</v>
      </c>
      <c r="J2210" s="17">
        <v>0.4</v>
      </c>
      <c r="K2210" s="22">
        <v>20</v>
      </c>
      <c r="L2210" s="12">
        <f t="shared" si="174"/>
        <v>2.4818581963359367</v>
      </c>
      <c r="M2210" s="4">
        <f t="shared" si="175"/>
        <v>0.39477696398457529</v>
      </c>
      <c r="N2210" s="4">
        <f t="shared" si="176"/>
        <v>0.9090075523283303</v>
      </c>
    </row>
    <row r="2211" spans="1:14" x14ac:dyDescent="0.2">
      <c r="A2211" s="30">
        <v>37504</v>
      </c>
      <c r="B2211" s="3" t="s">
        <v>20</v>
      </c>
      <c r="C2211" s="3" t="s">
        <v>29</v>
      </c>
      <c r="D2211" s="2">
        <v>9</v>
      </c>
      <c r="E2211" s="3" t="s">
        <v>8</v>
      </c>
      <c r="F2211" s="3" t="str">
        <f t="shared" si="172"/>
        <v>Por</v>
      </c>
      <c r="G2211" s="3" t="str">
        <f t="shared" si="173"/>
        <v>Branch</v>
      </c>
      <c r="H2211" s="17">
        <v>2</v>
      </c>
      <c r="I2211" s="17">
        <v>1.6</v>
      </c>
      <c r="J2211" s="17">
        <v>1.8</v>
      </c>
      <c r="K2211" s="22">
        <v>0</v>
      </c>
      <c r="L2211" s="12">
        <f t="shared" si="174"/>
        <v>12.692034320502763</v>
      </c>
      <c r="M2211" s="4">
        <f t="shared" si="175"/>
        <v>1.1035312378047388</v>
      </c>
      <c r="N2211" s="4">
        <f t="shared" si="176"/>
        <v>2.5409745778224586</v>
      </c>
    </row>
    <row r="2212" spans="1:14" x14ac:dyDescent="0.2">
      <c r="A2212" s="30">
        <v>37504</v>
      </c>
      <c r="B2212" s="3" t="s">
        <v>20</v>
      </c>
      <c r="C2212" s="3" t="s">
        <v>29</v>
      </c>
      <c r="D2212" s="2">
        <v>9</v>
      </c>
      <c r="E2212" s="3" t="s">
        <v>8</v>
      </c>
      <c r="F2212" s="3" t="str">
        <f t="shared" si="172"/>
        <v>Por</v>
      </c>
      <c r="G2212" s="3" t="str">
        <f t="shared" si="173"/>
        <v>Branch</v>
      </c>
      <c r="H2212" s="17">
        <v>0.8</v>
      </c>
      <c r="I2212" s="17">
        <v>0.6</v>
      </c>
      <c r="J2212" s="17">
        <v>0</v>
      </c>
      <c r="K2212" s="22">
        <v>0</v>
      </c>
      <c r="L2212" s="12">
        <f t="shared" si="174"/>
        <v>0.37699111843077515</v>
      </c>
      <c r="M2212" s="4">
        <f t="shared" si="175"/>
        <v>-0.42366888125824137</v>
      </c>
      <c r="N2212" s="4">
        <f t="shared" si="176"/>
        <v>-0.97553365035069095</v>
      </c>
    </row>
    <row r="2213" spans="1:14" x14ac:dyDescent="0.2">
      <c r="A2213" s="30">
        <v>37504</v>
      </c>
      <c r="B2213" s="3" t="s">
        <v>20</v>
      </c>
      <c r="C2213" s="3" t="s">
        <v>29</v>
      </c>
      <c r="D2213" s="2">
        <v>9</v>
      </c>
      <c r="E2213" s="3" t="s">
        <v>8</v>
      </c>
      <c r="F2213" s="3" t="str">
        <f t="shared" si="172"/>
        <v>Por</v>
      </c>
      <c r="G2213" s="3" t="str">
        <f t="shared" si="173"/>
        <v>Branch</v>
      </c>
      <c r="H2213" s="17">
        <v>6</v>
      </c>
      <c r="I2213" s="17">
        <v>5</v>
      </c>
      <c r="J2213" s="17">
        <v>1.8</v>
      </c>
      <c r="K2213" s="22">
        <v>0</v>
      </c>
      <c r="L2213" s="12">
        <f t="shared" si="174"/>
        <v>33.740705099554376</v>
      </c>
      <c r="M2213" s="4">
        <f t="shared" si="175"/>
        <v>1.5281541540576706</v>
      </c>
      <c r="N2213" s="4">
        <f t="shared" si="176"/>
        <v>3.5187049749301189</v>
      </c>
    </row>
    <row r="2214" spans="1:14" x14ac:dyDescent="0.2">
      <c r="A2214" s="31">
        <v>37504</v>
      </c>
      <c r="B2214" s="11" t="s">
        <v>31</v>
      </c>
      <c r="C2214" s="11" t="s">
        <v>29</v>
      </c>
      <c r="D2214" s="7">
        <v>9</v>
      </c>
      <c r="E2214" s="11" t="s">
        <v>8</v>
      </c>
      <c r="F2214" s="3" t="str">
        <f t="shared" si="172"/>
        <v>Por</v>
      </c>
      <c r="G2214" s="3" t="str">
        <f t="shared" si="173"/>
        <v>Branch</v>
      </c>
      <c r="H2214" s="19">
        <v>2.2000000000000002</v>
      </c>
      <c r="I2214" s="19">
        <v>1.4</v>
      </c>
      <c r="J2214" s="19">
        <v>4</v>
      </c>
      <c r="K2214" s="24">
        <v>20</v>
      </c>
      <c r="L2214" s="12">
        <f t="shared" si="174"/>
        <v>52.684508800700826</v>
      </c>
      <c r="M2214" s="4">
        <f t="shared" si="175"/>
        <v>1.7216829353002194</v>
      </c>
      <c r="N2214" s="4">
        <f t="shared" si="176"/>
        <v>3.9643214616845177</v>
      </c>
    </row>
    <row r="2215" spans="1:14" x14ac:dyDescent="0.2">
      <c r="A2215" s="31">
        <v>37504</v>
      </c>
      <c r="B2215" s="11" t="s">
        <v>31</v>
      </c>
      <c r="C2215" s="11" t="s">
        <v>29</v>
      </c>
      <c r="D2215" s="7">
        <v>9</v>
      </c>
      <c r="E2215" s="11" t="s">
        <v>8</v>
      </c>
      <c r="F2215" s="3" t="str">
        <f t="shared" si="172"/>
        <v>Por</v>
      </c>
      <c r="G2215" s="3" t="str">
        <f t="shared" si="173"/>
        <v>Branch</v>
      </c>
      <c r="H2215" s="19">
        <v>17</v>
      </c>
      <c r="I2215" s="19">
        <v>6.6</v>
      </c>
      <c r="J2215" s="19">
        <v>9</v>
      </c>
      <c r="K2215" s="24">
        <v>5</v>
      </c>
      <c r="L2215" s="12">
        <f t="shared" si="174"/>
        <v>342.59067887396691</v>
      </c>
      <c r="M2215" s="4">
        <f t="shared" si="175"/>
        <v>2.5347755426088527</v>
      </c>
      <c r="N2215" s="4">
        <f t="shared" si="176"/>
        <v>5.8365363784970379</v>
      </c>
    </row>
    <row r="2216" spans="1:14" x14ac:dyDescent="0.2">
      <c r="A2216" s="31">
        <v>37504</v>
      </c>
      <c r="B2216" s="11" t="s">
        <v>31</v>
      </c>
      <c r="C2216" s="11" t="s">
        <v>29</v>
      </c>
      <c r="D2216" s="7">
        <v>9</v>
      </c>
      <c r="E2216" s="11" t="s">
        <v>8</v>
      </c>
      <c r="F2216" s="3" t="str">
        <f t="shared" si="172"/>
        <v>Por</v>
      </c>
      <c r="G2216" s="3" t="str">
        <f t="shared" si="173"/>
        <v>Branch</v>
      </c>
      <c r="H2216" s="19">
        <v>1.4</v>
      </c>
      <c r="I2216" s="19">
        <v>1</v>
      </c>
      <c r="J2216" s="19">
        <v>1</v>
      </c>
      <c r="K2216" s="24">
        <v>0</v>
      </c>
      <c r="L2216" s="12">
        <f t="shared" si="174"/>
        <v>4.2411500823462207</v>
      </c>
      <c r="M2216" s="4">
        <f t="shared" si="175"/>
        <v>0.62748364118913991</v>
      </c>
      <c r="N2216" s="4">
        <f t="shared" si="176"/>
        <v>1.4448344782997382</v>
      </c>
    </row>
    <row r="2217" spans="1:14" x14ac:dyDescent="0.2">
      <c r="A2217" s="31">
        <v>37504</v>
      </c>
      <c r="B2217" s="11" t="s">
        <v>31</v>
      </c>
      <c r="C2217" s="11" t="s">
        <v>29</v>
      </c>
      <c r="D2217" s="7">
        <v>9</v>
      </c>
      <c r="E2217" s="11" t="s">
        <v>8</v>
      </c>
      <c r="F2217" s="3" t="str">
        <f t="shared" si="172"/>
        <v>Por</v>
      </c>
      <c r="G2217" s="3" t="str">
        <f t="shared" si="173"/>
        <v>Branch</v>
      </c>
      <c r="H2217" s="19">
        <v>9.8000000000000007</v>
      </c>
      <c r="I2217" s="19">
        <v>5</v>
      </c>
      <c r="J2217" s="19">
        <v>5</v>
      </c>
      <c r="K2217" s="24">
        <v>10</v>
      </c>
      <c r="L2217" s="12">
        <f t="shared" si="174"/>
        <v>117.02432634621979</v>
      </c>
      <c r="M2217" s="4">
        <f t="shared" si="175"/>
        <v>2.0682761497784456</v>
      </c>
      <c r="N2217" s="4">
        <f t="shared" si="176"/>
        <v>4.7623818306749683</v>
      </c>
    </row>
    <row r="2218" spans="1:14" x14ac:dyDescent="0.2">
      <c r="A2218" s="31">
        <v>37504</v>
      </c>
      <c r="B2218" s="11" t="s">
        <v>31</v>
      </c>
      <c r="C2218" s="11" t="s">
        <v>29</v>
      </c>
      <c r="D2218" s="7">
        <v>9</v>
      </c>
      <c r="E2218" s="11" t="s">
        <v>8</v>
      </c>
      <c r="F2218" s="3" t="str">
        <f t="shared" si="172"/>
        <v>Por</v>
      </c>
      <c r="G2218" s="3" t="str">
        <f t="shared" si="173"/>
        <v>Branch</v>
      </c>
      <c r="H2218" s="19">
        <v>2</v>
      </c>
      <c r="I2218" s="19">
        <v>1.4</v>
      </c>
      <c r="J2218" s="19">
        <v>0</v>
      </c>
      <c r="K2218" s="24">
        <v>0</v>
      </c>
      <c r="L2218" s="12">
        <f t="shared" si="174"/>
        <v>2.1991148575128552</v>
      </c>
      <c r="M2218" s="4">
        <f t="shared" si="175"/>
        <v>0.34224791270839067</v>
      </c>
      <c r="N2218" s="4">
        <f t="shared" si="176"/>
        <v>0.78805494191066772</v>
      </c>
    </row>
    <row r="2219" spans="1:14" x14ac:dyDescent="0.2">
      <c r="A2219" s="30">
        <v>37504</v>
      </c>
      <c r="B2219" s="3" t="s">
        <v>20</v>
      </c>
      <c r="C2219" s="3" t="s">
        <v>29</v>
      </c>
      <c r="D2219" s="2">
        <v>10</v>
      </c>
      <c r="E2219" s="3" t="s">
        <v>8</v>
      </c>
      <c r="F2219" s="3" t="str">
        <f t="shared" si="172"/>
        <v>Por</v>
      </c>
      <c r="G2219" s="3" t="str">
        <f t="shared" si="173"/>
        <v>Branch</v>
      </c>
      <c r="H2219" s="17">
        <v>2</v>
      </c>
      <c r="I2219" s="17">
        <v>1.6</v>
      </c>
      <c r="J2219" s="17">
        <v>1</v>
      </c>
      <c r="K2219" s="22">
        <v>0</v>
      </c>
      <c r="L2219" s="12">
        <f t="shared" si="174"/>
        <v>5.6548667764616276</v>
      </c>
      <c r="M2219" s="4">
        <f t="shared" si="175"/>
        <v>0.75242237779743992</v>
      </c>
      <c r="N2219" s="4">
        <f t="shared" si="176"/>
        <v>1.7325165507515192</v>
      </c>
    </row>
    <row r="2220" spans="1:14" x14ac:dyDescent="0.2">
      <c r="A2220" s="30">
        <v>37504</v>
      </c>
      <c r="B2220" s="3" t="s">
        <v>20</v>
      </c>
      <c r="C2220" s="3" t="s">
        <v>29</v>
      </c>
      <c r="D2220" s="2">
        <v>10</v>
      </c>
      <c r="E2220" s="3" t="s">
        <v>8</v>
      </c>
      <c r="F2220" s="3" t="str">
        <f t="shared" si="172"/>
        <v>Por</v>
      </c>
      <c r="G2220" s="3" t="str">
        <f t="shared" si="173"/>
        <v>Branch</v>
      </c>
      <c r="H2220" s="17">
        <v>1</v>
      </c>
      <c r="I2220" s="17">
        <v>0.8</v>
      </c>
      <c r="J2220" s="17">
        <v>0</v>
      </c>
      <c r="K2220" s="22">
        <v>0</v>
      </c>
      <c r="L2220" s="12">
        <f t="shared" si="174"/>
        <v>0.62831853071795862</v>
      </c>
      <c r="M2220" s="4">
        <f t="shared" si="175"/>
        <v>-0.20182013164188498</v>
      </c>
      <c r="N2220" s="4">
        <f t="shared" si="176"/>
        <v>-0.46470802658470023</v>
      </c>
    </row>
    <row r="2221" spans="1:14" x14ac:dyDescent="0.2">
      <c r="A2221" s="30">
        <v>37504</v>
      </c>
      <c r="B2221" s="3" t="s">
        <v>20</v>
      </c>
      <c r="C2221" s="3" t="s">
        <v>29</v>
      </c>
      <c r="D2221" s="2">
        <v>10</v>
      </c>
      <c r="E2221" s="3" t="s">
        <v>8</v>
      </c>
      <c r="F2221" s="3" t="str">
        <f t="shared" si="172"/>
        <v>Por</v>
      </c>
      <c r="G2221" s="3" t="str">
        <f t="shared" si="173"/>
        <v>Branch</v>
      </c>
      <c r="H2221" s="17">
        <v>2</v>
      </c>
      <c r="I2221" s="17">
        <v>1.7</v>
      </c>
      <c r="J2221" s="17">
        <v>2.8</v>
      </c>
      <c r="K2221" s="22">
        <v>0</v>
      </c>
      <c r="L2221" s="12">
        <f t="shared" si="174"/>
        <v>27.300440159695302</v>
      </c>
      <c r="M2221" s="4">
        <f t="shared" si="175"/>
        <v>1.4361696491428002</v>
      </c>
      <c r="N2221" s="4">
        <f t="shared" si="176"/>
        <v>3.3069028251267008</v>
      </c>
    </row>
    <row r="2222" spans="1:14" x14ac:dyDescent="0.2">
      <c r="A2222" s="30">
        <v>37504</v>
      </c>
      <c r="B2222" s="3" t="s">
        <v>20</v>
      </c>
      <c r="C2222" s="3" t="s">
        <v>29</v>
      </c>
      <c r="D2222" s="2">
        <v>10</v>
      </c>
      <c r="E2222" s="3" t="s">
        <v>8</v>
      </c>
      <c r="F2222" s="3" t="str">
        <f t="shared" si="172"/>
        <v>Por</v>
      </c>
      <c r="G2222" s="3" t="str">
        <f t="shared" si="173"/>
        <v>Branch</v>
      </c>
      <c r="H2222" s="17">
        <v>2.2000000000000002</v>
      </c>
      <c r="I2222" s="17">
        <v>2</v>
      </c>
      <c r="J2222" s="17">
        <v>0</v>
      </c>
      <c r="K2222" s="22">
        <v>0</v>
      </c>
      <c r="L2222" s="12">
        <f t="shared" si="174"/>
        <v>3.4557519189487729</v>
      </c>
      <c r="M2222" s="4">
        <f t="shared" si="175"/>
        <v>0.53854255785235894</v>
      </c>
      <c r="N2222" s="4">
        <f t="shared" si="176"/>
        <v>1.2400400656537252</v>
      </c>
    </row>
    <row r="2223" spans="1:14" x14ac:dyDescent="0.2">
      <c r="A2223" s="30">
        <v>37504</v>
      </c>
      <c r="B2223" s="3" t="s">
        <v>20</v>
      </c>
      <c r="C2223" s="3" t="s">
        <v>29</v>
      </c>
      <c r="D2223" s="2">
        <v>10</v>
      </c>
      <c r="E2223" s="3" t="s">
        <v>8</v>
      </c>
      <c r="F2223" s="3" t="str">
        <f t="shared" si="172"/>
        <v>Por</v>
      </c>
      <c r="G2223" s="3" t="str">
        <f t="shared" si="173"/>
        <v>Branch</v>
      </c>
      <c r="H2223" s="17">
        <v>1.2</v>
      </c>
      <c r="I2223" s="17">
        <v>1.2</v>
      </c>
      <c r="J2223" s="17">
        <v>0</v>
      </c>
      <c r="K2223" s="22">
        <v>0</v>
      </c>
      <c r="L2223" s="12">
        <f t="shared" si="174"/>
        <v>1.1309733552923256</v>
      </c>
      <c r="M2223" s="4">
        <f t="shared" si="175"/>
        <v>5.3452373461421121E-2</v>
      </c>
      <c r="N2223" s="4">
        <f t="shared" si="176"/>
        <v>0.1230786383174188</v>
      </c>
    </row>
    <row r="2224" spans="1:14" x14ac:dyDescent="0.2">
      <c r="A2224" s="31">
        <v>37503</v>
      </c>
      <c r="B2224" s="11" t="s">
        <v>31</v>
      </c>
      <c r="C2224" s="11" t="s">
        <v>29</v>
      </c>
      <c r="D2224" s="7">
        <v>1</v>
      </c>
      <c r="E2224" s="11" t="s">
        <v>30</v>
      </c>
      <c r="F2224" s="3" t="str">
        <f t="shared" si="172"/>
        <v>Por</v>
      </c>
      <c r="G2224" s="3" t="str">
        <f t="shared" si="173"/>
        <v>OtherHem</v>
      </c>
      <c r="H2224" s="19">
        <v>1</v>
      </c>
      <c r="I2224" s="19">
        <v>1</v>
      </c>
      <c r="J2224" s="19">
        <v>0</v>
      </c>
      <c r="K2224" s="24">
        <v>5</v>
      </c>
      <c r="L2224" s="12">
        <f t="shared" si="174"/>
        <v>0.78539816339744828</v>
      </c>
      <c r="M2224" s="4">
        <f t="shared" si="175"/>
        <v>-0.10491011863382856</v>
      </c>
      <c r="N2224" s="4">
        <f t="shared" si="176"/>
        <v>-0.24156447527049049</v>
      </c>
    </row>
    <row r="2225" spans="1:14" x14ac:dyDescent="0.2">
      <c r="A2225" s="30">
        <v>37504</v>
      </c>
      <c r="B2225" s="3" t="s">
        <v>20</v>
      </c>
      <c r="C2225" s="3" t="s">
        <v>29</v>
      </c>
      <c r="D2225" s="2">
        <v>3</v>
      </c>
      <c r="E2225" s="3" t="s">
        <v>30</v>
      </c>
      <c r="F2225" s="3" t="str">
        <f t="shared" si="172"/>
        <v>Por</v>
      </c>
      <c r="G2225" s="3" t="str">
        <f t="shared" si="173"/>
        <v>OtherHem</v>
      </c>
      <c r="H2225" s="17">
        <v>1.5</v>
      </c>
      <c r="I2225" s="17">
        <v>1.4</v>
      </c>
      <c r="J2225" s="17">
        <v>0</v>
      </c>
      <c r="K2225" s="22">
        <v>15</v>
      </c>
      <c r="L2225" s="12">
        <f t="shared" si="174"/>
        <v>1.6493361431346412</v>
      </c>
      <c r="M2225" s="4">
        <f t="shared" si="175"/>
        <v>0.21730917610009065</v>
      </c>
      <c r="N2225" s="4">
        <f t="shared" si="176"/>
        <v>0.5003728694588867</v>
      </c>
    </row>
    <row r="2226" spans="1:14" x14ac:dyDescent="0.2">
      <c r="A2226" s="30">
        <v>37504</v>
      </c>
      <c r="B2226" s="3" t="s">
        <v>20</v>
      </c>
      <c r="C2226" s="3" t="s">
        <v>29</v>
      </c>
      <c r="D2226" s="2">
        <v>3</v>
      </c>
      <c r="E2226" s="3" t="s">
        <v>30</v>
      </c>
      <c r="F2226" s="3" t="str">
        <f t="shared" si="172"/>
        <v>Por</v>
      </c>
      <c r="G2226" s="3" t="str">
        <f t="shared" si="173"/>
        <v>OtherHem</v>
      </c>
      <c r="H2226" s="17">
        <v>5</v>
      </c>
      <c r="I2226" s="17">
        <v>3</v>
      </c>
      <c r="J2226" s="17">
        <v>10</v>
      </c>
      <c r="K2226" s="22">
        <v>0</v>
      </c>
      <c r="L2226" s="12">
        <f t="shared" si="174"/>
        <v>325.94023780994104</v>
      </c>
      <c r="M2226" s="4">
        <f t="shared" si="175"/>
        <v>2.5131379780782641</v>
      </c>
      <c r="N2226" s="4">
        <f t="shared" si="176"/>
        <v>5.7867140449602079</v>
      </c>
    </row>
    <row r="2227" spans="1:14" x14ac:dyDescent="0.2">
      <c r="A2227" s="31">
        <v>37503</v>
      </c>
      <c r="B2227" s="11" t="s">
        <v>31</v>
      </c>
      <c r="C2227" s="11" t="s">
        <v>29</v>
      </c>
      <c r="D2227" s="7">
        <v>5</v>
      </c>
      <c r="E2227" s="11" t="s">
        <v>30</v>
      </c>
      <c r="F2227" s="3" t="str">
        <f t="shared" si="172"/>
        <v>Por</v>
      </c>
      <c r="G2227" s="3" t="str">
        <f t="shared" si="173"/>
        <v>OtherHem</v>
      </c>
      <c r="H2227" s="19">
        <v>7</v>
      </c>
      <c r="I2227" s="19">
        <v>5</v>
      </c>
      <c r="J2227" s="19">
        <v>6</v>
      </c>
      <c r="K2227" s="24">
        <v>0</v>
      </c>
      <c r="L2227" s="12">
        <f t="shared" si="174"/>
        <v>140.58627124814325</v>
      </c>
      <c r="M2227" s="4">
        <f t="shared" si="175"/>
        <v>2.1479429123460645</v>
      </c>
      <c r="N2227" s="4">
        <f t="shared" si="176"/>
        <v>4.945821330570265</v>
      </c>
    </row>
    <row r="2228" spans="1:14" x14ac:dyDescent="0.2">
      <c r="A2228" s="31">
        <v>37503</v>
      </c>
      <c r="B2228" s="11" t="s">
        <v>31</v>
      </c>
      <c r="C2228" s="11" t="s">
        <v>29</v>
      </c>
      <c r="D2228" s="7">
        <v>5</v>
      </c>
      <c r="E2228" s="11" t="s">
        <v>30</v>
      </c>
      <c r="F2228" s="3" t="str">
        <f t="shared" si="172"/>
        <v>Por</v>
      </c>
      <c r="G2228" s="3" t="str">
        <f t="shared" si="173"/>
        <v>OtherHem</v>
      </c>
      <c r="H2228" s="19">
        <v>4</v>
      </c>
      <c r="I2228" s="19">
        <v>3</v>
      </c>
      <c r="J2228" s="19">
        <v>2</v>
      </c>
      <c r="K2228" s="24">
        <v>0</v>
      </c>
      <c r="L2228" s="12">
        <f t="shared" si="174"/>
        <v>21.991148575128552</v>
      </c>
      <c r="M2228" s="4">
        <f t="shared" si="175"/>
        <v>1.3422479127083906</v>
      </c>
      <c r="N2228" s="4">
        <f t="shared" si="176"/>
        <v>3.0906400349047134</v>
      </c>
    </row>
    <row r="2229" spans="1:14" x14ac:dyDescent="0.2">
      <c r="A2229" s="31">
        <v>37503</v>
      </c>
      <c r="B2229" s="11" t="s">
        <v>31</v>
      </c>
      <c r="C2229" s="11" t="s">
        <v>29</v>
      </c>
      <c r="D2229" s="7">
        <v>5</v>
      </c>
      <c r="E2229" s="11" t="s">
        <v>30</v>
      </c>
      <c r="F2229" s="3" t="str">
        <f t="shared" si="172"/>
        <v>Por</v>
      </c>
      <c r="G2229" s="3" t="str">
        <f t="shared" si="173"/>
        <v>OtherHem</v>
      </c>
      <c r="H2229" s="19">
        <v>5.5</v>
      </c>
      <c r="I2229" s="19">
        <v>4</v>
      </c>
      <c r="J2229" s="19">
        <v>0</v>
      </c>
      <c r="K2229" s="24">
        <v>0</v>
      </c>
      <c r="L2229" s="12">
        <f t="shared" si="174"/>
        <v>17.27875959474386</v>
      </c>
      <c r="M2229" s="4">
        <f t="shared" si="175"/>
        <v>1.2375125621883776</v>
      </c>
      <c r="N2229" s="4">
        <f t="shared" si="176"/>
        <v>2.8494779780878252</v>
      </c>
    </row>
    <row r="2230" spans="1:14" x14ac:dyDescent="0.2">
      <c r="A2230" s="31">
        <v>37503</v>
      </c>
      <c r="B2230" s="11" t="s">
        <v>31</v>
      </c>
      <c r="C2230" s="11" t="s">
        <v>29</v>
      </c>
      <c r="D2230" s="7">
        <v>5</v>
      </c>
      <c r="E2230" s="11" t="s">
        <v>30</v>
      </c>
      <c r="F2230" s="3" t="str">
        <f t="shared" si="172"/>
        <v>Por</v>
      </c>
      <c r="G2230" s="3" t="str">
        <f t="shared" si="173"/>
        <v>OtherHem</v>
      </c>
      <c r="H2230" s="19">
        <v>6</v>
      </c>
      <c r="I2230" s="19">
        <v>5.5</v>
      </c>
      <c r="J2230" s="19">
        <v>5</v>
      </c>
      <c r="K2230" s="24">
        <v>0</v>
      </c>
      <c r="L2230" s="12">
        <f t="shared" si="174"/>
        <v>104.45795573186062</v>
      </c>
      <c r="M2230" s="4">
        <f t="shared" si="175"/>
        <v>2.0189415223332574</v>
      </c>
      <c r="N2230" s="4">
        <f t="shared" si="176"/>
        <v>4.6487846529512629</v>
      </c>
    </row>
    <row r="2231" spans="1:14" x14ac:dyDescent="0.2">
      <c r="A2231" s="31">
        <v>37503</v>
      </c>
      <c r="B2231" s="11" t="s">
        <v>31</v>
      </c>
      <c r="C2231" s="11" t="s">
        <v>29</v>
      </c>
      <c r="D2231" s="7">
        <v>5</v>
      </c>
      <c r="E2231" s="11" t="s">
        <v>30</v>
      </c>
      <c r="F2231" s="3" t="str">
        <f t="shared" si="172"/>
        <v>Por</v>
      </c>
      <c r="G2231" s="3" t="str">
        <f t="shared" si="173"/>
        <v>OtherHem</v>
      </c>
      <c r="H2231" s="19">
        <v>3</v>
      </c>
      <c r="I2231" s="19">
        <v>2</v>
      </c>
      <c r="J2231" s="19">
        <v>1</v>
      </c>
      <c r="K2231" s="24">
        <v>10</v>
      </c>
      <c r="L2231" s="12">
        <f t="shared" si="174"/>
        <v>7.8539816339744828</v>
      </c>
      <c r="M2231" s="4">
        <f t="shared" si="175"/>
        <v>0.8950898813661714</v>
      </c>
      <c r="N2231" s="4">
        <f t="shared" si="176"/>
        <v>2.061020617723555</v>
      </c>
    </row>
    <row r="2232" spans="1:14" x14ac:dyDescent="0.2">
      <c r="A2232" s="31">
        <v>37503</v>
      </c>
      <c r="B2232" s="11" t="s">
        <v>31</v>
      </c>
      <c r="C2232" s="11" t="s">
        <v>29</v>
      </c>
      <c r="D2232" s="7">
        <v>6</v>
      </c>
      <c r="E2232" s="11" t="s">
        <v>30</v>
      </c>
      <c r="F2232" s="3" t="str">
        <f t="shared" si="172"/>
        <v>Por</v>
      </c>
      <c r="G2232" s="3" t="str">
        <f t="shared" si="173"/>
        <v>OtherHem</v>
      </c>
      <c r="H2232" s="19">
        <v>7</v>
      </c>
      <c r="I2232" s="19">
        <v>3</v>
      </c>
      <c r="J2232" s="19">
        <v>0</v>
      </c>
      <c r="K2232" s="24">
        <v>5</v>
      </c>
      <c r="L2232" s="12">
        <f t="shared" si="174"/>
        <v>16.493361431346415</v>
      </c>
      <c r="M2232" s="4">
        <f t="shared" si="175"/>
        <v>1.2173091761000907</v>
      </c>
      <c r="N2232" s="4">
        <f t="shared" si="176"/>
        <v>2.8029579624529326</v>
      </c>
    </row>
    <row r="2233" spans="1:14" x14ac:dyDescent="0.2">
      <c r="A2233" s="31">
        <v>37503</v>
      </c>
      <c r="B2233" s="11" t="s">
        <v>31</v>
      </c>
      <c r="C2233" s="11" t="s">
        <v>29</v>
      </c>
      <c r="D2233" s="7">
        <v>6</v>
      </c>
      <c r="E2233" s="11" t="s">
        <v>30</v>
      </c>
      <c r="F2233" s="3" t="str">
        <f t="shared" si="172"/>
        <v>Por</v>
      </c>
      <c r="G2233" s="3" t="str">
        <f t="shared" si="173"/>
        <v>OtherHem</v>
      </c>
      <c r="H2233" s="19">
        <v>5.4</v>
      </c>
      <c r="I2233" s="19">
        <v>6</v>
      </c>
      <c r="J2233" s="19">
        <v>0</v>
      </c>
      <c r="K2233" s="24">
        <v>5</v>
      </c>
      <c r="L2233" s="12">
        <f t="shared" si="174"/>
        <v>25.44690049407733</v>
      </c>
      <c r="M2233" s="4">
        <f t="shared" si="175"/>
        <v>1.4056348915727837</v>
      </c>
      <c r="N2233" s="4">
        <f t="shared" si="176"/>
        <v>3.2365939475277936</v>
      </c>
    </row>
    <row r="2234" spans="1:14" x14ac:dyDescent="0.2">
      <c r="A2234" s="31">
        <v>37503</v>
      </c>
      <c r="B2234" s="11" t="s">
        <v>31</v>
      </c>
      <c r="C2234" s="11" t="s">
        <v>29</v>
      </c>
      <c r="D2234" s="7">
        <v>6</v>
      </c>
      <c r="E2234" s="11" t="s">
        <v>30</v>
      </c>
      <c r="F2234" s="3" t="str">
        <f t="shared" si="172"/>
        <v>Por</v>
      </c>
      <c r="G2234" s="3" t="str">
        <f t="shared" si="173"/>
        <v>OtherHem</v>
      </c>
      <c r="H2234" s="19">
        <v>4</v>
      </c>
      <c r="I2234" s="19">
        <v>4</v>
      </c>
      <c r="J2234" s="19">
        <v>0</v>
      </c>
      <c r="K2234" s="24">
        <v>20</v>
      </c>
      <c r="L2234" s="12">
        <f t="shared" si="174"/>
        <v>12.566370614359172</v>
      </c>
      <c r="M2234" s="4">
        <f t="shared" si="175"/>
        <v>1.0992098640220962</v>
      </c>
      <c r="N2234" s="4">
        <f t="shared" si="176"/>
        <v>2.5310242469692907</v>
      </c>
    </row>
    <row r="2235" spans="1:14" x14ac:dyDescent="0.2">
      <c r="A2235" s="31">
        <v>37503</v>
      </c>
      <c r="B2235" s="11" t="s">
        <v>31</v>
      </c>
      <c r="C2235" s="11" t="s">
        <v>29</v>
      </c>
      <c r="D2235" s="7">
        <v>7</v>
      </c>
      <c r="E2235" s="11" t="s">
        <v>30</v>
      </c>
      <c r="F2235" s="3" t="str">
        <f t="shared" si="172"/>
        <v>Por</v>
      </c>
      <c r="G2235" s="3" t="str">
        <f t="shared" si="173"/>
        <v>OtherHem</v>
      </c>
      <c r="H2235" s="19">
        <v>5.4</v>
      </c>
      <c r="I2235" s="19">
        <v>3</v>
      </c>
      <c r="J2235" s="19">
        <v>4</v>
      </c>
      <c r="K2235" s="24">
        <v>100</v>
      </c>
      <c r="L2235" s="12">
        <f t="shared" si="174"/>
        <v>62.988932704475353</v>
      </c>
      <c r="M2235" s="4">
        <f t="shared" si="175"/>
        <v>1.799264249650335</v>
      </c>
      <c r="N2235" s="4">
        <f t="shared" si="176"/>
        <v>4.142959039601978</v>
      </c>
    </row>
    <row r="2236" spans="1:14" x14ac:dyDescent="0.2">
      <c r="A2236" s="31">
        <v>37503</v>
      </c>
      <c r="B2236" s="11" t="s">
        <v>31</v>
      </c>
      <c r="C2236" s="11" t="s">
        <v>29</v>
      </c>
      <c r="D2236" s="7">
        <v>7</v>
      </c>
      <c r="E2236" s="11" t="s">
        <v>30</v>
      </c>
      <c r="F2236" s="3" t="str">
        <f t="shared" si="172"/>
        <v>Por</v>
      </c>
      <c r="G2236" s="3" t="str">
        <f t="shared" si="173"/>
        <v>OtherHem</v>
      </c>
      <c r="H2236" s="19">
        <v>4</v>
      </c>
      <c r="I2236" s="19">
        <v>2.6</v>
      </c>
      <c r="J2236" s="19">
        <v>0</v>
      </c>
      <c r="K2236" s="24">
        <v>50</v>
      </c>
      <c r="L2236" s="12">
        <f t="shared" si="174"/>
        <v>8.1681408993334621</v>
      </c>
      <c r="M2236" s="4">
        <f t="shared" si="175"/>
        <v>0.91212322066495177</v>
      </c>
      <c r="N2236" s="4">
        <f t="shared" si="176"/>
        <v>2.1002413308768366</v>
      </c>
    </row>
    <row r="2237" spans="1:14" x14ac:dyDescent="0.2">
      <c r="A2237" s="31">
        <v>37503</v>
      </c>
      <c r="B2237" s="11" t="s">
        <v>31</v>
      </c>
      <c r="C2237" s="11" t="s">
        <v>29</v>
      </c>
      <c r="D2237" s="7">
        <v>8</v>
      </c>
      <c r="E2237" s="11" t="s">
        <v>30</v>
      </c>
      <c r="F2237" s="3" t="str">
        <f t="shared" si="172"/>
        <v>Por</v>
      </c>
      <c r="G2237" s="3" t="str">
        <f t="shared" si="173"/>
        <v>OtherHem</v>
      </c>
      <c r="H2237" s="19">
        <v>5</v>
      </c>
      <c r="I2237" s="19">
        <v>2.6</v>
      </c>
      <c r="J2237" s="19">
        <v>0</v>
      </c>
      <c r="K2237" s="24">
        <v>5</v>
      </c>
      <c r="L2237" s="12">
        <f t="shared" si="174"/>
        <v>10.210176124166829</v>
      </c>
      <c r="M2237" s="4">
        <f t="shared" si="175"/>
        <v>1.0090332336730083</v>
      </c>
      <c r="N2237" s="4">
        <f t="shared" si="176"/>
        <v>2.3233848821910463</v>
      </c>
    </row>
    <row r="2238" spans="1:14" x14ac:dyDescent="0.2">
      <c r="A2238" s="31">
        <v>37503</v>
      </c>
      <c r="B2238" s="11" t="s">
        <v>31</v>
      </c>
      <c r="C2238" s="11" t="s">
        <v>29</v>
      </c>
      <c r="D2238" s="7">
        <v>8</v>
      </c>
      <c r="E2238" s="11" t="s">
        <v>30</v>
      </c>
      <c r="F2238" s="3" t="str">
        <f t="shared" si="172"/>
        <v>Por</v>
      </c>
      <c r="G2238" s="3" t="str">
        <f t="shared" si="173"/>
        <v>OtherHem</v>
      </c>
      <c r="H2238" s="19">
        <v>4</v>
      </c>
      <c r="I2238" s="19">
        <v>2.5</v>
      </c>
      <c r="J2238" s="19">
        <v>3</v>
      </c>
      <c r="K2238" s="24">
        <v>0</v>
      </c>
      <c r="L2238" s="12">
        <f t="shared" si="174"/>
        <v>36.128315516282619</v>
      </c>
      <c r="M2238" s="4">
        <f t="shared" si="175"/>
        <v>1.5578477130477455</v>
      </c>
      <c r="N2238" s="4">
        <f t="shared" si="176"/>
        <v>3.5870769212186047</v>
      </c>
    </row>
    <row r="2239" spans="1:14" x14ac:dyDescent="0.2">
      <c r="A2239" s="31">
        <v>37503</v>
      </c>
      <c r="B2239" s="11" t="s">
        <v>31</v>
      </c>
      <c r="C2239" s="11" t="s">
        <v>29</v>
      </c>
      <c r="D2239" s="7">
        <v>8</v>
      </c>
      <c r="E2239" s="11" t="s">
        <v>30</v>
      </c>
      <c r="F2239" s="3" t="str">
        <f t="shared" si="172"/>
        <v>Por</v>
      </c>
      <c r="G2239" s="3" t="str">
        <f t="shared" si="173"/>
        <v>OtherHem</v>
      </c>
      <c r="H2239" s="19">
        <v>4</v>
      </c>
      <c r="I2239" s="19">
        <v>3.5</v>
      </c>
      <c r="J2239" s="19">
        <v>5</v>
      </c>
      <c r="K2239" s="24">
        <v>0</v>
      </c>
      <c r="L2239" s="12">
        <f t="shared" si="174"/>
        <v>89.535390627309098</v>
      </c>
      <c r="M2239" s="4">
        <f t="shared" si="175"/>
        <v>1.9519947327026441</v>
      </c>
      <c r="N2239" s="4">
        <f t="shared" si="176"/>
        <v>4.4946339731240048</v>
      </c>
    </row>
    <row r="2240" spans="1:14" x14ac:dyDescent="0.2">
      <c r="A2240" s="31">
        <v>37503</v>
      </c>
      <c r="B2240" s="11" t="s">
        <v>31</v>
      </c>
      <c r="C2240" s="11" t="s">
        <v>29</v>
      </c>
      <c r="D2240" s="7">
        <v>8</v>
      </c>
      <c r="E2240" s="11" t="s">
        <v>30</v>
      </c>
      <c r="F2240" s="3" t="str">
        <f t="shared" si="172"/>
        <v>Por</v>
      </c>
      <c r="G2240" s="3" t="str">
        <f t="shared" si="173"/>
        <v>OtherHem</v>
      </c>
      <c r="H2240" s="19">
        <v>14</v>
      </c>
      <c r="I2240" s="19">
        <v>6</v>
      </c>
      <c r="J2240" s="19">
        <v>12</v>
      </c>
      <c r="K2240" s="24">
        <v>0</v>
      </c>
      <c r="L2240" s="12">
        <f t="shared" si="174"/>
        <v>518.36278784231581</v>
      </c>
      <c r="M2240" s="4">
        <f t="shared" si="175"/>
        <v>2.71463381690804</v>
      </c>
      <c r="N2240" s="4">
        <f t="shared" si="176"/>
        <v>6.2506753597499802</v>
      </c>
    </row>
    <row r="2241" spans="1:14" x14ac:dyDescent="0.2">
      <c r="A2241" s="31">
        <v>37503</v>
      </c>
      <c r="B2241" s="11" t="s">
        <v>31</v>
      </c>
      <c r="C2241" s="11" t="s">
        <v>29</v>
      </c>
      <c r="D2241" s="7">
        <v>8</v>
      </c>
      <c r="E2241" s="11" t="s">
        <v>30</v>
      </c>
      <c r="F2241" s="3" t="str">
        <f t="shared" si="172"/>
        <v>Por</v>
      </c>
      <c r="G2241" s="3" t="str">
        <f t="shared" si="173"/>
        <v>OtherHem</v>
      </c>
      <c r="H2241" s="19">
        <v>30</v>
      </c>
      <c r="I2241" s="19">
        <v>29</v>
      </c>
      <c r="J2241" s="19">
        <v>16</v>
      </c>
      <c r="K2241" s="24">
        <v>0</v>
      </c>
      <c r="L2241" s="12">
        <f t="shared" si="174"/>
        <v>1487.5441214747671</v>
      </c>
      <c r="M2241" s="4">
        <f t="shared" si="175"/>
        <v>3.1724698560334259</v>
      </c>
      <c r="N2241" s="4">
        <f t="shared" si="176"/>
        <v>7.3048817984755328</v>
      </c>
    </row>
    <row r="2242" spans="1:14" x14ac:dyDescent="0.2">
      <c r="A2242" s="30">
        <v>37503</v>
      </c>
      <c r="B2242" s="3" t="s">
        <v>20</v>
      </c>
      <c r="C2242" s="3" t="s">
        <v>29</v>
      </c>
      <c r="D2242" s="2">
        <v>1</v>
      </c>
      <c r="E2242" s="3" t="s">
        <v>6</v>
      </c>
      <c r="F2242" s="3" t="str">
        <f t="shared" si="172"/>
        <v>Por</v>
      </c>
      <c r="G2242" s="3" t="str">
        <f t="shared" si="173"/>
        <v>Hemisph</v>
      </c>
      <c r="H2242" s="17">
        <v>3</v>
      </c>
      <c r="I2242" s="17">
        <v>2</v>
      </c>
      <c r="J2242" s="17">
        <v>2.5</v>
      </c>
      <c r="K2242" s="22">
        <v>0</v>
      </c>
      <c r="L2242" s="12">
        <f t="shared" si="174"/>
        <v>24.347343065320896</v>
      </c>
      <c r="M2242" s="4">
        <f t="shared" si="175"/>
        <v>1.386451575200444</v>
      </c>
      <c r="N2242" s="4">
        <f t="shared" si="176"/>
        <v>3.1924227292146559</v>
      </c>
    </row>
    <row r="2243" spans="1:14" x14ac:dyDescent="0.2">
      <c r="A2243" s="30">
        <v>37503</v>
      </c>
      <c r="B2243" s="3" t="s">
        <v>20</v>
      </c>
      <c r="C2243" s="3" t="s">
        <v>29</v>
      </c>
      <c r="D2243" s="2">
        <v>1</v>
      </c>
      <c r="E2243" s="3" t="s">
        <v>6</v>
      </c>
      <c r="F2243" s="3" t="str">
        <f t="shared" ref="F2243:F2306" si="177">VLOOKUP(E2243,P$3:Q$22,2)</f>
        <v>Por</v>
      </c>
      <c r="G2243" s="3" t="str">
        <f t="shared" ref="G2243:G2306" si="178">VLOOKUP(E2243,P$24:Q$44,2)</f>
        <v>Hemisph</v>
      </c>
      <c r="H2243" s="17">
        <v>1.5</v>
      </c>
      <c r="I2243" s="17">
        <v>1</v>
      </c>
      <c r="J2243" s="17">
        <v>1.5</v>
      </c>
      <c r="K2243" s="22">
        <v>0</v>
      </c>
      <c r="L2243" s="12">
        <f t="shared" ref="L2243:L2306" si="179">IF(J2243&gt;0,PI()*((H2243/2)*(I2243/2)+J2243^2),((H2243/2)*(I2243/2))*PI())</f>
        <v>8.2466807156732074</v>
      </c>
      <c r="M2243" s="4">
        <f t="shared" ref="M2243:M2306" si="180">LOG(L2243)</f>
        <v>0.91627918043610956</v>
      </c>
      <c r="N2243" s="4">
        <f t="shared" ref="N2243:N2306" si="181">LN(L2243)</f>
        <v>2.1098107818929872</v>
      </c>
    </row>
    <row r="2244" spans="1:14" x14ac:dyDescent="0.2">
      <c r="A2244" s="30">
        <v>37503</v>
      </c>
      <c r="B2244" s="3" t="s">
        <v>20</v>
      </c>
      <c r="C2244" s="3" t="s">
        <v>29</v>
      </c>
      <c r="D2244" s="2">
        <v>1</v>
      </c>
      <c r="E2244" s="3" t="s">
        <v>6</v>
      </c>
      <c r="F2244" s="3" t="str">
        <f t="shared" si="177"/>
        <v>Por</v>
      </c>
      <c r="G2244" s="3" t="str">
        <f t="shared" si="178"/>
        <v>Hemisph</v>
      </c>
      <c r="H2244" s="17">
        <v>0.4</v>
      </c>
      <c r="I2244" s="17">
        <v>0.3</v>
      </c>
      <c r="J2244" s="17">
        <v>0</v>
      </c>
      <c r="K2244" s="22">
        <v>0</v>
      </c>
      <c r="L2244" s="12">
        <f t="shared" si="179"/>
        <v>9.4247779607693788E-2</v>
      </c>
      <c r="M2244" s="4">
        <f t="shared" si="180"/>
        <v>-1.0257288725862037</v>
      </c>
      <c r="N2244" s="4">
        <f t="shared" si="181"/>
        <v>-2.3618280114705814</v>
      </c>
    </row>
    <row r="2245" spans="1:14" x14ac:dyDescent="0.2">
      <c r="A2245" s="30">
        <v>37503</v>
      </c>
      <c r="B2245" s="3" t="s">
        <v>20</v>
      </c>
      <c r="C2245" s="3" t="s">
        <v>29</v>
      </c>
      <c r="D2245" s="2">
        <v>1</v>
      </c>
      <c r="E2245" s="3" t="s">
        <v>6</v>
      </c>
      <c r="F2245" s="3" t="str">
        <f t="shared" si="177"/>
        <v>Por</v>
      </c>
      <c r="G2245" s="3" t="str">
        <f t="shared" si="178"/>
        <v>Hemisph</v>
      </c>
      <c r="H2245" s="17">
        <v>1.2</v>
      </c>
      <c r="I2245" s="17">
        <v>1</v>
      </c>
      <c r="J2245" s="17">
        <v>1</v>
      </c>
      <c r="K2245" s="22">
        <v>25</v>
      </c>
      <c r="L2245" s="12">
        <f t="shared" si="179"/>
        <v>4.0840704496667311</v>
      </c>
      <c r="M2245" s="4">
        <f t="shared" si="180"/>
        <v>0.61109322500097063</v>
      </c>
      <c r="N2245" s="4">
        <f t="shared" si="181"/>
        <v>1.4070941503168912</v>
      </c>
    </row>
    <row r="2246" spans="1:14" x14ac:dyDescent="0.2">
      <c r="A2246" s="30">
        <v>37503</v>
      </c>
      <c r="B2246" s="3" t="s">
        <v>20</v>
      </c>
      <c r="C2246" s="3" t="s">
        <v>29</v>
      </c>
      <c r="D2246" s="2">
        <v>1</v>
      </c>
      <c r="E2246" s="3" t="s">
        <v>6</v>
      </c>
      <c r="F2246" s="3" t="str">
        <f t="shared" si="177"/>
        <v>Por</v>
      </c>
      <c r="G2246" s="3" t="str">
        <f t="shared" si="178"/>
        <v>Hemisph</v>
      </c>
      <c r="H2246" s="17">
        <v>2.5</v>
      </c>
      <c r="I2246" s="17">
        <v>1.2</v>
      </c>
      <c r="J2246" s="17">
        <v>0.4</v>
      </c>
      <c r="K2246" s="22">
        <v>10</v>
      </c>
      <c r="L2246" s="12">
        <f t="shared" si="179"/>
        <v>2.858849314766712</v>
      </c>
      <c r="M2246" s="4">
        <f t="shared" si="180"/>
        <v>0.4561912650152275</v>
      </c>
      <c r="N2246" s="4">
        <f t="shared" si="181"/>
        <v>1.050419206378159</v>
      </c>
    </row>
    <row r="2247" spans="1:14" x14ac:dyDescent="0.2">
      <c r="A2247" s="30">
        <v>37503</v>
      </c>
      <c r="B2247" s="3" t="s">
        <v>20</v>
      </c>
      <c r="C2247" s="3" t="s">
        <v>29</v>
      </c>
      <c r="D2247" s="2">
        <v>1</v>
      </c>
      <c r="E2247" s="3" t="s">
        <v>6</v>
      </c>
      <c r="F2247" s="3" t="str">
        <f t="shared" si="177"/>
        <v>Por</v>
      </c>
      <c r="G2247" s="3" t="str">
        <f t="shared" si="178"/>
        <v>Hemisph</v>
      </c>
      <c r="H2247" s="17">
        <v>2</v>
      </c>
      <c r="I2247" s="17">
        <v>2</v>
      </c>
      <c r="J2247" s="17">
        <v>0.5</v>
      </c>
      <c r="K2247" s="22">
        <v>0</v>
      </c>
      <c r="L2247" s="12">
        <f t="shared" si="179"/>
        <v>3.9269908169872414</v>
      </c>
      <c r="M2247" s="4">
        <f t="shared" si="180"/>
        <v>0.59405988570219026</v>
      </c>
      <c r="N2247" s="4">
        <f t="shared" si="181"/>
        <v>1.3678734371636099</v>
      </c>
    </row>
    <row r="2248" spans="1:14" x14ac:dyDescent="0.2">
      <c r="A2248" s="30">
        <v>37503</v>
      </c>
      <c r="B2248" s="3" t="s">
        <v>20</v>
      </c>
      <c r="C2248" s="3" t="s">
        <v>29</v>
      </c>
      <c r="D2248" s="2">
        <v>1</v>
      </c>
      <c r="E2248" s="3" t="s">
        <v>6</v>
      </c>
      <c r="F2248" s="3" t="str">
        <f t="shared" si="177"/>
        <v>Por</v>
      </c>
      <c r="G2248" s="3" t="str">
        <f t="shared" si="178"/>
        <v>Hemisph</v>
      </c>
      <c r="H2248" s="17">
        <v>1.2</v>
      </c>
      <c r="I2248" s="17">
        <v>1</v>
      </c>
      <c r="J2248" s="17">
        <v>0.2</v>
      </c>
      <c r="K2248" s="22">
        <v>0</v>
      </c>
      <c r="L2248" s="12">
        <f t="shared" si="179"/>
        <v>1.0681415022205296</v>
      </c>
      <c r="M2248" s="4">
        <f t="shared" si="180"/>
        <v>2.8628789736388945E-2</v>
      </c>
      <c r="N2248" s="4">
        <f t="shared" si="181"/>
        <v>6.5920224477470118E-2</v>
      </c>
    </row>
    <row r="2249" spans="1:14" x14ac:dyDescent="0.2">
      <c r="A2249" s="30">
        <v>37503</v>
      </c>
      <c r="B2249" s="3" t="s">
        <v>20</v>
      </c>
      <c r="C2249" s="3" t="s">
        <v>29</v>
      </c>
      <c r="D2249" s="2">
        <v>1</v>
      </c>
      <c r="E2249" s="3" t="s">
        <v>6</v>
      </c>
      <c r="F2249" s="3" t="str">
        <f t="shared" si="177"/>
        <v>Por</v>
      </c>
      <c r="G2249" s="3" t="str">
        <f t="shared" si="178"/>
        <v>Hemisph</v>
      </c>
      <c r="H2249" s="17">
        <v>1.8</v>
      </c>
      <c r="I2249" s="17">
        <v>1.2</v>
      </c>
      <c r="J2249" s="17">
        <v>0.6</v>
      </c>
      <c r="K2249" s="22">
        <v>0</v>
      </c>
      <c r="L2249" s="12">
        <f t="shared" si="179"/>
        <v>2.8274333882308138</v>
      </c>
      <c r="M2249" s="4">
        <f t="shared" si="180"/>
        <v>0.45139238213345872</v>
      </c>
      <c r="N2249" s="4">
        <f t="shared" si="181"/>
        <v>1.0393693701915738</v>
      </c>
    </row>
    <row r="2250" spans="1:14" x14ac:dyDescent="0.2">
      <c r="A2250" s="30">
        <v>37503</v>
      </c>
      <c r="B2250" s="3" t="s">
        <v>20</v>
      </c>
      <c r="C2250" s="3" t="s">
        <v>29</v>
      </c>
      <c r="D2250" s="2">
        <v>1</v>
      </c>
      <c r="E2250" s="3" t="s">
        <v>6</v>
      </c>
      <c r="F2250" s="3" t="str">
        <f t="shared" si="177"/>
        <v>Por</v>
      </c>
      <c r="G2250" s="3" t="str">
        <f t="shared" si="178"/>
        <v>Hemisph</v>
      </c>
      <c r="H2250" s="17">
        <v>1.8</v>
      </c>
      <c r="I2250" s="17">
        <v>2</v>
      </c>
      <c r="J2250" s="17">
        <v>0</v>
      </c>
      <c r="K2250" s="22">
        <v>0</v>
      </c>
      <c r="L2250" s="12">
        <f t="shared" si="179"/>
        <v>2.8274333882308138</v>
      </c>
      <c r="M2250" s="4">
        <f t="shared" si="180"/>
        <v>0.45139238213345872</v>
      </c>
      <c r="N2250" s="4">
        <f t="shared" si="181"/>
        <v>1.0393693701915738</v>
      </c>
    </row>
    <row r="2251" spans="1:14" x14ac:dyDescent="0.2">
      <c r="A2251" s="30">
        <v>37503</v>
      </c>
      <c r="B2251" s="3" t="s">
        <v>20</v>
      </c>
      <c r="C2251" s="3" t="s">
        <v>29</v>
      </c>
      <c r="D2251" s="2">
        <v>1</v>
      </c>
      <c r="E2251" s="3" t="s">
        <v>6</v>
      </c>
      <c r="F2251" s="3" t="str">
        <f t="shared" si="177"/>
        <v>Por</v>
      </c>
      <c r="G2251" s="3" t="str">
        <f t="shared" si="178"/>
        <v>Hemisph</v>
      </c>
      <c r="H2251" s="17">
        <v>4</v>
      </c>
      <c r="I2251" s="17">
        <v>4</v>
      </c>
      <c r="J2251" s="17">
        <v>7.5</v>
      </c>
      <c r="K2251" s="22">
        <v>0</v>
      </c>
      <c r="L2251" s="12">
        <f t="shared" si="179"/>
        <v>189.28095737878505</v>
      </c>
      <c r="M2251" s="4">
        <f t="shared" si="180"/>
        <v>2.27710692394104</v>
      </c>
      <c r="N2251" s="4">
        <f t="shared" si="181"/>
        <v>5.2432324582201648</v>
      </c>
    </row>
    <row r="2252" spans="1:14" x14ac:dyDescent="0.2">
      <c r="A2252" s="30">
        <v>37503</v>
      </c>
      <c r="B2252" s="3" t="s">
        <v>20</v>
      </c>
      <c r="C2252" s="3" t="s">
        <v>29</v>
      </c>
      <c r="D2252" s="2">
        <v>1</v>
      </c>
      <c r="E2252" s="3" t="s">
        <v>6</v>
      </c>
      <c r="F2252" s="3" t="str">
        <f t="shared" si="177"/>
        <v>Por</v>
      </c>
      <c r="G2252" s="3" t="str">
        <f t="shared" si="178"/>
        <v>Hemisph</v>
      </c>
      <c r="H2252" s="17">
        <v>2</v>
      </c>
      <c r="I2252" s="17">
        <v>1.5</v>
      </c>
      <c r="J2252" s="17">
        <v>0.6</v>
      </c>
      <c r="K2252" s="22">
        <v>0</v>
      </c>
      <c r="L2252" s="12">
        <f t="shared" si="179"/>
        <v>3.4871678454846702</v>
      </c>
      <c r="M2252" s="4">
        <f t="shared" si="180"/>
        <v>0.54247285148079127</v>
      </c>
      <c r="N2252" s="4">
        <f t="shared" si="181"/>
        <v>1.2490899011736429</v>
      </c>
    </row>
    <row r="2253" spans="1:14" x14ac:dyDescent="0.2">
      <c r="A2253" s="30">
        <v>37503</v>
      </c>
      <c r="B2253" s="3" t="s">
        <v>20</v>
      </c>
      <c r="C2253" s="3" t="s">
        <v>29</v>
      </c>
      <c r="D2253" s="2">
        <v>1</v>
      </c>
      <c r="E2253" s="3" t="s">
        <v>6</v>
      </c>
      <c r="F2253" s="3" t="str">
        <f t="shared" si="177"/>
        <v>Por</v>
      </c>
      <c r="G2253" s="3" t="str">
        <f t="shared" si="178"/>
        <v>Hemisph</v>
      </c>
      <c r="H2253" s="17">
        <v>1.5</v>
      </c>
      <c r="I2253" s="17">
        <v>1.7</v>
      </c>
      <c r="J2253" s="17">
        <v>0</v>
      </c>
      <c r="K2253" s="22">
        <v>0</v>
      </c>
      <c r="L2253" s="12">
        <f t="shared" si="179"/>
        <v>2.0027653166634929</v>
      </c>
      <c r="M2253" s="4">
        <f t="shared" si="180"/>
        <v>0.30163006180012658</v>
      </c>
      <c r="N2253" s="4">
        <f t="shared" si="181"/>
        <v>0.69452888389984413</v>
      </c>
    </row>
    <row r="2254" spans="1:14" x14ac:dyDescent="0.2">
      <c r="A2254" s="31">
        <v>37503</v>
      </c>
      <c r="B2254" s="11" t="s">
        <v>31</v>
      </c>
      <c r="C2254" s="11" t="s">
        <v>29</v>
      </c>
      <c r="D2254" s="7">
        <v>1</v>
      </c>
      <c r="E2254" s="11" t="s">
        <v>6</v>
      </c>
      <c r="F2254" s="3" t="str">
        <f t="shared" si="177"/>
        <v>Por</v>
      </c>
      <c r="G2254" s="3" t="str">
        <f t="shared" si="178"/>
        <v>Hemisph</v>
      </c>
      <c r="H2254" s="19">
        <v>3</v>
      </c>
      <c r="I2254" s="19">
        <v>2.5</v>
      </c>
      <c r="J2254" s="19">
        <v>3</v>
      </c>
      <c r="K2254" s="24">
        <v>85</v>
      </c>
      <c r="L2254" s="12">
        <f t="shared" si="179"/>
        <v>34.164820107788998</v>
      </c>
      <c r="M2254" s="4">
        <f t="shared" si="180"/>
        <v>1.5335791383208088</v>
      </c>
      <c r="N2254" s="4">
        <f t="shared" si="181"/>
        <v>3.5311964628241479</v>
      </c>
    </row>
    <row r="2255" spans="1:14" x14ac:dyDescent="0.2">
      <c r="A2255" s="31">
        <v>37503</v>
      </c>
      <c r="B2255" s="11" t="s">
        <v>31</v>
      </c>
      <c r="C2255" s="11" t="s">
        <v>29</v>
      </c>
      <c r="D2255" s="7">
        <v>1</v>
      </c>
      <c r="E2255" s="11" t="s">
        <v>6</v>
      </c>
      <c r="F2255" s="3" t="str">
        <f t="shared" si="177"/>
        <v>Por</v>
      </c>
      <c r="G2255" s="3" t="str">
        <f t="shared" si="178"/>
        <v>Hemisph</v>
      </c>
      <c r="H2255" s="19">
        <v>7</v>
      </c>
      <c r="I2255" s="19">
        <v>5</v>
      </c>
      <c r="J2255" s="19">
        <v>3</v>
      </c>
      <c r="K2255" s="24">
        <v>0</v>
      </c>
      <c r="L2255" s="12">
        <f t="shared" si="179"/>
        <v>55.76326960121883</v>
      </c>
      <c r="M2255" s="4">
        <f t="shared" si="180"/>
        <v>1.7463482300852466</v>
      </c>
      <c r="N2255" s="4">
        <f t="shared" si="181"/>
        <v>4.0211154017708246</v>
      </c>
    </row>
    <row r="2256" spans="1:14" x14ac:dyDescent="0.2">
      <c r="A2256" s="31">
        <v>37503</v>
      </c>
      <c r="B2256" s="11" t="s">
        <v>31</v>
      </c>
      <c r="C2256" s="11" t="s">
        <v>29</v>
      </c>
      <c r="D2256" s="7">
        <v>1</v>
      </c>
      <c r="E2256" s="11" t="s">
        <v>6</v>
      </c>
      <c r="F2256" s="3" t="str">
        <f t="shared" si="177"/>
        <v>Por</v>
      </c>
      <c r="G2256" s="3" t="str">
        <f t="shared" si="178"/>
        <v>Hemisph</v>
      </c>
      <c r="H2256" s="19">
        <v>3</v>
      </c>
      <c r="I2256" s="19">
        <v>1.6</v>
      </c>
      <c r="J2256" s="19">
        <v>0</v>
      </c>
      <c r="K2256" s="24">
        <v>0</v>
      </c>
      <c r="L2256" s="12">
        <f t="shared" si="179"/>
        <v>3.7699111843077522</v>
      </c>
      <c r="M2256" s="4">
        <f t="shared" si="180"/>
        <v>0.57633111874175869</v>
      </c>
      <c r="N2256" s="4">
        <f t="shared" si="181"/>
        <v>1.3270514426433548</v>
      </c>
    </row>
    <row r="2257" spans="1:14" x14ac:dyDescent="0.2">
      <c r="A2257" s="31">
        <v>37503</v>
      </c>
      <c r="B2257" s="11" t="s">
        <v>31</v>
      </c>
      <c r="C2257" s="11" t="s">
        <v>29</v>
      </c>
      <c r="D2257" s="7">
        <v>1</v>
      </c>
      <c r="E2257" s="11" t="s">
        <v>6</v>
      </c>
      <c r="F2257" s="3" t="str">
        <f t="shared" si="177"/>
        <v>Por</v>
      </c>
      <c r="G2257" s="3" t="str">
        <f t="shared" si="178"/>
        <v>Hemisph</v>
      </c>
      <c r="H2257" s="19">
        <v>1</v>
      </c>
      <c r="I2257" s="19">
        <v>1</v>
      </c>
      <c r="J2257" s="19">
        <v>0</v>
      </c>
      <c r="K2257" s="24">
        <v>0</v>
      </c>
      <c r="L2257" s="12">
        <f t="shared" si="179"/>
        <v>0.78539816339744828</v>
      </c>
      <c r="M2257" s="4">
        <f t="shared" si="180"/>
        <v>-0.10491011863382856</v>
      </c>
      <c r="N2257" s="4">
        <f t="shared" si="181"/>
        <v>-0.24156447527049049</v>
      </c>
    </row>
    <row r="2258" spans="1:14" x14ac:dyDescent="0.2">
      <c r="A2258" s="31">
        <v>37503</v>
      </c>
      <c r="B2258" s="11" t="s">
        <v>31</v>
      </c>
      <c r="C2258" s="11" t="s">
        <v>29</v>
      </c>
      <c r="D2258" s="7">
        <v>1</v>
      </c>
      <c r="E2258" s="11" t="s">
        <v>6</v>
      </c>
      <c r="F2258" s="3" t="str">
        <f t="shared" si="177"/>
        <v>Por</v>
      </c>
      <c r="G2258" s="3" t="str">
        <f t="shared" si="178"/>
        <v>Hemisph</v>
      </c>
      <c r="H2258" s="19">
        <v>1</v>
      </c>
      <c r="I2258" s="19">
        <v>1</v>
      </c>
      <c r="J2258" s="19">
        <v>0</v>
      </c>
      <c r="K2258" s="24">
        <v>0</v>
      </c>
      <c r="L2258" s="12">
        <f t="shared" si="179"/>
        <v>0.78539816339744828</v>
      </c>
      <c r="M2258" s="4">
        <f t="shared" si="180"/>
        <v>-0.10491011863382856</v>
      </c>
      <c r="N2258" s="4">
        <f t="shared" si="181"/>
        <v>-0.24156447527049049</v>
      </c>
    </row>
    <row r="2259" spans="1:14" x14ac:dyDescent="0.2">
      <c r="A2259" s="31">
        <v>37503</v>
      </c>
      <c r="B2259" s="11" t="s">
        <v>31</v>
      </c>
      <c r="C2259" s="11" t="s">
        <v>29</v>
      </c>
      <c r="D2259" s="7">
        <v>1</v>
      </c>
      <c r="E2259" s="11" t="s">
        <v>6</v>
      </c>
      <c r="F2259" s="3" t="str">
        <f t="shared" si="177"/>
        <v>Por</v>
      </c>
      <c r="G2259" s="3" t="str">
        <f t="shared" si="178"/>
        <v>Hemisph</v>
      </c>
      <c r="H2259" s="19">
        <v>1.4</v>
      </c>
      <c r="I2259" s="19">
        <v>1.8</v>
      </c>
      <c r="J2259" s="19">
        <v>0</v>
      </c>
      <c r="K2259" s="24">
        <v>0</v>
      </c>
      <c r="L2259" s="12">
        <f t="shared" si="179"/>
        <v>1.9792033717615696</v>
      </c>
      <c r="M2259" s="4">
        <f t="shared" si="180"/>
        <v>0.29649042214771554</v>
      </c>
      <c r="N2259" s="4">
        <f t="shared" si="181"/>
        <v>0.68269442625284138</v>
      </c>
    </row>
    <row r="2260" spans="1:14" x14ac:dyDescent="0.2">
      <c r="A2260" s="31">
        <v>37503</v>
      </c>
      <c r="B2260" s="11" t="s">
        <v>31</v>
      </c>
      <c r="C2260" s="11" t="s">
        <v>29</v>
      </c>
      <c r="D2260" s="7">
        <v>1</v>
      </c>
      <c r="E2260" s="11" t="s">
        <v>6</v>
      </c>
      <c r="F2260" s="3" t="str">
        <f t="shared" si="177"/>
        <v>Por</v>
      </c>
      <c r="G2260" s="3" t="str">
        <f t="shared" si="178"/>
        <v>Hemisph</v>
      </c>
      <c r="H2260" s="19">
        <v>3.4</v>
      </c>
      <c r="I2260" s="19">
        <v>2.2000000000000002</v>
      </c>
      <c r="J2260" s="19">
        <v>1</v>
      </c>
      <c r="K2260" s="24">
        <v>30</v>
      </c>
      <c r="L2260" s="12">
        <f t="shared" si="179"/>
        <v>9.0163709158027068</v>
      </c>
      <c r="M2260" s="4">
        <f t="shared" si="180"/>
        <v>0.95503176942812618</v>
      </c>
      <c r="N2260" s="4">
        <f t="shared" si="181"/>
        <v>2.19904191562093</v>
      </c>
    </row>
    <row r="2261" spans="1:14" x14ac:dyDescent="0.2">
      <c r="A2261" s="31">
        <v>37503</v>
      </c>
      <c r="B2261" s="11" t="s">
        <v>31</v>
      </c>
      <c r="C2261" s="11" t="s">
        <v>29</v>
      </c>
      <c r="D2261" s="7">
        <v>1</v>
      </c>
      <c r="E2261" s="11" t="s">
        <v>6</v>
      </c>
      <c r="F2261" s="3" t="str">
        <f t="shared" si="177"/>
        <v>Por</v>
      </c>
      <c r="G2261" s="3" t="str">
        <f t="shared" si="178"/>
        <v>Hemisph</v>
      </c>
      <c r="H2261" s="19">
        <v>4</v>
      </c>
      <c r="I2261" s="19">
        <v>5</v>
      </c>
      <c r="J2261" s="19">
        <v>0</v>
      </c>
      <c r="K2261" s="24">
        <v>10</v>
      </c>
      <c r="L2261" s="12">
        <f t="shared" si="179"/>
        <v>15.707963267948966</v>
      </c>
      <c r="M2261" s="4">
        <f t="shared" si="180"/>
        <v>1.1961198770301527</v>
      </c>
      <c r="N2261" s="4">
        <f t="shared" si="181"/>
        <v>2.7541677982835004</v>
      </c>
    </row>
    <row r="2262" spans="1:14" x14ac:dyDescent="0.2">
      <c r="A2262" s="31">
        <v>37503</v>
      </c>
      <c r="B2262" s="11" t="s">
        <v>31</v>
      </c>
      <c r="C2262" s="11" t="s">
        <v>29</v>
      </c>
      <c r="D2262" s="7">
        <v>1</v>
      </c>
      <c r="E2262" s="11" t="s">
        <v>6</v>
      </c>
      <c r="F2262" s="3" t="str">
        <f t="shared" si="177"/>
        <v>Por</v>
      </c>
      <c r="G2262" s="3" t="str">
        <f t="shared" si="178"/>
        <v>Hemisph</v>
      </c>
      <c r="H2262" s="19">
        <v>2.2000000000000002</v>
      </c>
      <c r="I2262" s="19">
        <v>2</v>
      </c>
      <c r="J2262" s="19">
        <v>2</v>
      </c>
      <c r="K2262" s="24">
        <v>5</v>
      </c>
      <c r="L2262" s="12">
        <f t="shared" si="179"/>
        <v>16.022122533307943</v>
      </c>
      <c r="M2262" s="4">
        <f t="shared" si="180"/>
        <v>1.2047200487920702</v>
      </c>
      <c r="N2262" s="4">
        <f t="shared" si="181"/>
        <v>2.7739704255796802</v>
      </c>
    </row>
    <row r="2263" spans="1:14" x14ac:dyDescent="0.2">
      <c r="A2263" s="31">
        <v>37503</v>
      </c>
      <c r="B2263" s="11" t="s">
        <v>31</v>
      </c>
      <c r="C2263" s="11" t="s">
        <v>29</v>
      </c>
      <c r="D2263" s="7">
        <v>1</v>
      </c>
      <c r="E2263" s="11" t="s">
        <v>6</v>
      </c>
      <c r="F2263" s="3" t="str">
        <f t="shared" si="177"/>
        <v>Por</v>
      </c>
      <c r="G2263" s="3" t="str">
        <f t="shared" si="178"/>
        <v>Hemisph</v>
      </c>
      <c r="H2263" s="19">
        <v>4</v>
      </c>
      <c r="I2263" s="19">
        <v>3.8</v>
      </c>
      <c r="J2263" s="19">
        <v>5</v>
      </c>
      <c r="K2263" s="24">
        <v>0</v>
      </c>
      <c r="L2263" s="12">
        <f t="shared" si="179"/>
        <v>90.477868423386042</v>
      </c>
      <c r="M2263" s="4">
        <f t="shared" si="180"/>
        <v>1.9565423604533647</v>
      </c>
      <c r="N2263" s="4">
        <f t="shared" si="181"/>
        <v>4.5051052729913001</v>
      </c>
    </row>
    <row r="2264" spans="1:14" x14ac:dyDescent="0.2">
      <c r="A2264" s="31">
        <v>37503</v>
      </c>
      <c r="B2264" s="11" t="s">
        <v>31</v>
      </c>
      <c r="C2264" s="11" t="s">
        <v>29</v>
      </c>
      <c r="D2264" s="7">
        <v>1</v>
      </c>
      <c r="E2264" s="11" t="s">
        <v>6</v>
      </c>
      <c r="F2264" s="3" t="str">
        <f t="shared" si="177"/>
        <v>Por</v>
      </c>
      <c r="G2264" s="3" t="str">
        <f t="shared" si="178"/>
        <v>Hemisph</v>
      </c>
      <c r="H2264" s="19">
        <v>1.6</v>
      </c>
      <c r="I2264" s="19">
        <v>2</v>
      </c>
      <c r="J2264" s="19">
        <v>1</v>
      </c>
      <c r="K2264" s="24">
        <v>0</v>
      </c>
      <c r="L2264" s="12">
        <f t="shared" si="179"/>
        <v>5.6548667764616276</v>
      </c>
      <c r="M2264" s="4">
        <f t="shared" si="180"/>
        <v>0.75242237779743992</v>
      </c>
      <c r="N2264" s="4">
        <f t="shared" si="181"/>
        <v>1.7325165507515192</v>
      </c>
    </row>
    <row r="2265" spans="1:14" x14ac:dyDescent="0.2">
      <c r="A2265" s="31">
        <v>37503</v>
      </c>
      <c r="B2265" s="11" t="s">
        <v>31</v>
      </c>
      <c r="C2265" s="11" t="s">
        <v>29</v>
      </c>
      <c r="D2265" s="7">
        <v>1</v>
      </c>
      <c r="E2265" s="11" t="s">
        <v>6</v>
      </c>
      <c r="F2265" s="3" t="str">
        <f t="shared" si="177"/>
        <v>Por</v>
      </c>
      <c r="G2265" s="3" t="str">
        <f t="shared" si="178"/>
        <v>Hemisph</v>
      </c>
      <c r="H2265" s="19">
        <v>5</v>
      </c>
      <c r="I2265" s="19">
        <v>3.4</v>
      </c>
      <c r="J2265" s="19">
        <v>2.4</v>
      </c>
      <c r="K2265" s="24">
        <v>25</v>
      </c>
      <c r="L2265" s="12">
        <f t="shared" si="179"/>
        <v>31.447342462433827</v>
      </c>
      <c r="M2265" s="4">
        <f t="shared" si="180"/>
        <v>1.4975839501734525</v>
      </c>
      <c r="N2265" s="4">
        <f t="shared" si="181"/>
        <v>3.4483144791765294</v>
      </c>
    </row>
    <row r="2266" spans="1:14" x14ac:dyDescent="0.2">
      <c r="A2266" s="31">
        <v>37503</v>
      </c>
      <c r="B2266" s="11" t="s">
        <v>31</v>
      </c>
      <c r="C2266" s="11" t="s">
        <v>29</v>
      </c>
      <c r="D2266" s="7">
        <v>1</v>
      </c>
      <c r="E2266" s="11" t="s">
        <v>6</v>
      </c>
      <c r="F2266" s="3" t="str">
        <f t="shared" si="177"/>
        <v>Por</v>
      </c>
      <c r="G2266" s="3" t="str">
        <f t="shared" si="178"/>
        <v>Hemisph</v>
      </c>
      <c r="H2266" s="19">
        <v>2</v>
      </c>
      <c r="I2266" s="19">
        <v>2.4</v>
      </c>
      <c r="J2266" s="19">
        <v>3</v>
      </c>
      <c r="K2266" s="24">
        <v>0</v>
      </c>
      <c r="L2266" s="12">
        <f t="shared" si="179"/>
        <v>32.044245066615886</v>
      </c>
      <c r="M2266" s="4">
        <f t="shared" si="180"/>
        <v>1.5057500444560514</v>
      </c>
      <c r="N2266" s="4">
        <f t="shared" si="181"/>
        <v>3.4671176061396256</v>
      </c>
    </row>
    <row r="2267" spans="1:14" x14ac:dyDescent="0.2">
      <c r="A2267" s="31">
        <v>37503</v>
      </c>
      <c r="B2267" s="11" t="s">
        <v>31</v>
      </c>
      <c r="C2267" s="11" t="s">
        <v>29</v>
      </c>
      <c r="D2267" s="7">
        <v>1</v>
      </c>
      <c r="E2267" s="11" t="s">
        <v>6</v>
      </c>
      <c r="F2267" s="3" t="str">
        <f t="shared" si="177"/>
        <v>Por</v>
      </c>
      <c r="G2267" s="3" t="str">
        <f t="shared" si="178"/>
        <v>Hemisph</v>
      </c>
      <c r="H2267" s="19">
        <v>4</v>
      </c>
      <c r="I2267" s="19">
        <v>4</v>
      </c>
      <c r="J2267" s="19">
        <v>5</v>
      </c>
      <c r="K2267" s="24">
        <v>0</v>
      </c>
      <c r="L2267" s="12">
        <f t="shared" si="179"/>
        <v>91.106186954104004</v>
      </c>
      <c r="M2267" s="4">
        <f t="shared" si="180"/>
        <v>1.95954787059309</v>
      </c>
      <c r="N2267" s="4">
        <f t="shared" si="181"/>
        <v>4.5120257158358745</v>
      </c>
    </row>
    <row r="2268" spans="1:14" x14ac:dyDescent="0.2">
      <c r="A2268" s="31">
        <v>37503</v>
      </c>
      <c r="B2268" s="11" t="s">
        <v>31</v>
      </c>
      <c r="C2268" s="11" t="s">
        <v>29</v>
      </c>
      <c r="D2268" s="7">
        <v>1</v>
      </c>
      <c r="E2268" s="11" t="s">
        <v>6</v>
      </c>
      <c r="F2268" s="3" t="str">
        <f t="shared" si="177"/>
        <v>Por</v>
      </c>
      <c r="G2268" s="3" t="str">
        <f t="shared" si="178"/>
        <v>Hemisph</v>
      </c>
      <c r="H2268" s="19">
        <v>1.2</v>
      </c>
      <c r="I2268" s="19">
        <v>1</v>
      </c>
      <c r="J2268" s="19">
        <v>0</v>
      </c>
      <c r="K2268" s="24">
        <v>0</v>
      </c>
      <c r="L2268" s="12">
        <f t="shared" si="179"/>
        <v>0.94247779607693793</v>
      </c>
      <c r="M2268" s="4">
        <f t="shared" si="180"/>
        <v>-2.5728872586203724E-2</v>
      </c>
      <c r="N2268" s="4">
        <f t="shared" si="181"/>
        <v>-5.9242918476535858E-2</v>
      </c>
    </row>
    <row r="2269" spans="1:14" x14ac:dyDescent="0.2">
      <c r="A2269" s="30">
        <v>37504</v>
      </c>
      <c r="B2269" s="3" t="s">
        <v>20</v>
      </c>
      <c r="C2269" s="3" t="s">
        <v>29</v>
      </c>
      <c r="D2269" s="2">
        <v>2</v>
      </c>
      <c r="E2269" s="3" t="s">
        <v>6</v>
      </c>
      <c r="F2269" s="3" t="str">
        <f t="shared" si="177"/>
        <v>Por</v>
      </c>
      <c r="G2269" s="3" t="str">
        <f t="shared" si="178"/>
        <v>Hemisph</v>
      </c>
      <c r="H2269" s="17">
        <v>2</v>
      </c>
      <c r="I2269" s="17">
        <v>2</v>
      </c>
      <c r="J2269" s="17">
        <v>0.6</v>
      </c>
      <c r="K2269" s="22">
        <v>0</v>
      </c>
      <c r="L2269" s="12">
        <f t="shared" si="179"/>
        <v>4.2725660088821185</v>
      </c>
      <c r="M2269" s="4">
        <f t="shared" si="180"/>
        <v>0.63068878106435133</v>
      </c>
      <c r="N2269" s="4">
        <f t="shared" si="181"/>
        <v>1.4522145855973607</v>
      </c>
    </row>
    <row r="2270" spans="1:14" x14ac:dyDescent="0.2">
      <c r="A2270" s="30">
        <v>37504</v>
      </c>
      <c r="B2270" s="3" t="s">
        <v>20</v>
      </c>
      <c r="C2270" s="3" t="s">
        <v>29</v>
      </c>
      <c r="D2270" s="2">
        <v>2</v>
      </c>
      <c r="E2270" s="3" t="s">
        <v>6</v>
      </c>
      <c r="F2270" s="3" t="str">
        <f t="shared" si="177"/>
        <v>Por</v>
      </c>
      <c r="G2270" s="3" t="str">
        <f t="shared" si="178"/>
        <v>Hemisph</v>
      </c>
      <c r="H2270" s="17">
        <v>2</v>
      </c>
      <c r="I2270" s="17">
        <v>1.5</v>
      </c>
      <c r="J2270" s="17">
        <v>0</v>
      </c>
      <c r="K2270" s="22">
        <v>10</v>
      </c>
      <c r="L2270" s="12">
        <f t="shared" si="179"/>
        <v>2.3561944901923448</v>
      </c>
      <c r="M2270" s="4">
        <f t="shared" si="180"/>
        <v>0.37221113608583389</v>
      </c>
      <c r="N2270" s="4">
        <f t="shared" si="181"/>
        <v>0.85704781339761926</v>
      </c>
    </row>
    <row r="2271" spans="1:14" x14ac:dyDescent="0.2">
      <c r="A2271" s="30">
        <v>37504</v>
      </c>
      <c r="B2271" s="3" t="s">
        <v>20</v>
      </c>
      <c r="C2271" s="3" t="s">
        <v>29</v>
      </c>
      <c r="D2271" s="2">
        <v>2</v>
      </c>
      <c r="E2271" s="3" t="s">
        <v>6</v>
      </c>
      <c r="F2271" s="3" t="str">
        <f t="shared" si="177"/>
        <v>Por</v>
      </c>
      <c r="G2271" s="3" t="str">
        <f t="shared" si="178"/>
        <v>Hemisph</v>
      </c>
      <c r="H2271" s="17">
        <v>4</v>
      </c>
      <c r="I2271" s="17">
        <v>3</v>
      </c>
      <c r="J2271" s="17">
        <v>2.5</v>
      </c>
      <c r="K2271" s="22">
        <v>0</v>
      </c>
      <c r="L2271" s="12">
        <f t="shared" si="179"/>
        <v>29.059732045705587</v>
      </c>
      <c r="M2271" s="4">
        <f t="shared" si="180"/>
        <v>1.4632916054331664</v>
      </c>
      <c r="N2271" s="4">
        <f t="shared" si="181"/>
        <v>3.3693534373737339</v>
      </c>
    </row>
    <row r="2272" spans="1:14" x14ac:dyDescent="0.2">
      <c r="A2272" s="30">
        <v>37504</v>
      </c>
      <c r="B2272" s="3" t="s">
        <v>20</v>
      </c>
      <c r="C2272" s="3" t="s">
        <v>29</v>
      </c>
      <c r="D2272" s="2">
        <v>2</v>
      </c>
      <c r="E2272" s="3" t="s">
        <v>6</v>
      </c>
      <c r="F2272" s="3" t="str">
        <f t="shared" si="177"/>
        <v>Por</v>
      </c>
      <c r="G2272" s="3" t="str">
        <f t="shared" si="178"/>
        <v>Hemisph</v>
      </c>
      <c r="H2272" s="17">
        <v>7</v>
      </c>
      <c r="I2272" s="17">
        <v>4.5</v>
      </c>
      <c r="J2272" s="17">
        <v>1.5</v>
      </c>
      <c r="K2272" s="22">
        <v>2</v>
      </c>
      <c r="L2272" s="12">
        <f t="shared" si="179"/>
        <v>31.808625617596654</v>
      </c>
      <c r="M2272" s="4">
        <f t="shared" si="180"/>
        <v>1.5025449045808399</v>
      </c>
      <c r="N2272" s="4">
        <f t="shared" si="181"/>
        <v>3.4597374988420029</v>
      </c>
    </row>
    <row r="2273" spans="1:14" x14ac:dyDescent="0.2">
      <c r="A2273" s="30">
        <v>37504</v>
      </c>
      <c r="B2273" s="3" t="s">
        <v>20</v>
      </c>
      <c r="C2273" s="3" t="s">
        <v>29</v>
      </c>
      <c r="D2273" s="2">
        <v>2</v>
      </c>
      <c r="E2273" s="3" t="s">
        <v>6</v>
      </c>
      <c r="F2273" s="3" t="str">
        <f t="shared" si="177"/>
        <v>Por</v>
      </c>
      <c r="G2273" s="3" t="str">
        <f t="shared" si="178"/>
        <v>Hemisph</v>
      </c>
      <c r="H2273" s="17">
        <v>1.2</v>
      </c>
      <c r="I2273" s="17">
        <v>1.2</v>
      </c>
      <c r="J2273" s="17">
        <v>0.4</v>
      </c>
      <c r="K2273" s="22">
        <v>10</v>
      </c>
      <c r="L2273" s="12">
        <f t="shared" si="179"/>
        <v>1.6336281798666925</v>
      </c>
      <c r="M2273" s="4">
        <f t="shared" si="180"/>
        <v>0.21315321632893303</v>
      </c>
      <c r="N2273" s="4">
        <f t="shared" si="181"/>
        <v>0.49080341844273617</v>
      </c>
    </row>
    <row r="2274" spans="1:14" x14ac:dyDescent="0.2">
      <c r="A2274" s="31">
        <v>37504</v>
      </c>
      <c r="B2274" s="11" t="s">
        <v>31</v>
      </c>
      <c r="C2274" s="11" t="s">
        <v>29</v>
      </c>
      <c r="D2274" s="7">
        <v>2</v>
      </c>
      <c r="E2274" s="11" t="s">
        <v>6</v>
      </c>
      <c r="F2274" s="3" t="str">
        <f t="shared" si="177"/>
        <v>Por</v>
      </c>
      <c r="G2274" s="3" t="str">
        <f t="shared" si="178"/>
        <v>Hemisph</v>
      </c>
      <c r="H2274" s="19">
        <v>0.8</v>
      </c>
      <c r="I2274" s="19">
        <v>0.8</v>
      </c>
      <c r="J2274" s="19">
        <v>0</v>
      </c>
      <c r="K2274" s="24">
        <v>0</v>
      </c>
      <c r="L2274" s="12">
        <f t="shared" si="179"/>
        <v>0.50265482457436694</v>
      </c>
      <c r="M2274" s="4">
        <f t="shared" si="180"/>
        <v>-0.29873014464994135</v>
      </c>
      <c r="N2274" s="4">
        <f t="shared" si="181"/>
        <v>-0.68785157789890994</v>
      </c>
    </row>
    <row r="2275" spans="1:14" x14ac:dyDescent="0.2">
      <c r="A2275" s="31">
        <v>37504</v>
      </c>
      <c r="B2275" s="11" t="s">
        <v>31</v>
      </c>
      <c r="C2275" s="11" t="s">
        <v>29</v>
      </c>
      <c r="D2275" s="7">
        <v>2</v>
      </c>
      <c r="E2275" s="11" t="s">
        <v>6</v>
      </c>
      <c r="F2275" s="3" t="str">
        <f t="shared" si="177"/>
        <v>Por</v>
      </c>
      <c r="G2275" s="3" t="str">
        <f t="shared" si="178"/>
        <v>Hemisph</v>
      </c>
      <c r="H2275" s="19">
        <v>1.6</v>
      </c>
      <c r="I2275" s="19">
        <v>1</v>
      </c>
      <c r="J2275" s="19">
        <v>0</v>
      </c>
      <c r="K2275" s="24">
        <v>40</v>
      </c>
      <c r="L2275" s="12">
        <f t="shared" si="179"/>
        <v>1.2566370614359172</v>
      </c>
      <c r="M2275" s="4">
        <f t="shared" si="180"/>
        <v>9.9209864022096222E-2</v>
      </c>
      <c r="N2275" s="4">
        <f t="shared" si="181"/>
        <v>0.22843915397524506</v>
      </c>
    </row>
    <row r="2276" spans="1:14" x14ac:dyDescent="0.2">
      <c r="A2276" s="31">
        <v>37504</v>
      </c>
      <c r="B2276" s="11" t="s">
        <v>31</v>
      </c>
      <c r="C2276" s="11" t="s">
        <v>29</v>
      </c>
      <c r="D2276" s="7">
        <v>2</v>
      </c>
      <c r="E2276" s="11" t="s">
        <v>6</v>
      </c>
      <c r="F2276" s="3" t="str">
        <f t="shared" si="177"/>
        <v>Por</v>
      </c>
      <c r="G2276" s="3" t="str">
        <f t="shared" si="178"/>
        <v>Hemisph</v>
      </c>
      <c r="H2276" s="19">
        <v>4.4000000000000004</v>
      </c>
      <c r="I2276" s="19">
        <v>4</v>
      </c>
      <c r="J2276" s="19">
        <v>4</v>
      </c>
      <c r="K2276" s="24">
        <v>10</v>
      </c>
      <c r="L2276" s="12">
        <f t="shared" si="179"/>
        <v>64.088490133231772</v>
      </c>
      <c r="M2276" s="4">
        <f t="shared" si="180"/>
        <v>1.8067800401200325</v>
      </c>
      <c r="N2276" s="4">
        <f t="shared" si="181"/>
        <v>4.160264786699571</v>
      </c>
    </row>
    <row r="2277" spans="1:14" x14ac:dyDescent="0.2">
      <c r="A2277" s="31">
        <v>37504</v>
      </c>
      <c r="B2277" s="11" t="s">
        <v>31</v>
      </c>
      <c r="C2277" s="11" t="s">
        <v>29</v>
      </c>
      <c r="D2277" s="7">
        <v>2</v>
      </c>
      <c r="E2277" s="11" t="s">
        <v>6</v>
      </c>
      <c r="F2277" s="3" t="str">
        <f t="shared" si="177"/>
        <v>Por</v>
      </c>
      <c r="G2277" s="3" t="str">
        <f t="shared" si="178"/>
        <v>Hemisph</v>
      </c>
      <c r="H2277" s="19">
        <v>1.6</v>
      </c>
      <c r="I2277" s="19">
        <v>1.4</v>
      </c>
      <c r="J2277" s="19">
        <v>0</v>
      </c>
      <c r="K2277" s="24">
        <v>0</v>
      </c>
      <c r="L2277" s="12">
        <f t="shared" si="179"/>
        <v>1.759291886010284</v>
      </c>
      <c r="M2277" s="4">
        <f t="shared" si="180"/>
        <v>0.24533789970033421</v>
      </c>
      <c r="N2277" s="4">
        <f t="shared" si="181"/>
        <v>0.5649113905964579</v>
      </c>
    </row>
    <row r="2278" spans="1:14" x14ac:dyDescent="0.2">
      <c r="A2278" s="31">
        <v>37504</v>
      </c>
      <c r="B2278" s="11" t="s">
        <v>31</v>
      </c>
      <c r="C2278" s="11" t="s">
        <v>29</v>
      </c>
      <c r="D2278" s="7">
        <v>2</v>
      </c>
      <c r="E2278" s="11" t="s">
        <v>6</v>
      </c>
      <c r="F2278" s="3" t="str">
        <f t="shared" si="177"/>
        <v>Por</v>
      </c>
      <c r="G2278" s="3" t="str">
        <f t="shared" si="178"/>
        <v>Hemisph</v>
      </c>
      <c r="H2278" s="19">
        <v>1.2</v>
      </c>
      <c r="I2278" s="19">
        <v>1.2</v>
      </c>
      <c r="J2278" s="19">
        <v>0</v>
      </c>
      <c r="K2278" s="24">
        <v>0</v>
      </c>
      <c r="L2278" s="12">
        <f t="shared" si="179"/>
        <v>1.1309733552923256</v>
      </c>
      <c r="M2278" s="4">
        <f t="shared" si="180"/>
        <v>5.3452373461421121E-2</v>
      </c>
      <c r="N2278" s="4">
        <f t="shared" si="181"/>
        <v>0.1230786383174188</v>
      </c>
    </row>
    <row r="2279" spans="1:14" x14ac:dyDescent="0.2">
      <c r="A2279" s="31">
        <v>37504</v>
      </c>
      <c r="B2279" s="11" t="s">
        <v>31</v>
      </c>
      <c r="C2279" s="11" t="s">
        <v>29</v>
      </c>
      <c r="D2279" s="7">
        <v>2</v>
      </c>
      <c r="E2279" s="11" t="s">
        <v>6</v>
      </c>
      <c r="F2279" s="3" t="str">
        <f t="shared" si="177"/>
        <v>Por</v>
      </c>
      <c r="G2279" s="3" t="str">
        <f t="shared" si="178"/>
        <v>Hemisph</v>
      </c>
      <c r="H2279" s="19">
        <v>3.4</v>
      </c>
      <c r="I2279" s="19">
        <v>2.6</v>
      </c>
      <c r="J2279" s="19">
        <v>4.5999999999999996</v>
      </c>
      <c r="K2279" s="24">
        <v>0</v>
      </c>
      <c r="L2279" s="12">
        <f t="shared" si="179"/>
        <v>73.419020314393464</v>
      </c>
      <c r="M2279" s="4">
        <f t="shared" si="180"/>
        <v>1.8658085850863608</v>
      </c>
      <c r="N2279" s="4">
        <f t="shared" si="181"/>
        <v>4.2961830344001664</v>
      </c>
    </row>
    <row r="2280" spans="1:14" x14ac:dyDescent="0.2">
      <c r="A2280" s="31">
        <v>37504</v>
      </c>
      <c r="B2280" s="11" t="s">
        <v>31</v>
      </c>
      <c r="C2280" s="11" t="s">
        <v>29</v>
      </c>
      <c r="D2280" s="7">
        <v>2</v>
      </c>
      <c r="E2280" s="11" t="s">
        <v>6</v>
      </c>
      <c r="F2280" s="3" t="str">
        <f t="shared" si="177"/>
        <v>Por</v>
      </c>
      <c r="G2280" s="3" t="str">
        <f t="shared" si="178"/>
        <v>Hemisph</v>
      </c>
      <c r="H2280" s="19">
        <v>5</v>
      </c>
      <c r="I2280" s="19">
        <v>4.5999999999999996</v>
      </c>
      <c r="J2280" s="19">
        <v>5</v>
      </c>
      <c r="K2280" s="24">
        <v>20</v>
      </c>
      <c r="L2280" s="12">
        <f t="shared" si="179"/>
        <v>96.603974097886137</v>
      </c>
      <c r="M2280" s="4">
        <f t="shared" si="180"/>
        <v>1.9849949928055695</v>
      </c>
      <c r="N2280" s="4">
        <f t="shared" si="181"/>
        <v>4.5706198801019271</v>
      </c>
    </row>
    <row r="2281" spans="1:14" x14ac:dyDescent="0.2">
      <c r="A2281" s="31">
        <v>37504</v>
      </c>
      <c r="B2281" s="11" t="s">
        <v>31</v>
      </c>
      <c r="C2281" s="11" t="s">
        <v>29</v>
      </c>
      <c r="D2281" s="7">
        <v>2</v>
      </c>
      <c r="E2281" s="11" t="s">
        <v>6</v>
      </c>
      <c r="F2281" s="3" t="str">
        <f t="shared" si="177"/>
        <v>Por</v>
      </c>
      <c r="G2281" s="3" t="str">
        <f t="shared" si="178"/>
        <v>Hemisph</v>
      </c>
      <c r="H2281" s="19">
        <v>5</v>
      </c>
      <c r="I2281" s="19">
        <v>3.6</v>
      </c>
      <c r="J2281" s="19">
        <v>3</v>
      </c>
      <c r="K2281" s="24">
        <v>0</v>
      </c>
      <c r="L2281" s="12">
        <f t="shared" si="179"/>
        <v>42.411500823462205</v>
      </c>
      <c r="M2281" s="4">
        <f t="shared" si="180"/>
        <v>1.62748364118914</v>
      </c>
      <c r="N2281" s="4">
        <f t="shared" si="181"/>
        <v>3.7474195712937837</v>
      </c>
    </row>
    <row r="2282" spans="1:14" x14ac:dyDescent="0.2">
      <c r="A2282" s="31">
        <v>37504</v>
      </c>
      <c r="B2282" s="11" t="s">
        <v>31</v>
      </c>
      <c r="C2282" s="11" t="s">
        <v>29</v>
      </c>
      <c r="D2282" s="7">
        <v>2</v>
      </c>
      <c r="E2282" s="11" t="s">
        <v>6</v>
      </c>
      <c r="F2282" s="3" t="str">
        <f t="shared" si="177"/>
        <v>Por</v>
      </c>
      <c r="G2282" s="3" t="str">
        <f t="shared" si="178"/>
        <v>Hemisph</v>
      </c>
      <c r="H2282" s="19">
        <v>3.6</v>
      </c>
      <c r="I2282" s="19">
        <v>3.6</v>
      </c>
      <c r="J2282" s="19">
        <v>0</v>
      </c>
      <c r="K2282" s="24">
        <v>0</v>
      </c>
      <c r="L2282" s="12">
        <f t="shared" si="179"/>
        <v>10.178760197630931</v>
      </c>
      <c r="M2282" s="4">
        <f t="shared" si="180"/>
        <v>1.0076948829007459</v>
      </c>
      <c r="N2282" s="4">
        <f t="shared" si="181"/>
        <v>2.3203032156536381</v>
      </c>
    </row>
    <row r="2283" spans="1:14" x14ac:dyDescent="0.2">
      <c r="A2283" s="31">
        <v>37504</v>
      </c>
      <c r="B2283" s="11" t="s">
        <v>31</v>
      </c>
      <c r="C2283" s="11" t="s">
        <v>29</v>
      </c>
      <c r="D2283" s="7">
        <v>2</v>
      </c>
      <c r="E2283" s="11" t="s">
        <v>6</v>
      </c>
      <c r="F2283" s="3" t="str">
        <f t="shared" si="177"/>
        <v>Por</v>
      </c>
      <c r="G2283" s="3" t="str">
        <f t="shared" si="178"/>
        <v>Hemisph</v>
      </c>
      <c r="H2283" s="19">
        <v>2</v>
      </c>
      <c r="I2283" s="19">
        <v>1.8</v>
      </c>
      <c r="J2283" s="19">
        <v>1.8</v>
      </c>
      <c r="K2283" s="24">
        <v>10</v>
      </c>
      <c r="L2283" s="12">
        <f t="shared" si="179"/>
        <v>13.006193585861745</v>
      </c>
      <c r="M2283" s="4">
        <f t="shared" si="180"/>
        <v>1.1141502138150328</v>
      </c>
      <c r="N2283" s="4">
        <f t="shared" si="181"/>
        <v>2.5654256736866232</v>
      </c>
    </row>
    <row r="2284" spans="1:14" x14ac:dyDescent="0.2">
      <c r="A2284" s="30">
        <v>37504</v>
      </c>
      <c r="B2284" s="3" t="s">
        <v>20</v>
      </c>
      <c r="C2284" s="3" t="s">
        <v>29</v>
      </c>
      <c r="D2284" s="2">
        <v>3</v>
      </c>
      <c r="E2284" s="3" t="s">
        <v>6</v>
      </c>
      <c r="F2284" s="3" t="str">
        <f t="shared" si="177"/>
        <v>Por</v>
      </c>
      <c r="G2284" s="3" t="str">
        <f t="shared" si="178"/>
        <v>Hemisph</v>
      </c>
      <c r="H2284" s="17">
        <v>3.5</v>
      </c>
      <c r="I2284" s="17">
        <v>2.5</v>
      </c>
      <c r="J2284" s="17">
        <v>2.5</v>
      </c>
      <c r="K2284" s="22">
        <v>0</v>
      </c>
      <c r="L2284" s="12">
        <f t="shared" si="179"/>
        <v>26.507188014663878</v>
      </c>
      <c r="M2284" s="4">
        <f t="shared" si="180"/>
        <v>1.4233636585332152</v>
      </c>
      <c r="N2284" s="4">
        <f t="shared" si="181"/>
        <v>3.2774159420480484</v>
      </c>
    </row>
    <row r="2285" spans="1:14" x14ac:dyDescent="0.2">
      <c r="A2285" s="30">
        <v>37504</v>
      </c>
      <c r="B2285" s="3" t="s">
        <v>20</v>
      </c>
      <c r="C2285" s="3" t="s">
        <v>29</v>
      </c>
      <c r="D2285" s="2">
        <v>3</v>
      </c>
      <c r="E2285" s="3" t="s">
        <v>6</v>
      </c>
      <c r="F2285" s="3" t="str">
        <f t="shared" si="177"/>
        <v>Por</v>
      </c>
      <c r="G2285" s="3" t="str">
        <f t="shared" si="178"/>
        <v>Hemisph</v>
      </c>
      <c r="H2285" s="17">
        <v>1.4</v>
      </c>
      <c r="I2285" s="17">
        <v>1.2</v>
      </c>
      <c r="J2285" s="17">
        <v>0.4</v>
      </c>
      <c r="K2285" s="22">
        <v>0</v>
      </c>
      <c r="L2285" s="12">
        <f t="shared" si="179"/>
        <v>1.8221237390820801</v>
      </c>
      <c r="M2285" s="4">
        <f t="shared" si="180"/>
        <v>0.26057786625707113</v>
      </c>
      <c r="N2285" s="4">
        <f t="shared" si="181"/>
        <v>0.60000271040772812</v>
      </c>
    </row>
    <row r="2286" spans="1:14" x14ac:dyDescent="0.2">
      <c r="A2286" s="30">
        <v>37504</v>
      </c>
      <c r="B2286" s="3" t="s">
        <v>20</v>
      </c>
      <c r="C2286" s="3" t="s">
        <v>29</v>
      </c>
      <c r="D2286" s="2">
        <v>3</v>
      </c>
      <c r="E2286" s="3" t="s">
        <v>6</v>
      </c>
      <c r="F2286" s="3" t="str">
        <f t="shared" si="177"/>
        <v>Por</v>
      </c>
      <c r="G2286" s="3" t="str">
        <f t="shared" si="178"/>
        <v>Hemisph</v>
      </c>
      <c r="H2286" s="17">
        <v>0.5</v>
      </c>
      <c r="I2286" s="17">
        <v>0.4</v>
      </c>
      <c r="J2286" s="17">
        <v>0</v>
      </c>
      <c r="K2286" s="22">
        <v>0</v>
      </c>
      <c r="L2286" s="12">
        <f t="shared" si="179"/>
        <v>0.15707963267948966</v>
      </c>
      <c r="M2286" s="4">
        <f t="shared" si="180"/>
        <v>-0.80388012296984734</v>
      </c>
      <c r="N2286" s="4">
        <f t="shared" si="181"/>
        <v>-1.8510023877045909</v>
      </c>
    </row>
    <row r="2287" spans="1:14" x14ac:dyDescent="0.2">
      <c r="A2287" s="30">
        <v>37504</v>
      </c>
      <c r="B2287" s="3" t="s">
        <v>20</v>
      </c>
      <c r="C2287" s="3" t="s">
        <v>29</v>
      </c>
      <c r="D2287" s="2">
        <v>3</v>
      </c>
      <c r="E2287" s="3" t="s">
        <v>6</v>
      </c>
      <c r="F2287" s="3" t="str">
        <f t="shared" si="177"/>
        <v>Por</v>
      </c>
      <c r="G2287" s="3" t="str">
        <f t="shared" si="178"/>
        <v>Hemisph</v>
      </c>
      <c r="H2287" s="17">
        <v>0.5</v>
      </c>
      <c r="I2287" s="17">
        <v>0.4</v>
      </c>
      <c r="J2287" s="17">
        <v>0</v>
      </c>
      <c r="K2287" s="22">
        <v>0</v>
      </c>
      <c r="L2287" s="12">
        <f t="shared" si="179"/>
        <v>0.15707963267948966</v>
      </c>
      <c r="M2287" s="4">
        <f t="shared" si="180"/>
        <v>-0.80388012296984734</v>
      </c>
      <c r="N2287" s="4">
        <f t="shared" si="181"/>
        <v>-1.8510023877045909</v>
      </c>
    </row>
    <row r="2288" spans="1:14" x14ac:dyDescent="0.2">
      <c r="A2288" s="30">
        <v>37504</v>
      </c>
      <c r="B2288" s="3" t="s">
        <v>20</v>
      </c>
      <c r="C2288" s="3" t="s">
        <v>29</v>
      </c>
      <c r="D2288" s="2">
        <v>3</v>
      </c>
      <c r="E2288" s="3" t="s">
        <v>6</v>
      </c>
      <c r="F2288" s="3" t="str">
        <f t="shared" si="177"/>
        <v>Por</v>
      </c>
      <c r="G2288" s="3" t="str">
        <f t="shared" si="178"/>
        <v>Hemisph</v>
      </c>
      <c r="H2288" s="17">
        <v>3.2</v>
      </c>
      <c r="I2288" s="17">
        <v>2.5</v>
      </c>
      <c r="J2288" s="17">
        <v>2</v>
      </c>
      <c r="K2288" s="22">
        <v>30</v>
      </c>
      <c r="L2288" s="12">
        <f t="shared" si="179"/>
        <v>18.849555921538759</v>
      </c>
      <c r="M2288" s="4">
        <f t="shared" si="180"/>
        <v>1.2753011230777775</v>
      </c>
      <c r="N2288" s="4">
        <f t="shared" si="181"/>
        <v>2.9364893550774553</v>
      </c>
    </row>
    <row r="2289" spans="1:14" x14ac:dyDescent="0.2">
      <c r="A2289" s="30">
        <v>37504</v>
      </c>
      <c r="B2289" s="3" t="s">
        <v>20</v>
      </c>
      <c r="C2289" s="3" t="s">
        <v>29</v>
      </c>
      <c r="D2289" s="2">
        <v>3</v>
      </c>
      <c r="E2289" s="3" t="s">
        <v>6</v>
      </c>
      <c r="F2289" s="3" t="str">
        <f t="shared" si="177"/>
        <v>Por</v>
      </c>
      <c r="G2289" s="3" t="str">
        <f t="shared" si="178"/>
        <v>Hemisph</v>
      </c>
      <c r="H2289" s="17">
        <v>2.2999999999999998</v>
      </c>
      <c r="I2289" s="17">
        <v>1.5</v>
      </c>
      <c r="J2289" s="17">
        <v>1.2</v>
      </c>
      <c r="K2289" s="22">
        <v>10</v>
      </c>
      <c r="L2289" s="12">
        <f t="shared" si="179"/>
        <v>7.2335170848904982</v>
      </c>
      <c r="M2289" s="4">
        <f t="shared" si="180"/>
        <v>0.85934951156302031</v>
      </c>
      <c r="N2289" s="4">
        <f t="shared" si="181"/>
        <v>1.9787253749967249</v>
      </c>
    </row>
    <row r="2290" spans="1:14" x14ac:dyDescent="0.2">
      <c r="A2290" s="30">
        <v>37504</v>
      </c>
      <c r="B2290" s="3" t="s">
        <v>20</v>
      </c>
      <c r="C2290" s="3" t="s">
        <v>29</v>
      </c>
      <c r="D2290" s="2">
        <v>3</v>
      </c>
      <c r="E2290" s="3" t="s">
        <v>6</v>
      </c>
      <c r="F2290" s="3" t="str">
        <f t="shared" si="177"/>
        <v>Por</v>
      </c>
      <c r="G2290" s="3" t="str">
        <f t="shared" si="178"/>
        <v>Hemisph</v>
      </c>
      <c r="H2290" s="17">
        <v>4.5</v>
      </c>
      <c r="I2290" s="17">
        <v>4.5</v>
      </c>
      <c r="J2290" s="17">
        <v>3</v>
      </c>
      <c r="K2290" s="22">
        <v>0</v>
      </c>
      <c r="L2290" s="12">
        <f t="shared" si="179"/>
        <v>44.178646691106465</v>
      </c>
      <c r="M2290" s="4">
        <f t="shared" si="180"/>
        <v>1.6452124081495716</v>
      </c>
      <c r="N2290" s="4">
        <f t="shared" si="181"/>
        <v>3.7882415658140389</v>
      </c>
    </row>
    <row r="2291" spans="1:14" x14ac:dyDescent="0.2">
      <c r="A2291" s="30">
        <v>37504</v>
      </c>
      <c r="B2291" s="3" t="s">
        <v>20</v>
      </c>
      <c r="C2291" s="3" t="s">
        <v>29</v>
      </c>
      <c r="D2291" s="2">
        <v>3</v>
      </c>
      <c r="E2291" s="3" t="s">
        <v>6</v>
      </c>
      <c r="F2291" s="3" t="str">
        <f t="shared" si="177"/>
        <v>Por</v>
      </c>
      <c r="G2291" s="3" t="str">
        <f t="shared" si="178"/>
        <v>Hemisph</v>
      </c>
      <c r="H2291" s="17">
        <v>3.5</v>
      </c>
      <c r="I2291" s="17">
        <v>3</v>
      </c>
      <c r="J2291" s="17">
        <v>3</v>
      </c>
      <c r="K2291" s="22">
        <v>0</v>
      </c>
      <c r="L2291" s="12">
        <f t="shared" si="179"/>
        <v>36.521014597981342</v>
      </c>
      <c r="M2291" s="4">
        <f t="shared" si="180"/>
        <v>1.5625428342561254</v>
      </c>
      <c r="N2291" s="4">
        <f t="shared" si="181"/>
        <v>3.59788783732282</v>
      </c>
    </row>
    <row r="2292" spans="1:14" x14ac:dyDescent="0.2">
      <c r="A2292" s="30">
        <v>37504</v>
      </c>
      <c r="B2292" s="3" t="s">
        <v>20</v>
      </c>
      <c r="C2292" s="3" t="s">
        <v>29</v>
      </c>
      <c r="D2292" s="2">
        <v>3</v>
      </c>
      <c r="E2292" s="3" t="s">
        <v>6</v>
      </c>
      <c r="F2292" s="3" t="str">
        <f t="shared" si="177"/>
        <v>Por</v>
      </c>
      <c r="G2292" s="3" t="str">
        <f t="shared" si="178"/>
        <v>Hemisph</v>
      </c>
      <c r="H2292" s="17">
        <v>2.4</v>
      </c>
      <c r="I2292" s="17">
        <v>2</v>
      </c>
      <c r="J2292" s="17">
        <v>0.8</v>
      </c>
      <c r="K2292" s="22">
        <v>0</v>
      </c>
      <c r="L2292" s="12">
        <f t="shared" si="179"/>
        <v>5.7805304826052195</v>
      </c>
      <c r="M2292" s="4">
        <f t="shared" si="180"/>
        <v>0.76196769570367029</v>
      </c>
      <c r="N2292" s="4">
        <f t="shared" si="181"/>
        <v>1.7544954574702945</v>
      </c>
    </row>
    <row r="2293" spans="1:14" x14ac:dyDescent="0.2">
      <c r="A2293" s="31">
        <v>37504</v>
      </c>
      <c r="B2293" s="11" t="s">
        <v>31</v>
      </c>
      <c r="C2293" s="11" t="s">
        <v>29</v>
      </c>
      <c r="D2293" s="7">
        <v>3</v>
      </c>
      <c r="E2293" s="11" t="s">
        <v>6</v>
      </c>
      <c r="F2293" s="3" t="str">
        <f t="shared" si="177"/>
        <v>Por</v>
      </c>
      <c r="G2293" s="3" t="str">
        <f t="shared" si="178"/>
        <v>Hemisph</v>
      </c>
      <c r="H2293" s="19">
        <v>6</v>
      </c>
      <c r="I2293" s="19">
        <v>3</v>
      </c>
      <c r="J2293" s="19">
        <v>3</v>
      </c>
      <c r="K2293" s="24">
        <v>99</v>
      </c>
      <c r="L2293" s="12">
        <f t="shared" si="179"/>
        <v>42.411500823462205</v>
      </c>
      <c r="M2293" s="4">
        <f t="shared" si="180"/>
        <v>1.62748364118914</v>
      </c>
      <c r="N2293" s="4">
        <f t="shared" si="181"/>
        <v>3.7474195712937837</v>
      </c>
    </row>
    <row r="2294" spans="1:14" x14ac:dyDescent="0.2">
      <c r="A2294" s="30">
        <v>37504</v>
      </c>
      <c r="B2294" s="3" t="s">
        <v>20</v>
      </c>
      <c r="C2294" s="3" t="s">
        <v>29</v>
      </c>
      <c r="D2294" s="2">
        <v>4</v>
      </c>
      <c r="E2294" s="3" t="s">
        <v>6</v>
      </c>
      <c r="F2294" s="3" t="str">
        <f t="shared" si="177"/>
        <v>Por</v>
      </c>
      <c r="G2294" s="3" t="str">
        <f t="shared" si="178"/>
        <v>Hemisph</v>
      </c>
      <c r="H2294" s="17">
        <v>1.2</v>
      </c>
      <c r="I2294" s="17">
        <v>0.8</v>
      </c>
      <c r="J2294" s="17">
        <v>0</v>
      </c>
      <c r="K2294" s="22">
        <v>0</v>
      </c>
      <c r="L2294" s="12">
        <f t="shared" si="179"/>
        <v>0.7539822368615503</v>
      </c>
      <c r="M2294" s="4">
        <f t="shared" si="180"/>
        <v>-0.12263888559426017</v>
      </c>
      <c r="N2294" s="4">
        <f t="shared" si="181"/>
        <v>-0.28238646979074566</v>
      </c>
    </row>
    <row r="2295" spans="1:14" x14ac:dyDescent="0.2">
      <c r="A2295" s="30">
        <v>37504</v>
      </c>
      <c r="B2295" s="3" t="s">
        <v>20</v>
      </c>
      <c r="C2295" s="3" t="s">
        <v>29</v>
      </c>
      <c r="D2295" s="2">
        <v>4</v>
      </c>
      <c r="E2295" s="3" t="s">
        <v>6</v>
      </c>
      <c r="F2295" s="3" t="str">
        <f t="shared" si="177"/>
        <v>Por</v>
      </c>
      <c r="G2295" s="3" t="str">
        <f t="shared" si="178"/>
        <v>Hemisph</v>
      </c>
      <c r="H2295" s="17">
        <v>3</v>
      </c>
      <c r="I2295" s="17">
        <v>2.5</v>
      </c>
      <c r="J2295" s="17">
        <v>0.4</v>
      </c>
      <c r="K2295" s="22">
        <v>0</v>
      </c>
      <c r="L2295" s="12">
        <f t="shared" si="179"/>
        <v>6.3931410500552293</v>
      </c>
      <c r="M2295" s="4">
        <f t="shared" si="180"/>
        <v>0.80571428625537267</v>
      </c>
      <c r="N2295" s="4">
        <f t="shared" si="181"/>
        <v>1.8552257047439584</v>
      </c>
    </row>
    <row r="2296" spans="1:14" x14ac:dyDescent="0.2">
      <c r="A2296" s="30">
        <v>37504</v>
      </c>
      <c r="B2296" s="3" t="s">
        <v>20</v>
      </c>
      <c r="C2296" s="3" t="s">
        <v>29</v>
      </c>
      <c r="D2296" s="2">
        <v>4</v>
      </c>
      <c r="E2296" s="3" t="s">
        <v>6</v>
      </c>
      <c r="F2296" s="3" t="str">
        <f t="shared" si="177"/>
        <v>Por</v>
      </c>
      <c r="G2296" s="3" t="str">
        <f t="shared" si="178"/>
        <v>Hemisph</v>
      </c>
      <c r="H2296" s="17">
        <v>1.3</v>
      </c>
      <c r="I2296" s="17">
        <v>1</v>
      </c>
      <c r="J2296" s="17">
        <v>0</v>
      </c>
      <c r="K2296" s="22">
        <v>0</v>
      </c>
      <c r="L2296" s="12">
        <f t="shared" si="179"/>
        <v>1.0210176124166828</v>
      </c>
      <c r="M2296" s="4">
        <f t="shared" si="180"/>
        <v>9.0332336730082168E-3</v>
      </c>
      <c r="N2296" s="4">
        <f t="shared" si="181"/>
        <v>2.0799789197000568E-2</v>
      </c>
    </row>
    <row r="2297" spans="1:14" x14ac:dyDescent="0.2">
      <c r="A2297" s="30">
        <v>37504</v>
      </c>
      <c r="B2297" s="3" t="s">
        <v>20</v>
      </c>
      <c r="C2297" s="3" t="s">
        <v>29</v>
      </c>
      <c r="D2297" s="2">
        <v>4</v>
      </c>
      <c r="E2297" s="3" t="s">
        <v>6</v>
      </c>
      <c r="F2297" s="3" t="str">
        <f t="shared" si="177"/>
        <v>Por</v>
      </c>
      <c r="G2297" s="3" t="str">
        <f t="shared" si="178"/>
        <v>Hemisph</v>
      </c>
      <c r="H2297" s="17">
        <v>4</v>
      </c>
      <c r="I2297" s="17">
        <v>2.2000000000000002</v>
      </c>
      <c r="J2297" s="17">
        <v>0.6</v>
      </c>
      <c r="K2297" s="22">
        <v>0</v>
      </c>
      <c r="L2297" s="12">
        <f t="shared" si="179"/>
        <v>8.0424771931898711</v>
      </c>
      <c r="M2297" s="4">
        <f t="shared" si="180"/>
        <v>0.90538983800598338</v>
      </c>
      <c r="N2297" s="4">
        <f t="shared" si="181"/>
        <v>2.0847371443408713</v>
      </c>
    </row>
    <row r="2298" spans="1:14" x14ac:dyDescent="0.2">
      <c r="A2298" s="31">
        <v>37504</v>
      </c>
      <c r="B2298" s="11" t="s">
        <v>31</v>
      </c>
      <c r="C2298" s="11" t="s">
        <v>29</v>
      </c>
      <c r="D2298" s="7">
        <v>4</v>
      </c>
      <c r="E2298" s="11" t="s">
        <v>6</v>
      </c>
      <c r="F2298" s="3" t="str">
        <f t="shared" si="177"/>
        <v>Por</v>
      </c>
      <c r="G2298" s="3" t="str">
        <f t="shared" si="178"/>
        <v>Hemisph</v>
      </c>
      <c r="H2298" s="19">
        <v>2</v>
      </c>
      <c r="I2298" s="19">
        <v>1.8</v>
      </c>
      <c r="J2298" s="19">
        <v>0</v>
      </c>
      <c r="K2298" s="24">
        <v>0</v>
      </c>
      <c r="L2298" s="12">
        <f t="shared" si="179"/>
        <v>2.8274333882308138</v>
      </c>
      <c r="M2298" s="4">
        <f t="shared" si="180"/>
        <v>0.45139238213345872</v>
      </c>
      <c r="N2298" s="4">
        <f t="shared" si="181"/>
        <v>1.0393693701915738</v>
      </c>
    </row>
    <row r="2299" spans="1:14" x14ac:dyDescent="0.2">
      <c r="A2299" s="31">
        <v>37504</v>
      </c>
      <c r="B2299" s="11" t="s">
        <v>31</v>
      </c>
      <c r="C2299" s="11" t="s">
        <v>29</v>
      </c>
      <c r="D2299" s="7">
        <v>4</v>
      </c>
      <c r="E2299" s="11" t="s">
        <v>6</v>
      </c>
      <c r="F2299" s="3" t="str">
        <f t="shared" si="177"/>
        <v>Por</v>
      </c>
      <c r="G2299" s="3" t="str">
        <f t="shared" si="178"/>
        <v>Hemisph</v>
      </c>
      <c r="H2299" s="19">
        <v>2</v>
      </c>
      <c r="I2299" s="19">
        <v>1.8</v>
      </c>
      <c r="J2299" s="19">
        <v>3</v>
      </c>
      <c r="K2299" s="24">
        <v>10</v>
      </c>
      <c r="L2299" s="12">
        <f t="shared" si="179"/>
        <v>31.101767270538954</v>
      </c>
      <c r="M2299" s="4">
        <f t="shared" si="180"/>
        <v>1.4927850672916838</v>
      </c>
      <c r="N2299" s="4">
        <f t="shared" si="181"/>
        <v>3.4372646429899443</v>
      </c>
    </row>
    <row r="2300" spans="1:14" x14ac:dyDescent="0.2">
      <c r="A2300" s="31">
        <v>37504</v>
      </c>
      <c r="B2300" s="11" t="s">
        <v>31</v>
      </c>
      <c r="C2300" s="11" t="s">
        <v>29</v>
      </c>
      <c r="D2300" s="7">
        <v>4</v>
      </c>
      <c r="E2300" s="11" t="s">
        <v>6</v>
      </c>
      <c r="F2300" s="3" t="str">
        <f t="shared" si="177"/>
        <v>Por</v>
      </c>
      <c r="G2300" s="3" t="str">
        <f t="shared" si="178"/>
        <v>Hemisph</v>
      </c>
      <c r="H2300" s="19">
        <v>2</v>
      </c>
      <c r="I2300" s="19">
        <v>2</v>
      </c>
      <c r="J2300" s="19">
        <v>3.4</v>
      </c>
      <c r="K2300" s="24">
        <v>5</v>
      </c>
      <c r="L2300" s="12">
        <f t="shared" si="179"/>
        <v>39.458403729087799</v>
      </c>
      <c r="M2300" s="4">
        <f t="shared" si="180"/>
        <v>1.596139512095311</v>
      </c>
      <c r="N2300" s="4">
        <f t="shared" si="181"/>
        <v>3.6752470468894525</v>
      </c>
    </row>
    <row r="2301" spans="1:14" x14ac:dyDescent="0.2">
      <c r="A2301" s="31">
        <v>37504</v>
      </c>
      <c r="B2301" s="11" t="s">
        <v>31</v>
      </c>
      <c r="C2301" s="11" t="s">
        <v>29</v>
      </c>
      <c r="D2301" s="7">
        <v>4</v>
      </c>
      <c r="E2301" s="11" t="s">
        <v>6</v>
      </c>
      <c r="F2301" s="3" t="str">
        <f t="shared" si="177"/>
        <v>Por</v>
      </c>
      <c r="G2301" s="3" t="str">
        <f t="shared" si="178"/>
        <v>Hemisph</v>
      </c>
      <c r="H2301" s="19">
        <v>1</v>
      </c>
      <c r="I2301" s="19">
        <v>1</v>
      </c>
      <c r="J2301" s="19">
        <v>1</v>
      </c>
      <c r="K2301" s="24">
        <v>10</v>
      </c>
      <c r="L2301" s="12">
        <f t="shared" si="179"/>
        <v>3.9269908169872414</v>
      </c>
      <c r="M2301" s="4">
        <f t="shared" si="180"/>
        <v>0.59405988570219026</v>
      </c>
      <c r="N2301" s="4">
        <f t="shared" si="181"/>
        <v>1.3678734371636099</v>
      </c>
    </row>
    <row r="2302" spans="1:14" x14ac:dyDescent="0.2">
      <c r="A2302" s="31">
        <v>37504</v>
      </c>
      <c r="B2302" s="11" t="s">
        <v>31</v>
      </c>
      <c r="C2302" s="11" t="s">
        <v>29</v>
      </c>
      <c r="D2302" s="7">
        <v>4</v>
      </c>
      <c r="E2302" s="11" t="s">
        <v>6</v>
      </c>
      <c r="F2302" s="3" t="str">
        <f t="shared" si="177"/>
        <v>Por</v>
      </c>
      <c r="G2302" s="3" t="str">
        <f t="shared" si="178"/>
        <v>Hemisph</v>
      </c>
      <c r="H2302" s="19">
        <v>2.2000000000000002</v>
      </c>
      <c r="I2302" s="19">
        <v>1.8</v>
      </c>
      <c r="J2302" s="19">
        <v>2</v>
      </c>
      <c r="K2302" s="24">
        <v>0</v>
      </c>
      <c r="L2302" s="12">
        <f t="shared" si="179"/>
        <v>15.676547341413068</v>
      </c>
      <c r="M2302" s="4">
        <f t="shared" si="180"/>
        <v>1.1952504183175237</v>
      </c>
      <c r="N2302" s="4">
        <f t="shared" si="181"/>
        <v>2.7521657956128274</v>
      </c>
    </row>
    <row r="2303" spans="1:14" x14ac:dyDescent="0.2">
      <c r="A2303" s="31">
        <v>37504</v>
      </c>
      <c r="B2303" s="11" t="s">
        <v>31</v>
      </c>
      <c r="C2303" s="11" t="s">
        <v>29</v>
      </c>
      <c r="D2303" s="7">
        <v>4</v>
      </c>
      <c r="E2303" s="11" t="s">
        <v>6</v>
      </c>
      <c r="F2303" s="3" t="str">
        <f t="shared" si="177"/>
        <v>Por</v>
      </c>
      <c r="G2303" s="3" t="str">
        <f t="shared" si="178"/>
        <v>Hemisph</v>
      </c>
      <c r="H2303" s="19">
        <v>3</v>
      </c>
      <c r="I2303" s="19">
        <v>2.4</v>
      </c>
      <c r="J2303" s="19">
        <v>1.6</v>
      </c>
      <c r="K2303" s="24">
        <v>10</v>
      </c>
      <c r="L2303" s="12">
        <f t="shared" si="179"/>
        <v>13.697343969651499</v>
      </c>
      <c r="M2303" s="4">
        <f t="shared" si="180"/>
        <v>1.1366363619627198</v>
      </c>
      <c r="N2303" s="4">
        <f t="shared" si="181"/>
        <v>2.6172019432103433</v>
      </c>
    </row>
    <row r="2304" spans="1:14" x14ac:dyDescent="0.2">
      <c r="A2304" s="31">
        <v>37504</v>
      </c>
      <c r="B2304" s="11" t="s">
        <v>31</v>
      </c>
      <c r="C2304" s="11" t="s">
        <v>29</v>
      </c>
      <c r="D2304" s="7">
        <v>4</v>
      </c>
      <c r="E2304" s="11" t="s">
        <v>6</v>
      </c>
      <c r="F2304" s="3" t="str">
        <f t="shared" si="177"/>
        <v>Por</v>
      </c>
      <c r="G2304" s="3" t="str">
        <f t="shared" si="178"/>
        <v>Hemisph</v>
      </c>
      <c r="H2304" s="19">
        <v>1.8</v>
      </c>
      <c r="I2304" s="19">
        <v>1.2</v>
      </c>
      <c r="J2304" s="19">
        <v>0</v>
      </c>
      <c r="K2304" s="24">
        <v>0</v>
      </c>
      <c r="L2304" s="12">
        <f t="shared" si="179"/>
        <v>1.6964600329384885</v>
      </c>
      <c r="M2304" s="4">
        <f t="shared" si="180"/>
        <v>0.22954363251710239</v>
      </c>
      <c r="N2304" s="4">
        <f t="shared" si="181"/>
        <v>0.52854374642558322</v>
      </c>
    </row>
    <row r="2305" spans="1:14" x14ac:dyDescent="0.2">
      <c r="A2305" s="31">
        <v>37504</v>
      </c>
      <c r="B2305" s="11" t="s">
        <v>31</v>
      </c>
      <c r="C2305" s="11" t="s">
        <v>29</v>
      </c>
      <c r="D2305" s="7">
        <v>4</v>
      </c>
      <c r="E2305" s="11" t="s">
        <v>6</v>
      </c>
      <c r="F2305" s="3" t="str">
        <f t="shared" si="177"/>
        <v>Por</v>
      </c>
      <c r="G2305" s="3" t="str">
        <f t="shared" si="178"/>
        <v>Hemisph</v>
      </c>
      <c r="H2305" s="19">
        <v>4.5999999999999996</v>
      </c>
      <c r="I2305" s="19">
        <v>3</v>
      </c>
      <c r="J2305" s="19">
        <v>0</v>
      </c>
      <c r="K2305" s="24">
        <v>0</v>
      </c>
      <c r="L2305" s="12">
        <f t="shared" si="179"/>
        <v>10.838494654884785</v>
      </c>
      <c r="M2305" s="4">
        <f t="shared" si="180"/>
        <v>1.0349689677674079</v>
      </c>
      <c r="N2305" s="4">
        <f t="shared" si="181"/>
        <v>2.3831041168926683</v>
      </c>
    </row>
    <row r="2306" spans="1:14" x14ac:dyDescent="0.2">
      <c r="A2306" s="31">
        <v>37504</v>
      </c>
      <c r="B2306" s="11" t="s">
        <v>31</v>
      </c>
      <c r="C2306" s="11" t="s">
        <v>29</v>
      </c>
      <c r="D2306" s="7">
        <v>4</v>
      </c>
      <c r="E2306" s="11" t="s">
        <v>6</v>
      </c>
      <c r="F2306" s="3" t="str">
        <f t="shared" si="177"/>
        <v>Por</v>
      </c>
      <c r="G2306" s="3" t="str">
        <f t="shared" si="178"/>
        <v>Hemisph</v>
      </c>
      <c r="H2306" s="19">
        <v>8</v>
      </c>
      <c r="I2306" s="19">
        <v>3.4</v>
      </c>
      <c r="J2306" s="19">
        <v>5</v>
      </c>
      <c r="K2306" s="24">
        <v>5</v>
      </c>
      <c r="L2306" s="12">
        <f t="shared" si="179"/>
        <v>99.902646384155418</v>
      </c>
      <c r="M2306" s="4">
        <f t="shared" si="180"/>
        <v>1.9995769926785665</v>
      </c>
      <c r="N2306" s="4">
        <f t="shared" si="181"/>
        <v>4.604196175635531</v>
      </c>
    </row>
    <row r="2307" spans="1:14" x14ac:dyDescent="0.2">
      <c r="A2307" s="31">
        <v>37504</v>
      </c>
      <c r="B2307" s="11" t="s">
        <v>31</v>
      </c>
      <c r="C2307" s="11" t="s">
        <v>29</v>
      </c>
      <c r="D2307" s="7">
        <v>4</v>
      </c>
      <c r="E2307" s="11" t="s">
        <v>6</v>
      </c>
      <c r="F2307" s="3" t="str">
        <f t="shared" ref="F2307:F2370" si="182">VLOOKUP(E2307,P$3:Q$22,2)</f>
        <v>Por</v>
      </c>
      <c r="G2307" s="3" t="str">
        <f t="shared" ref="G2307:G2370" si="183">VLOOKUP(E2307,P$24:Q$44,2)</f>
        <v>Hemisph</v>
      </c>
      <c r="H2307" s="19">
        <v>3</v>
      </c>
      <c r="I2307" s="19">
        <v>1.8</v>
      </c>
      <c r="J2307" s="19">
        <v>0</v>
      </c>
      <c r="K2307" s="24">
        <v>10</v>
      </c>
      <c r="L2307" s="12">
        <f t="shared" ref="L2307:L2370" si="184">IF(J2307&gt;0,PI()*((H2307/2)*(I2307/2)+J2307^2),((H2307/2)*(I2307/2))*PI())</f>
        <v>4.2411500823462207</v>
      </c>
      <c r="M2307" s="4">
        <f t="shared" ref="M2307:M2370" si="185">LOG(L2307)</f>
        <v>0.62748364118913991</v>
      </c>
      <c r="N2307" s="4">
        <f t="shared" ref="N2307:N2370" si="186">LN(L2307)</f>
        <v>1.4448344782997382</v>
      </c>
    </row>
    <row r="2308" spans="1:14" x14ac:dyDescent="0.2">
      <c r="A2308" s="31">
        <v>37504</v>
      </c>
      <c r="B2308" s="11" t="s">
        <v>31</v>
      </c>
      <c r="C2308" s="11" t="s">
        <v>29</v>
      </c>
      <c r="D2308" s="7">
        <v>4</v>
      </c>
      <c r="E2308" s="11" t="s">
        <v>6</v>
      </c>
      <c r="F2308" s="3" t="str">
        <f t="shared" si="182"/>
        <v>Por</v>
      </c>
      <c r="G2308" s="3" t="str">
        <f t="shared" si="183"/>
        <v>Hemisph</v>
      </c>
      <c r="H2308" s="19">
        <v>4</v>
      </c>
      <c r="I2308" s="19">
        <v>4</v>
      </c>
      <c r="J2308" s="19">
        <v>0</v>
      </c>
      <c r="K2308" s="24">
        <v>0</v>
      </c>
      <c r="L2308" s="12">
        <f t="shared" si="184"/>
        <v>12.566370614359172</v>
      </c>
      <c r="M2308" s="4">
        <f t="shared" si="185"/>
        <v>1.0992098640220962</v>
      </c>
      <c r="N2308" s="4">
        <f t="shared" si="186"/>
        <v>2.5310242469692907</v>
      </c>
    </row>
    <row r="2309" spans="1:14" x14ac:dyDescent="0.2">
      <c r="A2309" s="31">
        <v>37504</v>
      </c>
      <c r="B2309" s="11" t="s">
        <v>31</v>
      </c>
      <c r="C2309" s="11" t="s">
        <v>29</v>
      </c>
      <c r="D2309" s="7">
        <v>4</v>
      </c>
      <c r="E2309" s="11" t="s">
        <v>6</v>
      </c>
      <c r="F2309" s="3" t="str">
        <f t="shared" si="182"/>
        <v>Por</v>
      </c>
      <c r="G2309" s="3" t="str">
        <f t="shared" si="183"/>
        <v>Hemisph</v>
      </c>
      <c r="H2309" s="19">
        <v>3</v>
      </c>
      <c r="I2309" s="19">
        <v>3</v>
      </c>
      <c r="J2309" s="19">
        <v>2</v>
      </c>
      <c r="K2309" s="24">
        <v>30</v>
      </c>
      <c r="L2309" s="12">
        <f t="shared" si="184"/>
        <v>19.634954084936208</v>
      </c>
      <c r="M2309" s="4">
        <f t="shared" si="185"/>
        <v>1.2930298900382091</v>
      </c>
      <c r="N2309" s="4">
        <f t="shared" si="186"/>
        <v>2.9773113495977102</v>
      </c>
    </row>
    <row r="2310" spans="1:14" x14ac:dyDescent="0.2">
      <c r="A2310" s="31">
        <v>37504</v>
      </c>
      <c r="B2310" s="11" t="s">
        <v>31</v>
      </c>
      <c r="C2310" s="11" t="s">
        <v>29</v>
      </c>
      <c r="D2310" s="7">
        <v>4</v>
      </c>
      <c r="E2310" s="11" t="s">
        <v>6</v>
      </c>
      <c r="F2310" s="3" t="str">
        <f t="shared" si="182"/>
        <v>Por</v>
      </c>
      <c r="G2310" s="3" t="str">
        <f t="shared" si="183"/>
        <v>Hemisph</v>
      </c>
      <c r="H2310" s="19">
        <v>4.8</v>
      </c>
      <c r="I2310" s="19">
        <v>3.6</v>
      </c>
      <c r="J2310" s="19">
        <v>5</v>
      </c>
      <c r="K2310" s="24">
        <v>5</v>
      </c>
      <c r="L2310" s="12">
        <f t="shared" si="184"/>
        <v>92.111496603252732</v>
      </c>
      <c r="M2310" s="4">
        <f t="shared" si="185"/>
        <v>1.9643138386632242</v>
      </c>
      <c r="N2310" s="4">
        <f t="shared" si="186"/>
        <v>4.5229997628678511</v>
      </c>
    </row>
    <row r="2311" spans="1:14" x14ac:dyDescent="0.2">
      <c r="A2311" s="31">
        <v>37504</v>
      </c>
      <c r="B2311" s="11" t="s">
        <v>31</v>
      </c>
      <c r="C2311" s="11" t="s">
        <v>29</v>
      </c>
      <c r="D2311" s="7">
        <v>4</v>
      </c>
      <c r="E2311" s="11" t="s">
        <v>6</v>
      </c>
      <c r="F2311" s="3" t="str">
        <f t="shared" si="182"/>
        <v>Por</v>
      </c>
      <c r="G2311" s="3" t="str">
        <f t="shared" si="183"/>
        <v>Hemisph</v>
      </c>
      <c r="H2311" s="19">
        <v>4.5999999999999996</v>
      </c>
      <c r="I2311" s="19">
        <v>5</v>
      </c>
      <c r="J2311" s="19">
        <v>6</v>
      </c>
      <c r="K2311" s="24">
        <v>0</v>
      </c>
      <c r="L2311" s="12">
        <f t="shared" si="184"/>
        <v>131.16149328737387</v>
      </c>
      <c r="M2311" s="4">
        <f t="shared" si="185"/>
        <v>2.1178063525137549</v>
      </c>
      <c r="N2311" s="4">
        <f t="shared" si="186"/>
        <v>4.8764293371462646</v>
      </c>
    </row>
    <row r="2312" spans="1:14" x14ac:dyDescent="0.2">
      <c r="A2312" s="31">
        <v>37504</v>
      </c>
      <c r="B2312" s="11" t="s">
        <v>31</v>
      </c>
      <c r="C2312" s="11" t="s">
        <v>29</v>
      </c>
      <c r="D2312" s="7">
        <v>4</v>
      </c>
      <c r="E2312" s="11" t="s">
        <v>6</v>
      </c>
      <c r="F2312" s="3" t="str">
        <f t="shared" si="182"/>
        <v>Por</v>
      </c>
      <c r="G2312" s="3" t="str">
        <f t="shared" si="183"/>
        <v>Hemisph</v>
      </c>
      <c r="H2312" s="19">
        <v>2.2000000000000002</v>
      </c>
      <c r="I2312" s="19">
        <v>2.6</v>
      </c>
      <c r="J2312" s="19">
        <v>0</v>
      </c>
      <c r="K2312" s="24">
        <v>10</v>
      </c>
      <c r="L2312" s="12">
        <f t="shared" si="184"/>
        <v>4.4924774946334045</v>
      </c>
      <c r="M2312" s="4">
        <f t="shared" si="185"/>
        <v>0.65248591015919566</v>
      </c>
      <c r="N2312" s="4">
        <f t="shared" si="186"/>
        <v>1.5024043301212162</v>
      </c>
    </row>
    <row r="2313" spans="1:14" x14ac:dyDescent="0.2">
      <c r="A2313" s="31">
        <v>37504</v>
      </c>
      <c r="B2313" s="11" t="s">
        <v>31</v>
      </c>
      <c r="C2313" s="11" t="s">
        <v>29</v>
      </c>
      <c r="D2313" s="7">
        <v>4</v>
      </c>
      <c r="E2313" s="11" t="s">
        <v>6</v>
      </c>
      <c r="F2313" s="3" t="str">
        <f t="shared" si="182"/>
        <v>Por</v>
      </c>
      <c r="G2313" s="3" t="str">
        <f t="shared" si="183"/>
        <v>Hemisph</v>
      </c>
      <c r="H2313" s="19">
        <v>1</v>
      </c>
      <c r="I2313" s="19">
        <v>1</v>
      </c>
      <c r="J2313" s="19">
        <v>0</v>
      </c>
      <c r="K2313" s="24">
        <v>0</v>
      </c>
      <c r="L2313" s="12">
        <f t="shared" si="184"/>
        <v>0.78539816339744828</v>
      </c>
      <c r="M2313" s="4">
        <f t="shared" si="185"/>
        <v>-0.10491011863382856</v>
      </c>
      <c r="N2313" s="4">
        <f t="shared" si="186"/>
        <v>-0.24156447527049049</v>
      </c>
    </row>
    <row r="2314" spans="1:14" x14ac:dyDescent="0.2">
      <c r="A2314" s="31">
        <v>37504</v>
      </c>
      <c r="B2314" s="11" t="s">
        <v>31</v>
      </c>
      <c r="C2314" s="11" t="s">
        <v>29</v>
      </c>
      <c r="D2314" s="7">
        <v>4</v>
      </c>
      <c r="E2314" s="11" t="s">
        <v>6</v>
      </c>
      <c r="F2314" s="3" t="str">
        <f t="shared" si="182"/>
        <v>Por</v>
      </c>
      <c r="G2314" s="3" t="str">
        <f t="shared" si="183"/>
        <v>Hemisph</v>
      </c>
      <c r="H2314" s="19">
        <v>4.5999999999999996</v>
      </c>
      <c r="I2314" s="19">
        <v>3</v>
      </c>
      <c r="J2314" s="19">
        <v>1.6</v>
      </c>
      <c r="K2314" s="24">
        <v>5</v>
      </c>
      <c r="L2314" s="12">
        <f t="shared" si="184"/>
        <v>18.880971848074655</v>
      </c>
      <c r="M2314" s="4">
        <f t="shared" si="185"/>
        <v>1.2760243446968733</v>
      </c>
      <c r="N2314" s="4">
        <f t="shared" si="186"/>
        <v>2.9381546343965161</v>
      </c>
    </row>
    <row r="2315" spans="1:14" x14ac:dyDescent="0.2">
      <c r="A2315" s="31">
        <v>37504</v>
      </c>
      <c r="B2315" s="11" t="s">
        <v>31</v>
      </c>
      <c r="C2315" s="11" t="s">
        <v>29</v>
      </c>
      <c r="D2315" s="7">
        <v>4</v>
      </c>
      <c r="E2315" s="11" t="s">
        <v>6</v>
      </c>
      <c r="F2315" s="3" t="str">
        <f t="shared" si="182"/>
        <v>Por</v>
      </c>
      <c r="G2315" s="3" t="str">
        <f t="shared" si="183"/>
        <v>Hemisph</v>
      </c>
      <c r="H2315" s="19">
        <v>2</v>
      </c>
      <c r="I2315" s="19">
        <v>1.4</v>
      </c>
      <c r="J2315" s="19">
        <v>1.4</v>
      </c>
      <c r="K2315" s="24">
        <v>0</v>
      </c>
      <c r="L2315" s="12">
        <f t="shared" si="184"/>
        <v>8.3566364585488486</v>
      </c>
      <c r="M2315" s="4">
        <f t="shared" si="185"/>
        <v>0.92203150932520073</v>
      </c>
      <c r="N2315" s="4">
        <f t="shared" si="186"/>
        <v>2.1230560086430077</v>
      </c>
    </row>
    <row r="2316" spans="1:14" x14ac:dyDescent="0.2">
      <c r="A2316" s="31">
        <v>37504</v>
      </c>
      <c r="B2316" s="11" t="s">
        <v>31</v>
      </c>
      <c r="C2316" s="11" t="s">
        <v>29</v>
      </c>
      <c r="D2316" s="7">
        <v>4</v>
      </c>
      <c r="E2316" s="11" t="s">
        <v>6</v>
      </c>
      <c r="F2316" s="3" t="str">
        <f t="shared" si="182"/>
        <v>Por</v>
      </c>
      <c r="G2316" s="3" t="str">
        <f t="shared" si="183"/>
        <v>Hemisph</v>
      </c>
      <c r="H2316" s="19">
        <v>2.6</v>
      </c>
      <c r="I2316" s="19">
        <v>1.4</v>
      </c>
      <c r="J2316" s="19">
        <v>0</v>
      </c>
      <c r="K2316" s="24">
        <v>0</v>
      </c>
      <c r="L2316" s="12">
        <f t="shared" si="184"/>
        <v>2.8588493147667116</v>
      </c>
      <c r="M2316" s="4">
        <f t="shared" si="185"/>
        <v>0.45619126501522739</v>
      </c>
      <c r="N2316" s="4">
        <f t="shared" si="186"/>
        <v>1.0504192063781588</v>
      </c>
    </row>
    <row r="2317" spans="1:14" x14ac:dyDescent="0.2">
      <c r="A2317" s="31">
        <v>37504</v>
      </c>
      <c r="B2317" s="11" t="s">
        <v>31</v>
      </c>
      <c r="C2317" s="11" t="s">
        <v>29</v>
      </c>
      <c r="D2317" s="7">
        <v>4</v>
      </c>
      <c r="E2317" s="11" t="s">
        <v>6</v>
      </c>
      <c r="F2317" s="3" t="str">
        <f t="shared" si="182"/>
        <v>Por</v>
      </c>
      <c r="G2317" s="3" t="str">
        <f t="shared" si="183"/>
        <v>Hemisph</v>
      </c>
      <c r="H2317" s="19">
        <v>2.4</v>
      </c>
      <c r="I2317" s="19">
        <v>2</v>
      </c>
      <c r="J2317" s="19">
        <v>3</v>
      </c>
      <c r="K2317" s="24">
        <v>0</v>
      </c>
      <c r="L2317" s="12">
        <f t="shared" si="184"/>
        <v>32.044245066615886</v>
      </c>
      <c r="M2317" s="4">
        <f t="shared" si="185"/>
        <v>1.5057500444560514</v>
      </c>
      <c r="N2317" s="4">
        <f t="shared" si="186"/>
        <v>3.4671176061396256</v>
      </c>
    </row>
    <row r="2318" spans="1:14" x14ac:dyDescent="0.2">
      <c r="A2318" s="31">
        <v>37504</v>
      </c>
      <c r="B2318" s="11" t="s">
        <v>31</v>
      </c>
      <c r="C2318" s="11" t="s">
        <v>29</v>
      </c>
      <c r="D2318" s="7">
        <v>4</v>
      </c>
      <c r="E2318" s="11" t="s">
        <v>6</v>
      </c>
      <c r="F2318" s="3" t="str">
        <f t="shared" si="182"/>
        <v>Por</v>
      </c>
      <c r="G2318" s="3" t="str">
        <f t="shared" si="183"/>
        <v>Hemisph</v>
      </c>
      <c r="H2318" s="19">
        <v>1</v>
      </c>
      <c r="I2318" s="19">
        <v>3.2</v>
      </c>
      <c r="J2318" s="19">
        <v>3</v>
      </c>
      <c r="K2318" s="24">
        <v>0</v>
      </c>
      <c r="L2318" s="12">
        <f t="shared" si="184"/>
        <v>30.787608005179976</v>
      </c>
      <c r="M2318" s="4">
        <f t="shared" si="185"/>
        <v>1.4883759483866288</v>
      </c>
      <c r="N2318" s="4">
        <f t="shared" si="186"/>
        <v>3.4271122715259263</v>
      </c>
    </row>
    <row r="2319" spans="1:14" x14ac:dyDescent="0.2">
      <c r="A2319" s="31">
        <v>37504</v>
      </c>
      <c r="B2319" s="11" t="s">
        <v>31</v>
      </c>
      <c r="C2319" s="11" t="s">
        <v>29</v>
      </c>
      <c r="D2319" s="7">
        <v>4</v>
      </c>
      <c r="E2319" s="11" t="s">
        <v>6</v>
      </c>
      <c r="F2319" s="3" t="str">
        <f t="shared" si="182"/>
        <v>Por</v>
      </c>
      <c r="G2319" s="3" t="str">
        <f t="shared" si="183"/>
        <v>Hemisph</v>
      </c>
      <c r="H2319" s="19">
        <v>2</v>
      </c>
      <c r="I2319" s="19">
        <v>2</v>
      </c>
      <c r="J2319" s="19">
        <v>2</v>
      </c>
      <c r="K2319" s="24">
        <v>0</v>
      </c>
      <c r="L2319" s="12">
        <f t="shared" si="184"/>
        <v>15.707963267948966</v>
      </c>
      <c r="M2319" s="4">
        <f t="shared" si="185"/>
        <v>1.1961198770301527</v>
      </c>
      <c r="N2319" s="4">
        <f t="shared" si="186"/>
        <v>2.7541677982835004</v>
      </c>
    </row>
    <row r="2320" spans="1:14" x14ac:dyDescent="0.2">
      <c r="A2320" s="31">
        <v>37504</v>
      </c>
      <c r="B2320" s="11" t="s">
        <v>31</v>
      </c>
      <c r="C2320" s="11" t="s">
        <v>29</v>
      </c>
      <c r="D2320" s="7">
        <v>4</v>
      </c>
      <c r="E2320" s="11" t="s">
        <v>6</v>
      </c>
      <c r="F2320" s="3" t="str">
        <f t="shared" si="182"/>
        <v>Por</v>
      </c>
      <c r="G2320" s="3" t="str">
        <f t="shared" si="183"/>
        <v>Hemisph</v>
      </c>
      <c r="H2320" s="19">
        <v>7</v>
      </c>
      <c r="I2320" s="19">
        <v>4</v>
      </c>
      <c r="J2320" s="19">
        <v>4</v>
      </c>
      <c r="K2320" s="24">
        <v>0</v>
      </c>
      <c r="L2320" s="12">
        <f t="shared" si="184"/>
        <v>72.256631032565238</v>
      </c>
      <c r="M2320" s="4">
        <f t="shared" si="185"/>
        <v>1.8588777087117268</v>
      </c>
      <c r="N2320" s="4">
        <f t="shared" si="186"/>
        <v>4.2802241017785496</v>
      </c>
    </row>
    <row r="2321" spans="1:14" x14ac:dyDescent="0.2">
      <c r="A2321" s="31">
        <v>37504</v>
      </c>
      <c r="B2321" s="11" t="s">
        <v>31</v>
      </c>
      <c r="C2321" s="11" t="s">
        <v>29</v>
      </c>
      <c r="D2321" s="7">
        <v>4</v>
      </c>
      <c r="E2321" s="11" t="s">
        <v>6</v>
      </c>
      <c r="F2321" s="3" t="str">
        <f t="shared" si="182"/>
        <v>Por</v>
      </c>
      <c r="G2321" s="3" t="str">
        <f t="shared" si="183"/>
        <v>Hemisph</v>
      </c>
      <c r="H2321" s="19">
        <v>2</v>
      </c>
      <c r="I2321" s="19">
        <v>3</v>
      </c>
      <c r="J2321" s="19">
        <v>3.6</v>
      </c>
      <c r="K2321" s="24">
        <v>5</v>
      </c>
      <c r="L2321" s="12">
        <f t="shared" si="184"/>
        <v>45.427429770908411</v>
      </c>
      <c r="M2321" s="4">
        <f t="shared" si="185"/>
        <v>1.6573181656526459</v>
      </c>
      <c r="N2321" s="4">
        <f t="shared" si="186"/>
        <v>3.8161161025800188</v>
      </c>
    </row>
    <row r="2322" spans="1:14" x14ac:dyDescent="0.2">
      <c r="A2322" s="31">
        <v>37504</v>
      </c>
      <c r="B2322" s="11" t="s">
        <v>31</v>
      </c>
      <c r="C2322" s="11" t="s">
        <v>29</v>
      </c>
      <c r="D2322" s="7">
        <v>4</v>
      </c>
      <c r="E2322" s="11" t="s">
        <v>6</v>
      </c>
      <c r="F2322" s="3" t="str">
        <f t="shared" si="182"/>
        <v>Por</v>
      </c>
      <c r="G2322" s="3" t="str">
        <f t="shared" si="183"/>
        <v>Hemisph</v>
      </c>
      <c r="H2322" s="19">
        <v>1.4</v>
      </c>
      <c r="I2322" s="19">
        <v>2</v>
      </c>
      <c r="J2322" s="19">
        <v>0</v>
      </c>
      <c r="K2322" s="24">
        <v>0</v>
      </c>
      <c r="L2322" s="12">
        <f t="shared" si="184"/>
        <v>2.1991148575128552</v>
      </c>
      <c r="M2322" s="4">
        <f t="shared" si="185"/>
        <v>0.34224791270839067</v>
      </c>
      <c r="N2322" s="4">
        <f t="shared" si="186"/>
        <v>0.78805494191066772</v>
      </c>
    </row>
    <row r="2323" spans="1:14" x14ac:dyDescent="0.2">
      <c r="A2323" s="31">
        <v>37504</v>
      </c>
      <c r="B2323" s="11" t="s">
        <v>31</v>
      </c>
      <c r="C2323" s="11" t="s">
        <v>29</v>
      </c>
      <c r="D2323" s="7">
        <v>4</v>
      </c>
      <c r="E2323" s="11" t="s">
        <v>6</v>
      </c>
      <c r="F2323" s="3" t="str">
        <f t="shared" si="182"/>
        <v>Por</v>
      </c>
      <c r="G2323" s="3" t="str">
        <f t="shared" si="183"/>
        <v>Hemisph</v>
      </c>
      <c r="H2323" s="19">
        <v>9</v>
      </c>
      <c r="I2323" s="19">
        <v>8</v>
      </c>
      <c r="J2323" s="19">
        <v>10</v>
      </c>
      <c r="K2323" s="24">
        <v>0</v>
      </c>
      <c r="L2323" s="12">
        <f t="shared" si="184"/>
        <v>370.70793312359558</v>
      </c>
      <c r="M2323" s="4">
        <f t="shared" si="185"/>
        <v>2.5690318800002592</v>
      </c>
      <c r="N2323" s="4">
        <f t="shared" si="186"/>
        <v>5.915414510315065</v>
      </c>
    </row>
    <row r="2324" spans="1:14" x14ac:dyDescent="0.2">
      <c r="A2324" s="31">
        <v>37504</v>
      </c>
      <c r="B2324" s="11" t="s">
        <v>31</v>
      </c>
      <c r="C2324" s="11" t="s">
        <v>29</v>
      </c>
      <c r="D2324" s="7">
        <v>4</v>
      </c>
      <c r="E2324" s="11" t="s">
        <v>6</v>
      </c>
      <c r="F2324" s="3" t="str">
        <f t="shared" si="182"/>
        <v>Por</v>
      </c>
      <c r="G2324" s="3" t="str">
        <f t="shared" si="183"/>
        <v>Hemisph</v>
      </c>
      <c r="H2324" s="19">
        <v>6</v>
      </c>
      <c r="I2324" s="19">
        <v>3</v>
      </c>
      <c r="J2324" s="19">
        <v>4</v>
      </c>
      <c r="K2324" s="24">
        <v>5</v>
      </c>
      <c r="L2324" s="12">
        <f t="shared" si="184"/>
        <v>64.402649398590754</v>
      </c>
      <c r="M2324" s="4">
        <f t="shared" si="185"/>
        <v>1.8089037337498881</v>
      </c>
      <c r="N2324" s="4">
        <f t="shared" si="186"/>
        <v>4.1651547719937625</v>
      </c>
    </row>
    <row r="2325" spans="1:14" x14ac:dyDescent="0.2">
      <c r="A2325" s="30">
        <v>37503</v>
      </c>
      <c r="B2325" s="3" t="s">
        <v>20</v>
      </c>
      <c r="C2325" s="3" t="s">
        <v>29</v>
      </c>
      <c r="D2325" s="2">
        <v>5</v>
      </c>
      <c r="E2325" s="3" t="s">
        <v>6</v>
      </c>
      <c r="F2325" s="3" t="str">
        <f t="shared" si="182"/>
        <v>Por</v>
      </c>
      <c r="G2325" s="3" t="str">
        <f t="shared" si="183"/>
        <v>Hemisph</v>
      </c>
      <c r="H2325" s="17">
        <v>2</v>
      </c>
      <c r="I2325" s="17">
        <v>1.5</v>
      </c>
      <c r="J2325" s="17">
        <v>2</v>
      </c>
      <c r="K2325" s="22">
        <v>0</v>
      </c>
      <c r="L2325" s="12">
        <f t="shared" si="184"/>
        <v>14.922565104551516</v>
      </c>
      <c r="M2325" s="4">
        <f t="shared" si="185"/>
        <v>1.1738434823190005</v>
      </c>
      <c r="N2325" s="4">
        <f t="shared" si="186"/>
        <v>2.7028745038959499</v>
      </c>
    </row>
    <row r="2326" spans="1:14" x14ac:dyDescent="0.2">
      <c r="A2326" s="30">
        <v>37503</v>
      </c>
      <c r="B2326" s="3" t="s">
        <v>20</v>
      </c>
      <c r="C2326" s="3" t="s">
        <v>29</v>
      </c>
      <c r="D2326" s="2">
        <v>5</v>
      </c>
      <c r="E2326" s="3" t="s">
        <v>6</v>
      </c>
      <c r="F2326" s="3" t="str">
        <f t="shared" si="182"/>
        <v>Por</v>
      </c>
      <c r="G2326" s="3" t="str">
        <f t="shared" si="183"/>
        <v>Hemisph</v>
      </c>
      <c r="H2326" s="17">
        <v>3</v>
      </c>
      <c r="I2326" s="17">
        <v>2.5</v>
      </c>
      <c r="J2326" s="17">
        <v>2</v>
      </c>
      <c r="K2326" s="22">
        <v>0</v>
      </c>
      <c r="L2326" s="12">
        <f t="shared" si="184"/>
        <v>18.456856839840036</v>
      </c>
      <c r="M2326" s="4">
        <f t="shared" si="185"/>
        <v>1.2661577436379077</v>
      </c>
      <c r="N2326" s="4">
        <f t="shared" si="186"/>
        <v>2.9154359458796231</v>
      </c>
    </row>
    <row r="2327" spans="1:14" x14ac:dyDescent="0.2">
      <c r="A2327" s="30">
        <v>37503</v>
      </c>
      <c r="B2327" s="3" t="s">
        <v>20</v>
      </c>
      <c r="C2327" s="3" t="s">
        <v>29</v>
      </c>
      <c r="D2327" s="2">
        <v>5</v>
      </c>
      <c r="E2327" s="3" t="s">
        <v>6</v>
      </c>
      <c r="F2327" s="3" t="str">
        <f t="shared" si="182"/>
        <v>Por</v>
      </c>
      <c r="G2327" s="3" t="str">
        <f t="shared" si="183"/>
        <v>Hemisph</v>
      </c>
      <c r="H2327" s="17">
        <v>5.5</v>
      </c>
      <c r="I2327" s="17">
        <v>3</v>
      </c>
      <c r="J2327" s="17">
        <v>4</v>
      </c>
      <c r="K2327" s="22">
        <v>0</v>
      </c>
      <c r="L2327" s="12">
        <f t="shared" si="184"/>
        <v>63.224552153494585</v>
      </c>
      <c r="M2327" s="4">
        <f t="shared" si="185"/>
        <v>1.8008857617340399</v>
      </c>
      <c r="N2327" s="4">
        <f t="shared" si="186"/>
        <v>4.1466927091540269</v>
      </c>
    </row>
    <row r="2328" spans="1:14" x14ac:dyDescent="0.2">
      <c r="A2328" s="30">
        <v>37503</v>
      </c>
      <c r="B2328" s="3" t="s">
        <v>20</v>
      </c>
      <c r="C2328" s="3" t="s">
        <v>29</v>
      </c>
      <c r="D2328" s="2">
        <v>5</v>
      </c>
      <c r="E2328" s="3" t="s">
        <v>6</v>
      </c>
      <c r="F2328" s="3" t="str">
        <f t="shared" si="182"/>
        <v>Por</v>
      </c>
      <c r="G2328" s="3" t="str">
        <f t="shared" si="183"/>
        <v>Hemisph</v>
      </c>
      <c r="H2328" s="17">
        <v>2.5</v>
      </c>
      <c r="I2328" s="17">
        <v>2.5</v>
      </c>
      <c r="J2328" s="17">
        <v>2</v>
      </c>
      <c r="K2328" s="22">
        <v>0</v>
      </c>
      <c r="L2328" s="12">
        <f t="shared" si="184"/>
        <v>17.475109135593225</v>
      </c>
      <c r="M2328" s="4">
        <f t="shared" si="185"/>
        <v>1.2424198966831219</v>
      </c>
      <c r="N2328" s="4">
        <f t="shared" si="186"/>
        <v>2.8607775333417589</v>
      </c>
    </row>
    <row r="2329" spans="1:14" x14ac:dyDescent="0.2">
      <c r="A2329" s="30">
        <v>37503</v>
      </c>
      <c r="B2329" s="3" t="s">
        <v>20</v>
      </c>
      <c r="C2329" s="3" t="s">
        <v>29</v>
      </c>
      <c r="D2329" s="2">
        <v>5</v>
      </c>
      <c r="E2329" s="3" t="s">
        <v>6</v>
      </c>
      <c r="F2329" s="3" t="str">
        <f t="shared" si="182"/>
        <v>Por</v>
      </c>
      <c r="G2329" s="3" t="str">
        <f t="shared" si="183"/>
        <v>Hemisph</v>
      </c>
      <c r="H2329" s="17">
        <v>5.5</v>
      </c>
      <c r="I2329" s="17">
        <v>5.2</v>
      </c>
      <c r="J2329" s="17">
        <v>6</v>
      </c>
      <c r="K2329" s="22">
        <v>20</v>
      </c>
      <c r="L2329" s="12">
        <f t="shared" si="184"/>
        <v>135.55972300239958</v>
      </c>
      <c r="M2329" s="4">
        <f t="shared" si="185"/>
        <v>2.1321306727453622</v>
      </c>
      <c r="N2329" s="4">
        <f t="shared" si="186"/>
        <v>4.9094123033788373</v>
      </c>
    </row>
    <row r="2330" spans="1:14" x14ac:dyDescent="0.2">
      <c r="A2330" s="30">
        <v>37503</v>
      </c>
      <c r="B2330" s="3" t="s">
        <v>20</v>
      </c>
      <c r="C2330" s="3" t="s">
        <v>29</v>
      </c>
      <c r="D2330" s="2">
        <v>5</v>
      </c>
      <c r="E2330" s="3" t="s">
        <v>6</v>
      </c>
      <c r="F2330" s="3" t="str">
        <f t="shared" si="182"/>
        <v>Por</v>
      </c>
      <c r="G2330" s="3" t="str">
        <f t="shared" si="183"/>
        <v>Hemisph</v>
      </c>
      <c r="H2330" s="17">
        <v>7.5</v>
      </c>
      <c r="I2330" s="17">
        <v>5.5</v>
      </c>
      <c r="J2330" s="17">
        <v>3.5</v>
      </c>
      <c r="K2330" s="22">
        <v>0</v>
      </c>
      <c r="L2330" s="12">
        <f t="shared" si="184"/>
        <v>70.882184246619701</v>
      </c>
      <c r="M2330" s="4">
        <f t="shared" si="185"/>
        <v>1.8505370919438668</v>
      </c>
      <c r="N2330" s="4">
        <f t="shared" si="186"/>
        <v>4.2610191219424998</v>
      </c>
    </row>
    <row r="2331" spans="1:14" x14ac:dyDescent="0.2">
      <c r="A2331" s="30">
        <v>37503</v>
      </c>
      <c r="B2331" s="3" t="s">
        <v>20</v>
      </c>
      <c r="C2331" s="3" t="s">
        <v>29</v>
      </c>
      <c r="D2331" s="2">
        <v>5</v>
      </c>
      <c r="E2331" s="3" t="s">
        <v>6</v>
      </c>
      <c r="F2331" s="3" t="str">
        <f t="shared" si="182"/>
        <v>Por</v>
      </c>
      <c r="G2331" s="3" t="str">
        <f t="shared" si="183"/>
        <v>Hemisph</v>
      </c>
      <c r="H2331" s="17">
        <v>6</v>
      </c>
      <c r="I2331" s="17">
        <v>2.5</v>
      </c>
      <c r="J2331" s="17">
        <v>1</v>
      </c>
      <c r="K2331" s="22">
        <v>10</v>
      </c>
      <c r="L2331" s="12">
        <f t="shared" si="184"/>
        <v>14.922565104551516</v>
      </c>
      <c r="M2331" s="4">
        <f t="shared" si="185"/>
        <v>1.1738434823190005</v>
      </c>
      <c r="N2331" s="4">
        <f t="shared" si="186"/>
        <v>2.7028745038959499</v>
      </c>
    </row>
    <row r="2332" spans="1:14" x14ac:dyDescent="0.2">
      <c r="A2332" s="30">
        <v>37503</v>
      </c>
      <c r="B2332" s="3" t="s">
        <v>20</v>
      </c>
      <c r="C2332" s="3" t="s">
        <v>29</v>
      </c>
      <c r="D2332" s="2">
        <v>5</v>
      </c>
      <c r="E2332" s="3" t="s">
        <v>6</v>
      </c>
      <c r="F2332" s="3" t="str">
        <f t="shared" si="182"/>
        <v>Por</v>
      </c>
      <c r="G2332" s="3" t="str">
        <f t="shared" si="183"/>
        <v>Hemisph</v>
      </c>
      <c r="H2332" s="17">
        <v>4</v>
      </c>
      <c r="I2332" s="17">
        <v>3</v>
      </c>
      <c r="J2332" s="17">
        <v>3</v>
      </c>
      <c r="K2332" s="22">
        <v>0</v>
      </c>
      <c r="L2332" s="12">
        <f t="shared" si="184"/>
        <v>37.699111843077517</v>
      </c>
      <c r="M2332" s="4">
        <f t="shared" si="185"/>
        <v>1.5763311187417586</v>
      </c>
      <c r="N2332" s="4">
        <f t="shared" si="186"/>
        <v>3.6296365356374003</v>
      </c>
    </row>
    <row r="2333" spans="1:14" x14ac:dyDescent="0.2">
      <c r="A2333" s="30">
        <v>37503</v>
      </c>
      <c r="B2333" s="3" t="s">
        <v>20</v>
      </c>
      <c r="C2333" s="3" t="s">
        <v>29</v>
      </c>
      <c r="D2333" s="2">
        <v>5</v>
      </c>
      <c r="E2333" s="3" t="s">
        <v>6</v>
      </c>
      <c r="F2333" s="3" t="str">
        <f t="shared" si="182"/>
        <v>Por</v>
      </c>
      <c r="G2333" s="3" t="str">
        <f t="shared" si="183"/>
        <v>Hemisph</v>
      </c>
      <c r="H2333" s="17">
        <v>1.2</v>
      </c>
      <c r="I2333" s="17">
        <v>1</v>
      </c>
      <c r="J2333" s="17">
        <v>0</v>
      </c>
      <c r="K2333" s="22">
        <v>0</v>
      </c>
      <c r="L2333" s="12">
        <f t="shared" si="184"/>
        <v>0.94247779607693793</v>
      </c>
      <c r="M2333" s="4">
        <f t="shared" si="185"/>
        <v>-2.5728872586203724E-2</v>
      </c>
      <c r="N2333" s="4">
        <f t="shared" si="186"/>
        <v>-5.9242918476535858E-2</v>
      </c>
    </row>
    <row r="2334" spans="1:14" x14ac:dyDescent="0.2">
      <c r="A2334" s="30">
        <v>37503</v>
      </c>
      <c r="B2334" s="3" t="s">
        <v>20</v>
      </c>
      <c r="C2334" s="3" t="s">
        <v>29</v>
      </c>
      <c r="D2334" s="2">
        <v>5</v>
      </c>
      <c r="E2334" s="3" t="s">
        <v>6</v>
      </c>
      <c r="F2334" s="3" t="str">
        <f t="shared" si="182"/>
        <v>Por</v>
      </c>
      <c r="G2334" s="3" t="str">
        <f t="shared" si="183"/>
        <v>Hemisph</v>
      </c>
      <c r="H2334" s="17">
        <v>6</v>
      </c>
      <c r="I2334" s="17">
        <v>4</v>
      </c>
      <c r="J2334" s="17">
        <v>3</v>
      </c>
      <c r="K2334" s="22">
        <v>0</v>
      </c>
      <c r="L2334" s="12">
        <f t="shared" si="184"/>
        <v>47.123889803846893</v>
      </c>
      <c r="M2334" s="4">
        <f t="shared" si="185"/>
        <v>1.673241131749815</v>
      </c>
      <c r="N2334" s="4">
        <f t="shared" si="186"/>
        <v>3.85278008695161</v>
      </c>
    </row>
    <row r="2335" spans="1:14" x14ac:dyDescent="0.2">
      <c r="A2335" s="30">
        <v>37503</v>
      </c>
      <c r="B2335" s="3" t="s">
        <v>20</v>
      </c>
      <c r="C2335" s="3" t="s">
        <v>29</v>
      </c>
      <c r="D2335" s="2">
        <v>5</v>
      </c>
      <c r="E2335" s="3" t="s">
        <v>6</v>
      </c>
      <c r="F2335" s="3" t="str">
        <f t="shared" si="182"/>
        <v>Por</v>
      </c>
      <c r="G2335" s="3" t="str">
        <f t="shared" si="183"/>
        <v>Hemisph</v>
      </c>
      <c r="H2335" s="17">
        <v>3</v>
      </c>
      <c r="I2335" s="17">
        <v>2.6</v>
      </c>
      <c r="J2335" s="17">
        <v>2</v>
      </c>
      <c r="K2335" s="22">
        <v>0</v>
      </c>
      <c r="L2335" s="12">
        <f t="shared" si="184"/>
        <v>18.692476288859268</v>
      </c>
      <c r="M2335" s="4">
        <f t="shared" si="185"/>
        <v>1.2716668384226835</v>
      </c>
      <c r="N2335" s="4">
        <f t="shared" si="186"/>
        <v>2.9281211054069383</v>
      </c>
    </row>
    <row r="2336" spans="1:14" x14ac:dyDescent="0.2">
      <c r="A2336" s="31">
        <v>37503</v>
      </c>
      <c r="B2336" s="11" t="s">
        <v>31</v>
      </c>
      <c r="C2336" s="11" t="s">
        <v>29</v>
      </c>
      <c r="D2336" s="7">
        <v>5</v>
      </c>
      <c r="E2336" s="11" t="s">
        <v>6</v>
      </c>
      <c r="F2336" s="3" t="str">
        <f t="shared" si="182"/>
        <v>Por</v>
      </c>
      <c r="G2336" s="3" t="str">
        <f t="shared" si="183"/>
        <v>Hemisph</v>
      </c>
      <c r="H2336" s="19">
        <v>3</v>
      </c>
      <c r="I2336" s="19">
        <v>2</v>
      </c>
      <c r="J2336" s="19">
        <v>0</v>
      </c>
      <c r="K2336" s="24">
        <v>0</v>
      </c>
      <c r="L2336" s="12">
        <f t="shared" si="184"/>
        <v>4.7123889803846897</v>
      </c>
      <c r="M2336" s="4">
        <f t="shared" si="185"/>
        <v>0.67324113174981504</v>
      </c>
      <c r="N2336" s="4">
        <f t="shared" si="186"/>
        <v>1.5501949939575645</v>
      </c>
    </row>
    <row r="2337" spans="1:14" x14ac:dyDescent="0.2">
      <c r="A2337" s="31">
        <v>37503</v>
      </c>
      <c r="B2337" s="11" t="s">
        <v>31</v>
      </c>
      <c r="C2337" s="11" t="s">
        <v>29</v>
      </c>
      <c r="D2337" s="7">
        <v>5</v>
      </c>
      <c r="E2337" s="11" t="s">
        <v>6</v>
      </c>
      <c r="F2337" s="3" t="str">
        <f t="shared" si="182"/>
        <v>Por</v>
      </c>
      <c r="G2337" s="3" t="str">
        <f t="shared" si="183"/>
        <v>Hemisph</v>
      </c>
      <c r="H2337" s="19">
        <v>2</v>
      </c>
      <c r="I2337" s="19">
        <v>1.5</v>
      </c>
      <c r="J2337" s="19">
        <v>0</v>
      </c>
      <c r="K2337" s="24">
        <v>0</v>
      </c>
      <c r="L2337" s="12">
        <f t="shared" si="184"/>
        <v>2.3561944901923448</v>
      </c>
      <c r="M2337" s="4">
        <f t="shared" si="185"/>
        <v>0.37221113608583389</v>
      </c>
      <c r="N2337" s="4">
        <f t="shared" si="186"/>
        <v>0.85704781339761926</v>
      </c>
    </row>
    <row r="2338" spans="1:14" x14ac:dyDescent="0.2">
      <c r="A2338" s="31">
        <v>37503</v>
      </c>
      <c r="B2338" s="11" t="s">
        <v>31</v>
      </c>
      <c r="C2338" s="11" t="s">
        <v>29</v>
      </c>
      <c r="D2338" s="7">
        <v>5</v>
      </c>
      <c r="E2338" s="11" t="s">
        <v>6</v>
      </c>
      <c r="F2338" s="3" t="str">
        <f t="shared" si="182"/>
        <v>Por</v>
      </c>
      <c r="G2338" s="3" t="str">
        <f t="shared" si="183"/>
        <v>Hemisph</v>
      </c>
      <c r="H2338" s="19">
        <v>3</v>
      </c>
      <c r="I2338" s="19">
        <v>2.5</v>
      </c>
      <c r="J2338" s="19">
        <v>0</v>
      </c>
      <c r="K2338" s="24">
        <v>0</v>
      </c>
      <c r="L2338" s="12">
        <f t="shared" si="184"/>
        <v>5.8904862254808616</v>
      </c>
      <c r="M2338" s="4">
        <f t="shared" si="185"/>
        <v>0.7701511447578715</v>
      </c>
      <c r="N2338" s="4">
        <f t="shared" si="186"/>
        <v>1.7733385452717743</v>
      </c>
    </row>
    <row r="2339" spans="1:14" x14ac:dyDescent="0.2">
      <c r="A2339" s="31">
        <v>37503</v>
      </c>
      <c r="B2339" s="11" t="s">
        <v>31</v>
      </c>
      <c r="C2339" s="11" t="s">
        <v>29</v>
      </c>
      <c r="D2339" s="7">
        <v>5</v>
      </c>
      <c r="E2339" s="11" t="s">
        <v>6</v>
      </c>
      <c r="F2339" s="3" t="str">
        <f t="shared" si="182"/>
        <v>Por</v>
      </c>
      <c r="G2339" s="3" t="str">
        <f t="shared" si="183"/>
        <v>Hemisph</v>
      </c>
      <c r="H2339" s="19">
        <v>3</v>
      </c>
      <c r="I2339" s="19">
        <v>2</v>
      </c>
      <c r="J2339" s="19">
        <v>0</v>
      </c>
      <c r="K2339" s="24">
        <v>5</v>
      </c>
      <c r="L2339" s="12">
        <f t="shared" si="184"/>
        <v>4.7123889803846897</v>
      </c>
      <c r="M2339" s="4">
        <f t="shared" si="185"/>
        <v>0.67324113174981504</v>
      </c>
      <c r="N2339" s="4">
        <f t="shared" si="186"/>
        <v>1.5501949939575645</v>
      </c>
    </row>
    <row r="2340" spans="1:14" x14ac:dyDescent="0.2">
      <c r="A2340" s="31">
        <v>37503</v>
      </c>
      <c r="B2340" s="11" t="s">
        <v>31</v>
      </c>
      <c r="C2340" s="11" t="s">
        <v>29</v>
      </c>
      <c r="D2340" s="7">
        <v>5</v>
      </c>
      <c r="E2340" s="11" t="s">
        <v>6</v>
      </c>
      <c r="F2340" s="3" t="str">
        <f t="shared" si="182"/>
        <v>Por</v>
      </c>
      <c r="G2340" s="3" t="str">
        <f t="shared" si="183"/>
        <v>Hemisph</v>
      </c>
      <c r="H2340" s="19">
        <v>1.4</v>
      </c>
      <c r="I2340" s="19">
        <v>1</v>
      </c>
      <c r="J2340" s="19">
        <v>0</v>
      </c>
      <c r="K2340" s="24">
        <v>0</v>
      </c>
      <c r="L2340" s="12">
        <f t="shared" si="184"/>
        <v>1.0995574287564276</v>
      </c>
      <c r="M2340" s="4">
        <f t="shared" si="185"/>
        <v>4.1217917044409476E-2</v>
      </c>
      <c r="N2340" s="4">
        <f t="shared" si="186"/>
        <v>9.4907761350722444E-2</v>
      </c>
    </row>
    <row r="2341" spans="1:14" x14ac:dyDescent="0.2">
      <c r="A2341" s="31">
        <v>37503</v>
      </c>
      <c r="B2341" s="11" t="s">
        <v>31</v>
      </c>
      <c r="C2341" s="11" t="s">
        <v>29</v>
      </c>
      <c r="D2341" s="7">
        <v>5</v>
      </c>
      <c r="E2341" s="11" t="s">
        <v>6</v>
      </c>
      <c r="F2341" s="3" t="str">
        <f t="shared" si="182"/>
        <v>Por</v>
      </c>
      <c r="G2341" s="3" t="str">
        <f t="shared" si="183"/>
        <v>Hemisph</v>
      </c>
      <c r="H2341" s="19">
        <v>4</v>
      </c>
      <c r="I2341" s="19">
        <v>3</v>
      </c>
      <c r="J2341" s="19">
        <v>3</v>
      </c>
      <c r="K2341" s="24">
        <v>0</v>
      </c>
      <c r="L2341" s="12">
        <f t="shared" si="184"/>
        <v>37.699111843077517</v>
      </c>
      <c r="M2341" s="4">
        <f t="shared" si="185"/>
        <v>1.5763311187417586</v>
      </c>
      <c r="N2341" s="4">
        <f t="shared" si="186"/>
        <v>3.6296365356374003</v>
      </c>
    </row>
    <row r="2342" spans="1:14" x14ac:dyDescent="0.2">
      <c r="A2342" s="31">
        <v>37503</v>
      </c>
      <c r="B2342" s="11" t="s">
        <v>31</v>
      </c>
      <c r="C2342" s="11" t="s">
        <v>29</v>
      </c>
      <c r="D2342" s="7">
        <v>5</v>
      </c>
      <c r="E2342" s="11" t="s">
        <v>6</v>
      </c>
      <c r="F2342" s="3" t="str">
        <f t="shared" si="182"/>
        <v>Por</v>
      </c>
      <c r="G2342" s="3" t="str">
        <f t="shared" si="183"/>
        <v>Hemisph</v>
      </c>
      <c r="H2342" s="19">
        <v>2.5</v>
      </c>
      <c r="I2342" s="19">
        <v>3</v>
      </c>
      <c r="J2342" s="19">
        <v>0</v>
      </c>
      <c r="K2342" s="24">
        <v>5</v>
      </c>
      <c r="L2342" s="12">
        <f t="shared" si="184"/>
        <v>5.8904862254808616</v>
      </c>
      <c r="M2342" s="4">
        <f t="shared" si="185"/>
        <v>0.7701511447578715</v>
      </c>
      <c r="N2342" s="4">
        <f t="shared" si="186"/>
        <v>1.7733385452717743</v>
      </c>
    </row>
    <row r="2343" spans="1:14" x14ac:dyDescent="0.2">
      <c r="A2343" s="31">
        <v>37503</v>
      </c>
      <c r="B2343" s="11" t="s">
        <v>31</v>
      </c>
      <c r="C2343" s="11" t="s">
        <v>29</v>
      </c>
      <c r="D2343" s="7">
        <v>5</v>
      </c>
      <c r="E2343" s="11" t="s">
        <v>6</v>
      </c>
      <c r="F2343" s="3" t="str">
        <f t="shared" si="182"/>
        <v>Por</v>
      </c>
      <c r="G2343" s="3" t="str">
        <f t="shared" si="183"/>
        <v>Hemisph</v>
      </c>
      <c r="H2343" s="19">
        <v>2</v>
      </c>
      <c r="I2343" s="19">
        <v>2</v>
      </c>
      <c r="J2343" s="19">
        <v>0</v>
      </c>
      <c r="K2343" s="24">
        <v>0</v>
      </c>
      <c r="L2343" s="12">
        <f t="shared" si="184"/>
        <v>3.1415926535897931</v>
      </c>
      <c r="M2343" s="4">
        <f t="shared" si="185"/>
        <v>0.49714987269413385</v>
      </c>
      <c r="N2343" s="4">
        <f t="shared" si="186"/>
        <v>1.1447298858494002</v>
      </c>
    </row>
    <row r="2344" spans="1:14" x14ac:dyDescent="0.2">
      <c r="A2344" s="30">
        <v>37503</v>
      </c>
      <c r="B2344" s="3" t="s">
        <v>20</v>
      </c>
      <c r="C2344" s="3" t="s">
        <v>29</v>
      </c>
      <c r="D2344" s="2">
        <v>6</v>
      </c>
      <c r="E2344" s="3" t="s">
        <v>6</v>
      </c>
      <c r="F2344" s="3" t="str">
        <f t="shared" si="182"/>
        <v>Por</v>
      </c>
      <c r="G2344" s="3" t="str">
        <f t="shared" si="183"/>
        <v>Hemisph</v>
      </c>
      <c r="H2344" s="17">
        <v>3</v>
      </c>
      <c r="I2344" s="17">
        <v>3.5</v>
      </c>
      <c r="J2344" s="17">
        <v>4.5</v>
      </c>
      <c r="K2344" s="22">
        <v>0</v>
      </c>
      <c r="L2344" s="12">
        <f t="shared" si="184"/>
        <v>71.863931950866515</v>
      </c>
      <c r="M2344" s="4">
        <f t="shared" si="185"/>
        <v>1.8565109754326197</v>
      </c>
      <c r="N2344" s="4">
        <f t="shared" si="186"/>
        <v>4.2747744970109851</v>
      </c>
    </row>
    <row r="2345" spans="1:14" x14ac:dyDescent="0.2">
      <c r="A2345" s="30">
        <v>37503</v>
      </c>
      <c r="B2345" s="3" t="s">
        <v>20</v>
      </c>
      <c r="C2345" s="3" t="s">
        <v>29</v>
      </c>
      <c r="D2345" s="2">
        <v>6</v>
      </c>
      <c r="E2345" s="3" t="s">
        <v>6</v>
      </c>
      <c r="F2345" s="3" t="str">
        <f t="shared" si="182"/>
        <v>Por</v>
      </c>
      <c r="G2345" s="3" t="str">
        <f t="shared" si="183"/>
        <v>Hemisph</v>
      </c>
      <c r="H2345" s="17">
        <v>0.6</v>
      </c>
      <c r="I2345" s="17">
        <v>0.4</v>
      </c>
      <c r="J2345" s="17">
        <v>0</v>
      </c>
      <c r="K2345" s="22">
        <v>0</v>
      </c>
      <c r="L2345" s="12">
        <f t="shared" si="184"/>
        <v>0.18849555921538758</v>
      </c>
      <c r="M2345" s="4">
        <f t="shared" si="185"/>
        <v>-0.72469887692222257</v>
      </c>
      <c r="N2345" s="4">
        <f t="shared" si="186"/>
        <v>-1.6686808309106362</v>
      </c>
    </row>
    <row r="2346" spans="1:14" x14ac:dyDescent="0.2">
      <c r="A2346" s="30">
        <v>37503</v>
      </c>
      <c r="B2346" s="3" t="s">
        <v>20</v>
      </c>
      <c r="C2346" s="3" t="s">
        <v>29</v>
      </c>
      <c r="D2346" s="2">
        <v>6</v>
      </c>
      <c r="E2346" s="3" t="s">
        <v>6</v>
      </c>
      <c r="F2346" s="3" t="str">
        <f t="shared" si="182"/>
        <v>Por</v>
      </c>
      <c r="G2346" s="3" t="str">
        <f t="shared" si="183"/>
        <v>Hemisph</v>
      </c>
      <c r="H2346" s="17">
        <v>2</v>
      </c>
      <c r="I2346" s="17">
        <v>1</v>
      </c>
      <c r="J2346" s="17">
        <v>1.2</v>
      </c>
      <c r="K2346" s="22">
        <v>0</v>
      </c>
      <c r="L2346" s="12">
        <f t="shared" si="184"/>
        <v>6.0946897479641988</v>
      </c>
      <c r="M2346" s="4">
        <f t="shared" si="185"/>
        <v>0.78495160262435992</v>
      </c>
      <c r="N2346" s="4">
        <f t="shared" si="186"/>
        <v>1.807417858924637</v>
      </c>
    </row>
    <row r="2347" spans="1:14" x14ac:dyDescent="0.2">
      <c r="A2347" s="30">
        <v>37503</v>
      </c>
      <c r="B2347" s="3" t="s">
        <v>20</v>
      </c>
      <c r="C2347" s="3" t="s">
        <v>29</v>
      </c>
      <c r="D2347" s="2">
        <v>6</v>
      </c>
      <c r="E2347" s="3" t="s">
        <v>6</v>
      </c>
      <c r="F2347" s="3" t="str">
        <f t="shared" si="182"/>
        <v>Por</v>
      </c>
      <c r="G2347" s="3" t="str">
        <f t="shared" si="183"/>
        <v>Hemisph</v>
      </c>
      <c r="H2347" s="17">
        <v>2.5</v>
      </c>
      <c r="I2347" s="17">
        <v>2.5</v>
      </c>
      <c r="J2347" s="17">
        <v>4.5</v>
      </c>
      <c r="K2347" s="22">
        <v>5</v>
      </c>
      <c r="L2347" s="12">
        <f t="shared" si="184"/>
        <v>68.525989756427364</v>
      </c>
      <c r="M2347" s="4">
        <f t="shared" si="185"/>
        <v>1.835855316997389</v>
      </c>
      <c r="N2347" s="4">
        <f t="shared" si="186"/>
        <v>4.2272130858120462</v>
      </c>
    </row>
    <row r="2348" spans="1:14" x14ac:dyDescent="0.2">
      <c r="A2348" s="30">
        <v>37503</v>
      </c>
      <c r="B2348" s="3" t="s">
        <v>20</v>
      </c>
      <c r="C2348" s="3" t="s">
        <v>29</v>
      </c>
      <c r="D2348" s="2">
        <v>6</v>
      </c>
      <c r="E2348" s="3" t="s">
        <v>6</v>
      </c>
      <c r="F2348" s="3" t="str">
        <f t="shared" si="182"/>
        <v>Por</v>
      </c>
      <c r="G2348" s="3" t="str">
        <f t="shared" si="183"/>
        <v>Hemisph</v>
      </c>
      <c r="H2348" s="17">
        <v>7</v>
      </c>
      <c r="I2348" s="17">
        <v>4.5</v>
      </c>
      <c r="J2348" s="17">
        <v>6</v>
      </c>
      <c r="K2348" s="22">
        <v>5</v>
      </c>
      <c r="L2348" s="12">
        <f t="shared" si="184"/>
        <v>137.83737767625217</v>
      </c>
      <c r="M2348" s="4">
        <f t="shared" si="185"/>
        <v>2.1393670021680142</v>
      </c>
      <c r="N2348" s="4">
        <f t="shared" si="186"/>
        <v>4.9260745676354301</v>
      </c>
    </row>
    <row r="2349" spans="1:14" x14ac:dyDescent="0.2">
      <c r="A2349" s="30">
        <v>37503</v>
      </c>
      <c r="B2349" s="3" t="s">
        <v>20</v>
      </c>
      <c r="C2349" s="3" t="s">
        <v>29</v>
      </c>
      <c r="D2349" s="2">
        <v>6</v>
      </c>
      <c r="E2349" s="3" t="s">
        <v>6</v>
      </c>
      <c r="F2349" s="3" t="str">
        <f t="shared" si="182"/>
        <v>Por</v>
      </c>
      <c r="G2349" s="3" t="str">
        <f t="shared" si="183"/>
        <v>Hemisph</v>
      </c>
      <c r="H2349" s="17">
        <v>4</v>
      </c>
      <c r="I2349" s="17">
        <v>2.5</v>
      </c>
      <c r="J2349" s="17">
        <v>1.5</v>
      </c>
      <c r="K2349" s="22">
        <v>2</v>
      </c>
      <c r="L2349" s="12">
        <f t="shared" si="184"/>
        <v>14.922565104551516</v>
      </c>
      <c r="M2349" s="4">
        <f t="shared" si="185"/>
        <v>1.1738434823190005</v>
      </c>
      <c r="N2349" s="4">
        <f t="shared" si="186"/>
        <v>2.7028745038959499</v>
      </c>
    </row>
    <row r="2350" spans="1:14" x14ac:dyDescent="0.2">
      <c r="A2350" s="30">
        <v>37503</v>
      </c>
      <c r="B2350" s="3" t="s">
        <v>20</v>
      </c>
      <c r="C2350" s="3" t="s">
        <v>29</v>
      </c>
      <c r="D2350" s="2">
        <v>6</v>
      </c>
      <c r="E2350" s="3" t="s">
        <v>6</v>
      </c>
      <c r="F2350" s="3" t="str">
        <f t="shared" si="182"/>
        <v>Por</v>
      </c>
      <c r="G2350" s="3" t="str">
        <f t="shared" si="183"/>
        <v>Hemisph</v>
      </c>
      <c r="H2350" s="17">
        <v>0.6</v>
      </c>
      <c r="I2350" s="17">
        <v>0.5</v>
      </c>
      <c r="J2350" s="17">
        <v>0</v>
      </c>
      <c r="K2350" s="22">
        <v>0</v>
      </c>
      <c r="L2350" s="12">
        <f t="shared" si="184"/>
        <v>0.23561944901923448</v>
      </c>
      <c r="M2350" s="4">
        <f t="shared" si="185"/>
        <v>-0.62778886391416611</v>
      </c>
      <c r="N2350" s="4">
        <f t="shared" si="186"/>
        <v>-1.4455372795964265</v>
      </c>
    </row>
    <row r="2351" spans="1:14" x14ac:dyDescent="0.2">
      <c r="A2351" s="30">
        <v>37503</v>
      </c>
      <c r="B2351" s="3" t="s">
        <v>20</v>
      </c>
      <c r="C2351" s="3" t="s">
        <v>29</v>
      </c>
      <c r="D2351" s="2">
        <v>6</v>
      </c>
      <c r="E2351" s="3" t="s">
        <v>6</v>
      </c>
      <c r="F2351" s="3" t="str">
        <f t="shared" si="182"/>
        <v>Por</v>
      </c>
      <c r="G2351" s="3" t="str">
        <f t="shared" si="183"/>
        <v>Hemisph</v>
      </c>
      <c r="H2351" s="17">
        <v>0.2</v>
      </c>
      <c r="I2351" s="17">
        <v>0.2</v>
      </c>
      <c r="J2351" s="17">
        <v>0</v>
      </c>
      <c r="K2351" s="22">
        <v>0</v>
      </c>
      <c r="L2351" s="12">
        <f t="shared" si="184"/>
        <v>3.1415926535897934E-2</v>
      </c>
      <c r="M2351" s="4">
        <f t="shared" si="185"/>
        <v>-1.5028501273058661</v>
      </c>
      <c r="N2351" s="4">
        <f t="shared" si="186"/>
        <v>-3.460440300138691</v>
      </c>
    </row>
    <row r="2352" spans="1:14" x14ac:dyDescent="0.2">
      <c r="A2352" s="30">
        <v>37503</v>
      </c>
      <c r="B2352" s="3" t="s">
        <v>20</v>
      </c>
      <c r="C2352" s="3" t="s">
        <v>29</v>
      </c>
      <c r="D2352" s="2">
        <v>6</v>
      </c>
      <c r="E2352" s="3" t="s">
        <v>6</v>
      </c>
      <c r="F2352" s="3" t="str">
        <f t="shared" si="182"/>
        <v>Por</v>
      </c>
      <c r="G2352" s="3" t="str">
        <f t="shared" si="183"/>
        <v>Hemisph</v>
      </c>
      <c r="H2352" s="17">
        <v>3</v>
      </c>
      <c r="I2352" s="17">
        <v>2</v>
      </c>
      <c r="J2352" s="17">
        <v>0.8</v>
      </c>
      <c r="K2352" s="22">
        <v>0</v>
      </c>
      <c r="L2352" s="12">
        <f t="shared" si="184"/>
        <v>6.7230082786821574</v>
      </c>
      <c r="M2352" s="4">
        <f t="shared" si="185"/>
        <v>0.82756364604332466</v>
      </c>
      <c r="N2352" s="4">
        <f t="shared" si="186"/>
        <v>1.9055357148831602</v>
      </c>
    </row>
    <row r="2353" spans="1:14" x14ac:dyDescent="0.2">
      <c r="A2353" s="30">
        <v>37503</v>
      </c>
      <c r="B2353" s="3" t="s">
        <v>20</v>
      </c>
      <c r="C2353" s="3" t="s">
        <v>29</v>
      </c>
      <c r="D2353" s="2">
        <v>6</v>
      </c>
      <c r="E2353" s="3" t="s">
        <v>6</v>
      </c>
      <c r="F2353" s="3" t="str">
        <f t="shared" si="182"/>
        <v>Por</v>
      </c>
      <c r="G2353" s="3" t="str">
        <f t="shared" si="183"/>
        <v>Hemisph</v>
      </c>
      <c r="H2353" s="17">
        <v>3</v>
      </c>
      <c r="I2353" s="17">
        <v>2</v>
      </c>
      <c r="J2353" s="17">
        <v>0</v>
      </c>
      <c r="K2353" s="22">
        <v>0</v>
      </c>
      <c r="L2353" s="12">
        <f t="shared" si="184"/>
        <v>4.7123889803846897</v>
      </c>
      <c r="M2353" s="4">
        <f t="shared" si="185"/>
        <v>0.67324113174981504</v>
      </c>
      <c r="N2353" s="4">
        <f t="shared" si="186"/>
        <v>1.5501949939575645</v>
      </c>
    </row>
    <row r="2354" spans="1:14" x14ac:dyDescent="0.2">
      <c r="A2354" s="31">
        <v>37503</v>
      </c>
      <c r="B2354" s="11" t="s">
        <v>31</v>
      </c>
      <c r="C2354" s="11" t="s">
        <v>29</v>
      </c>
      <c r="D2354" s="7">
        <v>6</v>
      </c>
      <c r="E2354" s="11" t="s">
        <v>6</v>
      </c>
      <c r="F2354" s="3" t="str">
        <f t="shared" si="182"/>
        <v>Por</v>
      </c>
      <c r="G2354" s="3" t="str">
        <f t="shared" si="183"/>
        <v>Hemisph</v>
      </c>
      <c r="H2354" s="19">
        <v>3</v>
      </c>
      <c r="I2354" s="19">
        <v>1</v>
      </c>
      <c r="J2354" s="19">
        <v>0</v>
      </c>
      <c r="K2354" s="24">
        <v>0</v>
      </c>
      <c r="L2354" s="12">
        <f t="shared" si="184"/>
        <v>2.3561944901923448</v>
      </c>
      <c r="M2354" s="4">
        <f t="shared" si="185"/>
        <v>0.37221113608583389</v>
      </c>
      <c r="N2354" s="4">
        <f t="shared" si="186"/>
        <v>0.85704781339761926</v>
      </c>
    </row>
    <row r="2355" spans="1:14" x14ac:dyDescent="0.2">
      <c r="A2355" s="31">
        <v>37503</v>
      </c>
      <c r="B2355" s="11" t="s">
        <v>31</v>
      </c>
      <c r="C2355" s="11" t="s">
        <v>29</v>
      </c>
      <c r="D2355" s="7">
        <v>6</v>
      </c>
      <c r="E2355" s="11" t="s">
        <v>6</v>
      </c>
      <c r="F2355" s="3" t="str">
        <f t="shared" si="182"/>
        <v>Por</v>
      </c>
      <c r="G2355" s="3" t="str">
        <f t="shared" si="183"/>
        <v>Hemisph</v>
      </c>
      <c r="H2355" s="19">
        <v>2.6</v>
      </c>
      <c r="I2355" s="19">
        <v>3</v>
      </c>
      <c r="J2355" s="19">
        <v>4</v>
      </c>
      <c r="K2355" s="24">
        <v>0</v>
      </c>
      <c r="L2355" s="12">
        <f t="shared" si="184"/>
        <v>56.391588131936786</v>
      </c>
      <c r="M2355" s="4">
        <f t="shared" si="185"/>
        <v>1.7512143256084718</v>
      </c>
      <c r="N2355" s="4">
        <f t="shared" si="186"/>
        <v>4.0323200007836881</v>
      </c>
    </row>
    <row r="2356" spans="1:14" x14ac:dyDescent="0.2">
      <c r="A2356" s="31">
        <v>37503</v>
      </c>
      <c r="B2356" s="11" t="s">
        <v>31</v>
      </c>
      <c r="C2356" s="11" t="s">
        <v>29</v>
      </c>
      <c r="D2356" s="7">
        <v>6</v>
      </c>
      <c r="E2356" s="11" t="s">
        <v>6</v>
      </c>
      <c r="F2356" s="3" t="str">
        <f t="shared" si="182"/>
        <v>Por</v>
      </c>
      <c r="G2356" s="3" t="str">
        <f t="shared" si="183"/>
        <v>Hemisph</v>
      </c>
      <c r="H2356" s="19">
        <v>5</v>
      </c>
      <c r="I2356" s="19">
        <v>6</v>
      </c>
      <c r="J2356" s="19">
        <v>0</v>
      </c>
      <c r="K2356" s="24">
        <v>5</v>
      </c>
      <c r="L2356" s="12">
        <f t="shared" si="184"/>
        <v>23.561944901923447</v>
      </c>
      <c r="M2356" s="4">
        <f t="shared" si="185"/>
        <v>1.3722111360858338</v>
      </c>
      <c r="N2356" s="4">
        <f t="shared" si="186"/>
        <v>3.1596329063916646</v>
      </c>
    </row>
    <row r="2357" spans="1:14" x14ac:dyDescent="0.2">
      <c r="A2357" s="31">
        <v>37503</v>
      </c>
      <c r="B2357" s="11" t="s">
        <v>31</v>
      </c>
      <c r="C2357" s="11" t="s">
        <v>29</v>
      </c>
      <c r="D2357" s="7">
        <v>6</v>
      </c>
      <c r="E2357" s="11" t="s">
        <v>6</v>
      </c>
      <c r="F2357" s="3" t="str">
        <f t="shared" si="182"/>
        <v>Por</v>
      </c>
      <c r="G2357" s="3" t="str">
        <f t="shared" si="183"/>
        <v>Hemisph</v>
      </c>
      <c r="H2357" s="19">
        <v>8</v>
      </c>
      <c r="I2357" s="19">
        <v>7</v>
      </c>
      <c r="J2357" s="19">
        <v>5</v>
      </c>
      <c r="K2357" s="24">
        <v>5</v>
      </c>
      <c r="L2357" s="12">
        <f t="shared" si="184"/>
        <v>122.52211349000193</v>
      </c>
      <c r="M2357" s="4">
        <f t="shared" si="185"/>
        <v>2.0882144797206332</v>
      </c>
      <c r="N2357" s="4">
        <f t="shared" si="186"/>
        <v>4.8082915319790462</v>
      </c>
    </row>
    <row r="2358" spans="1:14" x14ac:dyDescent="0.2">
      <c r="A2358" s="31">
        <v>37503</v>
      </c>
      <c r="B2358" s="11" t="s">
        <v>31</v>
      </c>
      <c r="C2358" s="11" t="s">
        <v>29</v>
      </c>
      <c r="D2358" s="7">
        <v>6</v>
      </c>
      <c r="E2358" s="11" t="s">
        <v>6</v>
      </c>
      <c r="F2358" s="3" t="str">
        <f t="shared" si="182"/>
        <v>Por</v>
      </c>
      <c r="G2358" s="3" t="str">
        <f t="shared" si="183"/>
        <v>Hemisph</v>
      </c>
      <c r="H2358" s="19">
        <v>0.6</v>
      </c>
      <c r="I2358" s="19">
        <v>0.6</v>
      </c>
      <c r="J2358" s="19">
        <v>0</v>
      </c>
      <c r="K2358" s="24">
        <v>0</v>
      </c>
      <c r="L2358" s="12">
        <f t="shared" si="184"/>
        <v>0.28274333882308139</v>
      </c>
      <c r="M2358" s="4">
        <f t="shared" si="185"/>
        <v>-0.54860761786654122</v>
      </c>
      <c r="N2358" s="4">
        <f t="shared" si="186"/>
        <v>-1.2632157228024719</v>
      </c>
    </row>
    <row r="2359" spans="1:14" x14ac:dyDescent="0.2">
      <c r="A2359" s="31">
        <v>37503</v>
      </c>
      <c r="B2359" s="11" t="s">
        <v>31</v>
      </c>
      <c r="C2359" s="11" t="s">
        <v>29</v>
      </c>
      <c r="D2359" s="7">
        <v>6</v>
      </c>
      <c r="E2359" s="11" t="s">
        <v>6</v>
      </c>
      <c r="F2359" s="3" t="str">
        <f t="shared" si="182"/>
        <v>Por</v>
      </c>
      <c r="G2359" s="3" t="str">
        <f t="shared" si="183"/>
        <v>Hemisph</v>
      </c>
      <c r="H2359" s="19">
        <v>1.6</v>
      </c>
      <c r="I2359" s="19">
        <v>1.2</v>
      </c>
      <c r="J2359" s="19">
        <v>0</v>
      </c>
      <c r="K2359" s="24">
        <v>0</v>
      </c>
      <c r="L2359" s="12">
        <f t="shared" si="184"/>
        <v>1.5079644737231006</v>
      </c>
      <c r="M2359" s="4">
        <f t="shared" si="185"/>
        <v>0.17839111006972103</v>
      </c>
      <c r="N2359" s="4">
        <f t="shared" si="186"/>
        <v>0.41076071076919962</v>
      </c>
    </row>
    <row r="2360" spans="1:14" x14ac:dyDescent="0.2">
      <c r="A2360" s="31">
        <v>37503</v>
      </c>
      <c r="B2360" s="11" t="s">
        <v>31</v>
      </c>
      <c r="C2360" s="11" t="s">
        <v>29</v>
      </c>
      <c r="D2360" s="7">
        <v>6</v>
      </c>
      <c r="E2360" s="11" t="s">
        <v>6</v>
      </c>
      <c r="F2360" s="3" t="str">
        <f t="shared" si="182"/>
        <v>Por</v>
      </c>
      <c r="G2360" s="3" t="str">
        <f t="shared" si="183"/>
        <v>Hemisph</v>
      </c>
      <c r="H2360" s="19">
        <v>4</v>
      </c>
      <c r="I2360" s="19">
        <v>3</v>
      </c>
      <c r="J2360" s="19">
        <v>0</v>
      </c>
      <c r="K2360" s="24">
        <v>0</v>
      </c>
      <c r="L2360" s="12">
        <f t="shared" si="184"/>
        <v>9.4247779607693793</v>
      </c>
      <c r="M2360" s="4">
        <f t="shared" si="185"/>
        <v>0.97427112741379629</v>
      </c>
      <c r="N2360" s="4">
        <f t="shared" si="186"/>
        <v>2.2433421745175099</v>
      </c>
    </row>
    <row r="2361" spans="1:14" x14ac:dyDescent="0.2">
      <c r="A2361" s="31">
        <v>37503</v>
      </c>
      <c r="B2361" s="11" t="s">
        <v>31</v>
      </c>
      <c r="C2361" s="11" t="s">
        <v>29</v>
      </c>
      <c r="D2361" s="7">
        <v>6</v>
      </c>
      <c r="E2361" s="11" t="s">
        <v>6</v>
      </c>
      <c r="F2361" s="3" t="str">
        <f t="shared" si="182"/>
        <v>Por</v>
      </c>
      <c r="G2361" s="3" t="str">
        <f t="shared" si="183"/>
        <v>Hemisph</v>
      </c>
      <c r="H2361" s="19">
        <v>2</v>
      </c>
      <c r="I2361" s="19">
        <v>2</v>
      </c>
      <c r="J2361" s="19">
        <v>2</v>
      </c>
      <c r="K2361" s="24">
        <v>0</v>
      </c>
      <c r="L2361" s="12">
        <f t="shared" si="184"/>
        <v>15.707963267948966</v>
      </c>
      <c r="M2361" s="4">
        <f t="shared" si="185"/>
        <v>1.1961198770301527</v>
      </c>
      <c r="N2361" s="4">
        <f t="shared" si="186"/>
        <v>2.7541677982835004</v>
      </c>
    </row>
    <row r="2362" spans="1:14" x14ac:dyDescent="0.2">
      <c r="A2362" s="31">
        <v>37503</v>
      </c>
      <c r="B2362" s="11" t="s">
        <v>31</v>
      </c>
      <c r="C2362" s="11" t="s">
        <v>29</v>
      </c>
      <c r="D2362" s="7">
        <v>6</v>
      </c>
      <c r="E2362" s="11" t="s">
        <v>6</v>
      </c>
      <c r="F2362" s="3" t="str">
        <f t="shared" si="182"/>
        <v>Por</v>
      </c>
      <c r="G2362" s="3" t="str">
        <f t="shared" si="183"/>
        <v>Hemisph</v>
      </c>
      <c r="H2362" s="19">
        <v>1.6</v>
      </c>
      <c r="I2362" s="19">
        <v>1.4</v>
      </c>
      <c r="J2362" s="19">
        <v>0</v>
      </c>
      <c r="K2362" s="24">
        <v>0</v>
      </c>
      <c r="L2362" s="12">
        <f t="shared" si="184"/>
        <v>1.759291886010284</v>
      </c>
      <c r="M2362" s="4">
        <f t="shared" si="185"/>
        <v>0.24533789970033421</v>
      </c>
      <c r="N2362" s="4">
        <f t="shared" si="186"/>
        <v>0.5649113905964579</v>
      </c>
    </row>
    <row r="2363" spans="1:14" x14ac:dyDescent="0.2">
      <c r="A2363" s="31">
        <v>37503</v>
      </c>
      <c r="B2363" s="11" t="s">
        <v>31</v>
      </c>
      <c r="C2363" s="11" t="s">
        <v>29</v>
      </c>
      <c r="D2363" s="7">
        <v>6</v>
      </c>
      <c r="E2363" s="11" t="s">
        <v>6</v>
      </c>
      <c r="F2363" s="3" t="str">
        <f t="shared" si="182"/>
        <v>Por</v>
      </c>
      <c r="G2363" s="3" t="str">
        <f t="shared" si="183"/>
        <v>Hemisph</v>
      </c>
      <c r="H2363" s="19">
        <v>1.8</v>
      </c>
      <c r="I2363" s="19">
        <v>2</v>
      </c>
      <c r="J2363" s="19">
        <v>0</v>
      </c>
      <c r="K2363" s="24">
        <v>0</v>
      </c>
      <c r="L2363" s="12">
        <f t="shared" si="184"/>
        <v>2.8274333882308138</v>
      </c>
      <c r="M2363" s="4">
        <f t="shared" si="185"/>
        <v>0.45139238213345872</v>
      </c>
      <c r="N2363" s="4">
        <f t="shared" si="186"/>
        <v>1.0393693701915738</v>
      </c>
    </row>
    <row r="2364" spans="1:14" x14ac:dyDescent="0.2">
      <c r="A2364" s="30">
        <v>37503</v>
      </c>
      <c r="B2364" s="3" t="s">
        <v>20</v>
      </c>
      <c r="C2364" s="3" t="s">
        <v>29</v>
      </c>
      <c r="D2364" s="2">
        <v>7</v>
      </c>
      <c r="E2364" s="3" t="s">
        <v>6</v>
      </c>
      <c r="F2364" s="3" t="str">
        <f t="shared" si="182"/>
        <v>Por</v>
      </c>
      <c r="G2364" s="3" t="str">
        <f t="shared" si="183"/>
        <v>Hemisph</v>
      </c>
      <c r="H2364" s="17">
        <v>1.5</v>
      </c>
      <c r="I2364" s="17">
        <v>1</v>
      </c>
      <c r="J2364" s="17">
        <v>0.4</v>
      </c>
      <c r="K2364" s="22">
        <v>0</v>
      </c>
      <c r="L2364" s="12">
        <f t="shared" si="184"/>
        <v>1.6807520696705394</v>
      </c>
      <c r="M2364" s="4">
        <f t="shared" si="185"/>
        <v>0.2255036547153623</v>
      </c>
      <c r="N2364" s="4">
        <f t="shared" si="186"/>
        <v>0.51924135376326963</v>
      </c>
    </row>
    <row r="2365" spans="1:14" x14ac:dyDescent="0.2">
      <c r="A2365" s="30">
        <v>37503</v>
      </c>
      <c r="B2365" s="3" t="s">
        <v>20</v>
      </c>
      <c r="C2365" s="3" t="s">
        <v>29</v>
      </c>
      <c r="D2365" s="2">
        <v>7</v>
      </c>
      <c r="E2365" s="3" t="s">
        <v>6</v>
      </c>
      <c r="F2365" s="3" t="str">
        <f t="shared" si="182"/>
        <v>Por</v>
      </c>
      <c r="G2365" s="3" t="str">
        <f t="shared" si="183"/>
        <v>Hemisph</v>
      </c>
      <c r="H2365" s="17">
        <v>1.2</v>
      </c>
      <c r="I2365" s="17">
        <v>1.2</v>
      </c>
      <c r="J2365" s="17">
        <v>0</v>
      </c>
      <c r="K2365" s="22">
        <v>0</v>
      </c>
      <c r="L2365" s="12">
        <f t="shared" si="184"/>
        <v>1.1309733552923256</v>
      </c>
      <c r="M2365" s="4">
        <f t="shared" si="185"/>
        <v>5.3452373461421121E-2</v>
      </c>
      <c r="N2365" s="4">
        <f t="shared" si="186"/>
        <v>0.1230786383174188</v>
      </c>
    </row>
    <row r="2366" spans="1:14" x14ac:dyDescent="0.2">
      <c r="A2366" s="30">
        <v>37503</v>
      </c>
      <c r="B2366" s="3" t="s">
        <v>20</v>
      </c>
      <c r="C2366" s="3" t="s">
        <v>29</v>
      </c>
      <c r="D2366" s="2">
        <v>7</v>
      </c>
      <c r="E2366" s="3" t="s">
        <v>6</v>
      </c>
      <c r="F2366" s="3" t="str">
        <f t="shared" si="182"/>
        <v>Por</v>
      </c>
      <c r="G2366" s="3" t="str">
        <f t="shared" si="183"/>
        <v>Hemisph</v>
      </c>
      <c r="H2366" s="17">
        <v>3</v>
      </c>
      <c r="I2366" s="17">
        <v>2.2000000000000002</v>
      </c>
      <c r="J2366" s="17">
        <v>0.4</v>
      </c>
      <c r="K2366" s="22">
        <v>75</v>
      </c>
      <c r="L2366" s="12">
        <f t="shared" si="184"/>
        <v>5.6862827029975254</v>
      </c>
      <c r="M2366" s="4">
        <f t="shared" si="185"/>
        <v>0.75482844756331835</v>
      </c>
      <c r="N2366" s="4">
        <f t="shared" si="186"/>
        <v>1.7380567311271344</v>
      </c>
    </row>
    <row r="2367" spans="1:14" x14ac:dyDescent="0.2">
      <c r="A2367" s="30">
        <v>37503</v>
      </c>
      <c r="B2367" s="3" t="s">
        <v>20</v>
      </c>
      <c r="C2367" s="3" t="s">
        <v>29</v>
      </c>
      <c r="D2367" s="2">
        <v>7</v>
      </c>
      <c r="E2367" s="3" t="s">
        <v>6</v>
      </c>
      <c r="F2367" s="3" t="str">
        <f t="shared" si="182"/>
        <v>Por</v>
      </c>
      <c r="G2367" s="3" t="str">
        <f t="shared" si="183"/>
        <v>Hemisph</v>
      </c>
      <c r="H2367" s="17">
        <v>1.5</v>
      </c>
      <c r="I2367" s="17">
        <v>1.5</v>
      </c>
      <c r="J2367" s="17">
        <v>0.8</v>
      </c>
      <c r="K2367" s="22">
        <v>0</v>
      </c>
      <c r="L2367" s="12">
        <f t="shared" si="184"/>
        <v>3.7777651659417266</v>
      </c>
      <c r="M2367" s="4">
        <f t="shared" si="185"/>
        <v>0.57723495774000322</v>
      </c>
      <c r="N2367" s="4">
        <f t="shared" si="186"/>
        <v>1.3291326088471795</v>
      </c>
    </row>
    <row r="2368" spans="1:14" x14ac:dyDescent="0.2">
      <c r="A2368" s="30">
        <v>37503</v>
      </c>
      <c r="B2368" s="3" t="s">
        <v>20</v>
      </c>
      <c r="C2368" s="3" t="s">
        <v>29</v>
      </c>
      <c r="D2368" s="2">
        <v>7</v>
      </c>
      <c r="E2368" s="3" t="s">
        <v>6</v>
      </c>
      <c r="F2368" s="3" t="str">
        <f t="shared" si="182"/>
        <v>Por</v>
      </c>
      <c r="G2368" s="3" t="str">
        <f t="shared" si="183"/>
        <v>Hemisph</v>
      </c>
      <c r="H2368" s="17">
        <v>1.5</v>
      </c>
      <c r="I2368" s="17">
        <v>1</v>
      </c>
      <c r="J2368" s="17">
        <v>1.8</v>
      </c>
      <c r="K2368" s="22">
        <v>0</v>
      </c>
      <c r="L2368" s="12">
        <f t="shared" si="184"/>
        <v>11.356857442727103</v>
      </c>
      <c r="M2368" s="4">
        <f t="shared" si="185"/>
        <v>1.0552581743246834</v>
      </c>
      <c r="N2368" s="4">
        <f t="shared" si="186"/>
        <v>2.4298217414601284</v>
      </c>
    </row>
    <row r="2369" spans="1:14" x14ac:dyDescent="0.2">
      <c r="A2369" s="30">
        <v>37503</v>
      </c>
      <c r="B2369" s="3" t="s">
        <v>20</v>
      </c>
      <c r="C2369" s="3" t="s">
        <v>29</v>
      </c>
      <c r="D2369" s="2">
        <v>7</v>
      </c>
      <c r="E2369" s="3" t="s">
        <v>6</v>
      </c>
      <c r="F2369" s="3" t="str">
        <f t="shared" si="182"/>
        <v>Por</v>
      </c>
      <c r="G2369" s="3" t="str">
        <f t="shared" si="183"/>
        <v>Hemisph</v>
      </c>
      <c r="H2369" s="17">
        <v>4.5</v>
      </c>
      <c r="I2369" s="17">
        <v>2.5</v>
      </c>
      <c r="J2369" s="17">
        <v>6</v>
      </c>
      <c r="K2369" s="22">
        <v>0</v>
      </c>
      <c r="L2369" s="12">
        <f t="shared" si="184"/>
        <v>121.93306486745385</v>
      </c>
      <c r="M2369" s="4">
        <f t="shared" si="185"/>
        <v>2.0861214902147891</v>
      </c>
      <c r="N2369" s="4">
        <f t="shared" si="186"/>
        <v>4.803472245543098</v>
      </c>
    </row>
    <row r="2370" spans="1:14" x14ac:dyDescent="0.2">
      <c r="A2370" s="30">
        <v>37503</v>
      </c>
      <c r="B2370" s="3" t="s">
        <v>20</v>
      </c>
      <c r="C2370" s="3" t="s">
        <v>29</v>
      </c>
      <c r="D2370" s="2">
        <v>7</v>
      </c>
      <c r="E2370" s="3" t="s">
        <v>6</v>
      </c>
      <c r="F2370" s="3" t="str">
        <f t="shared" si="182"/>
        <v>Por</v>
      </c>
      <c r="G2370" s="3" t="str">
        <f t="shared" si="183"/>
        <v>Hemisph</v>
      </c>
      <c r="H2370" s="17">
        <v>4</v>
      </c>
      <c r="I2370" s="17">
        <v>3.5</v>
      </c>
      <c r="J2370" s="17">
        <v>4</v>
      </c>
      <c r="K2370" s="22">
        <v>25</v>
      </c>
      <c r="L2370" s="12">
        <f t="shared" si="184"/>
        <v>61.261056745000964</v>
      </c>
      <c r="M2370" s="4">
        <f t="shared" si="185"/>
        <v>1.7871844840566518</v>
      </c>
      <c r="N2370" s="4">
        <f t="shared" si="186"/>
        <v>4.1151443514191008</v>
      </c>
    </row>
    <row r="2371" spans="1:14" x14ac:dyDescent="0.2">
      <c r="A2371" s="30">
        <v>37503</v>
      </c>
      <c r="B2371" s="3" t="s">
        <v>20</v>
      </c>
      <c r="C2371" s="3" t="s">
        <v>29</v>
      </c>
      <c r="D2371" s="2">
        <v>7</v>
      </c>
      <c r="E2371" s="3" t="s">
        <v>6</v>
      </c>
      <c r="F2371" s="3" t="str">
        <f t="shared" ref="F2371:F2434" si="187">VLOOKUP(E2371,P$3:Q$22,2)</f>
        <v>Por</v>
      </c>
      <c r="G2371" s="3" t="str">
        <f t="shared" ref="G2371:G2434" si="188">VLOOKUP(E2371,P$24:Q$44,2)</f>
        <v>Hemisph</v>
      </c>
      <c r="H2371" s="17">
        <v>10</v>
      </c>
      <c r="I2371" s="17">
        <v>8</v>
      </c>
      <c r="J2371" s="17">
        <v>7.5</v>
      </c>
      <c r="K2371" s="22">
        <v>5</v>
      </c>
      <c r="L2371" s="12">
        <f t="shared" ref="L2371:L2434" si="189">IF(J2371&gt;0,PI()*((H2371/2)*(I2371/2)+J2371^2),((H2371/2)*(I2371/2))*PI())</f>
        <v>239.54643983622174</v>
      </c>
      <c r="M2371" s="4">
        <f t="shared" ref="M2371:M2434" si="190">LOG(L2371)</f>
        <v>2.3793897207129575</v>
      </c>
      <c r="N2371" s="4">
        <f t="shared" ref="N2371:N2434" si="191">LN(L2371)</f>
        <v>5.478747301336921</v>
      </c>
    </row>
    <row r="2372" spans="1:14" x14ac:dyDescent="0.2">
      <c r="A2372" s="30">
        <v>37503</v>
      </c>
      <c r="B2372" s="3" t="s">
        <v>20</v>
      </c>
      <c r="C2372" s="3" t="s">
        <v>29</v>
      </c>
      <c r="D2372" s="2">
        <v>7</v>
      </c>
      <c r="E2372" s="3" t="s">
        <v>6</v>
      </c>
      <c r="F2372" s="3" t="str">
        <f t="shared" si="187"/>
        <v>Por</v>
      </c>
      <c r="G2372" s="3" t="str">
        <f t="shared" si="188"/>
        <v>Hemisph</v>
      </c>
      <c r="H2372" s="17">
        <v>2.5</v>
      </c>
      <c r="I2372" s="17">
        <v>2</v>
      </c>
      <c r="J2372" s="17">
        <v>1.6</v>
      </c>
      <c r="K2372" s="22">
        <v>0</v>
      </c>
      <c r="L2372" s="12">
        <f t="shared" si="189"/>
        <v>11.969468010177113</v>
      </c>
      <c r="M2372" s="4">
        <f t="shared" si="190"/>
        <v>1.0780748483697531</v>
      </c>
      <c r="N2372" s="4">
        <f t="shared" si="191"/>
        <v>2.4823590749880098</v>
      </c>
    </row>
    <row r="2373" spans="1:14" x14ac:dyDescent="0.2">
      <c r="A2373" s="30">
        <v>37503</v>
      </c>
      <c r="B2373" s="3" t="s">
        <v>20</v>
      </c>
      <c r="C2373" s="3" t="s">
        <v>29</v>
      </c>
      <c r="D2373" s="2">
        <v>7</v>
      </c>
      <c r="E2373" s="3" t="s">
        <v>6</v>
      </c>
      <c r="F2373" s="3" t="str">
        <f t="shared" si="187"/>
        <v>Por</v>
      </c>
      <c r="G2373" s="3" t="str">
        <f t="shared" si="188"/>
        <v>Hemisph</v>
      </c>
      <c r="H2373" s="17">
        <v>1.4</v>
      </c>
      <c r="I2373" s="17">
        <v>1.2</v>
      </c>
      <c r="J2373" s="17">
        <v>0.6</v>
      </c>
      <c r="K2373" s="22">
        <v>0</v>
      </c>
      <c r="L2373" s="12">
        <f t="shared" si="189"/>
        <v>2.4504422698000385</v>
      </c>
      <c r="M2373" s="4">
        <f t="shared" si="190"/>
        <v>0.38924447538461421</v>
      </c>
      <c r="N2373" s="4">
        <f t="shared" si="191"/>
        <v>0.8962685265509005</v>
      </c>
    </row>
    <row r="2374" spans="1:14" x14ac:dyDescent="0.2">
      <c r="A2374" s="30">
        <v>37503</v>
      </c>
      <c r="B2374" s="3" t="s">
        <v>20</v>
      </c>
      <c r="C2374" s="3" t="s">
        <v>29</v>
      </c>
      <c r="D2374" s="2">
        <v>7</v>
      </c>
      <c r="E2374" s="3" t="s">
        <v>6</v>
      </c>
      <c r="F2374" s="3" t="str">
        <f t="shared" si="187"/>
        <v>Por</v>
      </c>
      <c r="G2374" s="3" t="str">
        <f t="shared" si="188"/>
        <v>Hemisph</v>
      </c>
      <c r="H2374" s="17">
        <v>3</v>
      </c>
      <c r="I2374" s="17">
        <v>1.6</v>
      </c>
      <c r="J2374" s="17">
        <v>1</v>
      </c>
      <c r="K2374" s="22">
        <v>0</v>
      </c>
      <c r="L2374" s="12">
        <f t="shared" si="189"/>
        <v>6.9115038378975457</v>
      </c>
      <c r="M2374" s="4">
        <f t="shared" si="190"/>
        <v>0.83957255351634008</v>
      </c>
      <c r="N2374" s="4">
        <f t="shared" si="191"/>
        <v>1.9331872462136703</v>
      </c>
    </row>
    <row r="2375" spans="1:14" x14ac:dyDescent="0.2">
      <c r="A2375" s="30">
        <v>37503</v>
      </c>
      <c r="B2375" s="3" t="s">
        <v>20</v>
      </c>
      <c r="C2375" s="3" t="s">
        <v>29</v>
      </c>
      <c r="D2375" s="2">
        <v>7</v>
      </c>
      <c r="E2375" s="3" t="s">
        <v>6</v>
      </c>
      <c r="F2375" s="3" t="str">
        <f t="shared" si="187"/>
        <v>Por</v>
      </c>
      <c r="G2375" s="3" t="str">
        <f t="shared" si="188"/>
        <v>Hemisph</v>
      </c>
      <c r="H2375" s="17">
        <v>1</v>
      </c>
      <c r="I2375" s="17">
        <v>0.8</v>
      </c>
      <c r="J2375" s="17">
        <v>0.6</v>
      </c>
      <c r="K2375" s="22">
        <v>0</v>
      </c>
      <c r="L2375" s="12">
        <f t="shared" si="189"/>
        <v>1.7592918860102844</v>
      </c>
      <c r="M2375" s="4">
        <f t="shared" si="190"/>
        <v>0.24533789970033432</v>
      </c>
      <c r="N2375" s="4">
        <f t="shared" si="191"/>
        <v>0.56491139059645812</v>
      </c>
    </row>
    <row r="2376" spans="1:14" x14ac:dyDescent="0.2">
      <c r="A2376" s="30">
        <v>37503</v>
      </c>
      <c r="B2376" s="3" t="s">
        <v>20</v>
      </c>
      <c r="C2376" s="3" t="s">
        <v>29</v>
      </c>
      <c r="D2376" s="2">
        <v>7</v>
      </c>
      <c r="E2376" s="3" t="s">
        <v>6</v>
      </c>
      <c r="F2376" s="3" t="str">
        <f t="shared" si="187"/>
        <v>Por</v>
      </c>
      <c r="G2376" s="3" t="str">
        <f t="shared" si="188"/>
        <v>Hemisph</v>
      </c>
      <c r="H2376" s="17">
        <v>3.5</v>
      </c>
      <c r="I2376" s="17">
        <v>3</v>
      </c>
      <c r="J2376" s="17">
        <v>2</v>
      </c>
      <c r="K2376" s="22">
        <v>20</v>
      </c>
      <c r="L2376" s="12">
        <f t="shared" si="189"/>
        <v>20.81305133003238</v>
      </c>
      <c r="M2376" s="4">
        <f t="shared" si="190"/>
        <v>1.3183357553029793</v>
      </c>
      <c r="N2376" s="4">
        <f t="shared" si="191"/>
        <v>3.0355802577216862</v>
      </c>
    </row>
    <row r="2377" spans="1:14" x14ac:dyDescent="0.2">
      <c r="A2377" s="31">
        <v>37503</v>
      </c>
      <c r="B2377" s="11" t="s">
        <v>31</v>
      </c>
      <c r="C2377" s="11" t="s">
        <v>29</v>
      </c>
      <c r="D2377" s="7">
        <v>7</v>
      </c>
      <c r="E2377" s="11" t="s">
        <v>6</v>
      </c>
      <c r="F2377" s="3" t="str">
        <f t="shared" si="187"/>
        <v>Por</v>
      </c>
      <c r="G2377" s="3" t="str">
        <f t="shared" si="188"/>
        <v>Hemisph</v>
      </c>
      <c r="H2377" s="19">
        <v>1</v>
      </c>
      <c r="I2377" s="19">
        <v>1.4</v>
      </c>
      <c r="J2377" s="19">
        <v>0</v>
      </c>
      <c r="K2377" s="24">
        <v>0</v>
      </c>
      <c r="L2377" s="12">
        <f t="shared" si="189"/>
        <v>1.0995574287564276</v>
      </c>
      <c r="M2377" s="4">
        <f t="shared" si="190"/>
        <v>4.1217917044409476E-2</v>
      </c>
      <c r="N2377" s="4">
        <f t="shared" si="191"/>
        <v>9.4907761350722444E-2</v>
      </c>
    </row>
    <row r="2378" spans="1:14" x14ac:dyDescent="0.2">
      <c r="A2378" s="31">
        <v>37503</v>
      </c>
      <c r="B2378" s="11" t="s">
        <v>31</v>
      </c>
      <c r="C2378" s="11" t="s">
        <v>29</v>
      </c>
      <c r="D2378" s="7">
        <v>7</v>
      </c>
      <c r="E2378" s="11" t="s">
        <v>6</v>
      </c>
      <c r="F2378" s="3" t="str">
        <f t="shared" si="187"/>
        <v>Por</v>
      </c>
      <c r="G2378" s="3" t="str">
        <f t="shared" si="188"/>
        <v>Hemisph</v>
      </c>
      <c r="H2378" s="19">
        <v>2.6</v>
      </c>
      <c r="I2378" s="19">
        <v>1</v>
      </c>
      <c r="J2378" s="19">
        <v>0</v>
      </c>
      <c r="K2378" s="24">
        <v>0</v>
      </c>
      <c r="L2378" s="12">
        <f t="shared" si="189"/>
        <v>2.0420352248333655</v>
      </c>
      <c r="M2378" s="4">
        <f t="shared" si="190"/>
        <v>0.31006322933698943</v>
      </c>
      <c r="N2378" s="4">
        <f t="shared" si="191"/>
        <v>0.71394696975694583</v>
      </c>
    </row>
    <row r="2379" spans="1:14" x14ac:dyDescent="0.2">
      <c r="A2379" s="31">
        <v>37503</v>
      </c>
      <c r="B2379" s="11" t="s">
        <v>31</v>
      </c>
      <c r="C2379" s="11" t="s">
        <v>29</v>
      </c>
      <c r="D2379" s="7">
        <v>7</v>
      </c>
      <c r="E2379" s="11" t="s">
        <v>6</v>
      </c>
      <c r="F2379" s="3" t="str">
        <f t="shared" si="187"/>
        <v>Por</v>
      </c>
      <c r="G2379" s="3" t="str">
        <f t="shared" si="188"/>
        <v>Hemisph</v>
      </c>
      <c r="H2379" s="19">
        <v>3.4</v>
      </c>
      <c r="I2379" s="19">
        <v>2.6</v>
      </c>
      <c r="J2379" s="19">
        <v>0</v>
      </c>
      <c r="K2379" s="24">
        <v>0</v>
      </c>
      <c r="L2379" s="12">
        <f t="shared" si="189"/>
        <v>6.9429197644334426</v>
      </c>
      <c r="M2379" s="4">
        <f t="shared" si="190"/>
        <v>0.84154214637924452</v>
      </c>
      <c r="N2379" s="4">
        <f t="shared" si="191"/>
        <v>1.9377224013790615</v>
      </c>
    </row>
    <row r="2380" spans="1:14" x14ac:dyDescent="0.2">
      <c r="A2380" s="31">
        <v>37503</v>
      </c>
      <c r="B2380" s="11" t="s">
        <v>31</v>
      </c>
      <c r="C2380" s="11" t="s">
        <v>29</v>
      </c>
      <c r="D2380" s="7">
        <v>7</v>
      </c>
      <c r="E2380" s="11" t="s">
        <v>6</v>
      </c>
      <c r="F2380" s="3" t="str">
        <f t="shared" si="187"/>
        <v>Por</v>
      </c>
      <c r="G2380" s="3" t="str">
        <f t="shared" si="188"/>
        <v>Hemisph</v>
      </c>
      <c r="H2380" s="19">
        <v>1</v>
      </c>
      <c r="I2380" s="19">
        <v>1.4</v>
      </c>
      <c r="J2380" s="19">
        <v>0</v>
      </c>
      <c r="K2380" s="24">
        <v>0</v>
      </c>
      <c r="L2380" s="12">
        <f t="shared" si="189"/>
        <v>1.0995574287564276</v>
      </c>
      <c r="M2380" s="4">
        <f t="shared" si="190"/>
        <v>4.1217917044409476E-2</v>
      </c>
      <c r="N2380" s="4">
        <f t="shared" si="191"/>
        <v>9.4907761350722444E-2</v>
      </c>
    </row>
    <row r="2381" spans="1:14" x14ac:dyDescent="0.2">
      <c r="A2381" s="31">
        <v>37503</v>
      </c>
      <c r="B2381" s="11" t="s">
        <v>31</v>
      </c>
      <c r="C2381" s="11" t="s">
        <v>29</v>
      </c>
      <c r="D2381" s="7">
        <v>7</v>
      </c>
      <c r="E2381" s="11" t="s">
        <v>6</v>
      </c>
      <c r="F2381" s="3" t="str">
        <f t="shared" si="187"/>
        <v>Por</v>
      </c>
      <c r="G2381" s="3" t="str">
        <f t="shared" si="188"/>
        <v>Hemisph</v>
      </c>
      <c r="H2381" s="19">
        <v>17</v>
      </c>
      <c r="I2381" s="19">
        <v>6.5</v>
      </c>
      <c r="J2381" s="19">
        <v>0</v>
      </c>
      <c r="K2381" s="24">
        <v>5</v>
      </c>
      <c r="L2381" s="12">
        <f t="shared" si="189"/>
        <v>86.786497055418039</v>
      </c>
      <c r="M2381" s="4">
        <f t="shared" si="190"/>
        <v>1.938452159387301</v>
      </c>
      <c r="N2381" s="4">
        <f t="shared" si="191"/>
        <v>4.4634510456873171</v>
      </c>
    </row>
    <row r="2382" spans="1:14" x14ac:dyDescent="0.2">
      <c r="A2382" s="31">
        <v>37503</v>
      </c>
      <c r="B2382" s="11" t="s">
        <v>31</v>
      </c>
      <c r="C2382" s="11" t="s">
        <v>29</v>
      </c>
      <c r="D2382" s="7">
        <v>7</v>
      </c>
      <c r="E2382" s="11" t="s">
        <v>6</v>
      </c>
      <c r="F2382" s="3" t="str">
        <f t="shared" si="187"/>
        <v>Por</v>
      </c>
      <c r="G2382" s="3" t="str">
        <f t="shared" si="188"/>
        <v>Hemisph</v>
      </c>
      <c r="H2382" s="19">
        <v>9</v>
      </c>
      <c r="I2382" s="19">
        <v>11</v>
      </c>
      <c r="J2382" s="19">
        <v>5</v>
      </c>
      <c r="K2382" s="24">
        <v>5</v>
      </c>
      <c r="L2382" s="12">
        <f t="shared" si="189"/>
        <v>156.29423451609222</v>
      </c>
      <c r="M2382" s="4">
        <f t="shared" si="190"/>
        <v>2.193942957775878</v>
      </c>
      <c r="N2382" s="4">
        <f t="shared" si="191"/>
        <v>5.0517403494540023</v>
      </c>
    </row>
    <row r="2383" spans="1:14" x14ac:dyDescent="0.2">
      <c r="A2383" s="31">
        <v>37503</v>
      </c>
      <c r="B2383" s="11" t="s">
        <v>31</v>
      </c>
      <c r="C2383" s="11" t="s">
        <v>29</v>
      </c>
      <c r="D2383" s="7">
        <v>7</v>
      </c>
      <c r="E2383" s="11" t="s">
        <v>6</v>
      </c>
      <c r="F2383" s="3" t="str">
        <f t="shared" si="187"/>
        <v>Por</v>
      </c>
      <c r="G2383" s="3" t="str">
        <f t="shared" si="188"/>
        <v>Hemisph</v>
      </c>
      <c r="H2383" s="19">
        <v>8</v>
      </c>
      <c r="I2383" s="19">
        <v>10</v>
      </c>
      <c r="J2383" s="19">
        <v>10</v>
      </c>
      <c r="K2383" s="24">
        <v>5</v>
      </c>
      <c r="L2383" s="12">
        <f t="shared" si="189"/>
        <v>376.99111843077515</v>
      </c>
      <c r="M2383" s="4">
        <f t="shared" si="190"/>
        <v>2.5763311187417588</v>
      </c>
      <c r="N2383" s="4">
        <f t="shared" si="191"/>
        <v>5.9322216286314458</v>
      </c>
    </row>
    <row r="2384" spans="1:14" x14ac:dyDescent="0.2">
      <c r="A2384" s="31">
        <v>37503</v>
      </c>
      <c r="B2384" s="11" t="s">
        <v>31</v>
      </c>
      <c r="C2384" s="11" t="s">
        <v>29</v>
      </c>
      <c r="D2384" s="7">
        <v>7</v>
      </c>
      <c r="E2384" s="11" t="s">
        <v>6</v>
      </c>
      <c r="F2384" s="3" t="str">
        <f t="shared" si="187"/>
        <v>Por</v>
      </c>
      <c r="G2384" s="3" t="str">
        <f t="shared" si="188"/>
        <v>Hemisph</v>
      </c>
      <c r="H2384" s="19">
        <v>0.8</v>
      </c>
      <c r="I2384" s="19">
        <v>0.8</v>
      </c>
      <c r="J2384" s="19">
        <v>0</v>
      </c>
      <c r="K2384" s="24">
        <v>0</v>
      </c>
      <c r="L2384" s="12">
        <f t="shared" si="189"/>
        <v>0.50265482457436694</v>
      </c>
      <c r="M2384" s="4">
        <f t="shared" si="190"/>
        <v>-0.29873014464994135</v>
      </c>
      <c r="N2384" s="4">
        <f t="shared" si="191"/>
        <v>-0.68785157789890994</v>
      </c>
    </row>
    <row r="2385" spans="1:14" x14ac:dyDescent="0.2">
      <c r="A2385" s="30">
        <v>37503</v>
      </c>
      <c r="B2385" s="3" t="s">
        <v>20</v>
      </c>
      <c r="C2385" s="3" t="s">
        <v>29</v>
      </c>
      <c r="D2385" s="2">
        <v>8</v>
      </c>
      <c r="E2385" s="3" t="s">
        <v>6</v>
      </c>
      <c r="F2385" s="3" t="str">
        <f t="shared" si="187"/>
        <v>Por</v>
      </c>
      <c r="G2385" s="3" t="str">
        <f t="shared" si="188"/>
        <v>Hemisph</v>
      </c>
      <c r="H2385" s="17">
        <v>2</v>
      </c>
      <c r="I2385" s="17">
        <v>3</v>
      </c>
      <c r="J2385" s="17">
        <v>1.5</v>
      </c>
      <c r="K2385" s="22">
        <v>0</v>
      </c>
      <c r="L2385" s="12">
        <f t="shared" si="189"/>
        <v>11.780972450961723</v>
      </c>
      <c r="M2385" s="4">
        <f t="shared" si="190"/>
        <v>1.0711811404218528</v>
      </c>
      <c r="N2385" s="4">
        <f t="shared" si="191"/>
        <v>2.4664857258317197</v>
      </c>
    </row>
    <row r="2386" spans="1:14" x14ac:dyDescent="0.2">
      <c r="A2386" s="30">
        <v>37503</v>
      </c>
      <c r="B2386" s="3" t="s">
        <v>20</v>
      </c>
      <c r="C2386" s="3" t="s">
        <v>29</v>
      </c>
      <c r="D2386" s="2">
        <v>8</v>
      </c>
      <c r="E2386" s="3" t="s">
        <v>6</v>
      </c>
      <c r="F2386" s="3" t="str">
        <f t="shared" si="187"/>
        <v>Por</v>
      </c>
      <c r="G2386" s="3" t="str">
        <f t="shared" si="188"/>
        <v>Hemisph</v>
      </c>
      <c r="H2386" s="17">
        <v>7.5</v>
      </c>
      <c r="I2386" s="17">
        <v>4</v>
      </c>
      <c r="J2386" s="17">
        <v>7</v>
      </c>
      <c r="K2386" s="22">
        <v>0</v>
      </c>
      <c r="L2386" s="12">
        <f t="shared" si="189"/>
        <v>177.49998492782331</v>
      </c>
      <c r="M2386" s="4">
        <f t="shared" si="190"/>
        <v>2.2491983205135724</v>
      </c>
      <c r="N2386" s="4">
        <f t="shared" si="191"/>
        <v>5.1789705240017954</v>
      </c>
    </row>
    <row r="2387" spans="1:14" x14ac:dyDescent="0.2">
      <c r="A2387" s="30">
        <v>37503</v>
      </c>
      <c r="B2387" s="3" t="s">
        <v>20</v>
      </c>
      <c r="C2387" s="3" t="s">
        <v>29</v>
      </c>
      <c r="D2387" s="2">
        <v>8</v>
      </c>
      <c r="E2387" s="3" t="s">
        <v>6</v>
      </c>
      <c r="F2387" s="3" t="str">
        <f t="shared" si="187"/>
        <v>Por</v>
      </c>
      <c r="G2387" s="3" t="str">
        <f t="shared" si="188"/>
        <v>Hemisph</v>
      </c>
      <c r="H2387" s="17">
        <v>2</v>
      </c>
      <c r="I2387" s="17">
        <v>2.2000000000000002</v>
      </c>
      <c r="J2387" s="17">
        <v>0.8</v>
      </c>
      <c r="K2387" s="22">
        <v>0</v>
      </c>
      <c r="L2387" s="12">
        <f t="shared" si="189"/>
        <v>5.4663712172462411</v>
      </c>
      <c r="M2387" s="4">
        <f t="shared" si="190"/>
        <v>0.73769912097673362</v>
      </c>
      <c r="N2387" s="4">
        <f t="shared" si="191"/>
        <v>1.6986149990758379</v>
      </c>
    </row>
    <row r="2388" spans="1:14" x14ac:dyDescent="0.2">
      <c r="A2388" s="30">
        <v>37503</v>
      </c>
      <c r="B2388" s="3" t="s">
        <v>20</v>
      </c>
      <c r="C2388" s="3" t="s">
        <v>29</v>
      </c>
      <c r="D2388" s="2">
        <v>8</v>
      </c>
      <c r="E2388" s="3" t="s">
        <v>6</v>
      </c>
      <c r="F2388" s="3" t="str">
        <f t="shared" si="187"/>
        <v>Por</v>
      </c>
      <c r="G2388" s="3" t="str">
        <f t="shared" si="188"/>
        <v>Hemisph</v>
      </c>
      <c r="H2388" s="17">
        <v>16.5</v>
      </c>
      <c r="I2388" s="17">
        <v>15</v>
      </c>
      <c r="J2388" s="17">
        <v>14</v>
      </c>
      <c r="K2388" s="22">
        <v>2</v>
      </c>
      <c r="L2388" s="12">
        <f t="shared" si="189"/>
        <v>810.13820554446795</v>
      </c>
      <c r="M2388" s="4">
        <f t="shared" si="190"/>
        <v>2.9085591136753419</v>
      </c>
      <c r="N2388" s="4">
        <f t="shared" si="191"/>
        <v>6.6972048572408163</v>
      </c>
    </row>
    <row r="2389" spans="1:14" x14ac:dyDescent="0.2">
      <c r="A2389" s="30">
        <v>37503</v>
      </c>
      <c r="B2389" s="3" t="s">
        <v>20</v>
      </c>
      <c r="C2389" s="3" t="s">
        <v>29</v>
      </c>
      <c r="D2389" s="2">
        <v>8</v>
      </c>
      <c r="E2389" s="3" t="s">
        <v>6</v>
      </c>
      <c r="F2389" s="3" t="str">
        <f t="shared" si="187"/>
        <v>Por</v>
      </c>
      <c r="G2389" s="3" t="str">
        <f t="shared" si="188"/>
        <v>Hemisph</v>
      </c>
      <c r="H2389" s="17">
        <v>3</v>
      </c>
      <c r="I2389" s="17">
        <v>2.5</v>
      </c>
      <c r="J2389" s="17">
        <v>1.5</v>
      </c>
      <c r="K2389" s="22">
        <v>0</v>
      </c>
      <c r="L2389" s="12">
        <f t="shared" si="189"/>
        <v>12.959069696057897</v>
      </c>
      <c r="M2389" s="4">
        <f t="shared" si="190"/>
        <v>1.1125738255800777</v>
      </c>
      <c r="N2389" s="4">
        <f t="shared" si="191"/>
        <v>2.5617959056360444</v>
      </c>
    </row>
    <row r="2390" spans="1:14" x14ac:dyDescent="0.2">
      <c r="A2390" s="30">
        <v>37503</v>
      </c>
      <c r="B2390" s="3" t="s">
        <v>20</v>
      </c>
      <c r="C2390" s="3" t="s">
        <v>29</v>
      </c>
      <c r="D2390" s="2">
        <v>8</v>
      </c>
      <c r="E2390" s="3" t="s">
        <v>6</v>
      </c>
      <c r="F2390" s="3" t="str">
        <f t="shared" si="187"/>
        <v>Por</v>
      </c>
      <c r="G2390" s="3" t="str">
        <f t="shared" si="188"/>
        <v>Hemisph</v>
      </c>
      <c r="H2390" s="17">
        <v>2.5</v>
      </c>
      <c r="I2390" s="17">
        <v>2</v>
      </c>
      <c r="J2390" s="17">
        <v>2.5</v>
      </c>
      <c r="K2390" s="22">
        <v>5</v>
      </c>
      <c r="L2390" s="12">
        <f t="shared" si="189"/>
        <v>23.561944901923447</v>
      </c>
      <c r="M2390" s="4">
        <f t="shared" si="190"/>
        <v>1.3722111360858338</v>
      </c>
      <c r="N2390" s="4">
        <f t="shared" si="191"/>
        <v>3.1596329063916646</v>
      </c>
    </row>
    <row r="2391" spans="1:14" x14ac:dyDescent="0.2">
      <c r="A2391" s="30">
        <v>37503</v>
      </c>
      <c r="B2391" s="3" t="s">
        <v>20</v>
      </c>
      <c r="C2391" s="3" t="s">
        <v>29</v>
      </c>
      <c r="D2391" s="2">
        <v>8</v>
      </c>
      <c r="E2391" s="3" t="s">
        <v>6</v>
      </c>
      <c r="F2391" s="3" t="str">
        <f t="shared" si="187"/>
        <v>Por</v>
      </c>
      <c r="G2391" s="3" t="str">
        <f t="shared" si="188"/>
        <v>Hemisph</v>
      </c>
      <c r="H2391" s="17">
        <v>4</v>
      </c>
      <c r="I2391" s="17">
        <v>3</v>
      </c>
      <c r="J2391" s="17">
        <v>1.5</v>
      </c>
      <c r="K2391" s="22">
        <v>0</v>
      </c>
      <c r="L2391" s="12">
        <f t="shared" si="189"/>
        <v>16.493361431346415</v>
      </c>
      <c r="M2391" s="4">
        <f t="shared" si="190"/>
        <v>1.2173091761000907</v>
      </c>
      <c r="N2391" s="4">
        <f t="shared" si="191"/>
        <v>2.8029579624529326</v>
      </c>
    </row>
    <row r="2392" spans="1:14" x14ac:dyDescent="0.2">
      <c r="A2392" s="30">
        <v>37503</v>
      </c>
      <c r="B2392" s="3" t="s">
        <v>20</v>
      </c>
      <c r="C2392" s="3" t="s">
        <v>29</v>
      </c>
      <c r="D2392" s="2">
        <v>8</v>
      </c>
      <c r="E2392" s="3" t="s">
        <v>6</v>
      </c>
      <c r="F2392" s="3" t="str">
        <f t="shared" si="187"/>
        <v>Por</v>
      </c>
      <c r="G2392" s="3" t="str">
        <f t="shared" si="188"/>
        <v>Hemisph</v>
      </c>
      <c r="H2392" s="17">
        <v>2.5</v>
      </c>
      <c r="I2392" s="17">
        <v>1.5</v>
      </c>
      <c r="J2392" s="17">
        <v>0</v>
      </c>
      <c r="K2392" s="22">
        <v>0</v>
      </c>
      <c r="L2392" s="12">
        <f t="shared" si="189"/>
        <v>2.9452431127404308</v>
      </c>
      <c r="M2392" s="4">
        <f t="shared" si="190"/>
        <v>0.46912114909389024</v>
      </c>
      <c r="N2392" s="4">
        <f t="shared" si="191"/>
        <v>1.0801913647118289</v>
      </c>
    </row>
    <row r="2393" spans="1:14" x14ac:dyDescent="0.2">
      <c r="A2393" s="30">
        <v>37503</v>
      </c>
      <c r="B2393" s="3" t="s">
        <v>20</v>
      </c>
      <c r="C2393" s="3" t="s">
        <v>29</v>
      </c>
      <c r="D2393" s="2">
        <v>8</v>
      </c>
      <c r="E2393" s="3" t="s">
        <v>6</v>
      </c>
      <c r="F2393" s="3" t="str">
        <f t="shared" si="187"/>
        <v>Por</v>
      </c>
      <c r="G2393" s="3" t="str">
        <f t="shared" si="188"/>
        <v>Hemisph</v>
      </c>
      <c r="H2393" s="17">
        <v>5.5</v>
      </c>
      <c r="I2393" s="17">
        <v>5</v>
      </c>
      <c r="J2393" s="17">
        <v>7.5</v>
      </c>
      <c r="K2393" s="22">
        <v>5</v>
      </c>
      <c r="L2393" s="12">
        <f t="shared" si="189"/>
        <v>198.31303625785569</v>
      </c>
      <c r="M2393" s="4">
        <f t="shared" si="190"/>
        <v>2.2973512638208518</v>
      </c>
      <c r="N2393" s="4">
        <f t="shared" si="191"/>
        <v>5.2898467734449239</v>
      </c>
    </row>
    <row r="2394" spans="1:14" x14ac:dyDescent="0.2">
      <c r="A2394" s="30">
        <v>37503</v>
      </c>
      <c r="B2394" s="3" t="s">
        <v>20</v>
      </c>
      <c r="C2394" s="3" t="s">
        <v>29</v>
      </c>
      <c r="D2394" s="2">
        <v>8</v>
      </c>
      <c r="E2394" s="3" t="s">
        <v>6</v>
      </c>
      <c r="F2394" s="3" t="str">
        <f t="shared" si="187"/>
        <v>Por</v>
      </c>
      <c r="G2394" s="3" t="str">
        <f t="shared" si="188"/>
        <v>Hemisph</v>
      </c>
      <c r="H2394" s="17">
        <v>1.5</v>
      </c>
      <c r="I2394" s="17">
        <v>1.2</v>
      </c>
      <c r="J2394" s="17">
        <v>0</v>
      </c>
      <c r="K2394" s="22">
        <v>0</v>
      </c>
      <c r="L2394" s="12">
        <f t="shared" si="189"/>
        <v>1.4137166941154067</v>
      </c>
      <c r="M2394" s="4">
        <f t="shared" si="190"/>
        <v>0.15036238646947744</v>
      </c>
      <c r="N2394" s="4">
        <f t="shared" si="191"/>
        <v>0.34622218963162837</v>
      </c>
    </row>
    <row r="2395" spans="1:14" x14ac:dyDescent="0.2">
      <c r="A2395" s="30">
        <v>37503</v>
      </c>
      <c r="B2395" s="3" t="s">
        <v>20</v>
      </c>
      <c r="C2395" s="3" t="s">
        <v>29</v>
      </c>
      <c r="D2395" s="2">
        <v>8</v>
      </c>
      <c r="E2395" s="3" t="s">
        <v>6</v>
      </c>
      <c r="F2395" s="3" t="str">
        <f t="shared" si="187"/>
        <v>Por</v>
      </c>
      <c r="G2395" s="3" t="str">
        <f t="shared" si="188"/>
        <v>Hemisph</v>
      </c>
      <c r="H2395" s="17">
        <v>13</v>
      </c>
      <c r="I2395" s="17">
        <v>8</v>
      </c>
      <c r="J2395" s="17">
        <v>6.5</v>
      </c>
      <c r="K2395" s="22">
        <v>5</v>
      </c>
      <c r="L2395" s="12">
        <f t="shared" si="189"/>
        <v>214.41369860750339</v>
      </c>
      <c r="M2395" s="4">
        <f t="shared" si="190"/>
        <v>2.3312525284069276</v>
      </c>
      <c r="N2395" s="4">
        <f t="shared" si="191"/>
        <v>5.3679073199144689</v>
      </c>
    </row>
    <row r="2396" spans="1:14" x14ac:dyDescent="0.2">
      <c r="A2396" s="30">
        <v>37503</v>
      </c>
      <c r="B2396" s="3" t="s">
        <v>20</v>
      </c>
      <c r="C2396" s="3" t="s">
        <v>29</v>
      </c>
      <c r="D2396" s="2">
        <v>8</v>
      </c>
      <c r="E2396" s="3" t="s">
        <v>6</v>
      </c>
      <c r="F2396" s="3" t="str">
        <f t="shared" si="187"/>
        <v>Por</v>
      </c>
      <c r="G2396" s="3" t="str">
        <f t="shared" si="188"/>
        <v>Hemisph</v>
      </c>
      <c r="H2396" s="17">
        <v>9.5</v>
      </c>
      <c r="I2396" s="17">
        <v>7</v>
      </c>
      <c r="J2396" s="17">
        <v>4</v>
      </c>
      <c r="K2396" s="22">
        <v>15</v>
      </c>
      <c r="L2396" s="12">
        <f t="shared" si="189"/>
        <v>102.49446032336699</v>
      </c>
      <c r="M2396" s="4">
        <f t="shared" si="190"/>
        <v>2.0107003930404712</v>
      </c>
      <c r="N2396" s="4">
        <f t="shared" si="191"/>
        <v>4.6298087514922575</v>
      </c>
    </row>
    <row r="2397" spans="1:14" x14ac:dyDescent="0.2">
      <c r="A2397" s="30">
        <v>37503</v>
      </c>
      <c r="B2397" s="3" t="s">
        <v>20</v>
      </c>
      <c r="C2397" s="3" t="s">
        <v>29</v>
      </c>
      <c r="D2397" s="2">
        <v>8</v>
      </c>
      <c r="E2397" s="3" t="s">
        <v>6</v>
      </c>
      <c r="F2397" s="3" t="str">
        <f t="shared" si="187"/>
        <v>Por</v>
      </c>
      <c r="G2397" s="3" t="str">
        <f t="shared" si="188"/>
        <v>Hemisph</v>
      </c>
      <c r="H2397" s="17">
        <v>7.5</v>
      </c>
      <c r="I2397" s="17">
        <v>4</v>
      </c>
      <c r="J2397" s="17">
        <v>3.5</v>
      </c>
      <c r="K2397" s="22">
        <v>25</v>
      </c>
      <c r="L2397" s="12">
        <f t="shared" si="189"/>
        <v>62.046454908398417</v>
      </c>
      <c r="M2397" s="4">
        <f t="shared" si="190"/>
        <v>1.7927169726566128</v>
      </c>
      <c r="N2397" s="4">
        <f t="shared" si="191"/>
        <v>4.1278833771965306</v>
      </c>
    </row>
    <row r="2398" spans="1:14" x14ac:dyDescent="0.2">
      <c r="A2398" s="30">
        <v>37503</v>
      </c>
      <c r="B2398" s="3" t="s">
        <v>20</v>
      </c>
      <c r="C2398" s="3" t="s">
        <v>29</v>
      </c>
      <c r="D2398" s="2">
        <v>8</v>
      </c>
      <c r="E2398" s="3" t="s">
        <v>6</v>
      </c>
      <c r="F2398" s="3" t="str">
        <f t="shared" si="187"/>
        <v>Por</v>
      </c>
      <c r="G2398" s="3" t="str">
        <f t="shared" si="188"/>
        <v>Hemisph</v>
      </c>
      <c r="H2398" s="17">
        <v>4.5</v>
      </c>
      <c r="I2398" s="17">
        <v>3</v>
      </c>
      <c r="J2398" s="17">
        <v>3</v>
      </c>
      <c r="K2398" s="22">
        <v>2</v>
      </c>
      <c r="L2398" s="12">
        <f t="shared" si="189"/>
        <v>38.877209088173693</v>
      </c>
      <c r="M2398" s="4">
        <f t="shared" si="190"/>
        <v>1.5896950802997403</v>
      </c>
      <c r="N2398" s="4">
        <f t="shared" si="191"/>
        <v>3.6604081943041544</v>
      </c>
    </row>
    <row r="2399" spans="1:14" x14ac:dyDescent="0.2">
      <c r="A2399" s="30">
        <v>37503</v>
      </c>
      <c r="B2399" s="3" t="s">
        <v>20</v>
      </c>
      <c r="C2399" s="3" t="s">
        <v>29</v>
      </c>
      <c r="D2399" s="2">
        <v>8</v>
      </c>
      <c r="E2399" s="3" t="s">
        <v>6</v>
      </c>
      <c r="F2399" s="3" t="str">
        <f t="shared" si="187"/>
        <v>Por</v>
      </c>
      <c r="G2399" s="3" t="str">
        <f t="shared" si="188"/>
        <v>Hemisph</v>
      </c>
      <c r="H2399" s="17">
        <v>4.5</v>
      </c>
      <c r="I2399" s="17">
        <v>3</v>
      </c>
      <c r="J2399" s="17">
        <v>5</v>
      </c>
      <c r="K2399" s="22">
        <v>30</v>
      </c>
      <c r="L2399" s="12">
        <f t="shared" si="189"/>
        <v>89.142691545610376</v>
      </c>
      <c r="M2399" s="4">
        <f t="shared" si="190"/>
        <v>1.9500857428953129</v>
      </c>
      <c r="N2399" s="4">
        <f t="shared" si="191"/>
        <v>4.4902383616509667</v>
      </c>
    </row>
    <row r="2400" spans="1:14" x14ac:dyDescent="0.2">
      <c r="A2400" s="30">
        <v>37503</v>
      </c>
      <c r="B2400" s="3" t="s">
        <v>20</v>
      </c>
      <c r="C2400" s="3" t="s">
        <v>29</v>
      </c>
      <c r="D2400" s="2">
        <v>8</v>
      </c>
      <c r="E2400" s="3" t="s">
        <v>6</v>
      </c>
      <c r="F2400" s="3" t="str">
        <f t="shared" si="187"/>
        <v>Por</v>
      </c>
      <c r="G2400" s="3" t="str">
        <f t="shared" si="188"/>
        <v>Hemisph</v>
      </c>
      <c r="H2400" s="17">
        <v>6</v>
      </c>
      <c r="I2400" s="17">
        <v>2.5</v>
      </c>
      <c r="J2400" s="17">
        <v>4</v>
      </c>
      <c r="K2400" s="22">
        <v>70</v>
      </c>
      <c r="L2400" s="12">
        <f t="shared" si="189"/>
        <v>62.046454908398417</v>
      </c>
      <c r="M2400" s="4">
        <f t="shared" si="190"/>
        <v>1.7927169726566128</v>
      </c>
      <c r="N2400" s="4">
        <f t="shared" si="191"/>
        <v>4.1278833771965306</v>
      </c>
    </row>
    <row r="2401" spans="1:14" x14ac:dyDescent="0.2">
      <c r="A2401" s="30">
        <v>37503</v>
      </c>
      <c r="B2401" s="3" t="s">
        <v>20</v>
      </c>
      <c r="C2401" s="3" t="s">
        <v>29</v>
      </c>
      <c r="D2401" s="2">
        <v>8</v>
      </c>
      <c r="E2401" s="3" t="s">
        <v>6</v>
      </c>
      <c r="F2401" s="3" t="str">
        <f t="shared" si="187"/>
        <v>Por</v>
      </c>
      <c r="G2401" s="3" t="str">
        <f t="shared" si="188"/>
        <v>Hemisph</v>
      </c>
      <c r="H2401" s="17">
        <v>9</v>
      </c>
      <c r="I2401" s="17">
        <v>5</v>
      </c>
      <c r="J2401" s="17">
        <v>9.5</v>
      </c>
      <c r="K2401" s="22">
        <v>0</v>
      </c>
      <c r="L2401" s="12">
        <f t="shared" si="189"/>
        <v>318.871654339364</v>
      </c>
      <c r="M2401" s="4">
        <f t="shared" si="190"/>
        <v>2.5036159149433654</v>
      </c>
      <c r="N2401" s="4">
        <f t="shared" si="191"/>
        <v>5.7647886843312426</v>
      </c>
    </row>
    <row r="2402" spans="1:14" x14ac:dyDescent="0.2">
      <c r="A2402" s="30">
        <v>37503</v>
      </c>
      <c r="B2402" s="3" t="s">
        <v>20</v>
      </c>
      <c r="C2402" s="3" t="s">
        <v>29</v>
      </c>
      <c r="D2402" s="2">
        <v>8</v>
      </c>
      <c r="E2402" s="3" t="s">
        <v>6</v>
      </c>
      <c r="F2402" s="3" t="str">
        <f t="shared" si="187"/>
        <v>Por</v>
      </c>
      <c r="G2402" s="3" t="str">
        <f t="shared" si="188"/>
        <v>Hemisph</v>
      </c>
      <c r="H2402" s="17">
        <v>1</v>
      </c>
      <c r="I2402" s="17">
        <v>0.8</v>
      </c>
      <c r="J2402" s="17">
        <v>0</v>
      </c>
      <c r="K2402" s="22">
        <v>0</v>
      </c>
      <c r="L2402" s="12">
        <f t="shared" si="189"/>
        <v>0.62831853071795862</v>
      </c>
      <c r="M2402" s="4">
        <f t="shared" si="190"/>
        <v>-0.20182013164188498</v>
      </c>
      <c r="N2402" s="4">
        <f t="shared" si="191"/>
        <v>-0.46470802658470023</v>
      </c>
    </row>
    <row r="2403" spans="1:14" x14ac:dyDescent="0.2">
      <c r="A2403" s="30">
        <v>37503</v>
      </c>
      <c r="B2403" s="3" t="s">
        <v>20</v>
      </c>
      <c r="C2403" s="3" t="s">
        <v>29</v>
      </c>
      <c r="D2403" s="2">
        <v>8</v>
      </c>
      <c r="E2403" s="3" t="s">
        <v>6</v>
      </c>
      <c r="F2403" s="3" t="str">
        <f t="shared" si="187"/>
        <v>Por</v>
      </c>
      <c r="G2403" s="3" t="str">
        <f t="shared" si="188"/>
        <v>Hemisph</v>
      </c>
      <c r="H2403" s="17">
        <v>3</v>
      </c>
      <c r="I2403" s="17">
        <v>3</v>
      </c>
      <c r="J2403" s="17">
        <v>6</v>
      </c>
      <c r="K2403" s="22">
        <v>0</v>
      </c>
      <c r="L2403" s="12">
        <f t="shared" si="189"/>
        <v>120.16591899980959</v>
      </c>
      <c r="M2403" s="4">
        <f t="shared" si="190"/>
        <v>2.07978131218377</v>
      </c>
      <c r="N2403" s="4">
        <f t="shared" si="191"/>
        <v>4.7888734461219453</v>
      </c>
    </row>
    <row r="2404" spans="1:14" x14ac:dyDescent="0.2">
      <c r="A2404" s="31">
        <v>37503</v>
      </c>
      <c r="B2404" s="11" t="s">
        <v>31</v>
      </c>
      <c r="C2404" s="11" t="s">
        <v>29</v>
      </c>
      <c r="D2404" s="7">
        <v>8</v>
      </c>
      <c r="E2404" s="11" t="s">
        <v>6</v>
      </c>
      <c r="F2404" s="3" t="str">
        <f t="shared" si="187"/>
        <v>Por</v>
      </c>
      <c r="G2404" s="3" t="str">
        <f t="shared" si="188"/>
        <v>Hemisph</v>
      </c>
      <c r="H2404" s="19">
        <v>10</v>
      </c>
      <c r="I2404" s="19">
        <v>4</v>
      </c>
      <c r="J2404" s="19">
        <v>10</v>
      </c>
      <c r="K2404" s="24">
        <v>0</v>
      </c>
      <c r="L2404" s="12">
        <f t="shared" si="189"/>
        <v>345.57519189487726</v>
      </c>
      <c r="M2404" s="4">
        <f t="shared" si="190"/>
        <v>2.538542557852359</v>
      </c>
      <c r="N2404" s="4">
        <f t="shared" si="191"/>
        <v>5.8452102516418165</v>
      </c>
    </row>
    <row r="2405" spans="1:14" x14ac:dyDescent="0.2">
      <c r="A2405" s="31">
        <v>37503</v>
      </c>
      <c r="B2405" s="11" t="s">
        <v>31</v>
      </c>
      <c r="C2405" s="11" t="s">
        <v>29</v>
      </c>
      <c r="D2405" s="7">
        <v>8</v>
      </c>
      <c r="E2405" s="11" t="s">
        <v>6</v>
      </c>
      <c r="F2405" s="3" t="str">
        <f t="shared" si="187"/>
        <v>Por</v>
      </c>
      <c r="G2405" s="3" t="str">
        <f t="shared" si="188"/>
        <v>Hemisph</v>
      </c>
      <c r="H2405" s="19">
        <v>14</v>
      </c>
      <c r="I2405" s="19">
        <v>8</v>
      </c>
      <c r="J2405" s="19">
        <v>5</v>
      </c>
      <c r="K2405" s="24">
        <v>0</v>
      </c>
      <c r="L2405" s="12">
        <f t="shared" si="189"/>
        <v>166.50441064025904</v>
      </c>
      <c r="M2405" s="4">
        <f t="shared" si="190"/>
        <v>2.2214257422949228</v>
      </c>
      <c r="N2405" s="4">
        <f t="shared" si="191"/>
        <v>5.1150217994015224</v>
      </c>
    </row>
    <row r="2406" spans="1:14" x14ac:dyDescent="0.2">
      <c r="A2406" s="31">
        <v>37503</v>
      </c>
      <c r="B2406" s="11" t="s">
        <v>31</v>
      </c>
      <c r="C2406" s="11" t="s">
        <v>29</v>
      </c>
      <c r="D2406" s="7">
        <v>8</v>
      </c>
      <c r="E2406" s="11" t="s">
        <v>6</v>
      </c>
      <c r="F2406" s="3" t="str">
        <f t="shared" si="187"/>
        <v>Por</v>
      </c>
      <c r="G2406" s="3" t="str">
        <f t="shared" si="188"/>
        <v>Hemisph</v>
      </c>
      <c r="H2406" s="19">
        <v>22</v>
      </c>
      <c r="I2406" s="19">
        <v>16</v>
      </c>
      <c r="J2406" s="19">
        <v>15</v>
      </c>
      <c r="K2406" s="24">
        <v>5</v>
      </c>
      <c r="L2406" s="12">
        <f t="shared" si="189"/>
        <v>983.31850057360521</v>
      </c>
      <c r="M2406" s="4">
        <f t="shared" si="190"/>
        <v>2.9926942102405825</v>
      </c>
      <c r="N2406" s="4">
        <f t="shared" si="191"/>
        <v>6.8909330763895529</v>
      </c>
    </row>
    <row r="2407" spans="1:14" x14ac:dyDescent="0.2">
      <c r="A2407" s="31">
        <v>37503</v>
      </c>
      <c r="B2407" s="11" t="s">
        <v>31</v>
      </c>
      <c r="C2407" s="11" t="s">
        <v>29</v>
      </c>
      <c r="D2407" s="7">
        <v>8</v>
      </c>
      <c r="E2407" s="11" t="s">
        <v>6</v>
      </c>
      <c r="F2407" s="3" t="str">
        <f t="shared" si="187"/>
        <v>Por</v>
      </c>
      <c r="G2407" s="3" t="str">
        <f t="shared" si="188"/>
        <v>Hemisph</v>
      </c>
      <c r="H2407" s="19">
        <v>10</v>
      </c>
      <c r="I2407" s="19">
        <v>10</v>
      </c>
      <c r="J2407" s="19">
        <v>12</v>
      </c>
      <c r="K2407" s="24">
        <v>15</v>
      </c>
      <c r="L2407" s="12">
        <f t="shared" si="189"/>
        <v>530.92915845667505</v>
      </c>
      <c r="M2407" s="4">
        <f t="shared" si="190"/>
        <v>2.7250365773078076</v>
      </c>
      <c r="N2407" s="4">
        <f t="shared" si="191"/>
        <v>6.2746286007724734</v>
      </c>
    </row>
    <row r="2408" spans="1:14" x14ac:dyDescent="0.2">
      <c r="A2408" s="30">
        <v>37504</v>
      </c>
      <c r="B2408" s="3" t="s">
        <v>20</v>
      </c>
      <c r="C2408" s="3" t="s">
        <v>29</v>
      </c>
      <c r="D2408" s="2">
        <v>9</v>
      </c>
      <c r="E2408" s="3" t="s">
        <v>6</v>
      </c>
      <c r="F2408" s="3" t="str">
        <f t="shared" si="187"/>
        <v>Por</v>
      </c>
      <c r="G2408" s="3" t="str">
        <f t="shared" si="188"/>
        <v>Hemisph</v>
      </c>
      <c r="H2408" s="17">
        <v>1.5</v>
      </c>
      <c r="I2408" s="17">
        <v>1.2</v>
      </c>
      <c r="J2408" s="17">
        <v>0.6</v>
      </c>
      <c r="K2408" s="22">
        <v>0</v>
      </c>
      <c r="L2408" s="12">
        <f t="shared" si="189"/>
        <v>2.5446900494077322</v>
      </c>
      <c r="M2408" s="4">
        <f t="shared" si="190"/>
        <v>0.40563489157278354</v>
      </c>
      <c r="N2408" s="4">
        <f t="shared" si="191"/>
        <v>0.93400885453374749</v>
      </c>
    </row>
    <row r="2409" spans="1:14" x14ac:dyDescent="0.2">
      <c r="A2409" s="30">
        <v>37504</v>
      </c>
      <c r="B2409" s="3" t="s">
        <v>20</v>
      </c>
      <c r="C2409" s="3" t="s">
        <v>29</v>
      </c>
      <c r="D2409" s="2">
        <v>9</v>
      </c>
      <c r="E2409" s="3" t="s">
        <v>6</v>
      </c>
      <c r="F2409" s="3" t="str">
        <f t="shared" si="187"/>
        <v>Por</v>
      </c>
      <c r="G2409" s="3" t="str">
        <f t="shared" si="188"/>
        <v>Hemisph</v>
      </c>
      <c r="H2409" s="17">
        <v>1.5</v>
      </c>
      <c r="I2409" s="17">
        <v>1.5</v>
      </c>
      <c r="J2409" s="17">
        <v>0.6</v>
      </c>
      <c r="K2409" s="22">
        <v>0</v>
      </c>
      <c r="L2409" s="12">
        <f t="shared" si="189"/>
        <v>2.8981192229365842</v>
      </c>
      <c r="M2409" s="4">
        <f t="shared" si="190"/>
        <v>0.46211624752523184</v>
      </c>
      <c r="N2409" s="4">
        <f t="shared" si="191"/>
        <v>1.0640619827819453</v>
      </c>
    </row>
    <row r="2410" spans="1:14" x14ac:dyDescent="0.2">
      <c r="A2410" s="30">
        <v>37504</v>
      </c>
      <c r="B2410" s="3" t="s">
        <v>20</v>
      </c>
      <c r="C2410" s="3" t="s">
        <v>29</v>
      </c>
      <c r="D2410" s="2">
        <v>9</v>
      </c>
      <c r="E2410" s="3" t="s">
        <v>6</v>
      </c>
      <c r="F2410" s="3" t="str">
        <f t="shared" si="187"/>
        <v>Por</v>
      </c>
      <c r="G2410" s="3" t="str">
        <f t="shared" si="188"/>
        <v>Hemisph</v>
      </c>
      <c r="H2410" s="17">
        <v>0.8</v>
      </c>
      <c r="I2410" s="17">
        <v>0.8</v>
      </c>
      <c r="J2410" s="17">
        <v>0</v>
      </c>
      <c r="K2410" s="22">
        <v>0</v>
      </c>
      <c r="L2410" s="12">
        <f t="shared" si="189"/>
        <v>0.50265482457436694</v>
      </c>
      <c r="M2410" s="4">
        <f t="shared" si="190"/>
        <v>-0.29873014464994135</v>
      </c>
      <c r="N2410" s="4">
        <f t="shared" si="191"/>
        <v>-0.68785157789890994</v>
      </c>
    </row>
    <row r="2411" spans="1:14" x14ac:dyDescent="0.2">
      <c r="A2411" s="30">
        <v>37504</v>
      </c>
      <c r="B2411" s="3" t="s">
        <v>20</v>
      </c>
      <c r="C2411" s="3" t="s">
        <v>29</v>
      </c>
      <c r="D2411" s="2">
        <v>9</v>
      </c>
      <c r="E2411" s="3" t="s">
        <v>6</v>
      </c>
      <c r="F2411" s="3" t="str">
        <f t="shared" si="187"/>
        <v>Por</v>
      </c>
      <c r="G2411" s="3" t="str">
        <f t="shared" si="188"/>
        <v>Hemisph</v>
      </c>
      <c r="H2411" s="17">
        <v>7.5</v>
      </c>
      <c r="I2411" s="17">
        <v>5.5</v>
      </c>
      <c r="J2411" s="17">
        <v>7</v>
      </c>
      <c r="K2411" s="22">
        <v>25</v>
      </c>
      <c r="L2411" s="12">
        <f t="shared" si="189"/>
        <v>186.33571426604459</v>
      </c>
      <c r="M2411" s="4">
        <f t="shared" si="190"/>
        <v>2.2702961024655015</v>
      </c>
      <c r="N2411" s="4">
        <f t="shared" si="191"/>
        <v>5.2275499622195465</v>
      </c>
    </row>
    <row r="2412" spans="1:14" x14ac:dyDescent="0.2">
      <c r="A2412" s="30">
        <v>37504</v>
      </c>
      <c r="B2412" s="3" t="s">
        <v>20</v>
      </c>
      <c r="C2412" s="3" t="s">
        <v>29</v>
      </c>
      <c r="D2412" s="2">
        <v>9</v>
      </c>
      <c r="E2412" s="3" t="s">
        <v>6</v>
      </c>
      <c r="F2412" s="3" t="str">
        <f t="shared" si="187"/>
        <v>Por</v>
      </c>
      <c r="G2412" s="3" t="str">
        <f t="shared" si="188"/>
        <v>Hemisph</v>
      </c>
      <c r="H2412" s="17">
        <v>10</v>
      </c>
      <c r="I2412" s="17">
        <v>7.5</v>
      </c>
      <c r="J2412" s="17">
        <v>7</v>
      </c>
      <c r="K2412" s="22">
        <v>5</v>
      </c>
      <c r="L2412" s="12">
        <f t="shared" si="189"/>
        <v>212.84290228070847</v>
      </c>
      <c r="M2412" s="4">
        <f t="shared" si="190"/>
        <v>2.328059172240577</v>
      </c>
      <c r="N2412" s="4">
        <f t="shared" si="191"/>
        <v>5.3605543456092102</v>
      </c>
    </row>
    <row r="2413" spans="1:14" x14ac:dyDescent="0.2">
      <c r="A2413" s="30">
        <v>37504</v>
      </c>
      <c r="B2413" s="3" t="s">
        <v>20</v>
      </c>
      <c r="C2413" s="3" t="s">
        <v>29</v>
      </c>
      <c r="D2413" s="2">
        <v>9</v>
      </c>
      <c r="E2413" s="3" t="s">
        <v>6</v>
      </c>
      <c r="F2413" s="3" t="str">
        <f t="shared" si="187"/>
        <v>Por</v>
      </c>
      <c r="G2413" s="3" t="str">
        <f t="shared" si="188"/>
        <v>Hemisph</v>
      </c>
      <c r="H2413" s="17">
        <v>6</v>
      </c>
      <c r="I2413" s="17">
        <v>3.5</v>
      </c>
      <c r="J2413" s="17">
        <v>4.5</v>
      </c>
      <c r="K2413" s="22">
        <v>2</v>
      </c>
      <c r="L2413" s="12">
        <f t="shared" si="189"/>
        <v>80.110612666539723</v>
      </c>
      <c r="M2413" s="4">
        <f t="shared" si="190"/>
        <v>1.9036900531280889</v>
      </c>
      <c r="N2413" s="4">
        <f t="shared" si="191"/>
        <v>4.3834083380137807</v>
      </c>
    </row>
    <row r="2414" spans="1:14" x14ac:dyDescent="0.2">
      <c r="A2414" s="30">
        <v>37504</v>
      </c>
      <c r="B2414" s="3" t="s">
        <v>20</v>
      </c>
      <c r="C2414" s="3" t="s">
        <v>29</v>
      </c>
      <c r="D2414" s="2">
        <v>9</v>
      </c>
      <c r="E2414" s="3" t="s">
        <v>6</v>
      </c>
      <c r="F2414" s="3" t="str">
        <f t="shared" si="187"/>
        <v>Por</v>
      </c>
      <c r="G2414" s="3" t="str">
        <f t="shared" si="188"/>
        <v>Hemisph</v>
      </c>
      <c r="H2414" s="17">
        <v>2.5</v>
      </c>
      <c r="I2414" s="17">
        <v>2</v>
      </c>
      <c r="J2414" s="17">
        <v>1.5</v>
      </c>
      <c r="K2414" s="22">
        <v>0</v>
      </c>
      <c r="L2414" s="12">
        <f t="shared" si="189"/>
        <v>10.995574287564276</v>
      </c>
      <c r="M2414" s="4">
        <f t="shared" si="190"/>
        <v>1.0412179170444096</v>
      </c>
      <c r="N2414" s="4">
        <f t="shared" si="191"/>
        <v>2.397492854344768</v>
      </c>
    </row>
    <row r="2415" spans="1:14" x14ac:dyDescent="0.2">
      <c r="A2415" s="30">
        <v>37504</v>
      </c>
      <c r="B2415" s="3" t="s">
        <v>20</v>
      </c>
      <c r="C2415" s="3" t="s">
        <v>29</v>
      </c>
      <c r="D2415" s="2">
        <v>9</v>
      </c>
      <c r="E2415" s="3" t="s">
        <v>6</v>
      </c>
      <c r="F2415" s="3" t="str">
        <f t="shared" si="187"/>
        <v>Por</v>
      </c>
      <c r="G2415" s="3" t="str">
        <f t="shared" si="188"/>
        <v>Hemisph</v>
      </c>
      <c r="H2415" s="17">
        <v>3</v>
      </c>
      <c r="I2415" s="17">
        <v>3.5</v>
      </c>
      <c r="J2415" s="17">
        <v>1.5</v>
      </c>
      <c r="K2415" s="22">
        <v>30</v>
      </c>
      <c r="L2415" s="12">
        <f t="shared" si="189"/>
        <v>15.315264186250241</v>
      </c>
      <c r="M2415" s="4">
        <f t="shared" si="190"/>
        <v>1.1851244927286895</v>
      </c>
      <c r="N2415" s="4">
        <f t="shared" si="191"/>
        <v>2.7288499902992105</v>
      </c>
    </row>
    <row r="2416" spans="1:14" x14ac:dyDescent="0.2">
      <c r="A2416" s="31">
        <v>37504</v>
      </c>
      <c r="B2416" s="11" t="s">
        <v>31</v>
      </c>
      <c r="C2416" s="11" t="s">
        <v>29</v>
      </c>
      <c r="D2416" s="7">
        <v>9</v>
      </c>
      <c r="E2416" s="11" t="s">
        <v>6</v>
      </c>
      <c r="F2416" s="3" t="str">
        <f t="shared" si="187"/>
        <v>Por</v>
      </c>
      <c r="G2416" s="3" t="str">
        <f t="shared" si="188"/>
        <v>Hemisph</v>
      </c>
      <c r="H2416" s="19">
        <v>0.8</v>
      </c>
      <c r="I2416" s="19">
        <v>1.6</v>
      </c>
      <c r="J2416" s="19">
        <v>0</v>
      </c>
      <c r="K2416" s="24">
        <v>50</v>
      </c>
      <c r="L2416" s="12">
        <f t="shared" si="189"/>
        <v>1.0053096491487339</v>
      </c>
      <c r="M2416" s="4">
        <f t="shared" si="190"/>
        <v>2.2998510140398521E-3</v>
      </c>
      <c r="N2416" s="4">
        <f t="shared" si="191"/>
        <v>5.2956026610354026E-3</v>
      </c>
    </row>
    <row r="2417" spans="1:14" x14ac:dyDescent="0.2">
      <c r="A2417" s="31">
        <v>37504</v>
      </c>
      <c r="B2417" s="11" t="s">
        <v>31</v>
      </c>
      <c r="C2417" s="11" t="s">
        <v>29</v>
      </c>
      <c r="D2417" s="7">
        <v>9</v>
      </c>
      <c r="E2417" s="11" t="s">
        <v>6</v>
      </c>
      <c r="F2417" s="3" t="str">
        <f t="shared" si="187"/>
        <v>Por</v>
      </c>
      <c r="G2417" s="3" t="str">
        <f t="shared" si="188"/>
        <v>Hemisph</v>
      </c>
      <c r="H2417" s="19">
        <v>1.8</v>
      </c>
      <c r="I2417" s="19">
        <v>1.8</v>
      </c>
      <c r="J2417" s="19">
        <v>3.4</v>
      </c>
      <c r="K2417" s="24">
        <v>40</v>
      </c>
      <c r="L2417" s="12">
        <f t="shared" si="189"/>
        <v>38.861501124905736</v>
      </c>
      <c r="M2417" s="4">
        <f t="shared" si="190"/>
        <v>1.5895195723232545</v>
      </c>
      <c r="N2417" s="4">
        <f t="shared" si="191"/>
        <v>3.6600040722537965</v>
      </c>
    </row>
    <row r="2418" spans="1:14" x14ac:dyDescent="0.2">
      <c r="A2418" s="31">
        <v>37504</v>
      </c>
      <c r="B2418" s="11" t="s">
        <v>31</v>
      </c>
      <c r="C2418" s="11" t="s">
        <v>29</v>
      </c>
      <c r="D2418" s="7">
        <v>9</v>
      </c>
      <c r="E2418" s="11" t="s">
        <v>6</v>
      </c>
      <c r="F2418" s="3" t="str">
        <f t="shared" si="187"/>
        <v>Por</v>
      </c>
      <c r="G2418" s="3" t="str">
        <f t="shared" si="188"/>
        <v>Hemisph</v>
      </c>
      <c r="H2418" s="19">
        <v>1.4</v>
      </c>
      <c r="I2418" s="19">
        <v>2</v>
      </c>
      <c r="J2418" s="19">
        <v>0</v>
      </c>
      <c r="K2418" s="24">
        <v>0</v>
      </c>
      <c r="L2418" s="12">
        <f t="shared" si="189"/>
        <v>2.1991148575128552</v>
      </c>
      <c r="M2418" s="4">
        <f t="shared" si="190"/>
        <v>0.34224791270839067</v>
      </c>
      <c r="N2418" s="4">
        <f t="shared" si="191"/>
        <v>0.78805494191066772</v>
      </c>
    </row>
    <row r="2419" spans="1:14" x14ac:dyDescent="0.2">
      <c r="A2419" s="31">
        <v>37504</v>
      </c>
      <c r="B2419" s="11" t="s">
        <v>31</v>
      </c>
      <c r="C2419" s="11" t="s">
        <v>29</v>
      </c>
      <c r="D2419" s="7">
        <v>9</v>
      </c>
      <c r="E2419" s="11" t="s">
        <v>6</v>
      </c>
      <c r="F2419" s="3" t="str">
        <f t="shared" si="187"/>
        <v>Por</v>
      </c>
      <c r="G2419" s="3" t="str">
        <f t="shared" si="188"/>
        <v>Hemisph</v>
      </c>
      <c r="H2419" s="19">
        <v>1.4</v>
      </c>
      <c r="I2419" s="19">
        <v>1</v>
      </c>
      <c r="J2419" s="19">
        <v>1</v>
      </c>
      <c r="K2419" s="24">
        <v>0</v>
      </c>
      <c r="L2419" s="12">
        <f t="shared" si="189"/>
        <v>4.2411500823462207</v>
      </c>
      <c r="M2419" s="4">
        <f t="shared" si="190"/>
        <v>0.62748364118913991</v>
      </c>
      <c r="N2419" s="4">
        <f t="shared" si="191"/>
        <v>1.4448344782997382</v>
      </c>
    </row>
    <row r="2420" spans="1:14" x14ac:dyDescent="0.2">
      <c r="A2420" s="31">
        <v>37504</v>
      </c>
      <c r="B2420" s="11" t="s">
        <v>31</v>
      </c>
      <c r="C2420" s="11" t="s">
        <v>29</v>
      </c>
      <c r="D2420" s="7">
        <v>9</v>
      </c>
      <c r="E2420" s="11" t="s">
        <v>6</v>
      </c>
      <c r="F2420" s="3" t="str">
        <f t="shared" si="187"/>
        <v>Por</v>
      </c>
      <c r="G2420" s="3" t="str">
        <f t="shared" si="188"/>
        <v>Hemisph</v>
      </c>
      <c r="H2420" s="19">
        <v>1.6</v>
      </c>
      <c r="I2420" s="19">
        <v>1.6</v>
      </c>
      <c r="J2420" s="19">
        <v>1.6</v>
      </c>
      <c r="K2420" s="24">
        <v>0</v>
      </c>
      <c r="L2420" s="12">
        <f t="shared" si="189"/>
        <v>10.05309649148734</v>
      </c>
      <c r="M2420" s="4">
        <f t="shared" si="190"/>
        <v>1.00229985101404</v>
      </c>
      <c r="N2420" s="4">
        <f t="shared" si="191"/>
        <v>2.307880695655081</v>
      </c>
    </row>
    <row r="2421" spans="1:14" x14ac:dyDescent="0.2">
      <c r="A2421" s="31">
        <v>37504</v>
      </c>
      <c r="B2421" s="11" t="s">
        <v>31</v>
      </c>
      <c r="C2421" s="11" t="s">
        <v>29</v>
      </c>
      <c r="D2421" s="7">
        <v>9</v>
      </c>
      <c r="E2421" s="11" t="s">
        <v>6</v>
      </c>
      <c r="F2421" s="3" t="str">
        <f t="shared" si="187"/>
        <v>Por</v>
      </c>
      <c r="G2421" s="3" t="str">
        <f t="shared" si="188"/>
        <v>Hemisph</v>
      </c>
      <c r="H2421" s="19">
        <v>0.6</v>
      </c>
      <c r="I2421" s="19">
        <v>0.8</v>
      </c>
      <c r="J2421" s="19">
        <v>0</v>
      </c>
      <c r="K2421" s="24">
        <v>0</v>
      </c>
      <c r="L2421" s="12">
        <f t="shared" si="189"/>
        <v>0.37699111843077515</v>
      </c>
      <c r="M2421" s="4">
        <f t="shared" si="190"/>
        <v>-0.42366888125824137</v>
      </c>
      <c r="N2421" s="4">
        <f t="shared" si="191"/>
        <v>-0.97553365035069095</v>
      </c>
    </row>
    <row r="2422" spans="1:14" x14ac:dyDescent="0.2">
      <c r="A2422" s="31">
        <v>37504</v>
      </c>
      <c r="B2422" s="11" t="s">
        <v>31</v>
      </c>
      <c r="C2422" s="11" t="s">
        <v>29</v>
      </c>
      <c r="D2422" s="7">
        <v>9</v>
      </c>
      <c r="E2422" s="11" t="s">
        <v>6</v>
      </c>
      <c r="F2422" s="3" t="str">
        <f t="shared" si="187"/>
        <v>Por</v>
      </c>
      <c r="G2422" s="3" t="str">
        <f t="shared" si="188"/>
        <v>Hemisph</v>
      </c>
      <c r="H2422" s="19">
        <v>1.2</v>
      </c>
      <c r="I2422" s="19">
        <v>0.8</v>
      </c>
      <c r="J2422" s="19">
        <v>0</v>
      </c>
      <c r="K2422" s="24">
        <v>0</v>
      </c>
      <c r="L2422" s="12">
        <f t="shared" si="189"/>
        <v>0.7539822368615503</v>
      </c>
      <c r="M2422" s="4">
        <f t="shared" si="190"/>
        <v>-0.12263888559426017</v>
      </c>
      <c r="N2422" s="4">
        <f t="shared" si="191"/>
        <v>-0.28238646979074566</v>
      </c>
    </row>
    <row r="2423" spans="1:14" x14ac:dyDescent="0.2">
      <c r="A2423" s="31">
        <v>37504</v>
      </c>
      <c r="B2423" s="11" t="s">
        <v>31</v>
      </c>
      <c r="C2423" s="11" t="s">
        <v>29</v>
      </c>
      <c r="D2423" s="7">
        <v>9</v>
      </c>
      <c r="E2423" s="11" t="s">
        <v>6</v>
      </c>
      <c r="F2423" s="3" t="str">
        <f t="shared" si="187"/>
        <v>Por</v>
      </c>
      <c r="G2423" s="3" t="str">
        <f t="shared" si="188"/>
        <v>Hemisph</v>
      </c>
      <c r="H2423" s="19">
        <v>2.8</v>
      </c>
      <c r="I2423" s="19">
        <v>2.4</v>
      </c>
      <c r="J2423" s="19">
        <v>0</v>
      </c>
      <c r="K2423" s="24">
        <v>20</v>
      </c>
      <c r="L2423" s="12">
        <f t="shared" si="189"/>
        <v>5.2778756580308519</v>
      </c>
      <c r="M2423" s="4">
        <f t="shared" si="190"/>
        <v>0.72245915441999664</v>
      </c>
      <c r="N2423" s="4">
        <f t="shared" si="191"/>
        <v>1.6635236792645676</v>
      </c>
    </row>
    <row r="2424" spans="1:14" x14ac:dyDescent="0.2">
      <c r="A2424" s="31">
        <v>37504</v>
      </c>
      <c r="B2424" s="11" t="s">
        <v>31</v>
      </c>
      <c r="C2424" s="11" t="s">
        <v>29</v>
      </c>
      <c r="D2424" s="7">
        <v>9</v>
      </c>
      <c r="E2424" s="11" t="s">
        <v>6</v>
      </c>
      <c r="F2424" s="3" t="str">
        <f t="shared" si="187"/>
        <v>Por</v>
      </c>
      <c r="G2424" s="3" t="str">
        <f t="shared" si="188"/>
        <v>Hemisph</v>
      </c>
      <c r="H2424" s="19">
        <v>2.2000000000000002</v>
      </c>
      <c r="I2424" s="19">
        <v>1.8</v>
      </c>
      <c r="J2424" s="19">
        <v>0</v>
      </c>
      <c r="K2424" s="24">
        <v>0</v>
      </c>
      <c r="L2424" s="12">
        <f t="shared" si="189"/>
        <v>3.1101767270538954</v>
      </c>
      <c r="M2424" s="4">
        <f t="shared" si="190"/>
        <v>0.49278506729168375</v>
      </c>
      <c r="N2424" s="4">
        <f t="shared" si="191"/>
        <v>1.1346795499958988</v>
      </c>
    </row>
    <row r="2425" spans="1:14" x14ac:dyDescent="0.2">
      <c r="A2425" s="31">
        <v>37504</v>
      </c>
      <c r="B2425" s="11" t="s">
        <v>31</v>
      </c>
      <c r="C2425" s="11" t="s">
        <v>29</v>
      </c>
      <c r="D2425" s="7">
        <v>9</v>
      </c>
      <c r="E2425" s="11" t="s">
        <v>6</v>
      </c>
      <c r="F2425" s="3" t="str">
        <f t="shared" si="187"/>
        <v>Por</v>
      </c>
      <c r="G2425" s="3" t="str">
        <f t="shared" si="188"/>
        <v>Hemisph</v>
      </c>
      <c r="H2425" s="19">
        <v>1</v>
      </c>
      <c r="I2425" s="19">
        <v>0.6</v>
      </c>
      <c r="J2425" s="19">
        <v>0</v>
      </c>
      <c r="K2425" s="24">
        <v>0</v>
      </c>
      <c r="L2425" s="12">
        <f t="shared" si="189"/>
        <v>0.47123889803846897</v>
      </c>
      <c r="M2425" s="4">
        <f t="shared" si="190"/>
        <v>-0.32675886825018491</v>
      </c>
      <c r="N2425" s="4">
        <f t="shared" si="191"/>
        <v>-0.75239009903648113</v>
      </c>
    </row>
    <row r="2426" spans="1:14" x14ac:dyDescent="0.2">
      <c r="A2426" s="31">
        <v>37504</v>
      </c>
      <c r="B2426" s="11" t="s">
        <v>31</v>
      </c>
      <c r="C2426" s="11" t="s">
        <v>29</v>
      </c>
      <c r="D2426" s="7">
        <v>9</v>
      </c>
      <c r="E2426" s="11" t="s">
        <v>6</v>
      </c>
      <c r="F2426" s="3" t="str">
        <f t="shared" si="187"/>
        <v>Por</v>
      </c>
      <c r="G2426" s="3" t="str">
        <f t="shared" si="188"/>
        <v>Hemisph</v>
      </c>
      <c r="H2426" s="19">
        <v>0.6</v>
      </c>
      <c r="I2426" s="19">
        <v>0.6</v>
      </c>
      <c r="J2426" s="19">
        <v>0</v>
      </c>
      <c r="K2426" s="24">
        <v>0</v>
      </c>
      <c r="L2426" s="12">
        <f t="shared" si="189"/>
        <v>0.28274333882308139</v>
      </c>
      <c r="M2426" s="4">
        <f t="shared" si="190"/>
        <v>-0.54860761786654122</v>
      </c>
      <c r="N2426" s="4">
        <f t="shared" si="191"/>
        <v>-1.2632157228024719</v>
      </c>
    </row>
    <row r="2427" spans="1:14" x14ac:dyDescent="0.2">
      <c r="A2427" s="31">
        <v>37504</v>
      </c>
      <c r="B2427" s="11" t="s">
        <v>31</v>
      </c>
      <c r="C2427" s="11" t="s">
        <v>29</v>
      </c>
      <c r="D2427" s="7">
        <v>9</v>
      </c>
      <c r="E2427" s="11" t="s">
        <v>6</v>
      </c>
      <c r="F2427" s="3" t="str">
        <f t="shared" si="187"/>
        <v>Por</v>
      </c>
      <c r="G2427" s="3" t="str">
        <f t="shared" si="188"/>
        <v>Hemisph</v>
      </c>
      <c r="H2427" s="19">
        <v>2.2000000000000002</v>
      </c>
      <c r="I2427" s="19">
        <v>1.6</v>
      </c>
      <c r="J2427" s="19">
        <v>1.2</v>
      </c>
      <c r="K2427" s="24">
        <v>0</v>
      </c>
      <c r="L2427" s="12">
        <f t="shared" si="189"/>
        <v>7.2884949563283206</v>
      </c>
      <c r="M2427" s="4">
        <f t="shared" si="190"/>
        <v>0.86263785758503353</v>
      </c>
      <c r="N2427" s="4">
        <f t="shared" si="191"/>
        <v>1.9862970715276187</v>
      </c>
    </row>
    <row r="2428" spans="1:14" x14ac:dyDescent="0.2">
      <c r="A2428" s="31">
        <v>37504</v>
      </c>
      <c r="B2428" s="11" t="s">
        <v>31</v>
      </c>
      <c r="C2428" s="11" t="s">
        <v>29</v>
      </c>
      <c r="D2428" s="7">
        <v>9</v>
      </c>
      <c r="E2428" s="11" t="s">
        <v>6</v>
      </c>
      <c r="F2428" s="3" t="str">
        <f t="shared" si="187"/>
        <v>Por</v>
      </c>
      <c r="G2428" s="3" t="str">
        <f t="shared" si="188"/>
        <v>Hemisph</v>
      </c>
      <c r="H2428" s="19">
        <v>5</v>
      </c>
      <c r="I2428" s="19">
        <v>5</v>
      </c>
      <c r="J2428" s="19">
        <v>0</v>
      </c>
      <c r="K2428" s="24">
        <v>0</v>
      </c>
      <c r="L2428" s="12">
        <f t="shared" si="189"/>
        <v>19.634954084936208</v>
      </c>
      <c r="M2428" s="4">
        <f t="shared" si="190"/>
        <v>1.2930298900382091</v>
      </c>
      <c r="N2428" s="4">
        <f t="shared" si="191"/>
        <v>2.9773113495977102</v>
      </c>
    </row>
    <row r="2429" spans="1:14" x14ac:dyDescent="0.2">
      <c r="A2429" s="30">
        <v>37504</v>
      </c>
      <c r="B2429" s="3" t="s">
        <v>20</v>
      </c>
      <c r="C2429" s="3" t="s">
        <v>29</v>
      </c>
      <c r="D2429" s="2">
        <v>10</v>
      </c>
      <c r="E2429" s="3" t="s">
        <v>6</v>
      </c>
      <c r="F2429" s="3" t="str">
        <f t="shared" si="187"/>
        <v>Por</v>
      </c>
      <c r="G2429" s="3" t="str">
        <f t="shared" si="188"/>
        <v>Hemisph</v>
      </c>
      <c r="H2429" s="17">
        <v>1.6</v>
      </c>
      <c r="I2429" s="17">
        <v>1.5</v>
      </c>
      <c r="J2429" s="17">
        <v>0.8</v>
      </c>
      <c r="K2429" s="22">
        <v>0</v>
      </c>
      <c r="L2429" s="12">
        <f t="shared" si="189"/>
        <v>3.8955748904513441</v>
      </c>
      <c r="M2429" s="4">
        <f t="shared" si="190"/>
        <v>0.59057155785636894</v>
      </c>
      <c r="N2429" s="4">
        <f t="shared" si="191"/>
        <v>1.3598412654663459</v>
      </c>
    </row>
    <row r="2430" spans="1:14" x14ac:dyDescent="0.2">
      <c r="A2430" s="30">
        <v>37504</v>
      </c>
      <c r="B2430" s="3" t="s">
        <v>20</v>
      </c>
      <c r="C2430" s="3" t="s">
        <v>29</v>
      </c>
      <c r="D2430" s="2">
        <v>10</v>
      </c>
      <c r="E2430" s="3" t="s">
        <v>6</v>
      </c>
      <c r="F2430" s="3" t="str">
        <f t="shared" si="187"/>
        <v>Por</v>
      </c>
      <c r="G2430" s="3" t="str">
        <f t="shared" si="188"/>
        <v>Hemisph</v>
      </c>
      <c r="H2430" s="17">
        <v>1.5</v>
      </c>
      <c r="I2430" s="17">
        <v>1.5</v>
      </c>
      <c r="J2430" s="17">
        <v>0.6</v>
      </c>
      <c r="K2430" s="22">
        <v>0</v>
      </c>
      <c r="L2430" s="12">
        <f t="shared" si="189"/>
        <v>2.8981192229365842</v>
      </c>
      <c r="M2430" s="4">
        <f t="shared" si="190"/>
        <v>0.46211624752523184</v>
      </c>
      <c r="N2430" s="4">
        <f t="shared" si="191"/>
        <v>1.0640619827819453</v>
      </c>
    </row>
    <row r="2431" spans="1:14" x14ac:dyDescent="0.2">
      <c r="A2431" s="30">
        <v>37504</v>
      </c>
      <c r="B2431" s="3" t="s">
        <v>20</v>
      </c>
      <c r="C2431" s="3" t="s">
        <v>29</v>
      </c>
      <c r="D2431" s="2">
        <v>10</v>
      </c>
      <c r="E2431" s="3" t="s">
        <v>6</v>
      </c>
      <c r="F2431" s="3" t="str">
        <f t="shared" si="187"/>
        <v>Por</v>
      </c>
      <c r="G2431" s="3" t="str">
        <f t="shared" si="188"/>
        <v>Hemisph</v>
      </c>
      <c r="H2431" s="17">
        <v>2</v>
      </c>
      <c r="I2431" s="17">
        <v>1.5</v>
      </c>
      <c r="J2431" s="17">
        <v>0.8</v>
      </c>
      <c r="K2431" s="22">
        <v>5</v>
      </c>
      <c r="L2431" s="12">
        <f t="shared" si="189"/>
        <v>4.3668137884898126</v>
      </c>
      <c r="M2431" s="4">
        <f t="shared" si="190"/>
        <v>0.64016467294822899</v>
      </c>
      <c r="N2431" s="4">
        <f t="shared" si="191"/>
        <v>1.4740336329920005</v>
      </c>
    </row>
    <row r="2432" spans="1:14" x14ac:dyDescent="0.2">
      <c r="A2432" s="30">
        <v>37504</v>
      </c>
      <c r="B2432" s="3" t="s">
        <v>20</v>
      </c>
      <c r="C2432" s="3" t="s">
        <v>29</v>
      </c>
      <c r="D2432" s="2">
        <v>10</v>
      </c>
      <c r="E2432" s="3" t="s">
        <v>6</v>
      </c>
      <c r="F2432" s="3" t="str">
        <f t="shared" si="187"/>
        <v>Por</v>
      </c>
      <c r="G2432" s="3" t="str">
        <f t="shared" si="188"/>
        <v>Hemisph</v>
      </c>
      <c r="H2432" s="17">
        <v>5</v>
      </c>
      <c r="I2432" s="17">
        <v>4</v>
      </c>
      <c r="J2432" s="17">
        <v>8.5</v>
      </c>
      <c r="K2432" s="22">
        <v>0</v>
      </c>
      <c r="L2432" s="12">
        <f t="shared" si="189"/>
        <v>242.68803248981152</v>
      </c>
      <c r="M2432" s="4">
        <f t="shared" si="190"/>
        <v>2.3850483607910062</v>
      </c>
      <c r="N2432" s="4">
        <f t="shared" si="191"/>
        <v>5.491776801627255</v>
      </c>
    </row>
    <row r="2433" spans="1:14" x14ac:dyDescent="0.2">
      <c r="A2433" s="30">
        <v>37504</v>
      </c>
      <c r="B2433" s="3" t="s">
        <v>20</v>
      </c>
      <c r="C2433" s="3" t="s">
        <v>29</v>
      </c>
      <c r="D2433" s="2">
        <v>10</v>
      </c>
      <c r="E2433" s="3" t="s">
        <v>6</v>
      </c>
      <c r="F2433" s="3" t="str">
        <f t="shared" si="187"/>
        <v>Por</v>
      </c>
      <c r="G2433" s="3" t="str">
        <f t="shared" si="188"/>
        <v>Hemisph</v>
      </c>
      <c r="H2433" s="17">
        <v>1</v>
      </c>
      <c r="I2433" s="17">
        <v>0.8</v>
      </c>
      <c r="J2433" s="17">
        <v>0</v>
      </c>
      <c r="K2433" s="22">
        <v>5</v>
      </c>
      <c r="L2433" s="12">
        <f t="shared" si="189"/>
        <v>0.62831853071795862</v>
      </c>
      <c r="M2433" s="4">
        <f t="shared" si="190"/>
        <v>-0.20182013164188498</v>
      </c>
      <c r="N2433" s="4">
        <f t="shared" si="191"/>
        <v>-0.46470802658470023</v>
      </c>
    </row>
    <row r="2434" spans="1:14" x14ac:dyDescent="0.2">
      <c r="A2434" s="30">
        <v>37504</v>
      </c>
      <c r="B2434" s="3" t="s">
        <v>20</v>
      </c>
      <c r="C2434" s="3" t="s">
        <v>29</v>
      </c>
      <c r="D2434" s="2">
        <v>10</v>
      </c>
      <c r="E2434" s="3" t="s">
        <v>6</v>
      </c>
      <c r="F2434" s="3" t="str">
        <f t="shared" si="187"/>
        <v>Por</v>
      </c>
      <c r="G2434" s="3" t="str">
        <f t="shared" si="188"/>
        <v>Hemisph</v>
      </c>
      <c r="H2434" s="17">
        <v>3</v>
      </c>
      <c r="I2434" s="17">
        <v>2.2999999999999998</v>
      </c>
      <c r="J2434" s="17">
        <v>3</v>
      </c>
      <c r="K2434" s="22">
        <v>15</v>
      </c>
      <c r="L2434" s="12">
        <f t="shared" si="189"/>
        <v>33.693581209750533</v>
      </c>
      <c r="M2434" s="4">
        <f t="shared" si="190"/>
        <v>1.5275471735508956</v>
      </c>
      <c r="N2434" s="4">
        <f t="shared" si="191"/>
        <v>3.5173073506634807</v>
      </c>
    </row>
    <row r="2435" spans="1:14" x14ac:dyDescent="0.2">
      <c r="A2435" s="30">
        <v>37504</v>
      </c>
      <c r="B2435" s="3" t="s">
        <v>20</v>
      </c>
      <c r="C2435" s="3" t="s">
        <v>29</v>
      </c>
      <c r="D2435" s="2">
        <v>10</v>
      </c>
      <c r="E2435" s="3" t="s">
        <v>6</v>
      </c>
      <c r="F2435" s="3" t="str">
        <f t="shared" ref="F2435:F2498" si="192">VLOOKUP(E2435,P$3:Q$22,2)</f>
        <v>Por</v>
      </c>
      <c r="G2435" s="3" t="str">
        <f t="shared" ref="G2435:G2498" si="193">VLOOKUP(E2435,P$24:Q$44,2)</f>
        <v>Hemisph</v>
      </c>
      <c r="H2435" s="17">
        <v>2</v>
      </c>
      <c r="I2435" s="17">
        <v>1.7</v>
      </c>
      <c r="J2435" s="17">
        <v>1.2</v>
      </c>
      <c r="K2435" s="22">
        <v>0</v>
      </c>
      <c r="L2435" s="12">
        <f t="shared" ref="L2435:L2498" si="194">IF(J2435&gt;0,PI()*((H2435/2)*(I2435/2)+J2435^2),((H2435/2)*(I2435/2))*PI())</f>
        <v>7.1942471767206264</v>
      </c>
      <c r="M2435" s="4">
        <f t="shared" ref="M2435:M2498" si="195">LOG(L2435)</f>
        <v>0.85698535503402185</v>
      </c>
      <c r="N2435" s="4">
        <f t="shared" ref="N2435:N2498" si="196">LN(L2435)</f>
        <v>1.9732817034155485</v>
      </c>
    </row>
    <row r="2436" spans="1:14" x14ac:dyDescent="0.2">
      <c r="A2436" s="30">
        <v>37504</v>
      </c>
      <c r="B2436" s="3" t="s">
        <v>20</v>
      </c>
      <c r="C2436" s="3" t="s">
        <v>29</v>
      </c>
      <c r="D2436" s="2">
        <v>10</v>
      </c>
      <c r="E2436" s="3" t="s">
        <v>6</v>
      </c>
      <c r="F2436" s="3" t="str">
        <f t="shared" si="192"/>
        <v>Por</v>
      </c>
      <c r="G2436" s="3" t="str">
        <f t="shared" si="193"/>
        <v>Hemisph</v>
      </c>
      <c r="H2436" s="17">
        <v>0.3</v>
      </c>
      <c r="I2436" s="17">
        <v>0.3</v>
      </c>
      <c r="J2436" s="17">
        <v>0</v>
      </c>
      <c r="K2436" s="22">
        <v>0</v>
      </c>
      <c r="L2436" s="12">
        <f t="shared" si="194"/>
        <v>7.0685834705770348E-2</v>
      </c>
      <c r="M2436" s="4">
        <f t="shared" si="195"/>
        <v>-1.1506676091945036</v>
      </c>
      <c r="N2436" s="4">
        <f t="shared" si="196"/>
        <v>-2.6495100839223626</v>
      </c>
    </row>
    <row r="2437" spans="1:14" x14ac:dyDescent="0.2">
      <c r="A2437" s="30">
        <v>37504</v>
      </c>
      <c r="B2437" s="3" t="s">
        <v>20</v>
      </c>
      <c r="C2437" s="3" t="s">
        <v>29</v>
      </c>
      <c r="D2437" s="2">
        <v>10</v>
      </c>
      <c r="E2437" s="3" t="s">
        <v>6</v>
      </c>
      <c r="F2437" s="3" t="str">
        <f t="shared" si="192"/>
        <v>Por</v>
      </c>
      <c r="G2437" s="3" t="str">
        <f t="shared" si="193"/>
        <v>Hemisph</v>
      </c>
      <c r="H2437" s="17">
        <v>0.8</v>
      </c>
      <c r="I2437" s="17">
        <v>0.6</v>
      </c>
      <c r="J2437" s="17">
        <v>0</v>
      </c>
      <c r="K2437" s="22">
        <v>0</v>
      </c>
      <c r="L2437" s="12">
        <f t="shared" si="194"/>
        <v>0.37699111843077515</v>
      </c>
      <c r="M2437" s="4">
        <f t="shared" si="195"/>
        <v>-0.42366888125824137</v>
      </c>
      <c r="N2437" s="4">
        <f t="shared" si="196"/>
        <v>-0.97553365035069095</v>
      </c>
    </row>
    <row r="2438" spans="1:14" x14ac:dyDescent="0.2">
      <c r="A2438" s="31">
        <v>37504</v>
      </c>
      <c r="B2438" s="11" t="s">
        <v>31</v>
      </c>
      <c r="C2438" s="11" t="s">
        <v>29</v>
      </c>
      <c r="D2438" s="7">
        <v>10</v>
      </c>
      <c r="E2438" s="11" t="s">
        <v>6</v>
      </c>
      <c r="F2438" s="3" t="str">
        <f t="shared" si="192"/>
        <v>Por</v>
      </c>
      <c r="G2438" s="3" t="str">
        <f t="shared" si="193"/>
        <v>Hemisph</v>
      </c>
      <c r="H2438" s="19">
        <v>3.6</v>
      </c>
      <c r="I2438" s="19">
        <v>2.2000000000000002</v>
      </c>
      <c r="J2438" s="19">
        <v>2</v>
      </c>
      <c r="K2438" s="24">
        <v>0</v>
      </c>
      <c r="L2438" s="12">
        <f t="shared" si="194"/>
        <v>18.786724068466963</v>
      </c>
      <c r="M2438" s="4">
        <f t="shared" si="195"/>
        <v>1.2738510566825447</v>
      </c>
      <c r="N2438" s="4">
        <f t="shared" si="196"/>
        <v>2.9331504538119404</v>
      </c>
    </row>
    <row r="2439" spans="1:14" x14ac:dyDescent="0.2">
      <c r="A2439" s="31">
        <v>37504</v>
      </c>
      <c r="B2439" s="11" t="s">
        <v>31</v>
      </c>
      <c r="C2439" s="11" t="s">
        <v>29</v>
      </c>
      <c r="D2439" s="7">
        <v>10</v>
      </c>
      <c r="E2439" s="11" t="s">
        <v>6</v>
      </c>
      <c r="F2439" s="3" t="str">
        <f t="shared" si="192"/>
        <v>Por</v>
      </c>
      <c r="G2439" s="3" t="str">
        <f t="shared" si="193"/>
        <v>Hemisph</v>
      </c>
      <c r="H2439" s="19">
        <v>5.6</v>
      </c>
      <c r="I2439" s="19">
        <v>5</v>
      </c>
      <c r="J2439" s="19">
        <v>5</v>
      </c>
      <c r="K2439" s="24">
        <v>0</v>
      </c>
      <c r="L2439" s="12">
        <f t="shared" si="194"/>
        <v>100.53096491487338</v>
      </c>
      <c r="M2439" s="4">
        <f t="shared" si="195"/>
        <v>2.00229985101404</v>
      </c>
      <c r="N2439" s="4">
        <f t="shared" si="196"/>
        <v>4.6104657886491269</v>
      </c>
    </row>
    <row r="2440" spans="1:14" x14ac:dyDescent="0.2">
      <c r="A2440" s="31">
        <v>37504</v>
      </c>
      <c r="B2440" s="11" t="s">
        <v>31</v>
      </c>
      <c r="C2440" s="11" t="s">
        <v>29</v>
      </c>
      <c r="D2440" s="7">
        <v>10</v>
      </c>
      <c r="E2440" s="11" t="s">
        <v>6</v>
      </c>
      <c r="F2440" s="3" t="str">
        <f t="shared" si="192"/>
        <v>Por</v>
      </c>
      <c r="G2440" s="3" t="str">
        <f t="shared" si="193"/>
        <v>Hemisph</v>
      </c>
      <c r="H2440" s="19">
        <v>3.4</v>
      </c>
      <c r="I2440" s="19">
        <v>2</v>
      </c>
      <c r="J2440" s="19">
        <v>0</v>
      </c>
      <c r="K2440" s="24">
        <v>10</v>
      </c>
      <c r="L2440" s="12">
        <f t="shared" si="194"/>
        <v>5.3407075111026483</v>
      </c>
      <c r="M2440" s="4">
        <f t="shared" si="195"/>
        <v>0.7275987940724078</v>
      </c>
      <c r="N2440" s="4">
        <f t="shared" si="196"/>
        <v>1.6753581369115704</v>
      </c>
    </row>
    <row r="2441" spans="1:14" x14ac:dyDescent="0.2">
      <c r="A2441" s="31">
        <v>37504</v>
      </c>
      <c r="B2441" s="11" t="s">
        <v>31</v>
      </c>
      <c r="C2441" s="11" t="s">
        <v>29</v>
      </c>
      <c r="D2441" s="7">
        <v>10</v>
      </c>
      <c r="E2441" s="11" t="s">
        <v>6</v>
      </c>
      <c r="F2441" s="3" t="str">
        <f t="shared" si="192"/>
        <v>Por</v>
      </c>
      <c r="G2441" s="3" t="str">
        <f t="shared" si="193"/>
        <v>Hemisph</v>
      </c>
      <c r="H2441" s="19">
        <v>2</v>
      </c>
      <c r="I2441" s="19">
        <v>2</v>
      </c>
      <c r="J2441" s="19">
        <v>0</v>
      </c>
      <c r="K2441" s="24">
        <v>0</v>
      </c>
      <c r="L2441" s="12">
        <f t="shared" si="194"/>
        <v>3.1415926535897931</v>
      </c>
      <c r="M2441" s="4">
        <f t="shared" si="195"/>
        <v>0.49714987269413385</v>
      </c>
      <c r="N2441" s="4">
        <f t="shared" si="196"/>
        <v>1.1447298858494002</v>
      </c>
    </row>
    <row r="2442" spans="1:14" x14ac:dyDescent="0.2">
      <c r="A2442" s="31">
        <v>37504</v>
      </c>
      <c r="B2442" s="11" t="s">
        <v>31</v>
      </c>
      <c r="C2442" s="11" t="s">
        <v>29</v>
      </c>
      <c r="D2442" s="7">
        <v>10</v>
      </c>
      <c r="E2442" s="11" t="s">
        <v>6</v>
      </c>
      <c r="F2442" s="3" t="str">
        <f t="shared" si="192"/>
        <v>Por</v>
      </c>
      <c r="G2442" s="3" t="str">
        <f t="shared" si="193"/>
        <v>Hemisph</v>
      </c>
      <c r="H2442" s="19">
        <v>1</v>
      </c>
      <c r="I2442" s="19">
        <v>1</v>
      </c>
      <c r="J2442" s="19">
        <v>0</v>
      </c>
      <c r="K2442" s="24">
        <v>0</v>
      </c>
      <c r="L2442" s="12">
        <f t="shared" si="194"/>
        <v>0.78539816339744828</v>
      </c>
      <c r="M2442" s="4">
        <f t="shared" si="195"/>
        <v>-0.10491011863382856</v>
      </c>
      <c r="N2442" s="4">
        <f t="shared" si="196"/>
        <v>-0.24156447527049049</v>
      </c>
    </row>
    <row r="2443" spans="1:14" x14ac:dyDescent="0.2">
      <c r="A2443" s="31">
        <v>37504</v>
      </c>
      <c r="B2443" s="11" t="s">
        <v>31</v>
      </c>
      <c r="C2443" s="11" t="s">
        <v>29</v>
      </c>
      <c r="D2443" s="7">
        <v>10</v>
      </c>
      <c r="E2443" s="11" t="s">
        <v>6</v>
      </c>
      <c r="F2443" s="3" t="str">
        <f t="shared" si="192"/>
        <v>Por</v>
      </c>
      <c r="G2443" s="3" t="str">
        <f t="shared" si="193"/>
        <v>Hemisph</v>
      </c>
      <c r="H2443" s="19">
        <v>4.8</v>
      </c>
      <c r="I2443" s="19">
        <v>2</v>
      </c>
      <c r="J2443" s="19">
        <v>3</v>
      </c>
      <c r="K2443" s="24">
        <v>5</v>
      </c>
      <c r="L2443" s="12">
        <f t="shared" si="194"/>
        <v>35.814156250923645</v>
      </c>
      <c r="M2443" s="4">
        <f t="shared" si="195"/>
        <v>1.5540547240306064</v>
      </c>
      <c r="N2443" s="4">
        <f t="shared" si="196"/>
        <v>3.5783432412498501</v>
      </c>
    </row>
    <row r="2444" spans="1:14" x14ac:dyDescent="0.2">
      <c r="A2444" s="31">
        <v>37504</v>
      </c>
      <c r="B2444" s="11" t="s">
        <v>31</v>
      </c>
      <c r="C2444" s="11" t="s">
        <v>29</v>
      </c>
      <c r="D2444" s="7">
        <v>10</v>
      </c>
      <c r="E2444" s="11" t="s">
        <v>6</v>
      </c>
      <c r="F2444" s="3" t="str">
        <f t="shared" si="192"/>
        <v>Por</v>
      </c>
      <c r="G2444" s="3" t="str">
        <f t="shared" si="193"/>
        <v>Hemisph</v>
      </c>
      <c r="H2444" s="19">
        <v>7</v>
      </c>
      <c r="I2444" s="19">
        <v>5</v>
      </c>
      <c r="J2444" s="19">
        <v>3</v>
      </c>
      <c r="K2444" s="24">
        <v>10</v>
      </c>
      <c r="L2444" s="12">
        <f t="shared" si="194"/>
        <v>55.76326960121883</v>
      </c>
      <c r="M2444" s="4">
        <f t="shared" si="195"/>
        <v>1.7463482300852466</v>
      </c>
      <c r="N2444" s="4">
        <f t="shared" si="196"/>
        <v>4.0211154017708246</v>
      </c>
    </row>
    <row r="2445" spans="1:14" x14ac:dyDescent="0.2">
      <c r="A2445" s="31">
        <v>37504</v>
      </c>
      <c r="B2445" s="11" t="s">
        <v>31</v>
      </c>
      <c r="C2445" s="11" t="s">
        <v>29</v>
      </c>
      <c r="D2445" s="7">
        <v>10</v>
      </c>
      <c r="E2445" s="11" t="s">
        <v>6</v>
      </c>
      <c r="F2445" s="3" t="str">
        <f t="shared" si="192"/>
        <v>Por</v>
      </c>
      <c r="G2445" s="3" t="str">
        <f t="shared" si="193"/>
        <v>Hemisph</v>
      </c>
      <c r="H2445" s="19">
        <v>1</v>
      </c>
      <c r="I2445" s="19">
        <v>1.6</v>
      </c>
      <c r="J2445" s="19">
        <v>0</v>
      </c>
      <c r="K2445" s="24">
        <v>50</v>
      </c>
      <c r="L2445" s="12">
        <f t="shared" si="194"/>
        <v>1.2566370614359172</v>
      </c>
      <c r="M2445" s="4">
        <f t="shared" si="195"/>
        <v>9.9209864022096222E-2</v>
      </c>
      <c r="N2445" s="4">
        <f t="shared" si="196"/>
        <v>0.22843915397524506</v>
      </c>
    </row>
    <row r="2446" spans="1:14" x14ac:dyDescent="0.2">
      <c r="A2446" s="31">
        <v>37504</v>
      </c>
      <c r="B2446" s="11" t="s">
        <v>31</v>
      </c>
      <c r="C2446" s="11" t="s">
        <v>29</v>
      </c>
      <c r="D2446" s="7">
        <v>10</v>
      </c>
      <c r="E2446" s="11" t="s">
        <v>6</v>
      </c>
      <c r="F2446" s="3" t="str">
        <f t="shared" si="192"/>
        <v>Por</v>
      </c>
      <c r="G2446" s="3" t="str">
        <f t="shared" si="193"/>
        <v>Hemisph</v>
      </c>
      <c r="H2446" s="19">
        <v>4.5999999999999996</v>
      </c>
      <c r="I2446" s="19">
        <v>1.6</v>
      </c>
      <c r="J2446" s="19">
        <v>0</v>
      </c>
      <c r="K2446" s="24">
        <v>5</v>
      </c>
      <c r="L2446" s="12">
        <f t="shared" si="194"/>
        <v>5.7805304826052186</v>
      </c>
      <c r="M2446" s="4">
        <f t="shared" si="195"/>
        <v>0.76196769570367029</v>
      </c>
      <c r="N2446" s="4">
        <f t="shared" si="196"/>
        <v>1.7544954574702942</v>
      </c>
    </row>
    <row r="2447" spans="1:14" x14ac:dyDescent="0.2">
      <c r="A2447" s="31">
        <v>37504</v>
      </c>
      <c r="B2447" s="11" t="s">
        <v>31</v>
      </c>
      <c r="C2447" s="11" t="s">
        <v>29</v>
      </c>
      <c r="D2447" s="7">
        <v>10</v>
      </c>
      <c r="E2447" s="11" t="s">
        <v>6</v>
      </c>
      <c r="F2447" s="3" t="str">
        <f t="shared" si="192"/>
        <v>Por</v>
      </c>
      <c r="G2447" s="3" t="str">
        <f t="shared" si="193"/>
        <v>Hemisph</v>
      </c>
      <c r="H2447" s="19">
        <v>3</v>
      </c>
      <c r="I2447" s="19">
        <v>3</v>
      </c>
      <c r="J2447" s="19">
        <v>0</v>
      </c>
      <c r="K2447" s="24">
        <v>0</v>
      </c>
      <c r="L2447" s="12">
        <f t="shared" si="194"/>
        <v>7.0685834705770345</v>
      </c>
      <c r="M2447" s="4">
        <f t="shared" si="195"/>
        <v>0.84933239080549627</v>
      </c>
      <c r="N2447" s="4">
        <f t="shared" si="196"/>
        <v>1.9556601020657289</v>
      </c>
    </row>
    <row r="2448" spans="1:14" x14ac:dyDescent="0.2">
      <c r="A2448" s="31">
        <v>37504</v>
      </c>
      <c r="B2448" s="11" t="s">
        <v>31</v>
      </c>
      <c r="C2448" s="11" t="s">
        <v>29</v>
      </c>
      <c r="D2448" s="7">
        <v>10</v>
      </c>
      <c r="E2448" s="11" t="s">
        <v>6</v>
      </c>
      <c r="F2448" s="3" t="str">
        <f t="shared" si="192"/>
        <v>Por</v>
      </c>
      <c r="G2448" s="3" t="str">
        <f t="shared" si="193"/>
        <v>Hemisph</v>
      </c>
      <c r="H2448" s="19">
        <v>4</v>
      </c>
      <c r="I2448" s="19">
        <v>4</v>
      </c>
      <c r="J2448" s="19">
        <v>3.8</v>
      </c>
      <c r="K2448" s="24">
        <v>0</v>
      </c>
      <c r="L2448" s="12">
        <f t="shared" si="194"/>
        <v>57.930968532195777</v>
      </c>
      <c r="M2448" s="4">
        <f t="shared" si="195"/>
        <v>1.7629107894117444</v>
      </c>
      <c r="N2448" s="4">
        <f t="shared" si="196"/>
        <v>4.0592521039778475</v>
      </c>
    </row>
    <row r="2449" spans="1:14" x14ac:dyDescent="0.2">
      <c r="A2449" s="31">
        <v>37504</v>
      </c>
      <c r="B2449" s="11" t="s">
        <v>31</v>
      </c>
      <c r="C2449" s="11" t="s">
        <v>29</v>
      </c>
      <c r="D2449" s="7">
        <v>10</v>
      </c>
      <c r="E2449" s="11" t="s">
        <v>6</v>
      </c>
      <c r="F2449" s="3" t="str">
        <f t="shared" si="192"/>
        <v>Por</v>
      </c>
      <c r="G2449" s="3" t="str">
        <f t="shared" si="193"/>
        <v>Hemisph</v>
      </c>
      <c r="H2449" s="19">
        <v>6</v>
      </c>
      <c r="I2449" s="19">
        <v>2.4</v>
      </c>
      <c r="J2449" s="19">
        <v>3.4</v>
      </c>
      <c r="K2449" s="24">
        <v>0</v>
      </c>
      <c r="L2449" s="12">
        <f t="shared" si="194"/>
        <v>47.626544628421257</v>
      </c>
      <c r="M2449" s="4">
        <f t="shared" si="195"/>
        <v>1.6778490739901686</v>
      </c>
      <c r="N2449" s="4">
        <f t="shared" si="196"/>
        <v>3.8633902660636257</v>
      </c>
    </row>
    <row r="2450" spans="1:14" x14ac:dyDescent="0.2">
      <c r="A2450" s="31">
        <v>37504</v>
      </c>
      <c r="B2450" s="11" t="s">
        <v>31</v>
      </c>
      <c r="C2450" s="11" t="s">
        <v>29</v>
      </c>
      <c r="D2450" s="7">
        <v>10</v>
      </c>
      <c r="E2450" s="11" t="s">
        <v>6</v>
      </c>
      <c r="F2450" s="3" t="str">
        <f t="shared" si="192"/>
        <v>Por</v>
      </c>
      <c r="G2450" s="3" t="str">
        <f t="shared" si="193"/>
        <v>Hemisph</v>
      </c>
      <c r="H2450" s="19">
        <v>3</v>
      </c>
      <c r="I2450" s="19">
        <v>2</v>
      </c>
      <c r="J2450" s="19">
        <v>1.6</v>
      </c>
      <c r="K2450" s="24">
        <v>0</v>
      </c>
      <c r="L2450" s="12">
        <f t="shared" si="194"/>
        <v>12.754866173574561</v>
      </c>
      <c r="M2450" s="4">
        <f t="shared" si="195"/>
        <v>1.1056759062713279</v>
      </c>
      <c r="N2450" s="4">
        <f t="shared" si="196"/>
        <v>2.5459128594630416</v>
      </c>
    </row>
    <row r="2451" spans="1:14" x14ac:dyDescent="0.2">
      <c r="A2451" s="31">
        <v>37504</v>
      </c>
      <c r="B2451" s="11" t="s">
        <v>31</v>
      </c>
      <c r="C2451" s="11" t="s">
        <v>29</v>
      </c>
      <c r="D2451" s="7">
        <v>10</v>
      </c>
      <c r="E2451" s="11" t="s">
        <v>6</v>
      </c>
      <c r="F2451" s="3" t="str">
        <f t="shared" si="192"/>
        <v>Por</v>
      </c>
      <c r="G2451" s="3" t="str">
        <f t="shared" si="193"/>
        <v>Hemisph</v>
      </c>
      <c r="H2451" s="19">
        <v>2</v>
      </c>
      <c r="I2451" s="19">
        <v>2</v>
      </c>
      <c r="J2451" s="19">
        <v>0</v>
      </c>
      <c r="K2451" s="24">
        <v>0</v>
      </c>
      <c r="L2451" s="12">
        <f t="shared" si="194"/>
        <v>3.1415926535897931</v>
      </c>
      <c r="M2451" s="4">
        <f t="shared" si="195"/>
        <v>0.49714987269413385</v>
      </c>
      <c r="N2451" s="4">
        <f t="shared" si="196"/>
        <v>1.1447298858494002</v>
      </c>
    </row>
    <row r="2452" spans="1:14" x14ac:dyDescent="0.2">
      <c r="A2452" s="31">
        <v>37504</v>
      </c>
      <c r="B2452" s="11" t="s">
        <v>31</v>
      </c>
      <c r="C2452" s="11" t="s">
        <v>29</v>
      </c>
      <c r="D2452" s="7">
        <v>10</v>
      </c>
      <c r="E2452" s="11" t="s">
        <v>6</v>
      </c>
      <c r="F2452" s="3" t="str">
        <f t="shared" si="192"/>
        <v>Por</v>
      </c>
      <c r="G2452" s="3" t="str">
        <f t="shared" si="193"/>
        <v>Hemisph</v>
      </c>
      <c r="H2452" s="19">
        <v>3</v>
      </c>
      <c r="I2452" s="19">
        <v>2.8</v>
      </c>
      <c r="J2452" s="19">
        <v>2</v>
      </c>
      <c r="K2452" s="24">
        <v>0</v>
      </c>
      <c r="L2452" s="12">
        <f t="shared" si="194"/>
        <v>19.163715186897736</v>
      </c>
      <c r="M2452" s="4">
        <f t="shared" si="195"/>
        <v>1.2824797077049008</v>
      </c>
      <c r="N2452" s="4">
        <f t="shared" si="196"/>
        <v>2.9530186570286654</v>
      </c>
    </row>
    <row r="2453" spans="1:14" x14ac:dyDescent="0.2">
      <c r="A2453" s="31">
        <v>37504</v>
      </c>
      <c r="B2453" s="11" t="s">
        <v>31</v>
      </c>
      <c r="C2453" s="11" t="s">
        <v>29</v>
      </c>
      <c r="D2453" s="7">
        <v>10</v>
      </c>
      <c r="E2453" s="11" t="s">
        <v>6</v>
      </c>
      <c r="F2453" s="3" t="str">
        <f t="shared" si="192"/>
        <v>Por</v>
      </c>
      <c r="G2453" s="3" t="str">
        <f t="shared" si="193"/>
        <v>Hemisph</v>
      </c>
      <c r="H2453" s="19">
        <v>4</v>
      </c>
      <c r="I2453" s="19">
        <v>3</v>
      </c>
      <c r="J2453" s="19">
        <v>2</v>
      </c>
      <c r="K2453" s="24">
        <v>0</v>
      </c>
      <c r="L2453" s="12">
        <f t="shared" si="194"/>
        <v>21.991148575128552</v>
      </c>
      <c r="M2453" s="4">
        <f t="shared" si="195"/>
        <v>1.3422479127083906</v>
      </c>
      <c r="N2453" s="4">
        <f t="shared" si="196"/>
        <v>3.0906400349047134</v>
      </c>
    </row>
    <row r="2454" spans="1:14" x14ac:dyDescent="0.2">
      <c r="A2454" s="31">
        <v>37504</v>
      </c>
      <c r="B2454" s="11" t="s">
        <v>31</v>
      </c>
      <c r="C2454" s="11" t="s">
        <v>29</v>
      </c>
      <c r="D2454" s="7">
        <v>10</v>
      </c>
      <c r="E2454" s="11" t="s">
        <v>6</v>
      </c>
      <c r="F2454" s="3" t="str">
        <f t="shared" si="192"/>
        <v>Por</v>
      </c>
      <c r="G2454" s="3" t="str">
        <f t="shared" si="193"/>
        <v>Hemisph</v>
      </c>
      <c r="H2454" s="19">
        <v>1.8</v>
      </c>
      <c r="I2454" s="19">
        <v>1</v>
      </c>
      <c r="J2454" s="19">
        <v>0</v>
      </c>
      <c r="K2454" s="24">
        <v>0</v>
      </c>
      <c r="L2454" s="12">
        <f t="shared" si="194"/>
        <v>1.4137166941154069</v>
      </c>
      <c r="M2454" s="4">
        <f t="shared" si="195"/>
        <v>0.15036238646947753</v>
      </c>
      <c r="N2454" s="4">
        <f t="shared" si="196"/>
        <v>0.34622218963162854</v>
      </c>
    </row>
    <row r="2455" spans="1:14" x14ac:dyDescent="0.2">
      <c r="A2455" s="30">
        <v>37503</v>
      </c>
      <c r="B2455" s="3" t="s">
        <v>20</v>
      </c>
      <c r="C2455" s="3" t="s">
        <v>29</v>
      </c>
      <c r="D2455" s="2">
        <v>1</v>
      </c>
      <c r="E2455" s="3" t="s">
        <v>12</v>
      </c>
      <c r="F2455" s="3" t="str">
        <f t="shared" si="192"/>
        <v>Poc</v>
      </c>
      <c r="G2455" s="3" t="str">
        <f t="shared" si="193"/>
        <v>Branch</v>
      </c>
      <c r="H2455" s="17">
        <v>8</v>
      </c>
      <c r="I2455" s="17">
        <v>6</v>
      </c>
      <c r="J2455" s="17">
        <v>6</v>
      </c>
      <c r="K2455" s="22">
        <v>0</v>
      </c>
      <c r="L2455" s="12">
        <f t="shared" si="194"/>
        <v>150.79644737231007</v>
      </c>
      <c r="M2455" s="4">
        <f t="shared" si="195"/>
        <v>2.1783911100697209</v>
      </c>
      <c r="N2455" s="4">
        <f t="shared" si="196"/>
        <v>5.0159308967572906</v>
      </c>
    </row>
    <row r="2456" spans="1:14" x14ac:dyDescent="0.2">
      <c r="A2456" s="30">
        <v>37503</v>
      </c>
      <c r="B2456" s="3" t="s">
        <v>20</v>
      </c>
      <c r="C2456" s="3" t="s">
        <v>29</v>
      </c>
      <c r="D2456" s="2">
        <v>1</v>
      </c>
      <c r="E2456" s="3" t="s">
        <v>12</v>
      </c>
      <c r="F2456" s="3" t="str">
        <f t="shared" si="192"/>
        <v>Poc</v>
      </c>
      <c r="G2456" s="3" t="str">
        <f t="shared" si="193"/>
        <v>Branch</v>
      </c>
      <c r="H2456" s="17">
        <v>1</v>
      </c>
      <c r="I2456" s="17">
        <v>1</v>
      </c>
      <c r="J2456" s="17">
        <v>0.5</v>
      </c>
      <c r="K2456" s="22">
        <v>0</v>
      </c>
      <c r="L2456" s="12">
        <f t="shared" si="194"/>
        <v>1.5707963267948966</v>
      </c>
      <c r="M2456" s="4">
        <f t="shared" si="195"/>
        <v>0.19611987703015263</v>
      </c>
      <c r="N2456" s="4">
        <f t="shared" si="196"/>
        <v>0.45158270528945482</v>
      </c>
    </row>
    <row r="2457" spans="1:14" x14ac:dyDescent="0.2">
      <c r="A2457" s="30">
        <v>37503</v>
      </c>
      <c r="B2457" s="3" t="s">
        <v>20</v>
      </c>
      <c r="C2457" s="3" t="s">
        <v>29</v>
      </c>
      <c r="D2457" s="2">
        <v>1</v>
      </c>
      <c r="E2457" s="3" t="s">
        <v>12</v>
      </c>
      <c r="F2457" s="3" t="str">
        <f t="shared" si="192"/>
        <v>Poc</v>
      </c>
      <c r="G2457" s="3" t="str">
        <f t="shared" si="193"/>
        <v>Branch</v>
      </c>
      <c r="H2457" s="17">
        <v>2</v>
      </c>
      <c r="I2457" s="17">
        <v>1.3</v>
      </c>
      <c r="J2457" s="17">
        <v>1.2</v>
      </c>
      <c r="K2457" s="22">
        <v>0</v>
      </c>
      <c r="L2457" s="12">
        <f t="shared" si="194"/>
        <v>6.5659286460026669</v>
      </c>
      <c r="M2457" s="4">
        <f t="shared" si="195"/>
        <v>0.8172961588051878</v>
      </c>
      <c r="N2457" s="4">
        <f t="shared" si="196"/>
        <v>1.8818939518261197</v>
      </c>
    </row>
    <row r="2458" spans="1:14" x14ac:dyDescent="0.2">
      <c r="A2458" s="31">
        <v>37503</v>
      </c>
      <c r="B2458" s="11" t="s">
        <v>31</v>
      </c>
      <c r="C2458" s="11" t="s">
        <v>29</v>
      </c>
      <c r="D2458" s="7">
        <v>1</v>
      </c>
      <c r="E2458" s="11" t="s">
        <v>12</v>
      </c>
      <c r="F2458" s="3" t="str">
        <f t="shared" si="192"/>
        <v>Poc</v>
      </c>
      <c r="G2458" s="3" t="str">
        <f t="shared" si="193"/>
        <v>Branch</v>
      </c>
      <c r="H2458" s="19">
        <v>4</v>
      </c>
      <c r="I2458" s="19">
        <v>2</v>
      </c>
      <c r="J2458" s="19">
        <v>0</v>
      </c>
      <c r="K2458" s="24">
        <v>50</v>
      </c>
      <c r="L2458" s="12">
        <f t="shared" si="194"/>
        <v>6.2831853071795862</v>
      </c>
      <c r="M2458" s="4">
        <f t="shared" si="195"/>
        <v>0.79817986835811505</v>
      </c>
      <c r="N2458" s="4">
        <f t="shared" si="196"/>
        <v>1.8378770664093453</v>
      </c>
    </row>
    <row r="2459" spans="1:14" x14ac:dyDescent="0.2">
      <c r="A2459" s="31">
        <v>37503</v>
      </c>
      <c r="B2459" s="11" t="s">
        <v>31</v>
      </c>
      <c r="C2459" s="11" t="s">
        <v>29</v>
      </c>
      <c r="D2459" s="7">
        <v>1</v>
      </c>
      <c r="E2459" s="11" t="s">
        <v>12</v>
      </c>
      <c r="F2459" s="3" t="str">
        <f t="shared" si="192"/>
        <v>Poc</v>
      </c>
      <c r="G2459" s="3" t="str">
        <f t="shared" si="193"/>
        <v>Branch</v>
      </c>
      <c r="H2459" s="19">
        <v>1.8</v>
      </c>
      <c r="I2459" s="19">
        <v>1.4</v>
      </c>
      <c r="J2459" s="19">
        <v>0</v>
      </c>
      <c r="K2459" s="24">
        <v>80</v>
      </c>
      <c r="L2459" s="12">
        <f t="shared" si="194"/>
        <v>1.9792033717615696</v>
      </c>
      <c r="M2459" s="4">
        <f t="shared" si="195"/>
        <v>0.29649042214771554</v>
      </c>
      <c r="N2459" s="4">
        <f t="shared" si="196"/>
        <v>0.68269442625284138</v>
      </c>
    </row>
    <row r="2460" spans="1:14" x14ac:dyDescent="0.2">
      <c r="A2460" s="31">
        <v>37503</v>
      </c>
      <c r="B2460" s="11" t="s">
        <v>31</v>
      </c>
      <c r="C2460" s="11" t="s">
        <v>29</v>
      </c>
      <c r="D2460" s="7">
        <v>1</v>
      </c>
      <c r="E2460" s="11" t="s">
        <v>12</v>
      </c>
      <c r="F2460" s="3" t="str">
        <f t="shared" si="192"/>
        <v>Poc</v>
      </c>
      <c r="G2460" s="3" t="str">
        <f t="shared" si="193"/>
        <v>Branch</v>
      </c>
      <c r="H2460" s="19">
        <v>5.6</v>
      </c>
      <c r="I2460" s="19">
        <v>4</v>
      </c>
      <c r="J2460" s="19">
        <v>6</v>
      </c>
      <c r="K2460" s="24">
        <v>35</v>
      </c>
      <c r="L2460" s="12">
        <f t="shared" si="194"/>
        <v>130.69025438933539</v>
      </c>
      <c r="M2460" s="4">
        <f t="shared" si="195"/>
        <v>2.1162432033208765</v>
      </c>
      <c r="N2460" s="4">
        <f t="shared" si="196"/>
        <v>4.8728300531166173</v>
      </c>
    </row>
    <row r="2461" spans="1:14" x14ac:dyDescent="0.2">
      <c r="A2461" s="31">
        <v>37503</v>
      </c>
      <c r="B2461" s="11" t="s">
        <v>31</v>
      </c>
      <c r="C2461" s="11" t="s">
        <v>29</v>
      </c>
      <c r="D2461" s="7">
        <v>1</v>
      </c>
      <c r="E2461" s="11" t="s">
        <v>12</v>
      </c>
      <c r="F2461" s="3" t="str">
        <f t="shared" si="192"/>
        <v>Poc</v>
      </c>
      <c r="G2461" s="3" t="str">
        <f t="shared" si="193"/>
        <v>Branch</v>
      </c>
      <c r="H2461" s="19">
        <v>20</v>
      </c>
      <c r="I2461" s="19">
        <v>18</v>
      </c>
      <c r="J2461" s="19">
        <v>19</v>
      </c>
      <c r="K2461" s="24">
        <v>50</v>
      </c>
      <c r="L2461" s="12">
        <f t="shared" si="194"/>
        <v>1416.8582867689968</v>
      </c>
      <c r="M2461" s="4">
        <f t="shared" si="195"/>
        <v>3.1513264145720945</v>
      </c>
      <c r="N2461" s="4">
        <f t="shared" si="196"/>
        <v>7.2561972253520786</v>
      </c>
    </row>
    <row r="2462" spans="1:14" x14ac:dyDescent="0.2">
      <c r="A2462" s="31">
        <v>37503</v>
      </c>
      <c r="B2462" s="11" t="s">
        <v>31</v>
      </c>
      <c r="C2462" s="11" t="s">
        <v>29</v>
      </c>
      <c r="D2462" s="7">
        <v>1</v>
      </c>
      <c r="E2462" s="11" t="s">
        <v>12</v>
      </c>
      <c r="F2462" s="3" t="str">
        <f t="shared" si="192"/>
        <v>Poc</v>
      </c>
      <c r="G2462" s="3" t="str">
        <f t="shared" si="193"/>
        <v>Branch</v>
      </c>
      <c r="H2462" s="19">
        <v>2</v>
      </c>
      <c r="I2462" s="19">
        <v>1.8</v>
      </c>
      <c r="J2462" s="19">
        <v>0</v>
      </c>
      <c r="K2462" s="24">
        <v>30</v>
      </c>
      <c r="L2462" s="12">
        <f t="shared" si="194"/>
        <v>2.8274333882308138</v>
      </c>
      <c r="M2462" s="4">
        <f t="shared" si="195"/>
        <v>0.45139238213345872</v>
      </c>
      <c r="N2462" s="4">
        <f t="shared" si="196"/>
        <v>1.0393693701915738</v>
      </c>
    </row>
    <row r="2463" spans="1:14" x14ac:dyDescent="0.2">
      <c r="A2463" s="30">
        <v>37504</v>
      </c>
      <c r="B2463" s="3" t="s">
        <v>20</v>
      </c>
      <c r="C2463" s="3" t="s">
        <v>29</v>
      </c>
      <c r="D2463" s="2">
        <v>2</v>
      </c>
      <c r="E2463" s="3" t="s">
        <v>12</v>
      </c>
      <c r="F2463" s="3" t="str">
        <f t="shared" si="192"/>
        <v>Poc</v>
      </c>
      <c r="G2463" s="3" t="str">
        <f t="shared" si="193"/>
        <v>Branch</v>
      </c>
      <c r="H2463" s="17">
        <v>1</v>
      </c>
      <c r="I2463" s="17">
        <v>0.6</v>
      </c>
      <c r="J2463" s="17">
        <v>0.2</v>
      </c>
      <c r="K2463" s="22">
        <v>0</v>
      </c>
      <c r="L2463" s="12">
        <f t="shared" si="194"/>
        <v>0.59690260418206065</v>
      </c>
      <c r="M2463" s="4">
        <f t="shared" si="195"/>
        <v>-0.22409652635303723</v>
      </c>
      <c r="N2463" s="4">
        <f t="shared" si="196"/>
        <v>-0.51600132097225082</v>
      </c>
    </row>
    <row r="2464" spans="1:14" x14ac:dyDescent="0.2">
      <c r="A2464" s="30">
        <v>37504</v>
      </c>
      <c r="B2464" s="3" t="s">
        <v>20</v>
      </c>
      <c r="C2464" s="3" t="s">
        <v>29</v>
      </c>
      <c r="D2464" s="2">
        <v>2</v>
      </c>
      <c r="E2464" s="3" t="s">
        <v>12</v>
      </c>
      <c r="F2464" s="3" t="str">
        <f t="shared" si="192"/>
        <v>Poc</v>
      </c>
      <c r="G2464" s="3" t="str">
        <f t="shared" si="193"/>
        <v>Branch</v>
      </c>
      <c r="H2464" s="17">
        <v>1</v>
      </c>
      <c r="I2464" s="17">
        <v>0.8</v>
      </c>
      <c r="J2464" s="17">
        <v>0.4</v>
      </c>
      <c r="K2464" s="22">
        <v>0</v>
      </c>
      <c r="L2464" s="12">
        <f t="shared" si="194"/>
        <v>1.1309733552923256</v>
      </c>
      <c r="M2464" s="4">
        <f t="shared" si="195"/>
        <v>5.3452373461421121E-2</v>
      </c>
      <c r="N2464" s="4">
        <f t="shared" si="196"/>
        <v>0.1230786383174188</v>
      </c>
    </row>
    <row r="2465" spans="1:14" x14ac:dyDescent="0.2">
      <c r="A2465" s="30">
        <v>37504</v>
      </c>
      <c r="B2465" s="3" t="s">
        <v>20</v>
      </c>
      <c r="C2465" s="3" t="s">
        <v>29</v>
      </c>
      <c r="D2465" s="2">
        <v>2</v>
      </c>
      <c r="E2465" s="3" t="s">
        <v>12</v>
      </c>
      <c r="F2465" s="3" t="str">
        <f t="shared" si="192"/>
        <v>Poc</v>
      </c>
      <c r="G2465" s="3" t="str">
        <f t="shared" si="193"/>
        <v>Branch</v>
      </c>
      <c r="H2465" s="17">
        <v>1</v>
      </c>
      <c r="I2465" s="17">
        <v>0.6</v>
      </c>
      <c r="J2465" s="17">
        <v>0.2</v>
      </c>
      <c r="K2465" s="22">
        <v>20</v>
      </c>
      <c r="L2465" s="12">
        <f t="shared" si="194"/>
        <v>0.59690260418206065</v>
      </c>
      <c r="M2465" s="4">
        <f t="shared" si="195"/>
        <v>-0.22409652635303723</v>
      </c>
      <c r="N2465" s="4">
        <f t="shared" si="196"/>
        <v>-0.51600132097225082</v>
      </c>
    </row>
    <row r="2466" spans="1:14" x14ac:dyDescent="0.2">
      <c r="A2466" s="30">
        <v>37504</v>
      </c>
      <c r="B2466" s="3" t="s">
        <v>20</v>
      </c>
      <c r="C2466" s="3" t="s">
        <v>29</v>
      </c>
      <c r="D2466" s="2">
        <v>2</v>
      </c>
      <c r="E2466" s="3" t="s">
        <v>12</v>
      </c>
      <c r="F2466" s="3" t="str">
        <f t="shared" si="192"/>
        <v>Poc</v>
      </c>
      <c r="G2466" s="3" t="str">
        <f t="shared" si="193"/>
        <v>Branch</v>
      </c>
      <c r="H2466" s="17">
        <v>0.4</v>
      </c>
      <c r="I2466" s="17">
        <v>0.2</v>
      </c>
      <c r="J2466" s="17">
        <v>0</v>
      </c>
      <c r="K2466" s="22">
        <v>0</v>
      </c>
      <c r="L2466" s="12">
        <f t="shared" si="194"/>
        <v>6.2831853071795868E-2</v>
      </c>
      <c r="M2466" s="4">
        <f t="shared" si="195"/>
        <v>-1.2018201316418848</v>
      </c>
      <c r="N2466" s="4">
        <f t="shared" si="196"/>
        <v>-2.767293119578746</v>
      </c>
    </row>
    <row r="2467" spans="1:14" x14ac:dyDescent="0.2">
      <c r="A2467" s="30">
        <v>37504</v>
      </c>
      <c r="B2467" s="3" t="s">
        <v>20</v>
      </c>
      <c r="C2467" s="3" t="s">
        <v>29</v>
      </c>
      <c r="D2467" s="2">
        <v>2</v>
      </c>
      <c r="E2467" s="3" t="s">
        <v>12</v>
      </c>
      <c r="F2467" s="3" t="str">
        <f t="shared" si="192"/>
        <v>Poc</v>
      </c>
      <c r="G2467" s="3" t="str">
        <f t="shared" si="193"/>
        <v>Branch</v>
      </c>
      <c r="H2467" s="17">
        <v>0.8</v>
      </c>
      <c r="I2467" s="17">
        <v>0.5</v>
      </c>
      <c r="J2467" s="17">
        <v>0.1</v>
      </c>
      <c r="K2467" s="22">
        <v>0</v>
      </c>
      <c r="L2467" s="12">
        <f t="shared" si="194"/>
        <v>0.34557519189487729</v>
      </c>
      <c r="M2467" s="4">
        <f t="shared" si="195"/>
        <v>-0.46145744214764106</v>
      </c>
      <c r="N2467" s="4">
        <f t="shared" si="196"/>
        <v>-1.0625450273403205</v>
      </c>
    </row>
    <row r="2468" spans="1:14" x14ac:dyDescent="0.2">
      <c r="A2468" s="30">
        <v>37504</v>
      </c>
      <c r="B2468" s="3" t="s">
        <v>20</v>
      </c>
      <c r="C2468" s="3" t="s">
        <v>29</v>
      </c>
      <c r="D2468" s="2">
        <v>2</v>
      </c>
      <c r="E2468" s="3" t="s">
        <v>12</v>
      </c>
      <c r="F2468" s="3" t="str">
        <f t="shared" si="192"/>
        <v>Poc</v>
      </c>
      <c r="G2468" s="3" t="str">
        <f t="shared" si="193"/>
        <v>Branch</v>
      </c>
      <c r="H2468" s="17">
        <v>1</v>
      </c>
      <c r="I2468" s="17">
        <v>0.8</v>
      </c>
      <c r="J2468" s="17">
        <v>0.6</v>
      </c>
      <c r="K2468" s="22">
        <v>0</v>
      </c>
      <c r="L2468" s="12">
        <f t="shared" si="194"/>
        <v>1.7592918860102844</v>
      </c>
      <c r="M2468" s="4">
        <f t="shared" si="195"/>
        <v>0.24533789970033432</v>
      </c>
      <c r="N2468" s="4">
        <f t="shared" si="196"/>
        <v>0.56491139059645812</v>
      </c>
    </row>
    <row r="2469" spans="1:14" x14ac:dyDescent="0.2">
      <c r="A2469" s="30">
        <v>37504</v>
      </c>
      <c r="B2469" s="3" t="s">
        <v>20</v>
      </c>
      <c r="C2469" s="3" t="s">
        <v>29</v>
      </c>
      <c r="D2469" s="2">
        <v>2</v>
      </c>
      <c r="E2469" s="3" t="s">
        <v>12</v>
      </c>
      <c r="F2469" s="3" t="str">
        <f t="shared" si="192"/>
        <v>Poc</v>
      </c>
      <c r="G2469" s="3" t="str">
        <f t="shared" si="193"/>
        <v>Branch</v>
      </c>
      <c r="H2469" s="17">
        <v>0.9</v>
      </c>
      <c r="I2469" s="17">
        <v>0.8</v>
      </c>
      <c r="J2469" s="17">
        <v>0.4</v>
      </c>
      <c r="K2469" s="22">
        <v>0</v>
      </c>
      <c r="L2469" s="12">
        <f t="shared" si="194"/>
        <v>1.0681415022205298</v>
      </c>
      <c r="M2469" s="4">
        <f t="shared" si="195"/>
        <v>2.8628789736389035E-2</v>
      </c>
      <c r="N2469" s="4">
        <f t="shared" si="196"/>
        <v>6.5920224477470327E-2</v>
      </c>
    </row>
    <row r="2470" spans="1:14" x14ac:dyDescent="0.2">
      <c r="A2470" s="30">
        <v>37504</v>
      </c>
      <c r="B2470" s="3" t="s">
        <v>20</v>
      </c>
      <c r="C2470" s="3" t="s">
        <v>29</v>
      </c>
      <c r="D2470" s="2">
        <v>2</v>
      </c>
      <c r="E2470" s="3" t="s">
        <v>12</v>
      </c>
      <c r="F2470" s="3" t="str">
        <f t="shared" si="192"/>
        <v>Poc</v>
      </c>
      <c r="G2470" s="3" t="str">
        <f t="shared" si="193"/>
        <v>Branch</v>
      </c>
      <c r="H2470" s="17">
        <v>1</v>
      </c>
      <c r="I2470" s="17">
        <v>0.6</v>
      </c>
      <c r="J2470" s="17">
        <v>0.2</v>
      </c>
      <c r="K2470" s="22">
        <v>10</v>
      </c>
      <c r="L2470" s="12">
        <f t="shared" si="194"/>
        <v>0.59690260418206065</v>
      </c>
      <c r="M2470" s="4">
        <f t="shared" si="195"/>
        <v>-0.22409652635303723</v>
      </c>
      <c r="N2470" s="4">
        <f t="shared" si="196"/>
        <v>-0.51600132097225082</v>
      </c>
    </row>
    <row r="2471" spans="1:14" x14ac:dyDescent="0.2">
      <c r="A2471" s="31">
        <v>37504</v>
      </c>
      <c r="B2471" s="11" t="s">
        <v>31</v>
      </c>
      <c r="C2471" s="11" t="s">
        <v>29</v>
      </c>
      <c r="D2471" s="7">
        <v>2</v>
      </c>
      <c r="E2471" s="11" t="s">
        <v>12</v>
      </c>
      <c r="F2471" s="3" t="str">
        <f t="shared" si="192"/>
        <v>Poc</v>
      </c>
      <c r="G2471" s="3" t="str">
        <f t="shared" si="193"/>
        <v>Branch</v>
      </c>
      <c r="H2471" s="19">
        <v>1.8</v>
      </c>
      <c r="I2471" s="19">
        <v>1.4</v>
      </c>
      <c r="J2471" s="19">
        <v>0</v>
      </c>
      <c r="K2471" s="24">
        <v>50</v>
      </c>
      <c r="L2471" s="12">
        <f t="shared" si="194"/>
        <v>1.9792033717615696</v>
      </c>
      <c r="M2471" s="4">
        <f t="shared" si="195"/>
        <v>0.29649042214771554</v>
      </c>
      <c r="N2471" s="4">
        <f t="shared" si="196"/>
        <v>0.68269442625284138</v>
      </c>
    </row>
    <row r="2472" spans="1:14" x14ac:dyDescent="0.2">
      <c r="A2472" s="31">
        <v>37504</v>
      </c>
      <c r="B2472" s="11" t="s">
        <v>31</v>
      </c>
      <c r="C2472" s="11" t="s">
        <v>29</v>
      </c>
      <c r="D2472" s="7">
        <v>2</v>
      </c>
      <c r="E2472" s="11" t="s">
        <v>12</v>
      </c>
      <c r="F2472" s="3" t="str">
        <f t="shared" si="192"/>
        <v>Poc</v>
      </c>
      <c r="G2472" s="3" t="str">
        <f t="shared" si="193"/>
        <v>Branch</v>
      </c>
      <c r="H2472" s="19">
        <v>3</v>
      </c>
      <c r="I2472" s="19">
        <v>2</v>
      </c>
      <c r="J2472" s="19">
        <v>1.4</v>
      </c>
      <c r="K2472" s="24">
        <v>50</v>
      </c>
      <c r="L2472" s="12">
        <f t="shared" si="194"/>
        <v>10.869910581420685</v>
      </c>
      <c r="M2472" s="4">
        <f t="shared" si="195"/>
        <v>1.0362259714869104</v>
      </c>
      <c r="N2472" s="4">
        <f t="shared" si="196"/>
        <v>2.3859984749190333</v>
      </c>
    </row>
    <row r="2473" spans="1:14" x14ac:dyDescent="0.2">
      <c r="A2473" s="31">
        <v>37504</v>
      </c>
      <c r="B2473" s="11" t="s">
        <v>31</v>
      </c>
      <c r="C2473" s="11" t="s">
        <v>29</v>
      </c>
      <c r="D2473" s="7">
        <v>2</v>
      </c>
      <c r="E2473" s="11" t="s">
        <v>12</v>
      </c>
      <c r="F2473" s="3" t="str">
        <f t="shared" si="192"/>
        <v>Poc</v>
      </c>
      <c r="G2473" s="3" t="str">
        <f t="shared" si="193"/>
        <v>Branch</v>
      </c>
      <c r="H2473" s="19">
        <v>1.2</v>
      </c>
      <c r="I2473" s="19">
        <v>1.2</v>
      </c>
      <c r="J2473" s="19">
        <v>0</v>
      </c>
      <c r="K2473" s="24">
        <v>0</v>
      </c>
      <c r="L2473" s="12">
        <f t="shared" si="194"/>
        <v>1.1309733552923256</v>
      </c>
      <c r="M2473" s="4">
        <f t="shared" si="195"/>
        <v>5.3452373461421121E-2</v>
      </c>
      <c r="N2473" s="4">
        <f t="shared" si="196"/>
        <v>0.1230786383174188</v>
      </c>
    </row>
    <row r="2474" spans="1:14" x14ac:dyDescent="0.2">
      <c r="A2474" s="31">
        <v>37504</v>
      </c>
      <c r="B2474" s="11" t="s">
        <v>31</v>
      </c>
      <c r="C2474" s="11" t="s">
        <v>29</v>
      </c>
      <c r="D2474" s="7">
        <v>2</v>
      </c>
      <c r="E2474" s="11" t="s">
        <v>12</v>
      </c>
      <c r="F2474" s="3" t="str">
        <f t="shared" si="192"/>
        <v>Poc</v>
      </c>
      <c r="G2474" s="3" t="str">
        <f t="shared" si="193"/>
        <v>Branch</v>
      </c>
      <c r="H2474" s="19">
        <v>5</v>
      </c>
      <c r="I2474" s="19">
        <v>2</v>
      </c>
      <c r="J2474" s="19">
        <v>2</v>
      </c>
      <c r="K2474" s="24">
        <v>30</v>
      </c>
      <c r="L2474" s="12">
        <f t="shared" si="194"/>
        <v>20.420352248333657</v>
      </c>
      <c r="M2474" s="4">
        <f t="shared" si="195"/>
        <v>1.3100632293369894</v>
      </c>
      <c r="N2474" s="4">
        <f t="shared" si="196"/>
        <v>3.0165320627509917</v>
      </c>
    </row>
    <row r="2475" spans="1:14" x14ac:dyDescent="0.2">
      <c r="A2475" s="31">
        <v>37504</v>
      </c>
      <c r="B2475" s="11" t="s">
        <v>31</v>
      </c>
      <c r="C2475" s="11" t="s">
        <v>29</v>
      </c>
      <c r="D2475" s="7">
        <v>2</v>
      </c>
      <c r="E2475" s="11" t="s">
        <v>12</v>
      </c>
      <c r="F2475" s="3" t="str">
        <f t="shared" si="192"/>
        <v>Poc</v>
      </c>
      <c r="G2475" s="3" t="str">
        <f t="shared" si="193"/>
        <v>Branch</v>
      </c>
      <c r="H2475" s="19">
        <v>17</v>
      </c>
      <c r="I2475" s="19">
        <v>16</v>
      </c>
      <c r="J2475" s="19">
        <v>20</v>
      </c>
      <c r="K2475" s="24">
        <v>5</v>
      </c>
      <c r="L2475" s="12">
        <f t="shared" si="194"/>
        <v>1470.2653618800232</v>
      </c>
      <c r="M2475" s="4">
        <f t="shared" si="195"/>
        <v>3.1673957257682579</v>
      </c>
      <c r="N2475" s="4">
        <f t="shared" si="196"/>
        <v>7.293198181767047</v>
      </c>
    </row>
    <row r="2476" spans="1:14" x14ac:dyDescent="0.2">
      <c r="A2476" s="30">
        <v>37504</v>
      </c>
      <c r="B2476" s="3" t="s">
        <v>20</v>
      </c>
      <c r="C2476" s="3" t="s">
        <v>29</v>
      </c>
      <c r="D2476" s="2">
        <v>3</v>
      </c>
      <c r="E2476" s="3" t="s">
        <v>12</v>
      </c>
      <c r="F2476" s="3" t="str">
        <f t="shared" si="192"/>
        <v>Poc</v>
      </c>
      <c r="G2476" s="3" t="str">
        <f t="shared" si="193"/>
        <v>Branch</v>
      </c>
      <c r="H2476" s="17">
        <v>2</v>
      </c>
      <c r="I2476" s="17">
        <v>1.2</v>
      </c>
      <c r="J2476" s="17">
        <v>1.6</v>
      </c>
      <c r="K2476" s="22">
        <v>0</v>
      </c>
      <c r="L2476" s="12">
        <f t="shared" si="194"/>
        <v>9.9274327853437487</v>
      </c>
      <c r="M2476" s="4">
        <f t="shared" si="195"/>
        <v>0.9968369553125378</v>
      </c>
      <c r="N2476" s="4">
        <f t="shared" si="196"/>
        <v>2.2953019134482213</v>
      </c>
    </row>
    <row r="2477" spans="1:14" x14ac:dyDescent="0.2">
      <c r="A2477" s="30">
        <v>37504</v>
      </c>
      <c r="B2477" s="3" t="s">
        <v>20</v>
      </c>
      <c r="C2477" s="3" t="s">
        <v>29</v>
      </c>
      <c r="D2477" s="2">
        <v>3</v>
      </c>
      <c r="E2477" s="3" t="s">
        <v>12</v>
      </c>
      <c r="F2477" s="3" t="str">
        <f t="shared" si="192"/>
        <v>Poc</v>
      </c>
      <c r="G2477" s="3" t="str">
        <f t="shared" si="193"/>
        <v>Branch</v>
      </c>
      <c r="H2477" s="17">
        <v>1.8</v>
      </c>
      <c r="I2477" s="17">
        <v>1.8</v>
      </c>
      <c r="J2477" s="17">
        <v>1</v>
      </c>
      <c r="K2477" s="22">
        <v>0</v>
      </c>
      <c r="L2477" s="12">
        <f t="shared" si="194"/>
        <v>5.6862827029975254</v>
      </c>
      <c r="M2477" s="4">
        <f t="shared" si="195"/>
        <v>0.75482844756331835</v>
      </c>
      <c r="N2477" s="4">
        <f t="shared" si="196"/>
        <v>1.7380567311271344</v>
      </c>
    </row>
    <row r="2478" spans="1:14" x14ac:dyDescent="0.2">
      <c r="A2478" s="30">
        <v>37504</v>
      </c>
      <c r="B2478" s="3" t="s">
        <v>20</v>
      </c>
      <c r="C2478" s="3" t="s">
        <v>29</v>
      </c>
      <c r="D2478" s="2">
        <v>3</v>
      </c>
      <c r="E2478" s="3" t="s">
        <v>12</v>
      </c>
      <c r="F2478" s="3" t="str">
        <f t="shared" si="192"/>
        <v>Poc</v>
      </c>
      <c r="G2478" s="3" t="str">
        <f t="shared" si="193"/>
        <v>Branch</v>
      </c>
      <c r="H2478" s="17">
        <v>7</v>
      </c>
      <c r="I2478" s="17">
        <v>6.5</v>
      </c>
      <c r="J2478" s="17">
        <v>5.5</v>
      </c>
      <c r="K2478" s="22">
        <v>30</v>
      </c>
      <c r="L2478" s="12">
        <f t="shared" si="194"/>
        <v>130.76879420567514</v>
      </c>
      <c r="M2478" s="4">
        <f t="shared" si="195"/>
        <v>2.1165041192085101</v>
      </c>
      <c r="N2478" s="4">
        <f t="shared" si="196"/>
        <v>4.8734308341500077</v>
      </c>
    </row>
    <row r="2479" spans="1:14" x14ac:dyDescent="0.2">
      <c r="A2479" s="30">
        <v>37504</v>
      </c>
      <c r="B2479" s="3" t="s">
        <v>20</v>
      </c>
      <c r="C2479" s="3" t="s">
        <v>29</v>
      </c>
      <c r="D2479" s="2">
        <v>3</v>
      </c>
      <c r="E2479" s="3" t="s">
        <v>12</v>
      </c>
      <c r="F2479" s="3" t="str">
        <f t="shared" si="192"/>
        <v>Poc</v>
      </c>
      <c r="G2479" s="3" t="str">
        <f t="shared" si="193"/>
        <v>Branch</v>
      </c>
      <c r="H2479" s="17">
        <v>1.4</v>
      </c>
      <c r="I2479" s="17">
        <v>0.8</v>
      </c>
      <c r="J2479" s="17">
        <v>0.6</v>
      </c>
      <c r="K2479" s="22">
        <v>0</v>
      </c>
      <c r="L2479" s="12">
        <f t="shared" si="194"/>
        <v>2.0106192982974673</v>
      </c>
      <c r="M2479" s="4">
        <f t="shared" si="195"/>
        <v>0.30332984667802093</v>
      </c>
      <c r="N2479" s="4">
        <f t="shared" si="196"/>
        <v>0.69844278322098052</v>
      </c>
    </row>
    <row r="2480" spans="1:14" x14ac:dyDescent="0.2">
      <c r="A2480" s="30">
        <v>37504</v>
      </c>
      <c r="B2480" s="3" t="s">
        <v>20</v>
      </c>
      <c r="C2480" s="3" t="s">
        <v>29</v>
      </c>
      <c r="D2480" s="2">
        <v>3</v>
      </c>
      <c r="E2480" s="3" t="s">
        <v>12</v>
      </c>
      <c r="F2480" s="3" t="str">
        <f t="shared" si="192"/>
        <v>Poc</v>
      </c>
      <c r="G2480" s="3" t="str">
        <f t="shared" si="193"/>
        <v>Branch</v>
      </c>
      <c r="H2480" s="17">
        <v>1.3</v>
      </c>
      <c r="I2480" s="17">
        <v>1</v>
      </c>
      <c r="J2480" s="17">
        <v>0.8</v>
      </c>
      <c r="K2480" s="22">
        <v>0</v>
      </c>
      <c r="L2480" s="12">
        <f t="shared" si="194"/>
        <v>3.0316369107141505</v>
      </c>
      <c r="M2480" s="4">
        <f t="shared" si="195"/>
        <v>0.48167718603792642</v>
      </c>
      <c r="N2480" s="4">
        <f t="shared" si="196"/>
        <v>1.109102708206249</v>
      </c>
    </row>
    <row r="2481" spans="1:14" x14ac:dyDescent="0.2">
      <c r="A2481" s="31">
        <v>37504</v>
      </c>
      <c r="B2481" s="11" t="s">
        <v>31</v>
      </c>
      <c r="C2481" s="11" t="s">
        <v>29</v>
      </c>
      <c r="D2481" s="7">
        <v>3</v>
      </c>
      <c r="E2481" s="11" t="s">
        <v>12</v>
      </c>
      <c r="F2481" s="3" t="str">
        <f t="shared" si="192"/>
        <v>Poc</v>
      </c>
      <c r="G2481" s="3" t="str">
        <f t="shared" si="193"/>
        <v>Branch</v>
      </c>
      <c r="H2481" s="19">
        <v>3.4</v>
      </c>
      <c r="I2481" s="19">
        <v>3</v>
      </c>
      <c r="J2481" s="19">
        <v>3</v>
      </c>
      <c r="K2481" s="24">
        <v>60</v>
      </c>
      <c r="L2481" s="12">
        <f t="shared" si="194"/>
        <v>36.28539514896211</v>
      </c>
      <c r="M2481" s="4">
        <f t="shared" si="195"/>
        <v>1.5597318569222969</v>
      </c>
      <c r="N2481" s="4">
        <f t="shared" si="196"/>
        <v>3.5914153228172028</v>
      </c>
    </row>
    <row r="2482" spans="1:14" x14ac:dyDescent="0.2">
      <c r="A2482" s="31">
        <v>37504</v>
      </c>
      <c r="B2482" s="11" t="s">
        <v>31</v>
      </c>
      <c r="C2482" s="11" t="s">
        <v>29</v>
      </c>
      <c r="D2482" s="7">
        <v>3</v>
      </c>
      <c r="E2482" s="11" t="s">
        <v>12</v>
      </c>
      <c r="F2482" s="3" t="str">
        <f t="shared" si="192"/>
        <v>Poc</v>
      </c>
      <c r="G2482" s="3" t="str">
        <f t="shared" si="193"/>
        <v>Branch</v>
      </c>
      <c r="H2482" s="19">
        <v>1</v>
      </c>
      <c r="I2482" s="19">
        <v>1.6</v>
      </c>
      <c r="J2482" s="19">
        <v>0</v>
      </c>
      <c r="K2482" s="24">
        <v>0</v>
      </c>
      <c r="L2482" s="12">
        <f t="shared" si="194"/>
        <v>1.2566370614359172</v>
      </c>
      <c r="M2482" s="4">
        <f t="shared" si="195"/>
        <v>9.9209864022096222E-2</v>
      </c>
      <c r="N2482" s="4">
        <f t="shared" si="196"/>
        <v>0.22843915397524506</v>
      </c>
    </row>
    <row r="2483" spans="1:14" x14ac:dyDescent="0.2">
      <c r="A2483" s="30">
        <v>37504</v>
      </c>
      <c r="B2483" s="3" t="s">
        <v>20</v>
      </c>
      <c r="C2483" s="3" t="s">
        <v>29</v>
      </c>
      <c r="D2483" s="2">
        <v>4</v>
      </c>
      <c r="E2483" s="3" t="s">
        <v>12</v>
      </c>
      <c r="F2483" s="3" t="str">
        <f t="shared" si="192"/>
        <v>Poc</v>
      </c>
      <c r="G2483" s="3" t="str">
        <f t="shared" si="193"/>
        <v>Branch</v>
      </c>
      <c r="H2483" s="17">
        <v>2</v>
      </c>
      <c r="I2483" s="17">
        <v>1.5</v>
      </c>
      <c r="J2483" s="17">
        <v>2</v>
      </c>
      <c r="K2483" s="22">
        <v>5</v>
      </c>
      <c r="L2483" s="12">
        <f t="shared" si="194"/>
        <v>14.922565104551516</v>
      </c>
      <c r="M2483" s="4">
        <f t="shared" si="195"/>
        <v>1.1738434823190005</v>
      </c>
      <c r="N2483" s="4">
        <f t="shared" si="196"/>
        <v>2.7028745038959499</v>
      </c>
    </row>
    <row r="2484" spans="1:14" x14ac:dyDescent="0.2">
      <c r="A2484" s="30">
        <v>37504</v>
      </c>
      <c r="B2484" s="3" t="s">
        <v>20</v>
      </c>
      <c r="C2484" s="3" t="s">
        <v>29</v>
      </c>
      <c r="D2484" s="2">
        <v>4</v>
      </c>
      <c r="E2484" s="3" t="s">
        <v>12</v>
      </c>
      <c r="F2484" s="3" t="str">
        <f t="shared" si="192"/>
        <v>Poc</v>
      </c>
      <c r="G2484" s="3" t="str">
        <f t="shared" si="193"/>
        <v>Branch</v>
      </c>
      <c r="H2484" s="17">
        <v>1.2</v>
      </c>
      <c r="I2484" s="17">
        <v>1</v>
      </c>
      <c r="J2484" s="17">
        <v>0.2</v>
      </c>
      <c r="K2484" s="22">
        <v>0</v>
      </c>
      <c r="L2484" s="12">
        <f t="shared" si="194"/>
        <v>1.0681415022205296</v>
      </c>
      <c r="M2484" s="4">
        <f t="shared" si="195"/>
        <v>2.8628789736388945E-2</v>
      </c>
      <c r="N2484" s="4">
        <f t="shared" si="196"/>
        <v>6.5920224477470118E-2</v>
      </c>
    </row>
    <row r="2485" spans="1:14" x14ac:dyDescent="0.2">
      <c r="A2485" s="30">
        <v>37504</v>
      </c>
      <c r="B2485" s="3" t="s">
        <v>20</v>
      </c>
      <c r="C2485" s="3" t="s">
        <v>29</v>
      </c>
      <c r="D2485" s="2">
        <v>4</v>
      </c>
      <c r="E2485" s="3" t="s">
        <v>12</v>
      </c>
      <c r="F2485" s="3" t="str">
        <f t="shared" si="192"/>
        <v>Poc</v>
      </c>
      <c r="G2485" s="3" t="str">
        <f t="shared" si="193"/>
        <v>Branch</v>
      </c>
      <c r="H2485" s="17">
        <v>2</v>
      </c>
      <c r="I2485" s="17">
        <v>1.4</v>
      </c>
      <c r="J2485" s="17">
        <v>0.4</v>
      </c>
      <c r="K2485" s="22">
        <v>0</v>
      </c>
      <c r="L2485" s="12">
        <f t="shared" si="194"/>
        <v>2.7017696820872219</v>
      </c>
      <c r="M2485" s="4">
        <f t="shared" si="195"/>
        <v>0.43164832393770153</v>
      </c>
      <c r="N2485" s="4">
        <f t="shared" si="196"/>
        <v>0.99390699611481648</v>
      </c>
    </row>
    <row r="2486" spans="1:14" x14ac:dyDescent="0.2">
      <c r="A2486" s="30">
        <v>37504</v>
      </c>
      <c r="B2486" s="3" t="s">
        <v>20</v>
      </c>
      <c r="C2486" s="3" t="s">
        <v>29</v>
      </c>
      <c r="D2486" s="2">
        <v>4</v>
      </c>
      <c r="E2486" s="3" t="s">
        <v>12</v>
      </c>
      <c r="F2486" s="3" t="str">
        <f t="shared" si="192"/>
        <v>Poc</v>
      </c>
      <c r="G2486" s="3" t="str">
        <f t="shared" si="193"/>
        <v>Branch</v>
      </c>
      <c r="H2486" s="17">
        <v>1.2</v>
      </c>
      <c r="I2486" s="17">
        <v>1</v>
      </c>
      <c r="J2486" s="17">
        <v>0.4</v>
      </c>
      <c r="K2486" s="22">
        <v>0</v>
      </c>
      <c r="L2486" s="12">
        <f t="shared" si="194"/>
        <v>1.4451326206513049</v>
      </c>
      <c r="M2486" s="4">
        <f t="shared" si="195"/>
        <v>0.15990770437570792</v>
      </c>
      <c r="N2486" s="4">
        <f t="shared" si="196"/>
        <v>0.36820109635040382</v>
      </c>
    </row>
    <row r="2487" spans="1:14" x14ac:dyDescent="0.2">
      <c r="A2487" s="31">
        <v>37504</v>
      </c>
      <c r="B2487" s="11" t="s">
        <v>31</v>
      </c>
      <c r="C2487" s="11" t="s">
        <v>29</v>
      </c>
      <c r="D2487" s="7">
        <v>4</v>
      </c>
      <c r="E2487" s="11" t="s">
        <v>12</v>
      </c>
      <c r="F2487" s="3" t="str">
        <f t="shared" si="192"/>
        <v>Poc</v>
      </c>
      <c r="G2487" s="3" t="str">
        <f t="shared" si="193"/>
        <v>Branch</v>
      </c>
      <c r="H2487" s="19">
        <v>3</v>
      </c>
      <c r="I2487" s="19">
        <v>2.8</v>
      </c>
      <c r="J2487" s="19">
        <v>1.8</v>
      </c>
      <c r="K2487" s="24">
        <v>20</v>
      </c>
      <c r="L2487" s="12">
        <f t="shared" si="194"/>
        <v>16.776104770169496</v>
      </c>
      <c r="M2487" s="4">
        <f t="shared" si="195"/>
        <v>1.2246911297226903</v>
      </c>
      <c r="N2487" s="4">
        <f t="shared" si="196"/>
        <v>2.8199555388215036</v>
      </c>
    </row>
    <row r="2488" spans="1:14" x14ac:dyDescent="0.2">
      <c r="A2488" s="31">
        <v>37504</v>
      </c>
      <c r="B2488" s="11" t="s">
        <v>31</v>
      </c>
      <c r="C2488" s="11" t="s">
        <v>29</v>
      </c>
      <c r="D2488" s="7">
        <v>4</v>
      </c>
      <c r="E2488" s="11" t="s">
        <v>12</v>
      </c>
      <c r="F2488" s="3" t="str">
        <f t="shared" si="192"/>
        <v>Poc</v>
      </c>
      <c r="G2488" s="3" t="str">
        <f t="shared" si="193"/>
        <v>Branch</v>
      </c>
      <c r="H2488" s="19">
        <v>1.4</v>
      </c>
      <c r="I2488" s="19">
        <v>1</v>
      </c>
      <c r="J2488" s="19">
        <v>1</v>
      </c>
      <c r="K2488" s="24">
        <v>20</v>
      </c>
      <c r="L2488" s="12">
        <f t="shared" si="194"/>
        <v>4.2411500823462207</v>
      </c>
      <c r="M2488" s="4">
        <f t="shared" si="195"/>
        <v>0.62748364118913991</v>
      </c>
      <c r="N2488" s="4">
        <f t="shared" si="196"/>
        <v>1.4448344782997382</v>
      </c>
    </row>
    <row r="2489" spans="1:14" x14ac:dyDescent="0.2">
      <c r="A2489" s="31">
        <v>37504</v>
      </c>
      <c r="B2489" s="11" t="s">
        <v>31</v>
      </c>
      <c r="C2489" s="11" t="s">
        <v>29</v>
      </c>
      <c r="D2489" s="7">
        <v>4</v>
      </c>
      <c r="E2489" s="11" t="s">
        <v>12</v>
      </c>
      <c r="F2489" s="3" t="str">
        <f t="shared" si="192"/>
        <v>Poc</v>
      </c>
      <c r="G2489" s="3" t="str">
        <f t="shared" si="193"/>
        <v>Branch</v>
      </c>
      <c r="H2489" s="19">
        <v>2</v>
      </c>
      <c r="I2489" s="19">
        <v>2</v>
      </c>
      <c r="J2489" s="19">
        <v>2</v>
      </c>
      <c r="K2489" s="24">
        <v>50</v>
      </c>
      <c r="L2489" s="12">
        <f t="shared" si="194"/>
        <v>15.707963267948966</v>
      </c>
      <c r="M2489" s="4">
        <f t="shared" si="195"/>
        <v>1.1961198770301527</v>
      </c>
      <c r="N2489" s="4">
        <f t="shared" si="196"/>
        <v>2.7541677982835004</v>
      </c>
    </row>
    <row r="2490" spans="1:14" x14ac:dyDescent="0.2">
      <c r="A2490" s="31">
        <v>37504</v>
      </c>
      <c r="B2490" s="11" t="s">
        <v>31</v>
      </c>
      <c r="C2490" s="11" t="s">
        <v>29</v>
      </c>
      <c r="D2490" s="7">
        <v>4</v>
      </c>
      <c r="E2490" s="11" t="s">
        <v>12</v>
      </c>
      <c r="F2490" s="3" t="str">
        <f t="shared" si="192"/>
        <v>Poc</v>
      </c>
      <c r="G2490" s="3" t="str">
        <f t="shared" si="193"/>
        <v>Branch</v>
      </c>
      <c r="H2490" s="19">
        <v>1.6</v>
      </c>
      <c r="I2490" s="19">
        <v>1.4</v>
      </c>
      <c r="J2490" s="19">
        <v>1</v>
      </c>
      <c r="K2490" s="24">
        <v>80</v>
      </c>
      <c r="L2490" s="12">
        <f t="shared" si="194"/>
        <v>4.9008845396000771</v>
      </c>
      <c r="M2490" s="4">
        <f t="shared" si="195"/>
        <v>0.69027447104859541</v>
      </c>
      <c r="N2490" s="4">
        <f t="shared" si="196"/>
        <v>1.5894157071108457</v>
      </c>
    </row>
    <row r="2491" spans="1:14" x14ac:dyDescent="0.2">
      <c r="A2491" s="31">
        <v>37504</v>
      </c>
      <c r="B2491" s="11" t="s">
        <v>31</v>
      </c>
      <c r="C2491" s="11" t="s">
        <v>29</v>
      </c>
      <c r="D2491" s="7">
        <v>4</v>
      </c>
      <c r="E2491" s="11" t="s">
        <v>12</v>
      </c>
      <c r="F2491" s="3" t="str">
        <f t="shared" si="192"/>
        <v>Poc</v>
      </c>
      <c r="G2491" s="3" t="str">
        <f t="shared" si="193"/>
        <v>Branch</v>
      </c>
      <c r="H2491" s="19">
        <v>21</v>
      </c>
      <c r="I2491" s="19">
        <v>16</v>
      </c>
      <c r="J2491" s="19">
        <v>10</v>
      </c>
      <c r="K2491" s="24">
        <v>20</v>
      </c>
      <c r="L2491" s="12">
        <f t="shared" si="194"/>
        <v>578.0530482605219</v>
      </c>
      <c r="M2491" s="4">
        <f t="shared" si="195"/>
        <v>2.7619676957036701</v>
      </c>
      <c r="N2491" s="4">
        <f t="shared" si="196"/>
        <v>6.3596656434583858</v>
      </c>
    </row>
    <row r="2492" spans="1:14" x14ac:dyDescent="0.2">
      <c r="A2492" s="31">
        <v>37504</v>
      </c>
      <c r="B2492" s="11" t="s">
        <v>31</v>
      </c>
      <c r="C2492" s="11" t="s">
        <v>29</v>
      </c>
      <c r="D2492" s="7">
        <v>4</v>
      </c>
      <c r="E2492" s="11" t="s">
        <v>12</v>
      </c>
      <c r="F2492" s="3" t="str">
        <f t="shared" si="192"/>
        <v>Poc</v>
      </c>
      <c r="G2492" s="3" t="str">
        <f t="shared" si="193"/>
        <v>Branch</v>
      </c>
      <c r="H2492" s="19">
        <v>26</v>
      </c>
      <c r="I2492" s="19">
        <v>15</v>
      </c>
      <c r="J2492" s="19">
        <v>10</v>
      </c>
      <c r="K2492" s="24">
        <v>15</v>
      </c>
      <c r="L2492" s="12">
        <f t="shared" si="194"/>
        <v>620.46454908398414</v>
      </c>
      <c r="M2492" s="4">
        <f t="shared" si="195"/>
        <v>2.792716972656613</v>
      </c>
      <c r="N2492" s="4">
        <f t="shared" si="196"/>
        <v>6.4304684701905765</v>
      </c>
    </row>
    <row r="2493" spans="1:14" x14ac:dyDescent="0.2">
      <c r="A2493" s="31">
        <v>37504</v>
      </c>
      <c r="B2493" s="11" t="s">
        <v>31</v>
      </c>
      <c r="C2493" s="11" t="s">
        <v>29</v>
      </c>
      <c r="D2493" s="7">
        <v>4</v>
      </c>
      <c r="E2493" s="11" t="s">
        <v>12</v>
      </c>
      <c r="F2493" s="3" t="str">
        <f t="shared" si="192"/>
        <v>Poc</v>
      </c>
      <c r="G2493" s="3" t="str">
        <f t="shared" si="193"/>
        <v>Branch</v>
      </c>
      <c r="H2493" s="19">
        <v>1</v>
      </c>
      <c r="I2493" s="19">
        <v>0.8</v>
      </c>
      <c r="J2493" s="19">
        <v>0</v>
      </c>
      <c r="K2493" s="24">
        <v>20</v>
      </c>
      <c r="L2493" s="12">
        <f t="shared" si="194"/>
        <v>0.62831853071795862</v>
      </c>
      <c r="M2493" s="4">
        <f t="shared" si="195"/>
        <v>-0.20182013164188498</v>
      </c>
      <c r="N2493" s="4">
        <f t="shared" si="196"/>
        <v>-0.46470802658470023</v>
      </c>
    </row>
    <row r="2494" spans="1:14" x14ac:dyDescent="0.2">
      <c r="A2494" s="31">
        <v>37504</v>
      </c>
      <c r="B2494" s="11" t="s">
        <v>31</v>
      </c>
      <c r="C2494" s="11" t="s">
        <v>29</v>
      </c>
      <c r="D2494" s="7">
        <v>4</v>
      </c>
      <c r="E2494" s="11" t="s">
        <v>12</v>
      </c>
      <c r="F2494" s="3" t="str">
        <f t="shared" si="192"/>
        <v>Poc</v>
      </c>
      <c r="G2494" s="3" t="str">
        <f t="shared" si="193"/>
        <v>Branch</v>
      </c>
      <c r="H2494" s="19">
        <v>1.2</v>
      </c>
      <c r="I2494" s="19">
        <v>0.6</v>
      </c>
      <c r="J2494" s="19">
        <v>0</v>
      </c>
      <c r="K2494" s="24">
        <v>50</v>
      </c>
      <c r="L2494" s="12">
        <f t="shared" si="194"/>
        <v>0.56548667764616278</v>
      </c>
      <c r="M2494" s="4">
        <f t="shared" si="195"/>
        <v>-0.24757762220256008</v>
      </c>
      <c r="N2494" s="4">
        <f t="shared" si="196"/>
        <v>-0.57006854224252645</v>
      </c>
    </row>
    <row r="2495" spans="1:14" x14ac:dyDescent="0.2">
      <c r="A2495" s="31">
        <v>37504</v>
      </c>
      <c r="B2495" s="11" t="s">
        <v>31</v>
      </c>
      <c r="C2495" s="11" t="s">
        <v>29</v>
      </c>
      <c r="D2495" s="7">
        <v>4</v>
      </c>
      <c r="E2495" s="11" t="s">
        <v>12</v>
      </c>
      <c r="F2495" s="3" t="str">
        <f t="shared" si="192"/>
        <v>Poc</v>
      </c>
      <c r="G2495" s="3" t="str">
        <f t="shared" si="193"/>
        <v>Branch</v>
      </c>
      <c r="H2495" s="19">
        <v>2</v>
      </c>
      <c r="I2495" s="19">
        <v>1</v>
      </c>
      <c r="J2495" s="19">
        <v>0</v>
      </c>
      <c r="K2495" s="24">
        <v>50</v>
      </c>
      <c r="L2495" s="12">
        <f t="shared" si="194"/>
        <v>1.5707963267948966</v>
      </c>
      <c r="M2495" s="4">
        <f t="shared" si="195"/>
        <v>0.19611987703015263</v>
      </c>
      <c r="N2495" s="4">
        <f t="shared" si="196"/>
        <v>0.45158270528945482</v>
      </c>
    </row>
    <row r="2496" spans="1:14" x14ac:dyDescent="0.2">
      <c r="A2496" s="30">
        <v>37503</v>
      </c>
      <c r="B2496" s="3" t="s">
        <v>20</v>
      </c>
      <c r="C2496" s="3" t="s">
        <v>29</v>
      </c>
      <c r="D2496" s="2">
        <v>5</v>
      </c>
      <c r="E2496" s="3" t="s">
        <v>12</v>
      </c>
      <c r="F2496" s="3" t="str">
        <f t="shared" si="192"/>
        <v>Poc</v>
      </c>
      <c r="G2496" s="3" t="str">
        <f t="shared" si="193"/>
        <v>Branch</v>
      </c>
      <c r="H2496" s="17">
        <v>1.6</v>
      </c>
      <c r="I2496" s="17">
        <v>1</v>
      </c>
      <c r="J2496" s="17">
        <v>0.6</v>
      </c>
      <c r="K2496" s="22">
        <v>65</v>
      </c>
      <c r="L2496" s="12">
        <f t="shared" si="194"/>
        <v>2.3876104167282426</v>
      </c>
      <c r="M2496" s="4">
        <f t="shared" si="195"/>
        <v>0.37796346497492517</v>
      </c>
      <c r="N2496" s="4">
        <f t="shared" si="196"/>
        <v>0.87029304014763975</v>
      </c>
    </row>
    <row r="2497" spans="1:14" x14ac:dyDescent="0.2">
      <c r="A2497" s="30">
        <v>37503</v>
      </c>
      <c r="B2497" s="3" t="s">
        <v>20</v>
      </c>
      <c r="C2497" s="3" t="s">
        <v>29</v>
      </c>
      <c r="D2497" s="2">
        <v>5</v>
      </c>
      <c r="E2497" s="3" t="s">
        <v>12</v>
      </c>
      <c r="F2497" s="3" t="str">
        <f t="shared" si="192"/>
        <v>Poc</v>
      </c>
      <c r="G2497" s="3" t="str">
        <f t="shared" si="193"/>
        <v>Branch</v>
      </c>
      <c r="H2497" s="17">
        <v>10</v>
      </c>
      <c r="I2497" s="17">
        <v>9</v>
      </c>
      <c r="J2497" s="17">
        <v>7.5</v>
      </c>
      <c r="K2497" s="22">
        <v>30</v>
      </c>
      <c r="L2497" s="12">
        <f t="shared" si="194"/>
        <v>247.40042147019622</v>
      </c>
      <c r="M2497" s="4">
        <f t="shared" si="195"/>
        <v>2.3934004351557721</v>
      </c>
      <c r="N2497" s="4">
        <f t="shared" si="196"/>
        <v>5.5110081635551422</v>
      </c>
    </row>
    <row r="2498" spans="1:14" x14ac:dyDescent="0.2">
      <c r="A2498" s="30">
        <v>37503</v>
      </c>
      <c r="B2498" s="3" t="s">
        <v>20</v>
      </c>
      <c r="C2498" s="3" t="s">
        <v>29</v>
      </c>
      <c r="D2498" s="2">
        <v>5</v>
      </c>
      <c r="E2498" s="3" t="s">
        <v>12</v>
      </c>
      <c r="F2498" s="3" t="str">
        <f t="shared" si="192"/>
        <v>Poc</v>
      </c>
      <c r="G2498" s="3" t="str">
        <f t="shared" si="193"/>
        <v>Branch</v>
      </c>
      <c r="H2498" s="17">
        <v>22</v>
      </c>
      <c r="I2498" s="17">
        <v>18</v>
      </c>
      <c r="J2498" s="17">
        <v>18</v>
      </c>
      <c r="K2498" s="22">
        <v>1</v>
      </c>
      <c r="L2498" s="12">
        <f t="shared" si="194"/>
        <v>1328.8936924684824</v>
      </c>
      <c r="M2498" s="4">
        <f t="shared" si="195"/>
        <v>3.123490240069176</v>
      </c>
      <c r="N2498" s="4">
        <f t="shared" si="196"/>
        <v>7.1921020648956784</v>
      </c>
    </row>
    <row r="2499" spans="1:14" x14ac:dyDescent="0.2">
      <c r="A2499" s="30">
        <v>37503</v>
      </c>
      <c r="B2499" s="3" t="s">
        <v>20</v>
      </c>
      <c r="C2499" s="3" t="s">
        <v>29</v>
      </c>
      <c r="D2499" s="2">
        <v>5</v>
      </c>
      <c r="E2499" s="3" t="s">
        <v>12</v>
      </c>
      <c r="F2499" s="3" t="str">
        <f t="shared" ref="F2499:F2562" si="197">VLOOKUP(E2499,P$3:Q$22,2)</f>
        <v>Poc</v>
      </c>
      <c r="G2499" s="3" t="str">
        <f t="shared" ref="G2499:G2562" si="198">VLOOKUP(E2499,P$24:Q$44,2)</f>
        <v>Branch</v>
      </c>
      <c r="H2499" s="17">
        <v>19</v>
      </c>
      <c r="I2499" s="17">
        <v>16</v>
      </c>
      <c r="J2499" s="17">
        <v>12.5</v>
      </c>
      <c r="K2499" s="22">
        <v>95</v>
      </c>
      <c r="L2499" s="12">
        <f t="shared" ref="L2499:L2562" si="199">IF(J2499&gt;0,PI()*((H2499/2)*(I2499/2)+J2499^2),((H2499/2)*(I2499/2))*PI())</f>
        <v>729.63489379622945</v>
      </c>
      <c r="M2499" s="4">
        <f t="shared" ref="M2499:M2562" si="200">LOG(L2499)</f>
        <v>2.863105595359813</v>
      </c>
      <c r="N2499" s="4">
        <f t="shared" ref="N2499:N2562" si="201">LN(L2499)</f>
        <v>6.5925442635433482</v>
      </c>
    </row>
    <row r="2500" spans="1:14" x14ac:dyDescent="0.2">
      <c r="A2500" s="30">
        <v>37503</v>
      </c>
      <c r="B2500" s="3" t="s">
        <v>20</v>
      </c>
      <c r="C2500" s="3" t="s">
        <v>29</v>
      </c>
      <c r="D2500" s="2">
        <v>5</v>
      </c>
      <c r="E2500" s="3" t="s">
        <v>12</v>
      </c>
      <c r="F2500" s="3" t="str">
        <f t="shared" si="197"/>
        <v>Poc</v>
      </c>
      <c r="G2500" s="3" t="str">
        <f t="shared" si="198"/>
        <v>Branch</v>
      </c>
      <c r="H2500" s="17">
        <v>2.6</v>
      </c>
      <c r="I2500" s="17">
        <v>1.5</v>
      </c>
      <c r="J2500" s="17">
        <v>0.6</v>
      </c>
      <c r="K2500" s="22">
        <v>0</v>
      </c>
      <c r="L2500" s="12">
        <f t="shared" si="199"/>
        <v>4.1940261925423741</v>
      </c>
      <c r="M2500" s="4">
        <f t="shared" si="200"/>
        <v>0.62263113839472795</v>
      </c>
      <c r="N2500" s="4">
        <f t="shared" si="201"/>
        <v>1.4336611777016131</v>
      </c>
    </row>
    <row r="2501" spans="1:14" x14ac:dyDescent="0.2">
      <c r="A2501" s="30">
        <v>37503</v>
      </c>
      <c r="B2501" s="3" t="s">
        <v>20</v>
      </c>
      <c r="C2501" s="3" t="s">
        <v>29</v>
      </c>
      <c r="D2501" s="2">
        <v>6</v>
      </c>
      <c r="E2501" s="3" t="s">
        <v>12</v>
      </c>
      <c r="F2501" s="3" t="str">
        <f t="shared" si="197"/>
        <v>Poc</v>
      </c>
      <c r="G2501" s="3" t="str">
        <f t="shared" si="198"/>
        <v>Branch</v>
      </c>
      <c r="H2501" s="17">
        <v>1</v>
      </c>
      <c r="I2501" s="17">
        <v>1</v>
      </c>
      <c r="J2501" s="17">
        <v>0.6</v>
      </c>
      <c r="K2501" s="22">
        <v>10</v>
      </c>
      <c r="L2501" s="12">
        <f t="shared" si="199"/>
        <v>1.9163715186897738</v>
      </c>
      <c r="M2501" s="4">
        <f t="shared" si="200"/>
        <v>0.28247970770490088</v>
      </c>
      <c r="N2501" s="4">
        <f t="shared" si="201"/>
        <v>0.65043356403462005</v>
      </c>
    </row>
    <row r="2502" spans="1:14" x14ac:dyDescent="0.2">
      <c r="A2502" s="30">
        <v>37503</v>
      </c>
      <c r="B2502" s="3" t="s">
        <v>20</v>
      </c>
      <c r="C2502" s="3" t="s">
        <v>29</v>
      </c>
      <c r="D2502" s="2">
        <v>6</v>
      </c>
      <c r="E2502" s="3" t="s">
        <v>12</v>
      </c>
      <c r="F2502" s="3" t="str">
        <f t="shared" si="197"/>
        <v>Poc</v>
      </c>
      <c r="G2502" s="3" t="str">
        <f t="shared" si="198"/>
        <v>Branch</v>
      </c>
      <c r="H2502" s="17">
        <v>0.8</v>
      </c>
      <c r="I2502" s="17">
        <v>0.8</v>
      </c>
      <c r="J2502" s="17">
        <v>0.4</v>
      </c>
      <c r="K2502" s="22">
        <v>0</v>
      </c>
      <c r="L2502" s="12">
        <f t="shared" si="199"/>
        <v>1.0053096491487339</v>
      </c>
      <c r="M2502" s="4">
        <f t="shared" si="200"/>
        <v>2.2998510140398521E-3</v>
      </c>
      <c r="N2502" s="4">
        <f t="shared" si="201"/>
        <v>5.2956026610354026E-3</v>
      </c>
    </row>
    <row r="2503" spans="1:14" x14ac:dyDescent="0.2">
      <c r="A2503" s="30">
        <v>37503</v>
      </c>
      <c r="B2503" s="3" t="s">
        <v>20</v>
      </c>
      <c r="C2503" s="3" t="s">
        <v>29</v>
      </c>
      <c r="D2503" s="2">
        <v>6</v>
      </c>
      <c r="E2503" s="3" t="s">
        <v>12</v>
      </c>
      <c r="F2503" s="3" t="str">
        <f t="shared" si="197"/>
        <v>Poc</v>
      </c>
      <c r="G2503" s="3" t="str">
        <f t="shared" si="198"/>
        <v>Branch</v>
      </c>
      <c r="H2503" s="17">
        <v>1</v>
      </c>
      <c r="I2503" s="17">
        <v>1</v>
      </c>
      <c r="J2503" s="17">
        <v>0.4</v>
      </c>
      <c r="K2503" s="22">
        <v>0</v>
      </c>
      <c r="L2503" s="12">
        <f t="shared" si="199"/>
        <v>1.2880529879718152</v>
      </c>
      <c r="M2503" s="4">
        <f t="shared" si="200"/>
        <v>0.10993372941386935</v>
      </c>
      <c r="N2503" s="4">
        <f t="shared" si="201"/>
        <v>0.25313176656561659</v>
      </c>
    </row>
    <row r="2504" spans="1:14" x14ac:dyDescent="0.2">
      <c r="A2504" s="30">
        <v>37503</v>
      </c>
      <c r="B2504" s="3" t="s">
        <v>20</v>
      </c>
      <c r="C2504" s="3" t="s">
        <v>29</v>
      </c>
      <c r="D2504" s="2">
        <v>6</v>
      </c>
      <c r="E2504" s="3" t="s">
        <v>12</v>
      </c>
      <c r="F2504" s="3" t="str">
        <f t="shared" si="197"/>
        <v>Poc</v>
      </c>
      <c r="G2504" s="3" t="str">
        <f t="shared" si="198"/>
        <v>Branch</v>
      </c>
      <c r="H2504" s="17">
        <v>2.5</v>
      </c>
      <c r="I2504" s="17">
        <v>2</v>
      </c>
      <c r="J2504" s="17">
        <v>1.5</v>
      </c>
      <c r="K2504" s="22">
        <v>25</v>
      </c>
      <c r="L2504" s="12">
        <f t="shared" si="199"/>
        <v>10.995574287564276</v>
      </c>
      <c r="M2504" s="4">
        <f t="shared" si="200"/>
        <v>1.0412179170444096</v>
      </c>
      <c r="N2504" s="4">
        <f t="shared" si="201"/>
        <v>2.397492854344768</v>
      </c>
    </row>
    <row r="2505" spans="1:14" x14ac:dyDescent="0.2">
      <c r="A2505" s="31">
        <v>37503</v>
      </c>
      <c r="B2505" s="11" t="s">
        <v>31</v>
      </c>
      <c r="C2505" s="11" t="s">
        <v>29</v>
      </c>
      <c r="D2505" s="7">
        <v>6</v>
      </c>
      <c r="E2505" s="11" t="s">
        <v>12</v>
      </c>
      <c r="F2505" s="3" t="str">
        <f t="shared" si="197"/>
        <v>Poc</v>
      </c>
      <c r="G2505" s="3" t="str">
        <f t="shared" si="198"/>
        <v>Branch</v>
      </c>
      <c r="H2505" s="19">
        <v>20</v>
      </c>
      <c r="I2505" s="19">
        <v>16</v>
      </c>
      <c r="J2505" s="19">
        <v>6</v>
      </c>
      <c r="K2505" s="24">
        <v>60</v>
      </c>
      <c r="L2505" s="12">
        <f t="shared" si="199"/>
        <v>364.42474781641602</v>
      </c>
      <c r="M2505" s="4">
        <f t="shared" si="200"/>
        <v>2.5616078619210523</v>
      </c>
      <c r="N2505" s="4">
        <f t="shared" si="201"/>
        <v>5.8983200769557644</v>
      </c>
    </row>
    <row r="2506" spans="1:14" x14ac:dyDescent="0.2">
      <c r="A2506" s="31">
        <v>37503</v>
      </c>
      <c r="B2506" s="11" t="s">
        <v>31</v>
      </c>
      <c r="C2506" s="11" t="s">
        <v>29</v>
      </c>
      <c r="D2506" s="7">
        <v>6</v>
      </c>
      <c r="E2506" s="11" t="s">
        <v>12</v>
      </c>
      <c r="F2506" s="3" t="str">
        <f t="shared" si="197"/>
        <v>Poc</v>
      </c>
      <c r="G2506" s="3" t="str">
        <f t="shared" si="198"/>
        <v>Branch</v>
      </c>
      <c r="H2506" s="19">
        <v>1.6</v>
      </c>
      <c r="I2506" s="19">
        <v>1</v>
      </c>
      <c r="J2506" s="19">
        <v>0</v>
      </c>
      <c r="K2506" s="24">
        <v>99</v>
      </c>
      <c r="L2506" s="12">
        <f t="shared" si="199"/>
        <v>1.2566370614359172</v>
      </c>
      <c r="M2506" s="4">
        <f t="shared" si="200"/>
        <v>9.9209864022096222E-2</v>
      </c>
      <c r="N2506" s="4">
        <f t="shared" si="201"/>
        <v>0.22843915397524506</v>
      </c>
    </row>
    <row r="2507" spans="1:14" x14ac:dyDescent="0.2">
      <c r="A2507" s="31">
        <v>37503</v>
      </c>
      <c r="B2507" s="11" t="s">
        <v>31</v>
      </c>
      <c r="C2507" s="11" t="s">
        <v>29</v>
      </c>
      <c r="D2507" s="7">
        <v>6</v>
      </c>
      <c r="E2507" s="11" t="s">
        <v>12</v>
      </c>
      <c r="F2507" s="3" t="str">
        <f t="shared" si="197"/>
        <v>Poc</v>
      </c>
      <c r="G2507" s="3" t="str">
        <f t="shared" si="198"/>
        <v>Branch</v>
      </c>
      <c r="H2507" s="19">
        <v>11</v>
      </c>
      <c r="I2507" s="19">
        <v>11</v>
      </c>
      <c r="J2507" s="19">
        <v>9</v>
      </c>
      <c r="K2507" s="24">
        <v>5</v>
      </c>
      <c r="L2507" s="12">
        <f t="shared" si="199"/>
        <v>349.50218271186446</v>
      </c>
      <c r="M2507" s="4">
        <f t="shared" si="200"/>
        <v>2.5434498923471032</v>
      </c>
      <c r="N2507" s="4">
        <f t="shared" si="201"/>
        <v>5.8565098068957493</v>
      </c>
    </row>
    <row r="2508" spans="1:14" x14ac:dyDescent="0.2">
      <c r="A2508" s="30">
        <v>37503</v>
      </c>
      <c r="B2508" s="3" t="s">
        <v>20</v>
      </c>
      <c r="C2508" s="3" t="s">
        <v>29</v>
      </c>
      <c r="D2508" s="2">
        <v>7</v>
      </c>
      <c r="E2508" s="3" t="s">
        <v>12</v>
      </c>
      <c r="F2508" s="3" t="str">
        <f t="shared" si="197"/>
        <v>Poc</v>
      </c>
      <c r="G2508" s="3" t="str">
        <f t="shared" si="198"/>
        <v>Branch</v>
      </c>
      <c r="H2508" s="17">
        <v>2</v>
      </c>
      <c r="I2508" s="17">
        <v>1.2</v>
      </c>
      <c r="J2508" s="17">
        <v>1.8</v>
      </c>
      <c r="K2508" s="22">
        <v>5</v>
      </c>
      <c r="L2508" s="12">
        <f t="shared" si="199"/>
        <v>12.063715789784807</v>
      </c>
      <c r="M2508" s="4">
        <f t="shared" si="200"/>
        <v>1.0814810970616646</v>
      </c>
      <c r="N2508" s="4">
        <f t="shared" si="201"/>
        <v>2.4902022524490359</v>
      </c>
    </row>
    <row r="2509" spans="1:14" x14ac:dyDescent="0.2">
      <c r="A2509" s="30">
        <v>37503</v>
      </c>
      <c r="B2509" s="3" t="s">
        <v>20</v>
      </c>
      <c r="C2509" s="3" t="s">
        <v>29</v>
      </c>
      <c r="D2509" s="2">
        <v>7</v>
      </c>
      <c r="E2509" s="3" t="s">
        <v>12</v>
      </c>
      <c r="F2509" s="3" t="str">
        <f t="shared" si="197"/>
        <v>Poc</v>
      </c>
      <c r="G2509" s="3" t="str">
        <f t="shared" si="198"/>
        <v>Branch</v>
      </c>
      <c r="H2509" s="17">
        <v>1.2</v>
      </c>
      <c r="I2509" s="17">
        <v>0.8</v>
      </c>
      <c r="J2509" s="17">
        <v>0.8</v>
      </c>
      <c r="K2509" s="22">
        <v>50</v>
      </c>
      <c r="L2509" s="12">
        <f t="shared" si="199"/>
        <v>2.7646015351590183</v>
      </c>
      <c r="M2509" s="4">
        <f t="shared" si="200"/>
        <v>0.44163254484430253</v>
      </c>
      <c r="N2509" s="4">
        <f t="shared" si="201"/>
        <v>1.0168965143395154</v>
      </c>
    </row>
    <row r="2510" spans="1:14" x14ac:dyDescent="0.2">
      <c r="A2510" s="30">
        <v>37503</v>
      </c>
      <c r="B2510" s="3" t="s">
        <v>20</v>
      </c>
      <c r="C2510" s="3" t="s">
        <v>29</v>
      </c>
      <c r="D2510" s="2">
        <v>7</v>
      </c>
      <c r="E2510" s="3" t="s">
        <v>12</v>
      </c>
      <c r="F2510" s="3" t="str">
        <f t="shared" si="197"/>
        <v>Poc</v>
      </c>
      <c r="G2510" s="3" t="str">
        <f t="shared" si="198"/>
        <v>Branch</v>
      </c>
      <c r="H2510" s="17">
        <v>10</v>
      </c>
      <c r="I2510" s="17">
        <v>9</v>
      </c>
      <c r="J2510" s="17">
        <v>8</v>
      </c>
      <c r="K2510" s="22">
        <v>98</v>
      </c>
      <c r="L2510" s="12">
        <f t="shared" si="199"/>
        <v>271.74776453551709</v>
      </c>
      <c r="M2510" s="4">
        <f t="shared" si="200"/>
        <v>2.4341659801589479</v>
      </c>
      <c r="N2510" s="4">
        <f t="shared" si="201"/>
        <v>5.6048742997872338</v>
      </c>
    </row>
    <row r="2511" spans="1:14" x14ac:dyDescent="0.2">
      <c r="A2511" s="30">
        <v>37503</v>
      </c>
      <c r="B2511" s="3" t="s">
        <v>20</v>
      </c>
      <c r="C2511" s="3" t="s">
        <v>29</v>
      </c>
      <c r="D2511" s="2">
        <v>7</v>
      </c>
      <c r="E2511" s="3" t="s">
        <v>12</v>
      </c>
      <c r="F2511" s="3" t="str">
        <f t="shared" si="197"/>
        <v>Poc</v>
      </c>
      <c r="G2511" s="3" t="str">
        <f t="shared" si="198"/>
        <v>Branch</v>
      </c>
      <c r="H2511" s="17">
        <v>2</v>
      </c>
      <c r="I2511" s="17">
        <v>1.8</v>
      </c>
      <c r="J2511" s="17">
        <v>0.8</v>
      </c>
      <c r="K2511" s="22">
        <v>0</v>
      </c>
      <c r="L2511" s="12">
        <f t="shared" si="199"/>
        <v>4.8380526865282816</v>
      </c>
      <c r="M2511" s="4">
        <f t="shared" si="200"/>
        <v>0.68467059353059689</v>
      </c>
      <c r="N2511" s="4">
        <f t="shared" si="201"/>
        <v>1.5765123022749379</v>
      </c>
    </row>
    <row r="2512" spans="1:14" x14ac:dyDescent="0.2">
      <c r="A2512" s="30">
        <v>37503</v>
      </c>
      <c r="B2512" s="3" t="s">
        <v>20</v>
      </c>
      <c r="C2512" s="3" t="s">
        <v>29</v>
      </c>
      <c r="D2512" s="2">
        <v>8</v>
      </c>
      <c r="E2512" s="3" t="s">
        <v>12</v>
      </c>
      <c r="F2512" s="3" t="str">
        <f t="shared" si="197"/>
        <v>Poc</v>
      </c>
      <c r="G2512" s="3" t="str">
        <f t="shared" si="198"/>
        <v>Branch</v>
      </c>
      <c r="H2512" s="17">
        <v>1.2</v>
      </c>
      <c r="I2512" s="17">
        <v>1.6</v>
      </c>
      <c r="J2512" s="17">
        <v>0.6</v>
      </c>
      <c r="K2512" s="22">
        <v>20</v>
      </c>
      <c r="L2512" s="12">
        <f t="shared" si="199"/>
        <v>2.638937829015426</v>
      </c>
      <c r="M2512" s="4">
        <f t="shared" si="200"/>
        <v>0.42142915875601544</v>
      </c>
      <c r="N2512" s="4">
        <f t="shared" si="201"/>
        <v>0.97037649870462228</v>
      </c>
    </row>
    <row r="2513" spans="1:45" x14ac:dyDescent="0.2">
      <c r="A2513" s="31">
        <v>37503</v>
      </c>
      <c r="B2513" s="11" t="s">
        <v>31</v>
      </c>
      <c r="C2513" s="11" t="s">
        <v>29</v>
      </c>
      <c r="D2513" s="7">
        <v>8</v>
      </c>
      <c r="E2513" s="11" t="s">
        <v>12</v>
      </c>
      <c r="F2513" s="3" t="str">
        <f t="shared" si="197"/>
        <v>Poc</v>
      </c>
      <c r="G2513" s="3" t="str">
        <f t="shared" si="198"/>
        <v>Branch</v>
      </c>
      <c r="H2513" s="19">
        <v>2</v>
      </c>
      <c r="I2513" s="19">
        <v>1.5</v>
      </c>
      <c r="J2513" s="19">
        <v>0</v>
      </c>
      <c r="K2513" s="24">
        <v>90</v>
      </c>
      <c r="L2513" s="12">
        <f t="shared" si="199"/>
        <v>2.3561944901923448</v>
      </c>
      <c r="M2513" s="4">
        <f t="shared" si="200"/>
        <v>0.37221113608583389</v>
      </c>
      <c r="N2513" s="4">
        <f t="shared" si="201"/>
        <v>0.85704781339761926</v>
      </c>
    </row>
    <row r="2514" spans="1:45" x14ac:dyDescent="0.2">
      <c r="A2514" s="30">
        <v>37504</v>
      </c>
      <c r="B2514" s="3" t="s">
        <v>20</v>
      </c>
      <c r="C2514" s="3" t="s">
        <v>29</v>
      </c>
      <c r="D2514" s="2">
        <v>9</v>
      </c>
      <c r="E2514" s="3" t="s">
        <v>12</v>
      </c>
      <c r="F2514" s="3" t="str">
        <f t="shared" si="197"/>
        <v>Poc</v>
      </c>
      <c r="G2514" s="3" t="str">
        <f t="shared" si="198"/>
        <v>Branch</v>
      </c>
      <c r="H2514" s="17">
        <v>2</v>
      </c>
      <c r="I2514" s="17">
        <v>2</v>
      </c>
      <c r="J2514" s="17">
        <v>1.2</v>
      </c>
      <c r="K2514" s="22">
        <v>0</v>
      </c>
      <c r="L2514" s="12">
        <f t="shared" si="199"/>
        <v>7.6654860747590954</v>
      </c>
      <c r="M2514" s="4">
        <f t="shared" si="200"/>
        <v>0.88453969903286322</v>
      </c>
      <c r="N2514" s="4">
        <f t="shared" si="201"/>
        <v>2.0367279251545107</v>
      </c>
    </row>
    <row r="2515" spans="1:45" x14ac:dyDescent="0.2">
      <c r="A2515" s="30">
        <v>37504</v>
      </c>
      <c r="B2515" s="3" t="s">
        <v>20</v>
      </c>
      <c r="C2515" s="3" t="s">
        <v>29</v>
      </c>
      <c r="D2515" s="2">
        <v>9</v>
      </c>
      <c r="E2515" s="3" t="s">
        <v>12</v>
      </c>
      <c r="F2515" s="3" t="str">
        <f t="shared" si="197"/>
        <v>Poc</v>
      </c>
      <c r="G2515" s="3" t="str">
        <f t="shared" si="198"/>
        <v>Branch</v>
      </c>
      <c r="H2515" s="17">
        <v>5</v>
      </c>
      <c r="I2515" s="17">
        <v>5</v>
      </c>
      <c r="J2515" s="17">
        <v>3</v>
      </c>
      <c r="K2515" s="22">
        <v>90</v>
      </c>
      <c r="L2515" s="12">
        <f t="shared" si="199"/>
        <v>47.909287967244346</v>
      </c>
      <c r="M2515" s="4">
        <f t="shared" si="200"/>
        <v>1.6804197163769385</v>
      </c>
      <c r="N2515" s="4">
        <f t="shared" si="201"/>
        <v>3.8693093889028209</v>
      </c>
    </row>
    <row r="2516" spans="1:45" x14ac:dyDescent="0.2">
      <c r="A2516" s="30">
        <v>37504</v>
      </c>
      <c r="B2516" s="3" t="s">
        <v>20</v>
      </c>
      <c r="C2516" s="3" t="s">
        <v>29</v>
      </c>
      <c r="D2516" s="2">
        <v>9</v>
      </c>
      <c r="E2516" s="3" t="s">
        <v>12</v>
      </c>
      <c r="F2516" s="3" t="str">
        <f t="shared" si="197"/>
        <v>Poc</v>
      </c>
      <c r="G2516" s="3" t="str">
        <f t="shared" si="198"/>
        <v>Branch</v>
      </c>
      <c r="H2516" s="17">
        <v>1.5</v>
      </c>
      <c r="I2516" s="17">
        <v>1</v>
      </c>
      <c r="J2516" s="17">
        <v>1.2</v>
      </c>
      <c r="K2516" s="22">
        <v>0</v>
      </c>
      <c r="L2516" s="12">
        <f t="shared" si="199"/>
        <v>5.7019906662654742</v>
      </c>
      <c r="M2516" s="4">
        <f t="shared" si="200"/>
        <v>0.75602650206626509</v>
      </c>
      <c r="N2516" s="4">
        <f t="shared" si="201"/>
        <v>1.7408153535662141</v>
      </c>
    </row>
    <row r="2517" spans="1:45" x14ac:dyDescent="0.2">
      <c r="A2517" s="30">
        <v>37504</v>
      </c>
      <c r="B2517" s="3" t="s">
        <v>20</v>
      </c>
      <c r="C2517" s="3" t="s">
        <v>29</v>
      </c>
      <c r="D2517" s="2">
        <v>9</v>
      </c>
      <c r="E2517" s="3" t="s">
        <v>12</v>
      </c>
      <c r="F2517" s="3" t="str">
        <f t="shared" si="197"/>
        <v>Poc</v>
      </c>
      <c r="G2517" s="3" t="str">
        <f t="shared" si="198"/>
        <v>Branch</v>
      </c>
      <c r="H2517" s="17">
        <v>1.5</v>
      </c>
      <c r="I2517" s="17">
        <v>1</v>
      </c>
      <c r="J2517" s="17">
        <v>0.8</v>
      </c>
      <c r="K2517" s="22">
        <v>0</v>
      </c>
      <c r="L2517" s="12">
        <f t="shared" si="199"/>
        <v>3.1887165433936402</v>
      </c>
      <c r="M2517" s="4">
        <f t="shared" si="200"/>
        <v>0.50361591494336555</v>
      </c>
      <c r="N2517" s="4">
        <f t="shared" si="201"/>
        <v>1.1596184983431508</v>
      </c>
      <c r="AJ2517" s="15"/>
      <c r="AK2517" s="15"/>
      <c r="AL2517" s="15"/>
      <c r="AM2517" s="15"/>
      <c r="AN2517" s="15"/>
      <c r="AO2517" s="15"/>
    </row>
    <row r="2518" spans="1:45" x14ac:dyDescent="0.2">
      <c r="A2518" s="30">
        <v>37504</v>
      </c>
      <c r="B2518" s="3" t="s">
        <v>20</v>
      </c>
      <c r="C2518" s="3" t="s">
        <v>29</v>
      </c>
      <c r="D2518" s="2">
        <v>9</v>
      </c>
      <c r="E2518" s="3" t="s">
        <v>12</v>
      </c>
      <c r="F2518" s="3" t="str">
        <f t="shared" si="197"/>
        <v>Poc</v>
      </c>
      <c r="G2518" s="3" t="str">
        <f t="shared" si="198"/>
        <v>Branch</v>
      </c>
      <c r="H2518" s="17">
        <v>1.8</v>
      </c>
      <c r="I2518" s="17">
        <v>1.5</v>
      </c>
      <c r="J2518" s="17">
        <v>1.3</v>
      </c>
      <c r="K2518" s="22">
        <v>15</v>
      </c>
      <c r="L2518" s="12">
        <f t="shared" si="199"/>
        <v>7.4298666257398613</v>
      </c>
      <c r="M2518" s="4">
        <f t="shared" si="200"/>
        <v>0.87098101776796422</v>
      </c>
      <c r="N2518" s="4">
        <f t="shared" si="201"/>
        <v>2.0055079077932967</v>
      </c>
      <c r="AI2518" s="15"/>
      <c r="AJ2518" s="15"/>
      <c r="AK2518" s="15"/>
      <c r="AL2518" s="15"/>
      <c r="AM2518" s="15"/>
      <c r="AN2518" s="15"/>
      <c r="AO2518" s="15"/>
    </row>
    <row r="2519" spans="1:45" x14ac:dyDescent="0.2">
      <c r="A2519" s="30">
        <v>37504</v>
      </c>
      <c r="B2519" s="3" t="s">
        <v>20</v>
      </c>
      <c r="C2519" s="3" t="s">
        <v>29</v>
      </c>
      <c r="D2519" s="2">
        <v>9</v>
      </c>
      <c r="E2519" s="3" t="s">
        <v>12</v>
      </c>
      <c r="F2519" s="3" t="str">
        <f t="shared" si="197"/>
        <v>Poc</v>
      </c>
      <c r="G2519" s="3" t="str">
        <f t="shared" si="198"/>
        <v>Branch</v>
      </c>
      <c r="H2519" s="17">
        <v>1</v>
      </c>
      <c r="I2519" s="17">
        <v>0.8</v>
      </c>
      <c r="J2519" s="17">
        <v>0.4</v>
      </c>
      <c r="K2519" s="22">
        <v>0</v>
      </c>
      <c r="L2519" s="12">
        <f t="shared" si="199"/>
        <v>1.1309733552923256</v>
      </c>
      <c r="M2519" s="4">
        <f t="shared" si="200"/>
        <v>5.3452373461421121E-2</v>
      </c>
      <c r="N2519" s="4">
        <f t="shared" si="201"/>
        <v>0.1230786383174188</v>
      </c>
      <c r="AI2519" s="15"/>
      <c r="AJ2519" s="15"/>
      <c r="AK2519" s="15"/>
      <c r="AL2519" s="15"/>
      <c r="AM2519" s="15"/>
      <c r="AN2519" s="15"/>
      <c r="AO2519" s="15"/>
    </row>
    <row r="2520" spans="1:45" x14ac:dyDescent="0.2">
      <c r="A2520" s="31">
        <v>37504</v>
      </c>
      <c r="B2520" s="11" t="s">
        <v>31</v>
      </c>
      <c r="C2520" s="11" t="s">
        <v>29</v>
      </c>
      <c r="D2520" s="7">
        <v>9</v>
      </c>
      <c r="E2520" s="11" t="s">
        <v>12</v>
      </c>
      <c r="F2520" s="3" t="str">
        <f t="shared" si="197"/>
        <v>Poc</v>
      </c>
      <c r="G2520" s="3" t="str">
        <f t="shared" si="198"/>
        <v>Branch</v>
      </c>
      <c r="H2520" s="19">
        <v>1.4</v>
      </c>
      <c r="I2520" s="19">
        <v>1</v>
      </c>
      <c r="J2520" s="19">
        <v>0</v>
      </c>
      <c r="K2520" s="24">
        <v>50</v>
      </c>
      <c r="L2520" s="12">
        <f t="shared" si="199"/>
        <v>1.0995574287564276</v>
      </c>
      <c r="M2520" s="4">
        <f t="shared" si="200"/>
        <v>4.1217917044409476E-2</v>
      </c>
      <c r="N2520" s="4">
        <f t="shared" si="201"/>
        <v>9.4907761350722444E-2</v>
      </c>
      <c r="AB2520" s="15"/>
      <c r="AI2520" s="15"/>
    </row>
    <row r="2521" spans="1:45" x14ac:dyDescent="0.2">
      <c r="A2521" s="31">
        <v>37504</v>
      </c>
      <c r="B2521" s="11" t="s">
        <v>31</v>
      </c>
      <c r="C2521" s="11" t="s">
        <v>29</v>
      </c>
      <c r="D2521" s="7">
        <v>9</v>
      </c>
      <c r="E2521" s="11" t="s">
        <v>12</v>
      </c>
      <c r="F2521" s="3" t="str">
        <f t="shared" si="197"/>
        <v>Poc</v>
      </c>
      <c r="G2521" s="3" t="str">
        <f t="shared" si="198"/>
        <v>Branch</v>
      </c>
      <c r="H2521" s="19">
        <v>0.8</v>
      </c>
      <c r="I2521" s="19">
        <v>0.8</v>
      </c>
      <c r="J2521" s="19">
        <v>0</v>
      </c>
      <c r="K2521" s="24">
        <v>80</v>
      </c>
      <c r="L2521" s="12">
        <f t="shared" si="199"/>
        <v>0.50265482457436694</v>
      </c>
      <c r="M2521" s="4">
        <f t="shared" si="200"/>
        <v>-0.29873014464994135</v>
      </c>
      <c r="N2521" s="4">
        <f t="shared" si="201"/>
        <v>-0.68785157789890994</v>
      </c>
      <c r="AB2521" s="15"/>
    </row>
    <row r="2522" spans="1:45" x14ac:dyDescent="0.2">
      <c r="A2522" s="30">
        <v>37504</v>
      </c>
      <c r="B2522" s="3" t="s">
        <v>20</v>
      </c>
      <c r="C2522" s="3" t="s">
        <v>29</v>
      </c>
      <c r="D2522" s="2">
        <v>10</v>
      </c>
      <c r="E2522" s="3" t="s">
        <v>12</v>
      </c>
      <c r="F2522" s="3" t="str">
        <f t="shared" si="197"/>
        <v>Poc</v>
      </c>
      <c r="G2522" s="3" t="str">
        <f t="shared" si="198"/>
        <v>Branch</v>
      </c>
      <c r="H2522" s="17">
        <v>2.2000000000000002</v>
      </c>
      <c r="I2522" s="17">
        <v>1.5</v>
      </c>
      <c r="J2522" s="17">
        <v>1.2</v>
      </c>
      <c r="K2522" s="22">
        <v>0</v>
      </c>
      <c r="L2522" s="12">
        <f t="shared" si="199"/>
        <v>7.115707360380882</v>
      </c>
      <c r="M2522" s="4">
        <f t="shared" si="200"/>
        <v>0.85221807904298452</v>
      </c>
      <c r="N2522" s="4">
        <f t="shared" si="201"/>
        <v>1.9623046447843975</v>
      </c>
      <c r="AB2522" s="15"/>
    </row>
    <row r="2523" spans="1:45" x14ac:dyDescent="0.2">
      <c r="A2523" s="30">
        <v>37504</v>
      </c>
      <c r="B2523" s="3" t="s">
        <v>20</v>
      </c>
      <c r="C2523" s="3" t="s">
        <v>29</v>
      </c>
      <c r="D2523" s="2">
        <v>10</v>
      </c>
      <c r="E2523" s="3" t="s">
        <v>12</v>
      </c>
      <c r="F2523" s="3" t="str">
        <f t="shared" si="197"/>
        <v>Poc</v>
      </c>
      <c r="G2523" s="3" t="str">
        <f t="shared" si="198"/>
        <v>Branch</v>
      </c>
      <c r="H2523" s="17">
        <v>0.8</v>
      </c>
      <c r="I2523" s="17">
        <v>0.6</v>
      </c>
      <c r="J2523" s="17">
        <v>0.4</v>
      </c>
      <c r="K2523" s="22">
        <v>0</v>
      </c>
      <c r="L2523" s="12">
        <f t="shared" si="199"/>
        <v>0.87964594300514221</v>
      </c>
      <c r="M2523" s="4">
        <f t="shared" si="200"/>
        <v>-5.5692095963646875E-2</v>
      </c>
      <c r="N2523" s="4">
        <f t="shared" si="201"/>
        <v>-0.12823578996348717</v>
      </c>
    </row>
    <row r="2524" spans="1:45" x14ac:dyDescent="0.2">
      <c r="A2524" s="30">
        <v>37504</v>
      </c>
      <c r="B2524" s="3" t="s">
        <v>20</v>
      </c>
      <c r="C2524" s="3" t="s">
        <v>29</v>
      </c>
      <c r="D2524" s="2">
        <v>10</v>
      </c>
      <c r="E2524" s="3" t="s">
        <v>12</v>
      </c>
      <c r="F2524" s="3" t="str">
        <f t="shared" si="197"/>
        <v>Poc</v>
      </c>
      <c r="G2524" s="3" t="str">
        <f t="shared" si="198"/>
        <v>Branch</v>
      </c>
      <c r="H2524" s="17">
        <v>0.5</v>
      </c>
      <c r="I2524" s="17">
        <v>0.4</v>
      </c>
      <c r="J2524" s="17">
        <v>0</v>
      </c>
      <c r="K2524" s="22">
        <v>0</v>
      </c>
      <c r="L2524" s="12">
        <f t="shared" si="199"/>
        <v>0.15707963267948966</v>
      </c>
      <c r="M2524" s="4">
        <f t="shared" si="200"/>
        <v>-0.80388012296984734</v>
      </c>
      <c r="N2524" s="4">
        <f t="shared" si="201"/>
        <v>-1.8510023877045909</v>
      </c>
    </row>
    <row r="2525" spans="1:45" x14ac:dyDescent="0.2">
      <c r="A2525" s="30">
        <v>37504</v>
      </c>
      <c r="B2525" s="3" t="s">
        <v>20</v>
      </c>
      <c r="C2525" s="3" t="s">
        <v>29</v>
      </c>
      <c r="D2525" s="2">
        <v>10</v>
      </c>
      <c r="E2525" s="3" t="s">
        <v>12</v>
      </c>
      <c r="F2525" s="3" t="str">
        <f t="shared" si="197"/>
        <v>Poc</v>
      </c>
      <c r="G2525" s="3" t="str">
        <f t="shared" si="198"/>
        <v>Branch</v>
      </c>
      <c r="H2525" s="17">
        <v>1.5</v>
      </c>
      <c r="I2525" s="17">
        <v>1.2</v>
      </c>
      <c r="J2525" s="17">
        <v>0.6</v>
      </c>
      <c r="K2525" s="22">
        <v>0</v>
      </c>
      <c r="L2525" s="12">
        <f t="shared" si="199"/>
        <v>2.5446900494077322</v>
      </c>
      <c r="M2525" s="4">
        <f t="shared" si="200"/>
        <v>0.40563489157278354</v>
      </c>
      <c r="N2525" s="4">
        <f t="shared" si="201"/>
        <v>0.93400885453374749</v>
      </c>
      <c r="AP2525" s="15"/>
    </row>
    <row r="2526" spans="1:45" s="15" customFormat="1" x14ac:dyDescent="0.2">
      <c r="A2526" s="30">
        <v>37504</v>
      </c>
      <c r="B2526" s="3" t="s">
        <v>20</v>
      </c>
      <c r="C2526" s="3" t="s">
        <v>29</v>
      </c>
      <c r="D2526" s="2">
        <v>10</v>
      </c>
      <c r="E2526" s="3" t="s">
        <v>12</v>
      </c>
      <c r="F2526" s="3" t="str">
        <f t="shared" si="197"/>
        <v>Poc</v>
      </c>
      <c r="G2526" s="3" t="str">
        <f t="shared" si="198"/>
        <v>Branch</v>
      </c>
      <c r="H2526" s="17">
        <v>4</v>
      </c>
      <c r="I2526" s="17">
        <v>3.5</v>
      </c>
      <c r="J2526" s="17">
        <v>3.5</v>
      </c>
      <c r="K2526" s="22">
        <v>0</v>
      </c>
      <c r="L2526" s="12">
        <f t="shared" si="199"/>
        <v>49.480084294039244</v>
      </c>
      <c r="M2526" s="4">
        <f t="shared" si="200"/>
        <v>1.6944304308197531</v>
      </c>
      <c r="N2526" s="4">
        <f t="shared" si="201"/>
        <v>3.9015702511210422</v>
      </c>
      <c r="O2526" s="4"/>
      <c r="P2526" s="4"/>
      <c r="T2526" s="55"/>
      <c r="Z2526" s="55"/>
      <c r="AB2526" s="1"/>
      <c r="AI2526" s="1"/>
      <c r="AJ2526" s="1"/>
      <c r="AK2526" s="1"/>
      <c r="AL2526" s="1"/>
      <c r="AM2526" s="1"/>
      <c r="AN2526" s="1"/>
      <c r="AO2526" s="1"/>
      <c r="AS2526" s="55"/>
    </row>
    <row r="2527" spans="1:45" s="15" customFormat="1" x14ac:dyDescent="0.2">
      <c r="A2527" s="31">
        <v>37504</v>
      </c>
      <c r="B2527" s="11" t="s">
        <v>31</v>
      </c>
      <c r="C2527" s="11" t="s">
        <v>29</v>
      </c>
      <c r="D2527" s="7">
        <v>10</v>
      </c>
      <c r="E2527" s="11" t="s">
        <v>12</v>
      </c>
      <c r="F2527" s="3" t="str">
        <f t="shared" si="197"/>
        <v>Poc</v>
      </c>
      <c r="G2527" s="3" t="str">
        <f t="shared" si="198"/>
        <v>Branch</v>
      </c>
      <c r="H2527" s="19">
        <v>4</v>
      </c>
      <c r="I2527" s="19">
        <v>4</v>
      </c>
      <c r="J2527" s="19">
        <v>3</v>
      </c>
      <c r="K2527" s="24">
        <v>30</v>
      </c>
      <c r="L2527" s="12">
        <f t="shared" si="199"/>
        <v>40.840704496667314</v>
      </c>
      <c r="M2527" s="4">
        <f t="shared" si="200"/>
        <v>1.6110932250009706</v>
      </c>
      <c r="N2527" s="4">
        <f t="shared" si="201"/>
        <v>3.7096792433109371</v>
      </c>
      <c r="O2527" s="4"/>
      <c r="P2527" s="4"/>
      <c r="T2527" s="55"/>
      <c r="Z2527" s="55"/>
      <c r="AB2527" s="1"/>
      <c r="AI2527" s="1"/>
      <c r="AJ2527" s="1"/>
      <c r="AK2527" s="1"/>
      <c r="AL2527" s="1"/>
      <c r="AM2527" s="1"/>
      <c r="AN2527" s="1"/>
      <c r="AO2527" s="1"/>
      <c r="AS2527" s="55"/>
    </row>
    <row r="2528" spans="1:45" s="15" customFormat="1" x14ac:dyDescent="0.2">
      <c r="A2528" s="31">
        <v>37504</v>
      </c>
      <c r="B2528" s="11" t="s">
        <v>31</v>
      </c>
      <c r="C2528" s="11" t="s">
        <v>29</v>
      </c>
      <c r="D2528" s="7">
        <v>10</v>
      </c>
      <c r="E2528" s="11" t="s">
        <v>12</v>
      </c>
      <c r="F2528" s="3" t="str">
        <f t="shared" si="197"/>
        <v>Poc</v>
      </c>
      <c r="G2528" s="3" t="str">
        <f t="shared" si="198"/>
        <v>Branch</v>
      </c>
      <c r="H2528" s="19">
        <v>2.6</v>
      </c>
      <c r="I2528" s="19">
        <v>2.4</v>
      </c>
      <c r="J2528" s="19">
        <v>2</v>
      </c>
      <c r="K2528" s="24">
        <v>30</v>
      </c>
      <c r="L2528" s="12">
        <f t="shared" si="199"/>
        <v>17.46725515395925</v>
      </c>
      <c r="M2528" s="4">
        <f t="shared" si="200"/>
        <v>1.2422246642761914</v>
      </c>
      <c r="N2528" s="4">
        <f t="shared" si="201"/>
        <v>2.8603279941118913</v>
      </c>
      <c r="O2528" s="4"/>
      <c r="P2528" s="4"/>
      <c r="T2528" s="55"/>
      <c r="Z2528" s="55"/>
      <c r="AB2528" s="1"/>
      <c r="AI2528" s="1"/>
      <c r="AJ2528" s="1"/>
      <c r="AK2528" s="1"/>
      <c r="AL2528" s="1"/>
      <c r="AM2528" s="1"/>
      <c r="AN2528" s="1"/>
      <c r="AO2528" s="1"/>
      <c r="AP2528" s="1"/>
      <c r="AS2528" s="55"/>
    </row>
    <row r="2529" spans="1:14" x14ac:dyDescent="0.2">
      <c r="A2529" s="31">
        <v>37504</v>
      </c>
      <c r="B2529" s="11" t="s">
        <v>31</v>
      </c>
      <c r="C2529" s="11" t="s">
        <v>29</v>
      </c>
      <c r="D2529" s="7">
        <v>10</v>
      </c>
      <c r="E2529" s="11" t="s">
        <v>12</v>
      </c>
      <c r="F2529" s="3" t="str">
        <f t="shared" si="197"/>
        <v>Poc</v>
      </c>
      <c r="G2529" s="3" t="str">
        <f t="shared" si="198"/>
        <v>Branch</v>
      </c>
      <c r="H2529" s="19">
        <v>25</v>
      </c>
      <c r="I2529" s="19">
        <v>23</v>
      </c>
      <c r="J2529" s="19">
        <v>20</v>
      </c>
      <c r="K2529" s="24">
        <v>5</v>
      </c>
      <c r="L2529" s="12">
        <f t="shared" si="199"/>
        <v>1708.24100538945</v>
      </c>
      <c r="M2529" s="4">
        <f t="shared" si="200"/>
        <v>3.2325491426568278</v>
      </c>
      <c r="N2529" s="4">
        <f t="shared" si="201"/>
        <v>7.4432194682522939</v>
      </c>
    </row>
    <row r="2530" spans="1:14" x14ac:dyDescent="0.2">
      <c r="A2530" s="31">
        <v>37583</v>
      </c>
      <c r="B2530" s="11" t="s">
        <v>38</v>
      </c>
      <c r="C2530" s="3" t="s">
        <v>41</v>
      </c>
      <c r="D2530" s="6">
        <v>5</v>
      </c>
      <c r="E2530" s="28" t="s">
        <v>23</v>
      </c>
      <c r="F2530" s="3" t="str">
        <f t="shared" si="197"/>
        <v>Other</v>
      </c>
      <c r="G2530" s="3" t="str">
        <f t="shared" si="198"/>
        <v>OtherEnc</v>
      </c>
      <c r="H2530" s="19">
        <v>14</v>
      </c>
      <c r="I2530" s="17">
        <v>11</v>
      </c>
      <c r="J2530" s="19">
        <v>0</v>
      </c>
      <c r="K2530" s="22">
        <v>5</v>
      </c>
      <c r="L2530" s="12">
        <f t="shared" si="199"/>
        <v>120.95131716320704</v>
      </c>
      <c r="M2530" s="4">
        <f t="shared" si="200"/>
        <v>2.0826106022026347</v>
      </c>
      <c r="N2530" s="4">
        <f t="shared" si="201"/>
        <v>4.7953881271431387</v>
      </c>
    </row>
    <row r="2531" spans="1:14" x14ac:dyDescent="0.2">
      <c r="A2531" s="31">
        <v>37583</v>
      </c>
      <c r="B2531" s="11" t="s">
        <v>38</v>
      </c>
      <c r="C2531" s="3" t="s">
        <v>41</v>
      </c>
      <c r="D2531" s="6">
        <v>5</v>
      </c>
      <c r="E2531" s="28" t="s">
        <v>23</v>
      </c>
      <c r="F2531" s="3" t="str">
        <f t="shared" si="197"/>
        <v>Other</v>
      </c>
      <c r="G2531" s="3" t="str">
        <f t="shared" si="198"/>
        <v>OtherEnc</v>
      </c>
      <c r="H2531" s="19">
        <v>12</v>
      </c>
      <c r="I2531" s="17">
        <v>9.5</v>
      </c>
      <c r="J2531" s="19">
        <v>0</v>
      </c>
      <c r="K2531" s="22">
        <v>60</v>
      </c>
      <c r="L2531" s="12">
        <f t="shared" si="199"/>
        <v>89.535390627309098</v>
      </c>
      <c r="M2531" s="4">
        <f t="shared" si="200"/>
        <v>1.9519947327026441</v>
      </c>
      <c r="N2531" s="4">
        <f t="shared" si="201"/>
        <v>4.4946339731240048</v>
      </c>
    </row>
    <row r="2532" spans="1:14" x14ac:dyDescent="0.2">
      <c r="A2532" s="30">
        <v>37590</v>
      </c>
      <c r="B2532" s="3" t="s">
        <v>20</v>
      </c>
      <c r="C2532" s="3" t="s">
        <v>41</v>
      </c>
      <c r="D2532" s="2">
        <v>1</v>
      </c>
      <c r="E2532" s="3" t="s">
        <v>16</v>
      </c>
      <c r="F2532" s="3" t="str">
        <f t="shared" si="197"/>
        <v>Mon</v>
      </c>
      <c r="G2532" s="3" t="str">
        <f t="shared" si="198"/>
        <v>Encrust</v>
      </c>
      <c r="H2532" s="17">
        <v>1.4</v>
      </c>
      <c r="I2532" s="17">
        <v>1</v>
      </c>
      <c r="J2532" s="17">
        <v>0</v>
      </c>
      <c r="K2532" s="22">
        <v>0</v>
      </c>
      <c r="L2532" s="12">
        <f t="shared" si="199"/>
        <v>1.0995574287564276</v>
      </c>
      <c r="M2532" s="4">
        <f t="shared" si="200"/>
        <v>4.1217917044409476E-2</v>
      </c>
      <c r="N2532" s="4">
        <f t="shared" si="201"/>
        <v>9.4907761350722444E-2</v>
      </c>
    </row>
    <row r="2533" spans="1:14" x14ac:dyDescent="0.2">
      <c r="A2533" s="33">
        <v>37590</v>
      </c>
      <c r="B2533" t="s">
        <v>31</v>
      </c>
      <c r="C2533" s="3" t="s">
        <v>41</v>
      </c>
      <c r="D2533" s="7">
        <v>1</v>
      </c>
      <c r="E2533" t="s">
        <v>16</v>
      </c>
      <c r="F2533" s="3" t="str">
        <f t="shared" si="197"/>
        <v>Mon</v>
      </c>
      <c r="G2533" s="3" t="str">
        <f t="shared" si="198"/>
        <v>Encrust</v>
      </c>
      <c r="H2533" s="34">
        <v>2</v>
      </c>
      <c r="I2533" s="34">
        <v>1</v>
      </c>
      <c r="J2533" s="34">
        <v>0</v>
      </c>
      <c r="K2533">
        <v>0</v>
      </c>
      <c r="L2533" s="12">
        <f t="shared" si="199"/>
        <v>1.5707963267948966</v>
      </c>
      <c r="M2533" s="4">
        <f t="shared" si="200"/>
        <v>0.19611987703015263</v>
      </c>
      <c r="N2533" s="4">
        <f t="shared" si="201"/>
        <v>0.45158270528945482</v>
      </c>
    </row>
    <row r="2534" spans="1:14" x14ac:dyDescent="0.2">
      <c r="A2534" s="33">
        <v>37590</v>
      </c>
      <c r="B2534" t="s">
        <v>31</v>
      </c>
      <c r="C2534" s="3" t="s">
        <v>41</v>
      </c>
      <c r="D2534" s="7">
        <v>1</v>
      </c>
      <c r="E2534" t="s">
        <v>16</v>
      </c>
      <c r="F2534" s="3" t="str">
        <f t="shared" si="197"/>
        <v>Mon</v>
      </c>
      <c r="G2534" s="3" t="str">
        <f t="shared" si="198"/>
        <v>Encrust</v>
      </c>
      <c r="H2534" s="34">
        <v>2</v>
      </c>
      <c r="I2534" s="34">
        <v>1</v>
      </c>
      <c r="J2534" s="34">
        <v>0</v>
      </c>
      <c r="K2534">
        <v>0</v>
      </c>
      <c r="L2534" s="12">
        <f t="shared" si="199"/>
        <v>1.5707963267948966</v>
      </c>
      <c r="M2534" s="4">
        <f t="shared" si="200"/>
        <v>0.19611987703015263</v>
      </c>
      <c r="N2534" s="4">
        <f t="shared" si="201"/>
        <v>0.45158270528945482</v>
      </c>
    </row>
    <row r="2535" spans="1:14" x14ac:dyDescent="0.2">
      <c r="A2535" s="30">
        <v>37583</v>
      </c>
      <c r="B2535" s="3" t="s">
        <v>20</v>
      </c>
      <c r="C2535" s="3" t="s">
        <v>41</v>
      </c>
      <c r="D2535" s="2">
        <v>2</v>
      </c>
      <c r="E2535" s="3" t="s">
        <v>16</v>
      </c>
      <c r="F2535" s="3" t="str">
        <f t="shared" si="197"/>
        <v>Mon</v>
      </c>
      <c r="G2535" s="3" t="str">
        <f t="shared" si="198"/>
        <v>Encrust</v>
      </c>
      <c r="H2535" s="17">
        <v>1</v>
      </c>
      <c r="I2535" s="17">
        <v>0.8</v>
      </c>
      <c r="J2535" s="17">
        <v>0</v>
      </c>
      <c r="K2535" s="22">
        <v>0</v>
      </c>
      <c r="L2535" s="12">
        <f t="shared" si="199"/>
        <v>0.62831853071795862</v>
      </c>
      <c r="M2535" s="4">
        <f t="shared" si="200"/>
        <v>-0.20182013164188498</v>
      </c>
      <c r="N2535" s="4">
        <f t="shared" si="201"/>
        <v>-0.46470802658470023</v>
      </c>
    </row>
    <row r="2536" spans="1:14" x14ac:dyDescent="0.2">
      <c r="A2536" s="30">
        <v>37583</v>
      </c>
      <c r="B2536" s="3" t="s">
        <v>20</v>
      </c>
      <c r="C2536" s="3" t="s">
        <v>41</v>
      </c>
      <c r="D2536" s="2">
        <v>2</v>
      </c>
      <c r="E2536" s="3" t="s">
        <v>16</v>
      </c>
      <c r="F2536" s="3" t="str">
        <f t="shared" si="197"/>
        <v>Mon</v>
      </c>
      <c r="G2536" s="3" t="str">
        <f t="shared" si="198"/>
        <v>Encrust</v>
      </c>
      <c r="H2536" s="17">
        <v>1</v>
      </c>
      <c r="I2536" s="17">
        <v>0.8</v>
      </c>
      <c r="J2536" s="17">
        <v>0</v>
      </c>
      <c r="K2536" s="22">
        <v>0</v>
      </c>
      <c r="L2536" s="12">
        <f t="shared" si="199"/>
        <v>0.62831853071795862</v>
      </c>
      <c r="M2536" s="4">
        <f t="shared" si="200"/>
        <v>-0.20182013164188498</v>
      </c>
      <c r="N2536" s="4">
        <f t="shared" si="201"/>
        <v>-0.46470802658470023</v>
      </c>
    </row>
    <row r="2537" spans="1:14" x14ac:dyDescent="0.2">
      <c r="A2537" s="30">
        <v>37583</v>
      </c>
      <c r="B2537" s="3" t="s">
        <v>20</v>
      </c>
      <c r="C2537" s="3" t="s">
        <v>41</v>
      </c>
      <c r="D2537" s="2">
        <v>2</v>
      </c>
      <c r="E2537" s="3" t="s">
        <v>16</v>
      </c>
      <c r="F2537" s="3" t="str">
        <f t="shared" si="197"/>
        <v>Mon</v>
      </c>
      <c r="G2537" s="3" t="str">
        <f t="shared" si="198"/>
        <v>Encrust</v>
      </c>
      <c r="H2537" s="17">
        <v>2.5</v>
      </c>
      <c r="I2537" s="17">
        <v>1</v>
      </c>
      <c r="J2537" s="17">
        <v>0</v>
      </c>
      <c r="K2537" s="22">
        <v>0</v>
      </c>
      <c r="L2537" s="12">
        <f t="shared" si="199"/>
        <v>1.9634954084936207</v>
      </c>
      <c r="M2537" s="4">
        <f t="shared" si="200"/>
        <v>0.29302989003820906</v>
      </c>
      <c r="N2537" s="4">
        <f t="shared" si="201"/>
        <v>0.67472625660366459</v>
      </c>
    </row>
    <row r="2538" spans="1:14" x14ac:dyDescent="0.2">
      <c r="A2538" s="30">
        <v>37583</v>
      </c>
      <c r="B2538" s="3" t="s">
        <v>20</v>
      </c>
      <c r="C2538" s="3" t="s">
        <v>41</v>
      </c>
      <c r="D2538" s="2">
        <v>2</v>
      </c>
      <c r="E2538" s="3" t="s">
        <v>16</v>
      </c>
      <c r="F2538" s="3" t="str">
        <f t="shared" si="197"/>
        <v>Mon</v>
      </c>
      <c r="G2538" s="3" t="str">
        <f t="shared" si="198"/>
        <v>Encrust</v>
      </c>
      <c r="H2538" s="17">
        <v>2</v>
      </c>
      <c r="I2538" s="17">
        <v>1.6</v>
      </c>
      <c r="J2538" s="17">
        <v>0</v>
      </c>
      <c r="K2538" s="22">
        <v>0</v>
      </c>
      <c r="L2538" s="12">
        <f t="shared" si="199"/>
        <v>2.5132741228718345</v>
      </c>
      <c r="M2538" s="4">
        <f t="shared" si="200"/>
        <v>0.40023985968607745</v>
      </c>
      <c r="N2538" s="4">
        <f t="shared" si="201"/>
        <v>0.92158633453519034</v>
      </c>
    </row>
    <row r="2539" spans="1:14" x14ac:dyDescent="0.2">
      <c r="A2539" s="30">
        <v>37583</v>
      </c>
      <c r="B2539" s="3" t="s">
        <v>20</v>
      </c>
      <c r="C2539" s="3" t="s">
        <v>41</v>
      </c>
      <c r="D2539" s="2">
        <v>2</v>
      </c>
      <c r="E2539" s="3" t="s">
        <v>16</v>
      </c>
      <c r="F2539" s="3" t="str">
        <f t="shared" si="197"/>
        <v>Mon</v>
      </c>
      <c r="G2539" s="3" t="str">
        <f t="shared" si="198"/>
        <v>Encrust</v>
      </c>
      <c r="H2539" s="17">
        <v>1.5</v>
      </c>
      <c r="I2539" s="17">
        <v>1.2</v>
      </c>
      <c r="J2539" s="17">
        <v>0</v>
      </c>
      <c r="K2539" s="22">
        <v>5</v>
      </c>
      <c r="L2539" s="12">
        <f t="shared" si="199"/>
        <v>1.4137166941154067</v>
      </c>
      <c r="M2539" s="4">
        <f t="shared" si="200"/>
        <v>0.15036238646947744</v>
      </c>
      <c r="N2539" s="4">
        <f t="shared" si="201"/>
        <v>0.34622218963162837</v>
      </c>
    </row>
    <row r="2540" spans="1:14" x14ac:dyDescent="0.2">
      <c r="A2540" s="30">
        <v>37583</v>
      </c>
      <c r="B2540" s="3" t="s">
        <v>20</v>
      </c>
      <c r="C2540" s="3" t="s">
        <v>41</v>
      </c>
      <c r="D2540" s="2">
        <v>2</v>
      </c>
      <c r="E2540" s="3" t="s">
        <v>16</v>
      </c>
      <c r="F2540" s="3" t="str">
        <f t="shared" si="197"/>
        <v>Mon</v>
      </c>
      <c r="G2540" s="3" t="str">
        <f t="shared" si="198"/>
        <v>Encrust</v>
      </c>
      <c r="H2540" s="17">
        <v>3.5</v>
      </c>
      <c r="I2540" s="17">
        <v>1.2</v>
      </c>
      <c r="J2540" s="17">
        <v>0</v>
      </c>
      <c r="K2540" s="22">
        <v>0</v>
      </c>
      <c r="L2540" s="12">
        <f t="shared" si="199"/>
        <v>3.2986722862692828</v>
      </c>
      <c r="M2540" s="4">
        <f t="shared" si="200"/>
        <v>0.51833917176407196</v>
      </c>
      <c r="N2540" s="4">
        <f t="shared" si="201"/>
        <v>1.1935200500188321</v>
      </c>
    </row>
    <row r="2541" spans="1:14" x14ac:dyDescent="0.2">
      <c r="A2541" s="30">
        <v>37583</v>
      </c>
      <c r="B2541" s="3" t="s">
        <v>20</v>
      </c>
      <c r="C2541" s="3" t="s">
        <v>41</v>
      </c>
      <c r="D2541" s="2">
        <v>2</v>
      </c>
      <c r="E2541" s="3" t="s">
        <v>16</v>
      </c>
      <c r="F2541" s="3" t="str">
        <f t="shared" si="197"/>
        <v>Mon</v>
      </c>
      <c r="G2541" s="3" t="str">
        <f t="shared" si="198"/>
        <v>Encrust</v>
      </c>
      <c r="H2541" s="17">
        <v>1.2</v>
      </c>
      <c r="I2541" s="17">
        <v>0.8</v>
      </c>
      <c r="J2541" s="17">
        <v>0</v>
      </c>
      <c r="K2541" s="22">
        <v>5</v>
      </c>
      <c r="L2541" s="12">
        <f t="shared" si="199"/>
        <v>0.7539822368615503</v>
      </c>
      <c r="M2541" s="4">
        <f t="shared" si="200"/>
        <v>-0.12263888559426017</v>
      </c>
      <c r="N2541" s="4">
        <f t="shared" si="201"/>
        <v>-0.28238646979074566</v>
      </c>
    </row>
    <row r="2542" spans="1:14" x14ac:dyDescent="0.2">
      <c r="A2542" s="30">
        <v>37583</v>
      </c>
      <c r="B2542" s="3" t="s">
        <v>20</v>
      </c>
      <c r="C2542" s="3" t="s">
        <v>41</v>
      </c>
      <c r="D2542" s="2">
        <v>2</v>
      </c>
      <c r="E2542" s="3" t="s">
        <v>16</v>
      </c>
      <c r="F2542" s="3" t="str">
        <f t="shared" si="197"/>
        <v>Mon</v>
      </c>
      <c r="G2542" s="3" t="str">
        <f t="shared" si="198"/>
        <v>Encrust</v>
      </c>
      <c r="H2542" s="17">
        <v>1</v>
      </c>
      <c r="I2542" s="17">
        <v>0.8</v>
      </c>
      <c r="J2542" s="17">
        <v>0</v>
      </c>
      <c r="K2542" s="22">
        <v>0</v>
      </c>
      <c r="L2542" s="12">
        <f t="shared" si="199"/>
        <v>0.62831853071795862</v>
      </c>
      <c r="M2542" s="4">
        <f t="shared" si="200"/>
        <v>-0.20182013164188498</v>
      </c>
      <c r="N2542" s="4">
        <f t="shared" si="201"/>
        <v>-0.46470802658470023</v>
      </c>
    </row>
    <row r="2543" spans="1:14" x14ac:dyDescent="0.2">
      <c r="A2543" s="30">
        <v>37583</v>
      </c>
      <c r="B2543" s="3" t="s">
        <v>20</v>
      </c>
      <c r="C2543" s="3" t="s">
        <v>41</v>
      </c>
      <c r="D2543" s="2">
        <v>2</v>
      </c>
      <c r="E2543" s="3" t="s">
        <v>16</v>
      </c>
      <c r="F2543" s="3" t="str">
        <f t="shared" si="197"/>
        <v>Mon</v>
      </c>
      <c r="G2543" s="3" t="str">
        <f t="shared" si="198"/>
        <v>Encrust</v>
      </c>
      <c r="H2543" s="17">
        <v>1.5</v>
      </c>
      <c r="I2543" s="17">
        <v>1.5</v>
      </c>
      <c r="J2543" s="17">
        <v>0</v>
      </c>
      <c r="K2543" s="22">
        <v>20</v>
      </c>
      <c r="L2543" s="12">
        <f t="shared" si="199"/>
        <v>1.7671458676442586</v>
      </c>
      <c r="M2543" s="4">
        <f t="shared" si="200"/>
        <v>0.24727239947753393</v>
      </c>
      <c r="N2543" s="4">
        <f t="shared" si="201"/>
        <v>0.56936574094583825</v>
      </c>
    </row>
    <row r="2544" spans="1:14" x14ac:dyDescent="0.2">
      <c r="A2544" s="30">
        <v>37583</v>
      </c>
      <c r="B2544" s="3" t="s">
        <v>20</v>
      </c>
      <c r="C2544" s="3" t="s">
        <v>41</v>
      </c>
      <c r="D2544" s="2">
        <v>2</v>
      </c>
      <c r="E2544" s="3" t="s">
        <v>16</v>
      </c>
      <c r="F2544" s="3" t="str">
        <f t="shared" si="197"/>
        <v>Mon</v>
      </c>
      <c r="G2544" s="3" t="str">
        <f t="shared" si="198"/>
        <v>Encrust</v>
      </c>
      <c r="H2544" s="17">
        <v>1</v>
      </c>
      <c r="I2544" s="17">
        <v>0.8</v>
      </c>
      <c r="J2544" s="17">
        <v>0</v>
      </c>
      <c r="K2544" s="22">
        <v>0</v>
      </c>
      <c r="L2544" s="12">
        <f t="shared" si="199"/>
        <v>0.62831853071795862</v>
      </c>
      <c r="M2544" s="4">
        <f t="shared" si="200"/>
        <v>-0.20182013164188498</v>
      </c>
      <c r="N2544" s="4">
        <f t="shared" si="201"/>
        <v>-0.46470802658470023</v>
      </c>
    </row>
    <row r="2545" spans="1:14" x14ac:dyDescent="0.2">
      <c r="A2545" s="30">
        <v>37583</v>
      </c>
      <c r="B2545" s="3" t="s">
        <v>20</v>
      </c>
      <c r="C2545" s="3" t="s">
        <v>41</v>
      </c>
      <c r="D2545" s="2">
        <v>2</v>
      </c>
      <c r="E2545" s="3" t="s">
        <v>16</v>
      </c>
      <c r="F2545" s="3" t="str">
        <f t="shared" si="197"/>
        <v>Mon</v>
      </c>
      <c r="G2545" s="3" t="str">
        <f t="shared" si="198"/>
        <v>Encrust</v>
      </c>
      <c r="H2545" s="17">
        <v>1.2</v>
      </c>
      <c r="I2545" s="17">
        <v>1</v>
      </c>
      <c r="J2545" s="17">
        <v>0</v>
      </c>
      <c r="K2545" s="22">
        <v>0</v>
      </c>
      <c r="L2545" s="12">
        <f t="shared" si="199"/>
        <v>0.94247779607693793</v>
      </c>
      <c r="M2545" s="4">
        <f t="shared" si="200"/>
        <v>-2.5728872586203724E-2</v>
      </c>
      <c r="N2545" s="4">
        <f t="shared" si="201"/>
        <v>-5.9242918476535858E-2</v>
      </c>
    </row>
    <row r="2546" spans="1:14" x14ac:dyDescent="0.2">
      <c r="A2546" s="30">
        <v>37583</v>
      </c>
      <c r="B2546" s="3" t="s">
        <v>20</v>
      </c>
      <c r="C2546" s="3" t="s">
        <v>41</v>
      </c>
      <c r="D2546" s="2">
        <v>2</v>
      </c>
      <c r="E2546" s="3" t="s">
        <v>16</v>
      </c>
      <c r="F2546" s="3" t="str">
        <f t="shared" si="197"/>
        <v>Mon</v>
      </c>
      <c r="G2546" s="3" t="str">
        <f t="shared" si="198"/>
        <v>Encrust</v>
      </c>
      <c r="H2546" s="17">
        <v>2</v>
      </c>
      <c r="I2546" s="17">
        <v>1.4</v>
      </c>
      <c r="J2546" s="17">
        <v>0</v>
      </c>
      <c r="K2546" s="22">
        <v>0</v>
      </c>
      <c r="L2546" s="12">
        <f t="shared" si="199"/>
        <v>2.1991148575128552</v>
      </c>
      <c r="M2546" s="4">
        <f t="shared" si="200"/>
        <v>0.34224791270839067</v>
      </c>
      <c r="N2546" s="4">
        <f t="shared" si="201"/>
        <v>0.78805494191066772</v>
      </c>
    </row>
    <row r="2547" spans="1:14" x14ac:dyDescent="0.2">
      <c r="A2547" s="30">
        <v>37583</v>
      </c>
      <c r="B2547" s="3" t="s">
        <v>20</v>
      </c>
      <c r="C2547" s="3" t="s">
        <v>41</v>
      </c>
      <c r="D2547" s="2">
        <v>2</v>
      </c>
      <c r="E2547" s="3" t="s">
        <v>16</v>
      </c>
      <c r="F2547" s="3" t="str">
        <f t="shared" si="197"/>
        <v>Mon</v>
      </c>
      <c r="G2547" s="3" t="str">
        <f t="shared" si="198"/>
        <v>Encrust</v>
      </c>
      <c r="H2547" s="17">
        <v>2.5</v>
      </c>
      <c r="I2547" s="17">
        <v>2</v>
      </c>
      <c r="J2547" s="17">
        <v>0</v>
      </c>
      <c r="K2547" s="22">
        <v>40</v>
      </c>
      <c r="L2547" s="12">
        <f t="shared" si="199"/>
        <v>3.9269908169872414</v>
      </c>
      <c r="M2547" s="4">
        <f t="shared" si="200"/>
        <v>0.59405988570219026</v>
      </c>
      <c r="N2547" s="4">
        <f t="shared" si="201"/>
        <v>1.3678734371636099</v>
      </c>
    </row>
    <row r="2548" spans="1:14" x14ac:dyDescent="0.2">
      <c r="A2548" s="30">
        <v>37583</v>
      </c>
      <c r="B2548" s="3" t="s">
        <v>20</v>
      </c>
      <c r="C2548" s="3" t="s">
        <v>41</v>
      </c>
      <c r="D2548" s="2">
        <v>2</v>
      </c>
      <c r="E2548" s="3" t="s">
        <v>16</v>
      </c>
      <c r="F2548" s="3" t="str">
        <f t="shared" si="197"/>
        <v>Mon</v>
      </c>
      <c r="G2548" s="3" t="str">
        <f t="shared" si="198"/>
        <v>Encrust</v>
      </c>
      <c r="H2548" s="17">
        <v>1.8</v>
      </c>
      <c r="I2548" s="17">
        <v>0.8</v>
      </c>
      <c r="J2548" s="17">
        <v>0</v>
      </c>
      <c r="K2548" s="22">
        <v>0</v>
      </c>
      <c r="L2548" s="12">
        <f t="shared" si="199"/>
        <v>1.1309733552923256</v>
      </c>
      <c r="M2548" s="4">
        <f t="shared" si="200"/>
        <v>5.3452373461421121E-2</v>
      </c>
      <c r="N2548" s="4">
        <f t="shared" si="201"/>
        <v>0.1230786383174188</v>
      </c>
    </row>
    <row r="2549" spans="1:14" x14ac:dyDescent="0.2">
      <c r="A2549" s="30">
        <v>37583</v>
      </c>
      <c r="B2549" s="3" t="s">
        <v>20</v>
      </c>
      <c r="C2549" s="3" t="s">
        <v>41</v>
      </c>
      <c r="D2549" s="2">
        <v>2</v>
      </c>
      <c r="E2549" s="3" t="s">
        <v>16</v>
      </c>
      <c r="F2549" s="3" t="str">
        <f t="shared" si="197"/>
        <v>Mon</v>
      </c>
      <c r="G2549" s="3" t="str">
        <f t="shared" si="198"/>
        <v>Encrust</v>
      </c>
      <c r="H2549" s="17">
        <v>1.2</v>
      </c>
      <c r="I2549" s="17">
        <v>0.4</v>
      </c>
      <c r="J2549" s="17">
        <v>0</v>
      </c>
      <c r="K2549" s="22">
        <v>0</v>
      </c>
      <c r="L2549" s="12">
        <f t="shared" si="199"/>
        <v>0.37699111843077515</v>
      </c>
      <c r="M2549" s="4">
        <f t="shared" si="200"/>
        <v>-0.42366888125824137</v>
      </c>
      <c r="N2549" s="4">
        <f t="shared" si="201"/>
        <v>-0.97553365035069095</v>
      </c>
    </row>
    <row r="2550" spans="1:14" x14ac:dyDescent="0.2">
      <c r="A2550" s="31">
        <v>37583</v>
      </c>
      <c r="B2550" s="11" t="s">
        <v>38</v>
      </c>
      <c r="C2550" s="3" t="s">
        <v>41</v>
      </c>
      <c r="D2550" s="6">
        <v>2</v>
      </c>
      <c r="E2550" s="28" t="s">
        <v>16</v>
      </c>
      <c r="F2550" s="3" t="str">
        <f t="shared" si="197"/>
        <v>Mon</v>
      </c>
      <c r="G2550" s="3" t="str">
        <f t="shared" si="198"/>
        <v>Encrust</v>
      </c>
      <c r="H2550" s="19">
        <v>2</v>
      </c>
      <c r="I2550" s="19">
        <v>4</v>
      </c>
      <c r="J2550" s="19">
        <v>0</v>
      </c>
      <c r="K2550" s="24">
        <v>40</v>
      </c>
      <c r="L2550" s="12">
        <f t="shared" si="199"/>
        <v>6.2831853071795862</v>
      </c>
      <c r="M2550" s="4">
        <f t="shared" si="200"/>
        <v>0.79817986835811505</v>
      </c>
      <c r="N2550" s="4">
        <f t="shared" si="201"/>
        <v>1.8378770664093453</v>
      </c>
    </row>
    <row r="2551" spans="1:14" x14ac:dyDescent="0.2">
      <c r="A2551" s="31">
        <v>37583</v>
      </c>
      <c r="B2551" s="11" t="s">
        <v>38</v>
      </c>
      <c r="C2551" s="3" t="s">
        <v>41</v>
      </c>
      <c r="D2551" s="6">
        <v>2</v>
      </c>
      <c r="E2551" s="28" t="s">
        <v>16</v>
      </c>
      <c r="F2551" s="3" t="str">
        <f t="shared" si="197"/>
        <v>Mon</v>
      </c>
      <c r="G2551" s="3" t="str">
        <f t="shared" si="198"/>
        <v>Encrust</v>
      </c>
      <c r="H2551" s="19">
        <v>7</v>
      </c>
      <c r="I2551" s="19">
        <v>3</v>
      </c>
      <c r="J2551" s="19">
        <v>0</v>
      </c>
      <c r="K2551" s="24">
        <v>40</v>
      </c>
      <c r="L2551" s="12">
        <f t="shared" si="199"/>
        <v>16.493361431346415</v>
      </c>
      <c r="M2551" s="4">
        <f t="shared" si="200"/>
        <v>1.2173091761000907</v>
      </c>
      <c r="N2551" s="4">
        <f t="shared" si="201"/>
        <v>2.8029579624529326</v>
      </c>
    </row>
    <row r="2552" spans="1:14" x14ac:dyDescent="0.2">
      <c r="A2552" s="31">
        <v>37583</v>
      </c>
      <c r="B2552" s="11" t="s">
        <v>38</v>
      </c>
      <c r="C2552" s="3" t="s">
        <v>41</v>
      </c>
      <c r="D2552" s="6">
        <v>2</v>
      </c>
      <c r="E2552" s="28" t="s">
        <v>16</v>
      </c>
      <c r="F2552" s="3" t="str">
        <f t="shared" si="197"/>
        <v>Mon</v>
      </c>
      <c r="G2552" s="3" t="str">
        <f t="shared" si="198"/>
        <v>Encrust</v>
      </c>
      <c r="H2552" s="19">
        <v>1.5</v>
      </c>
      <c r="I2552" s="19">
        <v>1</v>
      </c>
      <c r="J2552" s="19">
        <v>0</v>
      </c>
      <c r="K2552" s="24">
        <v>10</v>
      </c>
      <c r="L2552" s="12">
        <f t="shared" si="199"/>
        <v>1.1780972450961724</v>
      </c>
      <c r="M2552" s="4">
        <f t="shared" si="200"/>
        <v>7.1181140421852696E-2</v>
      </c>
      <c r="N2552" s="4">
        <f t="shared" si="201"/>
        <v>0.16390063283767389</v>
      </c>
    </row>
    <row r="2553" spans="1:14" x14ac:dyDescent="0.2">
      <c r="A2553" s="31">
        <v>37583</v>
      </c>
      <c r="B2553" s="11" t="s">
        <v>38</v>
      </c>
      <c r="C2553" s="3" t="s">
        <v>41</v>
      </c>
      <c r="D2553" s="6">
        <v>2</v>
      </c>
      <c r="E2553" s="28" t="s">
        <v>16</v>
      </c>
      <c r="F2553" s="3" t="str">
        <f t="shared" si="197"/>
        <v>Mon</v>
      </c>
      <c r="G2553" s="3" t="str">
        <f t="shared" si="198"/>
        <v>Encrust</v>
      </c>
      <c r="H2553" s="19">
        <v>5</v>
      </c>
      <c r="I2553" s="19">
        <v>1.5</v>
      </c>
      <c r="J2553" s="19">
        <v>0</v>
      </c>
      <c r="K2553" s="24">
        <v>60</v>
      </c>
      <c r="L2553" s="12">
        <f t="shared" si="199"/>
        <v>5.8904862254808616</v>
      </c>
      <c r="M2553" s="4">
        <f t="shared" si="200"/>
        <v>0.7701511447578715</v>
      </c>
      <c r="N2553" s="4">
        <f t="shared" si="201"/>
        <v>1.7733385452717743</v>
      </c>
    </row>
    <row r="2554" spans="1:14" x14ac:dyDescent="0.2">
      <c r="A2554" s="31">
        <v>37583</v>
      </c>
      <c r="B2554" s="11" t="s">
        <v>38</v>
      </c>
      <c r="C2554" s="3" t="s">
        <v>41</v>
      </c>
      <c r="D2554" s="6">
        <v>2</v>
      </c>
      <c r="E2554" s="28" t="s">
        <v>16</v>
      </c>
      <c r="F2554" s="3" t="str">
        <f t="shared" si="197"/>
        <v>Mon</v>
      </c>
      <c r="G2554" s="3" t="str">
        <f t="shared" si="198"/>
        <v>Encrust</v>
      </c>
      <c r="H2554" s="19">
        <v>3</v>
      </c>
      <c r="I2554" s="19">
        <v>2.5</v>
      </c>
      <c r="J2554" s="19">
        <v>0</v>
      </c>
      <c r="K2554" s="24">
        <v>0</v>
      </c>
      <c r="L2554" s="12">
        <f t="shared" si="199"/>
        <v>5.8904862254808616</v>
      </c>
      <c r="M2554" s="4">
        <f t="shared" si="200"/>
        <v>0.7701511447578715</v>
      </c>
      <c r="N2554" s="4">
        <f t="shared" si="201"/>
        <v>1.7733385452717743</v>
      </c>
    </row>
    <row r="2555" spans="1:14" x14ac:dyDescent="0.2">
      <c r="A2555" s="31">
        <v>37583</v>
      </c>
      <c r="B2555" s="11" t="s">
        <v>38</v>
      </c>
      <c r="C2555" s="3" t="s">
        <v>41</v>
      </c>
      <c r="D2555" s="6">
        <v>2</v>
      </c>
      <c r="E2555" s="28" t="s">
        <v>16</v>
      </c>
      <c r="F2555" s="3" t="str">
        <f t="shared" si="197"/>
        <v>Mon</v>
      </c>
      <c r="G2555" s="3" t="str">
        <f t="shared" si="198"/>
        <v>Encrust</v>
      </c>
      <c r="H2555" s="19">
        <v>5</v>
      </c>
      <c r="I2555" s="19">
        <v>4</v>
      </c>
      <c r="J2555" s="19">
        <v>0</v>
      </c>
      <c r="K2555" s="24">
        <v>0</v>
      </c>
      <c r="L2555" s="12">
        <f t="shared" si="199"/>
        <v>15.707963267948966</v>
      </c>
      <c r="M2555" s="4">
        <f t="shared" si="200"/>
        <v>1.1961198770301527</v>
      </c>
      <c r="N2555" s="4">
        <f t="shared" si="201"/>
        <v>2.7541677982835004</v>
      </c>
    </row>
    <row r="2556" spans="1:14" x14ac:dyDescent="0.2">
      <c r="A2556" s="31">
        <v>37583</v>
      </c>
      <c r="B2556" s="11" t="s">
        <v>38</v>
      </c>
      <c r="C2556" s="3" t="s">
        <v>41</v>
      </c>
      <c r="D2556" s="6">
        <v>2</v>
      </c>
      <c r="E2556" s="28" t="s">
        <v>16</v>
      </c>
      <c r="F2556" s="3" t="str">
        <f t="shared" si="197"/>
        <v>Mon</v>
      </c>
      <c r="G2556" s="3" t="str">
        <f t="shared" si="198"/>
        <v>Encrust</v>
      </c>
      <c r="H2556" s="19">
        <v>2</v>
      </c>
      <c r="I2556" s="19">
        <v>1.5</v>
      </c>
      <c r="J2556" s="19">
        <v>0</v>
      </c>
      <c r="K2556" s="24">
        <v>0</v>
      </c>
      <c r="L2556" s="12">
        <f t="shared" si="199"/>
        <v>2.3561944901923448</v>
      </c>
      <c r="M2556" s="4">
        <f t="shared" si="200"/>
        <v>0.37221113608583389</v>
      </c>
      <c r="N2556" s="4">
        <f t="shared" si="201"/>
        <v>0.85704781339761926</v>
      </c>
    </row>
    <row r="2557" spans="1:14" x14ac:dyDescent="0.2">
      <c r="A2557" s="31">
        <v>37583</v>
      </c>
      <c r="B2557" s="11" t="s">
        <v>38</v>
      </c>
      <c r="C2557" s="3" t="s">
        <v>41</v>
      </c>
      <c r="D2557" s="6">
        <v>2</v>
      </c>
      <c r="E2557" s="28" t="s">
        <v>16</v>
      </c>
      <c r="F2557" s="3" t="str">
        <f t="shared" si="197"/>
        <v>Mon</v>
      </c>
      <c r="G2557" s="3" t="str">
        <f t="shared" si="198"/>
        <v>Encrust</v>
      </c>
      <c r="H2557" s="19">
        <v>4</v>
      </c>
      <c r="I2557" s="19">
        <v>2.5</v>
      </c>
      <c r="J2557" s="19">
        <v>0</v>
      </c>
      <c r="K2557" s="24">
        <v>0</v>
      </c>
      <c r="L2557" s="12">
        <f t="shared" si="199"/>
        <v>7.8539816339744828</v>
      </c>
      <c r="M2557" s="4">
        <f t="shared" si="200"/>
        <v>0.8950898813661714</v>
      </c>
      <c r="N2557" s="4">
        <f t="shared" si="201"/>
        <v>2.061020617723555</v>
      </c>
    </row>
    <row r="2558" spans="1:14" x14ac:dyDescent="0.2">
      <c r="A2558" s="31">
        <v>37583</v>
      </c>
      <c r="B2558" s="11" t="s">
        <v>38</v>
      </c>
      <c r="C2558" s="3" t="s">
        <v>41</v>
      </c>
      <c r="D2558" s="6">
        <v>2</v>
      </c>
      <c r="E2558" s="28" t="s">
        <v>16</v>
      </c>
      <c r="F2558" s="3" t="str">
        <f t="shared" si="197"/>
        <v>Mon</v>
      </c>
      <c r="G2558" s="3" t="str">
        <f t="shared" si="198"/>
        <v>Encrust</v>
      </c>
      <c r="H2558" s="19">
        <v>3.5</v>
      </c>
      <c r="I2558" s="19">
        <v>2</v>
      </c>
      <c r="J2558" s="19">
        <v>0</v>
      </c>
      <c r="K2558" s="24">
        <v>0</v>
      </c>
      <c r="L2558" s="12">
        <f t="shared" si="199"/>
        <v>5.497787143782138</v>
      </c>
      <c r="M2558" s="4">
        <f t="shared" si="200"/>
        <v>0.74018792138042833</v>
      </c>
      <c r="N2558" s="4">
        <f t="shared" si="201"/>
        <v>1.7043456737848228</v>
      </c>
    </row>
    <row r="2559" spans="1:14" x14ac:dyDescent="0.2">
      <c r="A2559" s="31">
        <v>37583</v>
      </c>
      <c r="B2559" s="11" t="s">
        <v>38</v>
      </c>
      <c r="C2559" s="3" t="s">
        <v>41</v>
      </c>
      <c r="D2559" s="6">
        <v>2</v>
      </c>
      <c r="E2559" s="28" t="s">
        <v>16</v>
      </c>
      <c r="F2559" s="3" t="str">
        <f t="shared" si="197"/>
        <v>Mon</v>
      </c>
      <c r="G2559" s="3" t="str">
        <f t="shared" si="198"/>
        <v>Encrust</v>
      </c>
      <c r="H2559" s="19">
        <v>2</v>
      </c>
      <c r="I2559" s="19">
        <v>1.5</v>
      </c>
      <c r="J2559" s="19">
        <v>0</v>
      </c>
      <c r="K2559" s="24">
        <v>10</v>
      </c>
      <c r="L2559" s="12">
        <f t="shared" si="199"/>
        <v>2.3561944901923448</v>
      </c>
      <c r="M2559" s="4">
        <f t="shared" si="200"/>
        <v>0.37221113608583389</v>
      </c>
      <c r="N2559" s="4">
        <f t="shared" si="201"/>
        <v>0.85704781339761926</v>
      </c>
    </row>
    <row r="2560" spans="1:14" x14ac:dyDescent="0.2">
      <c r="A2560" s="30">
        <v>37583</v>
      </c>
      <c r="B2560" s="3" t="s">
        <v>20</v>
      </c>
      <c r="C2560" s="3" t="s">
        <v>41</v>
      </c>
      <c r="D2560" s="2">
        <v>3</v>
      </c>
      <c r="E2560" s="3" t="s">
        <v>16</v>
      </c>
      <c r="F2560" s="3" t="str">
        <f t="shared" si="197"/>
        <v>Mon</v>
      </c>
      <c r="G2560" s="3" t="str">
        <f t="shared" si="198"/>
        <v>Encrust</v>
      </c>
      <c r="H2560" s="17">
        <v>2.5</v>
      </c>
      <c r="I2560" s="17">
        <v>1.8</v>
      </c>
      <c r="J2560" s="17">
        <v>0</v>
      </c>
      <c r="K2560" s="22">
        <v>15</v>
      </c>
      <c r="L2560" s="12">
        <f t="shared" si="199"/>
        <v>3.5342917352885173</v>
      </c>
      <c r="M2560" s="4">
        <f t="shared" si="200"/>
        <v>0.54830239514151513</v>
      </c>
      <c r="N2560" s="4">
        <f t="shared" si="201"/>
        <v>1.2625129215057835</v>
      </c>
    </row>
    <row r="2561" spans="1:14" x14ac:dyDescent="0.2">
      <c r="A2561" s="30">
        <v>37583</v>
      </c>
      <c r="B2561" s="3" t="s">
        <v>20</v>
      </c>
      <c r="C2561" s="3" t="s">
        <v>41</v>
      </c>
      <c r="D2561" s="2">
        <v>3</v>
      </c>
      <c r="E2561" s="3" t="s">
        <v>16</v>
      </c>
      <c r="F2561" s="3" t="str">
        <f t="shared" si="197"/>
        <v>Mon</v>
      </c>
      <c r="G2561" s="3" t="str">
        <f t="shared" si="198"/>
        <v>Encrust</v>
      </c>
      <c r="H2561" s="17">
        <v>3.5</v>
      </c>
      <c r="I2561" s="17">
        <v>1.8</v>
      </c>
      <c r="J2561" s="17">
        <v>0</v>
      </c>
      <c r="K2561" s="22">
        <v>0</v>
      </c>
      <c r="L2561" s="12">
        <f t="shared" si="199"/>
        <v>4.9480084294039237</v>
      </c>
      <c r="M2561" s="4">
        <f t="shared" si="200"/>
        <v>0.69443043081975309</v>
      </c>
      <c r="N2561" s="4">
        <f t="shared" si="201"/>
        <v>1.5989851581269965</v>
      </c>
    </row>
    <row r="2562" spans="1:14" x14ac:dyDescent="0.2">
      <c r="A2562" s="30">
        <v>37583</v>
      </c>
      <c r="B2562" s="3" t="s">
        <v>20</v>
      </c>
      <c r="C2562" s="3" t="s">
        <v>41</v>
      </c>
      <c r="D2562" s="2">
        <v>3</v>
      </c>
      <c r="E2562" s="3" t="s">
        <v>16</v>
      </c>
      <c r="F2562" s="3" t="str">
        <f t="shared" si="197"/>
        <v>Mon</v>
      </c>
      <c r="G2562" s="3" t="str">
        <f t="shared" si="198"/>
        <v>Encrust</v>
      </c>
      <c r="H2562" s="17">
        <v>2.5</v>
      </c>
      <c r="I2562" s="17">
        <v>2</v>
      </c>
      <c r="J2562" s="17">
        <v>0</v>
      </c>
      <c r="K2562" s="22">
        <v>0</v>
      </c>
      <c r="L2562" s="12">
        <f t="shared" si="199"/>
        <v>3.9269908169872414</v>
      </c>
      <c r="M2562" s="4">
        <f t="shared" si="200"/>
        <v>0.59405988570219026</v>
      </c>
      <c r="N2562" s="4">
        <f t="shared" si="201"/>
        <v>1.3678734371636099</v>
      </c>
    </row>
    <row r="2563" spans="1:14" x14ac:dyDescent="0.2">
      <c r="A2563" s="30">
        <v>37583</v>
      </c>
      <c r="B2563" s="3" t="s">
        <v>20</v>
      </c>
      <c r="C2563" s="3" t="s">
        <v>41</v>
      </c>
      <c r="D2563" s="2">
        <v>3</v>
      </c>
      <c r="E2563" s="3" t="s">
        <v>16</v>
      </c>
      <c r="F2563" s="3" t="str">
        <f t="shared" ref="F2563:F2626" si="202">VLOOKUP(E2563,P$3:Q$22,2)</f>
        <v>Mon</v>
      </c>
      <c r="G2563" s="3" t="str">
        <f t="shared" ref="G2563:G2626" si="203">VLOOKUP(E2563,P$24:Q$44,2)</f>
        <v>Encrust</v>
      </c>
      <c r="H2563" s="17">
        <v>3</v>
      </c>
      <c r="I2563" s="17">
        <v>2.5</v>
      </c>
      <c r="J2563" s="17">
        <v>0</v>
      </c>
      <c r="K2563" s="22">
        <v>0</v>
      </c>
      <c r="L2563" s="12">
        <f t="shared" ref="L2563:L2626" si="204">IF(J2563&gt;0,PI()*((H2563/2)*(I2563/2)+J2563^2),((H2563/2)*(I2563/2))*PI())</f>
        <v>5.8904862254808616</v>
      </c>
      <c r="M2563" s="4">
        <f t="shared" ref="M2563:M2626" si="205">LOG(L2563)</f>
        <v>0.7701511447578715</v>
      </c>
      <c r="N2563" s="4">
        <f t="shared" ref="N2563:N2626" si="206">LN(L2563)</f>
        <v>1.7733385452717743</v>
      </c>
    </row>
    <row r="2564" spans="1:14" x14ac:dyDescent="0.2">
      <c r="A2564" s="30">
        <v>37583</v>
      </c>
      <c r="B2564" s="3" t="s">
        <v>20</v>
      </c>
      <c r="C2564" s="3" t="s">
        <v>41</v>
      </c>
      <c r="D2564" s="2">
        <v>3</v>
      </c>
      <c r="E2564" s="3" t="s">
        <v>16</v>
      </c>
      <c r="F2564" s="3" t="str">
        <f t="shared" si="202"/>
        <v>Mon</v>
      </c>
      <c r="G2564" s="3" t="str">
        <f t="shared" si="203"/>
        <v>Encrust</v>
      </c>
      <c r="H2564" s="17">
        <v>1.8</v>
      </c>
      <c r="I2564" s="17">
        <v>1.5</v>
      </c>
      <c r="J2564" s="17">
        <v>0</v>
      </c>
      <c r="K2564" s="22">
        <v>0</v>
      </c>
      <c r="L2564" s="12">
        <f t="shared" si="204"/>
        <v>2.1205750411731104</v>
      </c>
      <c r="M2564" s="4">
        <f t="shared" si="205"/>
        <v>0.32645364552515876</v>
      </c>
      <c r="N2564" s="4">
        <f t="shared" si="206"/>
        <v>0.75168729773979293</v>
      </c>
    </row>
    <row r="2565" spans="1:14" x14ac:dyDescent="0.2">
      <c r="A2565" s="30">
        <v>37583</v>
      </c>
      <c r="B2565" s="3" t="s">
        <v>20</v>
      </c>
      <c r="C2565" s="3" t="s">
        <v>41</v>
      </c>
      <c r="D2565" s="2">
        <v>3</v>
      </c>
      <c r="E2565" s="3" t="s">
        <v>16</v>
      </c>
      <c r="F2565" s="3" t="str">
        <f t="shared" si="202"/>
        <v>Mon</v>
      </c>
      <c r="G2565" s="3" t="str">
        <f t="shared" si="203"/>
        <v>Encrust</v>
      </c>
      <c r="H2565" s="17">
        <v>3</v>
      </c>
      <c r="I2565" s="17">
        <v>2.8</v>
      </c>
      <c r="J2565" s="17">
        <v>0</v>
      </c>
      <c r="K2565" s="22">
        <v>0</v>
      </c>
      <c r="L2565" s="12">
        <f t="shared" si="204"/>
        <v>6.5973445725385647</v>
      </c>
      <c r="M2565" s="4">
        <f t="shared" si="205"/>
        <v>0.8193691674280531</v>
      </c>
      <c r="N2565" s="4">
        <f t="shared" si="206"/>
        <v>1.8866672305787773</v>
      </c>
    </row>
    <row r="2566" spans="1:14" x14ac:dyDescent="0.2">
      <c r="A2566" s="30">
        <v>37583</v>
      </c>
      <c r="B2566" s="3" t="s">
        <v>20</v>
      </c>
      <c r="C2566" s="3" t="s">
        <v>41</v>
      </c>
      <c r="D2566" s="2">
        <v>3</v>
      </c>
      <c r="E2566" s="3" t="s">
        <v>16</v>
      </c>
      <c r="F2566" s="3" t="str">
        <f t="shared" si="202"/>
        <v>Mon</v>
      </c>
      <c r="G2566" s="3" t="str">
        <f t="shared" si="203"/>
        <v>Encrust</v>
      </c>
      <c r="H2566" s="17">
        <v>1.2</v>
      </c>
      <c r="I2566" s="17">
        <v>1</v>
      </c>
      <c r="J2566" s="17">
        <v>0</v>
      </c>
      <c r="K2566" s="22">
        <v>0</v>
      </c>
      <c r="L2566" s="12">
        <f t="shared" si="204"/>
        <v>0.94247779607693793</v>
      </c>
      <c r="M2566" s="4">
        <f t="shared" si="205"/>
        <v>-2.5728872586203724E-2</v>
      </c>
      <c r="N2566" s="4">
        <f t="shared" si="206"/>
        <v>-5.9242918476535858E-2</v>
      </c>
    </row>
    <row r="2567" spans="1:14" x14ac:dyDescent="0.2">
      <c r="A2567" s="31">
        <v>37583</v>
      </c>
      <c r="B2567" s="11" t="s">
        <v>38</v>
      </c>
      <c r="C2567" s="3" t="s">
        <v>41</v>
      </c>
      <c r="D2567" s="6">
        <v>3</v>
      </c>
      <c r="E2567" s="28" t="s">
        <v>16</v>
      </c>
      <c r="F2567" s="3" t="str">
        <f t="shared" si="202"/>
        <v>Mon</v>
      </c>
      <c r="G2567" s="3" t="str">
        <f t="shared" si="203"/>
        <v>Encrust</v>
      </c>
      <c r="H2567" s="19">
        <v>2.5</v>
      </c>
      <c r="I2567" s="19">
        <v>2</v>
      </c>
      <c r="J2567" s="19">
        <v>0</v>
      </c>
      <c r="K2567" s="24">
        <v>0</v>
      </c>
      <c r="L2567" s="12">
        <f t="shared" si="204"/>
        <v>3.9269908169872414</v>
      </c>
      <c r="M2567" s="4">
        <f t="shared" si="205"/>
        <v>0.59405988570219026</v>
      </c>
      <c r="N2567" s="4">
        <f t="shared" si="206"/>
        <v>1.3678734371636099</v>
      </c>
    </row>
    <row r="2568" spans="1:14" x14ac:dyDescent="0.2">
      <c r="A2568" s="31">
        <v>37583</v>
      </c>
      <c r="B2568" s="11" t="s">
        <v>38</v>
      </c>
      <c r="C2568" s="3" t="s">
        <v>41</v>
      </c>
      <c r="D2568" s="6">
        <v>3</v>
      </c>
      <c r="E2568" s="28" t="s">
        <v>16</v>
      </c>
      <c r="F2568" s="3" t="str">
        <f t="shared" si="202"/>
        <v>Mon</v>
      </c>
      <c r="G2568" s="3" t="str">
        <f t="shared" si="203"/>
        <v>Encrust</v>
      </c>
      <c r="H2568" s="19">
        <v>2.5</v>
      </c>
      <c r="I2568" s="19">
        <v>2</v>
      </c>
      <c r="J2568" s="19">
        <v>0</v>
      </c>
      <c r="K2568" s="24">
        <v>0</v>
      </c>
      <c r="L2568" s="12">
        <f t="shared" si="204"/>
        <v>3.9269908169872414</v>
      </c>
      <c r="M2568" s="4">
        <f t="shared" si="205"/>
        <v>0.59405988570219026</v>
      </c>
      <c r="N2568" s="4">
        <f t="shared" si="206"/>
        <v>1.3678734371636099</v>
      </c>
    </row>
    <row r="2569" spans="1:14" x14ac:dyDescent="0.2">
      <c r="A2569" s="31">
        <v>37583</v>
      </c>
      <c r="B2569" s="11" t="s">
        <v>38</v>
      </c>
      <c r="C2569" s="3" t="s">
        <v>41</v>
      </c>
      <c r="D2569" s="6">
        <v>3</v>
      </c>
      <c r="E2569" s="28" t="s">
        <v>16</v>
      </c>
      <c r="F2569" s="3" t="str">
        <f t="shared" si="202"/>
        <v>Mon</v>
      </c>
      <c r="G2569" s="3" t="str">
        <f t="shared" si="203"/>
        <v>Encrust</v>
      </c>
      <c r="H2569" s="19">
        <v>2.5</v>
      </c>
      <c r="I2569" s="19">
        <v>2</v>
      </c>
      <c r="J2569" s="19">
        <v>0</v>
      </c>
      <c r="K2569" s="24">
        <v>10</v>
      </c>
      <c r="L2569" s="12">
        <f t="shared" si="204"/>
        <v>3.9269908169872414</v>
      </c>
      <c r="M2569" s="4">
        <f t="shared" si="205"/>
        <v>0.59405988570219026</v>
      </c>
      <c r="N2569" s="4">
        <f t="shared" si="206"/>
        <v>1.3678734371636099</v>
      </c>
    </row>
    <row r="2570" spans="1:14" x14ac:dyDescent="0.2">
      <c r="A2570" s="31">
        <v>37583</v>
      </c>
      <c r="B2570" s="11" t="s">
        <v>38</v>
      </c>
      <c r="C2570" s="3" t="s">
        <v>41</v>
      </c>
      <c r="D2570" s="6">
        <v>3</v>
      </c>
      <c r="E2570" s="28" t="s">
        <v>16</v>
      </c>
      <c r="F2570" s="3" t="str">
        <f t="shared" si="202"/>
        <v>Mon</v>
      </c>
      <c r="G2570" s="3" t="str">
        <f t="shared" si="203"/>
        <v>Encrust</v>
      </c>
      <c r="H2570" s="19">
        <v>2.5</v>
      </c>
      <c r="I2570" s="19">
        <v>3</v>
      </c>
      <c r="J2570" s="19">
        <v>0</v>
      </c>
      <c r="K2570" s="24">
        <v>30</v>
      </c>
      <c r="L2570" s="12">
        <f t="shared" si="204"/>
        <v>5.8904862254808616</v>
      </c>
      <c r="M2570" s="4">
        <f t="shared" si="205"/>
        <v>0.7701511447578715</v>
      </c>
      <c r="N2570" s="4">
        <f t="shared" si="206"/>
        <v>1.7733385452717743</v>
      </c>
    </row>
    <row r="2571" spans="1:14" x14ac:dyDescent="0.2">
      <c r="A2571" s="31">
        <v>37583</v>
      </c>
      <c r="B2571" s="11" t="s">
        <v>38</v>
      </c>
      <c r="C2571" s="3" t="s">
        <v>41</v>
      </c>
      <c r="D2571" s="6">
        <v>3</v>
      </c>
      <c r="E2571" s="28" t="s">
        <v>16</v>
      </c>
      <c r="F2571" s="3" t="str">
        <f t="shared" si="202"/>
        <v>Mon</v>
      </c>
      <c r="G2571" s="3" t="str">
        <f t="shared" si="203"/>
        <v>Encrust</v>
      </c>
      <c r="H2571" s="19">
        <v>2.5</v>
      </c>
      <c r="I2571" s="19">
        <v>3</v>
      </c>
      <c r="J2571" s="19">
        <v>0</v>
      </c>
      <c r="K2571" s="24">
        <v>20</v>
      </c>
      <c r="L2571" s="12">
        <f t="shared" si="204"/>
        <v>5.8904862254808616</v>
      </c>
      <c r="M2571" s="4">
        <f t="shared" si="205"/>
        <v>0.7701511447578715</v>
      </c>
      <c r="N2571" s="4">
        <f t="shared" si="206"/>
        <v>1.7733385452717743</v>
      </c>
    </row>
    <row r="2572" spans="1:14" x14ac:dyDescent="0.2">
      <c r="A2572" s="31">
        <v>37583</v>
      </c>
      <c r="B2572" s="11" t="s">
        <v>38</v>
      </c>
      <c r="C2572" s="3" t="s">
        <v>41</v>
      </c>
      <c r="D2572" s="6">
        <v>3</v>
      </c>
      <c r="E2572" s="28" t="s">
        <v>16</v>
      </c>
      <c r="F2572" s="3" t="str">
        <f t="shared" si="202"/>
        <v>Mon</v>
      </c>
      <c r="G2572" s="3" t="str">
        <f t="shared" si="203"/>
        <v>Encrust</v>
      </c>
      <c r="H2572" s="19">
        <v>5</v>
      </c>
      <c r="I2572" s="19">
        <v>3.5</v>
      </c>
      <c r="J2572" s="19">
        <v>0</v>
      </c>
      <c r="K2572" s="24">
        <v>20</v>
      </c>
      <c r="L2572" s="12">
        <f t="shared" si="204"/>
        <v>13.744467859455344</v>
      </c>
      <c r="M2572" s="4">
        <f t="shared" si="205"/>
        <v>1.1381279300524658</v>
      </c>
      <c r="N2572" s="4">
        <f t="shared" si="206"/>
        <v>2.6206364056589777</v>
      </c>
    </row>
    <row r="2573" spans="1:14" x14ac:dyDescent="0.2">
      <c r="A2573" s="30">
        <v>37583</v>
      </c>
      <c r="B2573" s="3" t="s">
        <v>20</v>
      </c>
      <c r="C2573" s="3" t="s">
        <v>41</v>
      </c>
      <c r="D2573" s="2">
        <v>4</v>
      </c>
      <c r="E2573" s="3" t="s">
        <v>16</v>
      </c>
      <c r="F2573" s="3" t="str">
        <f t="shared" si="202"/>
        <v>Mon</v>
      </c>
      <c r="G2573" s="3" t="str">
        <f t="shared" si="203"/>
        <v>Encrust</v>
      </c>
      <c r="H2573" s="17">
        <v>1</v>
      </c>
      <c r="I2573" s="17">
        <v>0.8</v>
      </c>
      <c r="J2573" s="17">
        <v>0</v>
      </c>
      <c r="K2573" s="22">
        <v>0</v>
      </c>
      <c r="L2573" s="12">
        <f t="shared" si="204"/>
        <v>0.62831853071795862</v>
      </c>
      <c r="M2573" s="4">
        <f t="shared" si="205"/>
        <v>-0.20182013164188498</v>
      </c>
      <c r="N2573" s="4">
        <f t="shared" si="206"/>
        <v>-0.46470802658470023</v>
      </c>
    </row>
    <row r="2574" spans="1:14" x14ac:dyDescent="0.2">
      <c r="A2574" s="30">
        <v>37583</v>
      </c>
      <c r="B2574" s="3" t="s">
        <v>20</v>
      </c>
      <c r="C2574" s="3" t="s">
        <v>41</v>
      </c>
      <c r="D2574" s="2">
        <v>4</v>
      </c>
      <c r="E2574" s="3" t="s">
        <v>16</v>
      </c>
      <c r="F2574" s="3" t="str">
        <f t="shared" si="202"/>
        <v>Mon</v>
      </c>
      <c r="G2574" s="3" t="str">
        <f t="shared" si="203"/>
        <v>Encrust</v>
      </c>
      <c r="H2574" s="17">
        <v>3.5</v>
      </c>
      <c r="I2574" s="17">
        <v>3.2</v>
      </c>
      <c r="J2574" s="17">
        <v>0</v>
      </c>
      <c r="K2574" s="22">
        <v>50</v>
      </c>
      <c r="L2574" s="12">
        <f t="shared" si="204"/>
        <v>8.7964594300514207</v>
      </c>
      <c r="M2574" s="4">
        <f t="shared" si="205"/>
        <v>0.94430790403635301</v>
      </c>
      <c r="N2574" s="4">
        <f t="shared" si="206"/>
        <v>2.1743493030305583</v>
      </c>
    </row>
    <row r="2575" spans="1:14" x14ac:dyDescent="0.2">
      <c r="A2575" s="30">
        <v>37583</v>
      </c>
      <c r="B2575" s="3" t="s">
        <v>20</v>
      </c>
      <c r="C2575" s="3" t="s">
        <v>41</v>
      </c>
      <c r="D2575" s="2">
        <v>4</v>
      </c>
      <c r="E2575" s="3" t="s">
        <v>16</v>
      </c>
      <c r="F2575" s="3" t="str">
        <f t="shared" si="202"/>
        <v>Mon</v>
      </c>
      <c r="G2575" s="3" t="str">
        <f t="shared" si="203"/>
        <v>Encrust</v>
      </c>
      <c r="H2575" s="17">
        <v>3.5</v>
      </c>
      <c r="I2575" s="17">
        <v>2</v>
      </c>
      <c r="J2575" s="17">
        <v>0</v>
      </c>
      <c r="K2575" s="22">
        <v>20</v>
      </c>
      <c r="L2575" s="12">
        <f t="shared" si="204"/>
        <v>5.497787143782138</v>
      </c>
      <c r="M2575" s="4">
        <f t="shared" si="205"/>
        <v>0.74018792138042833</v>
      </c>
      <c r="N2575" s="4">
        <f t="shared" si="206"/>
        <v>1.7043456737848228</v>
      </c>
    </row>
    <row r="2576" spans="1:14" x14ac:dyDescent="0.2">
      <c r="A2576" s="30">
        <v>37583</v>
      </c>
      <c r="B2576" s="3" t="s">
        <v>20</v>
      </c>
      <c r="C2576" s="3" t="s">
        <v>41</v>
      </c>
      <c r="D2576" s="2">
        <v>4</v>
      </c>
      <c r="E2576" s="3" t="s">
        <v>16</v>
      </c>
      <c r="F2576" s="3" t="str">
        <f t="shared" si="202"/>
        <v>Mon</v>
      </c>
      <c r="G2576" s="3" t="str">
        <f t="shared" si="203"/>
        <v>Encrust</v>
      </c>
      <c r="H2576" s="17">
        <v>1.6</v>
      </c>
      <c r="I2576" s="17">
        <v>1.3</v>
      </c>
      <c r="J2576" s="17">
        <v>0</v>
      </c>
      <c r="K2576" s="22">
        <v>0</v>
      </c>
      <c r="L2576" s="12">
        <f t="shared" si="204"/>
        <v>1.6336281798666925</v>
      </c>
      <c r="M2576" s="4">
        <f t="shared" si="205"/>
        <v>0.21315321632893303</v>
      </c>
      <c r="N2576" s="4">
        <f t="shared" si="206"/>
        <v>0.49080341844273617</v>
      </c>
    </row>
    <row r="2577" spans="1:14" x14ac:dyDescent="0.2">
      <c r="A2577" s="30">
        <v>37583</v>
      </c>
      <c r="B2577" s="3" t="s">
        <v>20</v>
      </c>
      <c r="C2577" s="3" t="s">
        <v>41</v>
      </c>
      <c r="D2577" s="2">
        <v>4</v>
      </c>
      <c r="E2577" s="3" t="s">
        <v>16</v>
      </c>
      <c r="F2577" s="3" t="str">
        <f t="shared" si="202"/>
        <v>Mon</v>
      </c>
      <c r="G2577" s="3" t="str">
        <f t="shared" si="203"/>
        <v>Encrust</v>
      </c>
      <c r="H2577" s="17">
        <v>1.2</v>
      </c>
      <c r="I2577" s="17">
        <v>1.2</v>
      </c>
      <c r="J2577" s="17">
        <v>0</v>
      </c>
      <c r="K2577" s="22">
        <v>0</v>
      </c>
      <c r="L2577" s="12">
        <f t="shared" si="204"/>
        <v>1.1309733552923256</v>
      </c>
      <c r="M2577" s="4">
        <f t="shared" si="205"/>
        <v>5.3452373461421121E-2</v>
      </c>
      <c r="N2577" s="4">
        <f t="shared" si="206"/>
        <v>0.1230786383174188</v>
      </c>
    </row>
    <row r="2578" spans="1:14" x14ac:dyDescent="0.2">
      <c r="A2578" s="30">
        <v>37583</v>
      </c>
      <c r="B2578" s="3" t="s">
        <v>20</v>
      </c>
      <c r="C2578" s="3" t="s">
        <v>41</v>
      </c>
      <c r="D2578" s="2">
        <v>4</v>
      </c>
      <c r="E2578" s="3" t="s">
        <v>16</v>
      </c>
      <c r="F2578" s="3" t="str">
        <f t="shared" si="202"/>
        <v>Mon</v>
      </c>
      <c r="G2578" s="3" t="str">
        <f t="shared" si="203"/>
        <v>Encrust</v>
      </c>
      <c r="H2578" s="17">
        <v>1.2</v>
      </c>
      <c r="I2578" s="17">
        <v>0.8</v>
      </c>
      <c r="J2578" s="17">
        <v>0</v>
      </c>
      <c r="K2578" s="22">
        <v>0</v>
      </c>
      <c r="L2578" s="12">
        <f t="shared" si="204"/>
        <v>0.7539822368615503</v>
      </c>
      <c r="M2578" s="4">
        <f t="shared" si="205"/>
        <v>-0.12263888559426017</v>
      </c>
      <c r="N2578" s="4">
        <f t="shared" si="206"/>
        <v>-0.28238646979074566</v>
      </c>
    </row>
    <row r="2579" spans="1:14" x14ac:dyDescent="0.2">
      <c r="A2579" s="30">
        <v>37583</v>
      </c>
      <c r="B2579" s="3" t="s">
        <v>20</v>
      </c>
      <c r="C2579" s="3" t="s">
        <v>41</v>
      </c>
      <c r="D2579" s="2">
        <v>4</v>
      </c>
      <c r="E2579" s="3" t="s">
        <v>16</v>
      </c>
      <c r="F2579" s="3" t="str">
        <f t="shared" si="202"/>
        <v>Mon</v>
      </c>
      <c r="G2579" s="3" t="str">
        <f t="shared" si="203"/>
        <v>Encrust</v>
      </c>
      <c r="H2579" s="17">
        <v>2.2000000000000002</v>
      </c>
      <c r="I2579" s="17">
        <v>2</v>
      </c>
      <c r="J2579" s="17">
        <v>0</v>
      </c>
      <c r="K2579" s="22">
        <v>80</v>
      </c>
      <c r="L2579" s="12">
        <f t="shared" si="204"/>
        <v>3.4557519189487729</v>
      </c>
      <c r="M2579" s="4">
        <f t="shared" si="205"/>
        <v>0.53854255785235894</v>
      </c>
      <c r="N2579" s="4">
        <f t="shared" si="206"/>
        <v>1.2400400656537252</v>
      </c>
    </row>
    <row r="2580" spans="1:14" x14ac:dyDescent="0.2">
      <c r="A2580" s="30">
        <v>37583</v>
      </c>
      <c r="B2580" s="3" t="s">
        <v>20</v>
      </c>
      <c r="C2580" s="3" t="s">
        <v>41</v>
      </c>
      <c r="D2580" s="2">
        <v>4</v>
      </c>
      <c r="E2580" s="3" t="s">
        <v>16</v>
      </c>
      <c r="F2580" s="3" t="str">
        <f t="shared" si="202"/>
        <v>Mon</v>
      </c>
      <c r="G2580" s="3" t="str">
        <f t="shared" si="203"/>
        <v>Encrust</v>
      </c>
      <c r="H2580" s="17">
        <v>3</v>
      </c>
      <c r="I2580" s="17">
        <v>2</v>
      </c>
      <c r="J2580" s="17">
        <v>0</v>
      </c>
      <c r="K2580" s="22">
        <v>0</v>
      </c>
      <c r="L2580" s="12">
        <f t="shared" si="204"/>
        <v>4.7123889803846897</v>
      </c>
      <c r="M2580" s="4">
        <f t="shared" si="205"/>
        <v>0.67324113174981504</v>
      </c>
      <c r="N2580" s="4">
        <f t="shared" si="206"/>
        <v>1.5501949939575645</v>
      </c>
    </row>
    <row r="2581" spans="1:14" x14ac:dyDescent="0.2">
      <c r="A2581" s="30">
        <v>37583</v>
      </c>
      <c r="B2581" s="3" t="s">
        <v>20</v>
      </c>
      <c r="C2581" s="3" t="s">
        <v>41</v>
      </c>
      <c r="D2581" s="2">
        <v>4</v>
      </c>
      <c r="E2581" s="3" t="s">
        <v>16</v>
      </c>
      <c r="F2581" s="3" t="str">
        <f t="shared" si="202"/>
        <v>Mon</v>
      </c>
      <c r="G2581" s="3" t="str">
        <f t="shared" si="203"/>
        <v>Encrust</v>
      </c>
      <c r="H2581" s="17">
        <v>5.5</v>
      </c>
      <c r="I2581" s="17">
        <v>3.5</v>
      </c>
      <c r="J2581" s="17">
        <v>0</v>
      </c>
      <c r="K2581" s="22">
        <v>60</v>
      </c>
      <c r="L2581" s="12">
        <f t="shared" si="204"/>
        <v>15.11891464540088</v>
      </c>
      <c r="M2581" s="4">
        <f t="shared" si="205"/>
        <v>1.179520615210691</v>
      </c>
      <c r="N2581" s="4">
        <f t="shared" si="206"/>
        <v>2.7159465854633029</v>
      </c>
    </row>
    <row r="2582" spans="1:14" x14ac:dyDescent="0.2">
      <c r="A2582" s="30">
        <v>37583</v>
      </c>
      <c r="B2582" s="3" t="s">
        <v>20</v>
      </c>
      <c r="C2582" s="3" t="s">
        <v>41</v>
      </c>
      <c r="D2582" s="2">
        <v>4</v>
      </c>
      <c r="E2582" s="3" t="s">
        <v>16</v>
      </c>
      <c r="F2582" s="3" t="str">
        <f t="shared" si="202"/>
        <v>Mon</v>
      </c>
      <c r="G2582" s="3" t="str">
        <f t="shared" si="203"/>
        <v>Encrust</v>
      </c>
      <c r="H2582" s="17">
        <v>1</v>
      </c>
      <c r="I2582" s="17">
        <v>1</v>
      </c>
      <c r="J2582" s="17">
        <v>0</v>
      </c>
      <c r="K2582" s="22">
        <v>20</v>
      </c>
      <c r="L2582" s="12">
        <f t="shared" si="204"/>
        <v>0.78539816339744828</v>
      </c>
      <c r="M2582" s="4">
        <f t="shared" si="205"/>
        <v>-0.10491011863382856</v>
      </c>
      <c r="N2582" s="4">
        <f t="shared" si="206"/>
        <v>-0.24156447527049049</v>
      </c>
    </row>
    <row r="2583" spans="1:14" x14ac:dyDescent="0.2">
      <c r="A2583" s="30">
        <v>37583</v>
      </c>
      <c r="B2583" s="3" t="s">
        <v>20</v>
      </c>
      <c r="C2583" s="3" t="s">
        <v>41</v>
      </c>
      <c r="D2583" s="2">
        <v>4</v>
      </c>
      <c r="E2583" s="3" t="s">
        <v>16</v>
      </c>
      <c r="F2583" s="3" t="str">
        <f t="shared" si="202"/>
        <v>Mon</v>
      </c>
      <c r="G2583" s="3" t="str">
        <f t="shared" si="203"/>
        <v>Encrust</v>
      </c>
      <c r="H2583" s="17">
        <v>1.6</v>
      </c>
      <c r="I2583" s="17">
        <v>1.3</v>
      </c>
      <c r="J2583" s="17">
        <v>0</v>
      </c>
      <c r="K2583" s="22">
        <v>10</v>
      </c>
      <c r="L2583" s="12">
        <f t="shared" si="204"/>
        <v>1.6336281798666925</v>
      </c>
      <c r="M2583" s="4">
        <f t="shared" si="205"/>
        <v>0.21315321632893303</v>
      </c>
      <c r="N2583" s="4">
        <f t="shared" si="206"/>
        <v>0.49080341844273617</v>
      </c>
    </row>
    <row r="2584" spans="1:14" x14ac:dyDescent="0.2">
      <c r="A2584" s="31">
        <v>37583</v>
      </c>
      <c r="B2584" s="11" t="s">
        <v>38</v>
      </c>
      <c r="C2584" s="3" t="s">
        <v>41</v>
      </c>
      <c r="D2584" s="6">
        <v>4</v>
      </c>
      <c r="E2584" s="28" t="s">
        <v>16</v>
      </c>
      <c r="F2584" s="3" t="str">
        <f t="shared" si="202"/>
        <v>Mon</v>
      </c>
      <c r="G2584" s="3" t="str">
        <f t="shared" si="203"/>
        <v>Encrust</v>
      </c>
      <c r="H2584" s="19">
        <v>2.5</v>
      </c>
      <c r="I2584" s="17">
        <v>2</v>
      </c>
      <c r="J2584" s="19">
        <v>0</v>
      </c>
      <c r="K2584" s="22">
        <v>0</v>
      </c>
      <c r="L2584" s="12">
        <f t="shared" si="204"/>
        <v>3.9269908169872414</v>
      </c>
      <c r="M2584" s="4">
        <f t="shared" si="205"/>
        <v>0.59405988570219026</v>
      </c>
      <c r="N2584" s="4">
        <f t="shared" si="206"/>
        <v>1.3678734371636099</v>
      </c>
    </row>
    <row r="2585" spans="1:14" x14ac:dyDescent="0.2">
      <c r="A2585" s="31">
        <v>37583</v>
      </c>
      <c r="B2585" s="11" t="s">
        <v>38</v>
      </c>
      <c r="C2585" s="3" t="s">
        <v>41</v>
      </c>
      <c r="D2585" s="6">
        <v>4</v>
      </c>
      <c r="E2585" s="28" t="s">
        <v>16</v>
      </c>
      <c r="F2585" s="3" t="str">
        <f t="shared" si="202"/>
        <v>Mon</v>
      </c>
      <c r="G2585" s="3" t="str">
        <f t="shared" si="203"/>
        <v>Encrust</v>
      </c>
      <c r="H2585" s="19">
        <v>2.5</v>
      </c>
      <c r="I2585" s="17">
        <v>1.5</v>
      </c>
      <c r="J2585" s="19">
        <v>0</v>
      </c>
      <c r="K2585" s="22">
        <v>10</v>
      </c>
      <c r="L2585" s="12">
        <f t="shared" si="204"/>
        <v>2.9452431127404308</v>
      </c>
      <c r="M2585" s="4">
        <f t="shared" si="205"/>
        <v>0.46912114909389024</v>
      </c>
      <c r="N2585" s="4">
        <f t="shared" si="206"/>
        <v>1.0801913647118289</v>
      </c>
    </row>
    <row r="2586" spans="1:14" x14ac:dyDescent="0.2">
      <c r="A2586" s="31">
        <v>37583</v>
      </c>
      <c r="B2586" s="11" t="s">
        <v>38</v>
      </c>
      <c r="C2586" s="3" t="s">
        <v>41</v>
      </c>
      <c r="D2586" s="6">
        <v>4</v>
      </c>
      <c r="E2586" s="28" t="s">
        <v>16</v>
      </c>
      <c r="F2586" s="3" t="str">
        <f t="shared" si="202"/>
        <v>Mon</v>
      </c>
      <c r="G2586" s="3" t="str">
        <f t="shared" si="203"/>
        <v>Encrust</v>
      </c>
      <c r="H2586" s="19">
        <v>12</v>
      </c>
      <c r="I2586" s="17">
        <v>8</v>
      </c>
      <c r="J2586" s="19">
        <v>0</v>
      </c>
      <c r="K2586" s="22">
        <v>20</v>
      </c>
      <c r="L2586" s="12">
        <f t="shared" si="204"/>
        <v>75.398223686155035</v>
      </c>
      <c r="M2586" s="4">
        <f t="shared" si="205"/>
        <v>1.8773611144057398</v>
      </c>
      <c r="N2586" s="4">
        <f t="shared" si="206"/>
        <v>4.3227837161973461</v>
      </c>
    </row>
    <row r="2587" spans="1:14" x14ac:dyDescent="0.2">
      <c r="A2587" s="31">
        <v>37583</v>
      </c>
      <c r="B2587" s="11" t="s">
        <v>38</v>
      </c>
      <c r="C2587" s="3" t="s">
        <v>41</v>
      </c>
      <c r="D2587" s="6">
        <v>4</v>
      </c>
      <c r="E2587" s="28" t="s">
        <v>16</v>
      </c>
      <c r="F2587" s="3" t="str">
        <f t="shared" si="202"/>
        <v>Mon</v>
      </c>
      <c r="G2587" s="3" t="str">
        <f t="shared" si="203"/>
        <v>Encrust</v>
      </c>
      <c r="H2587" s="19">
        <v>6.5</v>
      </c>
      <c r="I2587" s="17">
        <v>4.5</v>
      </c>
      <c r="J2587" s="19">
        <v>0</v>
      </c>
      <c r="K2587" s="22">
        <v>5</v>
      </c>
      <c r="L2587" s="12">
        <f t="shared" si="204"/>
        <v>22.972896279375362</v>
      </c>
      <c r="M2587" s="4">
        <f t="shared" si="205"/>
        <v>1.3612157517843706</v>
      </c>
      <c r="N2587" s="4">
        <f t="shared" si="206"/>
        <v>3.1343150984073751</v>
      </c>
    </row>
    <row r="2588" spans="1:14" x14ac:dyDescent="0.2">
      <c r="A2588" s="30">
        <v>37583</v>
      </c>
      <c r="B2588" s="3" t="s">
        <v>20</v>
      </c>
      <c r="C2588" s="3" t="s">
        <v>41</v>
      </c>
      <c r="D2588" s="2">
        <v>5</v>
      </c>
      <c r="E2588" s="3" t="s">
        <v>16</v>
      </c>
      <c r="F2588" s="3" t="str">
        <f t="shared" si="202"/>
        <v>Mon</v>
      </c>
      <c r="G2588" s="3" t="str">
        <f t="shared" si="203"/>
        <v>Encrust</v>
      </c>
      <c r="H2588" s="17">
        <v>35.5</v>
      </c>
      <c r="I2588" s="17">
        <v>29</v>
      </c>
      <c r="J2588" s="17">
        <v>0</v>
      </c>
      <c r="K2588" s="22">
        <v>25</v>
      </c>
      <c r="L2588" s="12">
        <f t="shared" si="204"/>
        <v>808.567409217673</v>
      </c>
      <c r="M2588" s="4">
        <f t="shared" si="205"/>
        <v>2.9077162323202215</v>
      </c>
      <c r="N2588" s="4">
        <f t="shared" si="206"/>
        <v>6.6952640511973538</v>
      </c>
    </row>
    <row r="2589" spans="1:14" x14ac:dyDescent="0.2">
      <c r="A2589" s="30">
        <v>37583</v>
      </c>
      <c r="B2589" s="3" t="s">
        <v>20</v>
      </c>
      <c r="C2589" s="3" t="s">
        <v>41</v>
      </c>
      <c r="D2589" s="2">
        <v>5</v>
      </c>
      <c r="E2589" s="3" t="s">
        <v>16</v>
      </c>
      <c r="F2589" s="3" t="str">
        <f t="shared" si="202"/>
        <v>Mon</v>
      </c>
      <c r="G2589" s="3" t="str">
        <f t="shared" si="203"/>
        <v>Encrust</v>
      </c>
      <c r="H2589" s="17">
        <v>1.2</v>
      </c>
      <c r="I2589" s="17">
        <v>1.2</v>
      </c>
      <c r="J2589" s="17">
        <v>0</v>
      </c>
      <c r="K2589" s="22">
        <v>0</v>
      </c>
      <c r="L2589" s="12">
        <f t="shared" si="204"/>
        <v>1.1309733552923256</v>
      </c>
      <c r="M2589" s="4">
        <f t="shared" si="205"/>
        <v>5.3452373461421121E-2</v>
      </c>
      <c r="N2589" s="4">
        <f t="shared" si="206"/>
        <v>0.1230786383174188</v>
      </c>
    </row>
    <row r="2590" spans="1:14" x14ac:dyDescent="0.2">
      <c r="A2590" s="30">
        <v>37583</v>
      </c>
      <c r="B2590" s="3" t="s">
        <v>20</v>
      </c>
      <c r="C2590" s="3" t="s">
        <v>41</v>
      </c>
      <c r="D2590" s="2">
        <v>5</v>
      </c>
      <c r="E2590" s="3" t="s">
        <v>16</v>
      </c>
      <c r="F2590" s="3" t="str">
        <f t="shared" si="202"/>
        <v>Mon</v>
      </c>
      <c r="G2590" s="3" t="str">
        <f t="shared" si="203"/>
        <v>Encrust</v>
      </c>
      <c r="H2590" s="17">
        <v>4.5</v>
      </c>
      <c r="I2590" s="17">
        <v>2</v>
      </c>
      <c r="J2590" s="17">
        <v>0</v>
      </c>
      <c r="K2590" s="22">
        <v>75</v>
      </c>
      <c r="L2590" s="12">
        <f t="shared" si="204"/>
        <v>7.0685834705770345</v>
      </c>
      <c r="M2590" s="4">
        <f t="shared" si="205"/>
        <v>0.84933239080549627</v>
      </c>
      <c r="N2590" s="4">
        <f t="shared" si="206"/>
        <v>1.9556601020657289</v>
      </c>
    </row>
    <row r="2591" spans="1:14" x14ac:dyDescent="0.2">
      <c r="A2591" s="30">
        <v>37583</v>
      </c>
      <c r="B2591" s="3" t="s">
        <v>20</v>
      </c>
      <c r="C2591" s="3" t="s">
        <v>41</v>
      </c>
      <c r="D2591" s="2">
        <v>5</v>
      </c>
      <c r="E2591" s="3" t="s">
        <v>16</v>
      </c>
      <c r="F2591" s="3" t="str">
        <f t="shared" si="202"/>
        <v>Mon</v>
      </c>
      <c r="G2591" s="3" t="str">
        <f t="shared" si="203"/>
        <v>Encrust</v>
      </c>
      <c r="H2591" s="17">
        <v>5</v>
      </c>
      <c r="I2591" s="17">
        <v>3</v>
      </c>
      <c r="J2591" s="17">
        <v>0</v>
      </c>
      <c r="K2591" s="22">
        <v>70</v>
      </c>
      <c r="L2591" s="12">
        <f t="shared" si="204"/>
        <v>11.780972450961723</v>
      </c>
      <c r="M2591" s="4">
        <f t="shared" si="205"/>
        <v>1.0711811404218528</v>
      </c>
      <c r="N2591" s="4">
        <f t="shared" si="206"/>
        <v>2.4664857258317197</v>
      </c>
    </row>
    <row r="2592" spans="1:14" x14ac:dyDescent="0.2">
      <c r="A2592" s="30">
        <v>37583</v>
      </c>
      <c r="B2592" s="3" t="s">
        <v>20</v>
      </c>
      <c r="C2592" s="3" t="s">
        <v>41</v>
      </c>
      <c r="D2592" s="2">
        <v>5</v>
      </c>
      <c r="E2592" s="3" t="s">
        <v>16</v>
      </c>
      <c r="F2592" s="3" t="str">
        <f t="shared" si="202"/>
        <v>Mon</v>
      </c>
      <c r="G2592" s="3" t="str">
        <f t="shared" si="203"/>
        <v>Encrust</v>
      </c>
      <c r="H2592" s="17">
        <v>4.5</v>
      </c>
      <c r="I2592" s="17">
        <v>4</v>
      </c>
      <c r="J2592" s="17">
        <v>0</v>
      </c>
      <c r="K2592" s="22">
        <v>55</v>
      </c>
      <c r="L2592" s="12">
        <f t="shared" si="204"/>
        <v>14.137166941154069</v>
      </c>
      <c r="M2592" s="4">
        <f t="shared" si="205"/>
        <v>1.1503623864694774</v>
      </c>
      <c r="N2592" s="4">
        <f t="shared" si="206"/>
        <v>2.6488072826256741</v>
      </c>
    </row>
    <row r="2593" spans="1:14" x14ac:dyDescent="0.2">
      <c r="A2593" s="30">
        <v>37583</v>
      </c>
      <c r="B2593" s="3" t="s">
        <v>20</v>
      </c>
      <c r="C2593" s="3" t="s">
        <v>41</v>
      </c>
      <c r="D2593" s="2">
        <v>5</v>
      </c>
      <c r="E2593" s="3" t="s">
        <v>16</v>
      </c>
      <c r="F2593" s="3" t="str">
        <f t="shared" si="202"/>
        <v>Mon</v>
      </c>
      <c r="G2593" s="3" t="str">
        <f t="shared" si="203"/>
        <v>Encrust</v>
      </c>
      <c r="H2593" s="17">
        <v>5.5</v>
      </c>
      <c r="I2593" s="17">
        <v>2.5</v>
      </c>
      <c r="J2593" s="17">
        <v>0</v>
      </c>
      <c r="K2593" s="22">
        <v>5</v>
      </c>
      <c r="L2593" s="12">
        <f t="shared" si="204"/>
        <v>10.799224746714915</v>
      </c>
      <c r="M2593" s="4">
        <f t="shared" si="205"/>
        <v>1.033392579532453</v>
      </c>
      <c r="N2593" s="4">
        <f t="shared" si="206"/>
        <v>2.37947434884209</v>
      </c>
    </row>
    <row r="2594" spans="1:14" x14ac:dyDescent="0.2">
      <c r="A2594" s="30">
        <v>37583</v>
      </c>
      <c r="B2594" s="3" t="s">
        <v>20</v>
      </c>
      <c r="C2594" s="3" t="s">
        <v>41</v>
      </c>
      <c r="D2594" s="2">
        <v>5</v>
      </c>
      <c r="E2594" s="3" t="s">
        <v>16</v>
      </c>
      <c r="F2594" s="3" t="str">
        <f t="shared" si="202"/>
        <v>Mon</v>
      </c>
      <c r="G2594" s="3" t="str">
        <f t="shared" si="203"/>
        <v>Encrust</v>
      </c>
      <c r="H2594" s="17">
        <v>7.5</v>
      </c>
      <c r="I2594" s="17">
        <v>5.5</v>
      </c>
      <c r="J2594" s="17">
        <v>0</v>
      </c>
      <c r="K2594" s="22">
        <v>10</v>
      </c>
      <c r="L2594" s="12">
        <f t="shared" si="204"/>
        <v>32.397674240144738</v>
      </c>
      <c r="M2594" s="4">
        <f t="shared" si="205"/>
        <v>1.5105138342521154</v>
      </c>
      <c r="N2594" s="4">
        <f t="shared" si="206"/>
        <v>3.4780866375101995</v>
      </c>
    </row>
    <row r="2595" spans="1:14" x14ac:dyDescent="0.2">
      <c r="A2595" s="30">
        <v>37583</v>
      </c>
      <c r="B2595" s="3" t="s">
        <v>20</v>
      </c>
      <c r="C2595" s="3" t="s">
        <v>41</v>
      </c>
      <c r="D2595" s="2">
        <v>5</v>
      </c>
      <c r="E2595" s="3" t="s">
        <v>16</v>
      </c>
      <c r="F2595" s="3" t="str">
        <f t="shared" si="202"/>
        <v>Mon</v>
      </c>
      <c r="G2595" s="3" t="str">
        <f t="shared" si="203"/>
        <v>Encrust</v>
      </c>
      <c r="H2595" s="17">
        <v>8</v>
      </c>
      <c r="I2595" s="17">
        <v>3.5</v>
      </c>
      <c r="J2595" s="17">
        <v>0</v>
      </c>
      <c r="K2595" s="22">
        <v>5</v>
      </c>
      <c r="L2595" s="12">
        <f t="shared" si="204"/>
        <v>21.991148575128552</v>
      </c>
      <c r="M2595" s="4">
        <f t="shared" si="205"/>
        <v>1.3422479127083906</v>
      </c>
      <c r="N2595" s="4">
        <f t="shared" si="206"/>
        <v>3.0906400349047134</v>
      </c>
    </row>
    <row r="2596" spans="1:14" x14ac:dyDescent="0.2">
      <c r="A2596" s="30">
        <v>37583</v>
      </c>
      <c r="B2596" s="3" t="s">
        <v>20</v>
      </c>
      <c r="C2596" s="3" t="s">
        <v>41</v>
      </c>
      <c r="D2596" s="2">
        <v>5</v>
      </c>
      <c r="E2596" s="3" t="s">
        <v>16</v>
      </c>
      <c r="F2596" s="3" t="str">
        <f t="shared" si="202"/>
        <v>Mon</v>
      </c>
      <c r="G2596" s="3" t="str">
        <f t="shared" si="203"/>
        <v>Encrust</v>
      </c>
      <c r="H2596" s="17">
        <v>10</v>
      </c>
      <c r="I2596" s="17">
        <v>4.5</v>
      </c>
      <c r="J2596" s="17">
        <v>0</v>
      </c>
      <c r="K2596" s="22">
        <v>2</v>
      </c>
      <c r="L2596" s="12">
        <f t="shared" si="204"/>
        <v>35.342917352885173</v>
      </c>
      <c r="M2596" s="4">
        <f t="shared" si="205"/>
        <v>1.5483023951415151</v>
      </c>
      <c r="N2596" s="4">
        <f t="shared" si="206"/>
        <v>3.5650980144998292</v>
      </c>
    </row>
    <row r="2597" spans="1:14" x14ac:dyDescent="0.2">
      <c r="A2597" s="30">
        <v>37583</v>
      </c>
      <c r="B2597" s="3" t="s">
        <v>20</v>
      </c>
      <c r="C2597" s="3" t="s">
        <v>41</v>
      </c>
      <c r="D2597" s="2">
        <v>5</v>
      </c>
      <c r="E2597" s="3" t="s">
        <v>16</v>
      </c>
      <c r="F2597" s="3" t="str">
        <f t="shared" si="202"/>
        <v>Mon</v>
      </c>
      <c r="G2597" s="3" t="str">
        <f t="shared" si="203"/>
        <v>Encrust</v>
      </c>
      <c r="H2597" s="17">
        <v>6</v>
      </c>
      <c r="I2597" s="17">
        <v>5.5</v>
      </c>
      <c r="J2597" s="17">
        <v>0</v>
      </c>
      <c r="K2597" s="22">
        <v>0</v>
      </c>
      <c r="L2597" s="12">
        <f t="shared" si="204"/>
        <v>25.918139392115794</v>
      </c>
      <c r="M2597" s="4">
        <f t="shared" si="205"/>
        <v>1.4136038212440589</v>
      </c>
      <c r="N2597" s="4">
        <f t="shared" si="206"/>
        <v>3.2549430861959898</v>
      </c>
    </row>
    <row r="2598" spans="1:14" x14ac:dyDescent="0.2">
      <c r="A2598" s="31">
        <v>37583</v>
      </c>
      <c r="B2598" s="11" t="s">
        <v>38</v>
      </c>
      <c r="C2598" s="3" t="s">
        <v>41</v>
      </c>
      <c r="D2598" s="6">
        <v>5</v>
      </c>
      <c r="E2598" s="28" t="s">
        <v>16</v>
      </c>
      <c r="F2598" s="3" t="str">
        <f t="shared" si="202"/>
        <v>Mon</v>
      </c>
      <c r="G2598" s="3" t="str">
        <f t="shared" si="203"/>
        <v>Encrust</v>
      </c>
      <c r="H2598" s="19">
        <v>6.5</v>
      </c>
      <c r="I2598" s="17">
        <v>4</v>
      </c>
      <c r="J2598" s="19">
        <v>0</v>
      </c>
      <c r="K2598" s="22">
        <v>50</v>
      </c>
      <c r="L2598" s="12">
        <f t="shared" si="204"/>
        <v>20.420352248333657</v>
      </c>
      <c r="M2598" s="4">
        <f t="shared" si="205"/>
        <v>1.3100632293369894</v>
      </c>
      <c r="N2598" s="4">
        <f t="shared" si="206"/>
        <v>3.0165320627509917</v>
      </c>
    </row>
    <row r="2599" spans="1:14" x14ac:dyDescent="0.2">
      <c r="A2599" s="31">
        <v>37583</v>
      </c>
      <c r="B2599" s="11" t="s">
        <v>38</v>
      </c>
      <c r="C2599" s="3" t="s">
        <v>41</v>
      </c>
      <c r="D2599" s="6">
        <v>5</v>
      </c>
      <c r="E2599" s="28" t="s">
        <v>16</v>
      </c>
      <c r="F2599" s="3" t="str">
        <f t="shared" si="202"/>
        <v>Mon</v>
      </c>
      <c r="G2599" s="3" t="str">
        <f t="shared" si="203"/>
        <v>Encrust</v>
      </c>
      <c r="H2599" s="19">
        <v>1.5</v>
      </c>
      <c r="I2599" s="17">
        <v>2.5</v>
      </c>
      <c r="J2599" s="19">
        <v>0</v>
      </c>
      <c r="K2599" s="22">
        <v>5</v>
      </c>
      <c r="L2599" s="12">
        <f t="shared" si="204"/>
        <v>2.9452431127404308</v>
      </c>
      <c r="M2599" s="4">
        <f t="shared" si="205"/>
        <v>0.46912114909389024</v>
      </c>
      <c r="N2599" s="4">
        <f t="shared" si="206"/>
        <v>1.0801913647118289</v>
      </c>
    </row>
    <row r="2600" spans="1:14" x14ac:dyDescent="0.2">
      <c r="A2600" s="31">
        <v>37583</v>
      </c>
      <c r="B2600" s="11" t="s">
        <v>38</v>
      </c>
      <c r="C2600" s="3" t="s">
        <v>41</v>
      </c>
      <c r="D2600" s="6">
        <v>5</v>
      </c>
      <c r="E2600" s="28" t="s">
        <v>16</v>
      </c>
      <c r="F2600" s="3" t="str">
        <f t="shared" si="202"/>
        <v>Mon</v>
      </c>
      <c r="G2600" s="3" t="str">
        <f t="shared" si="203"/>
        <v>Encrust</v>
      </c>
      <c r="H2600" s="19">
        <v>4</v>
      </c>
      <c r="I2600" s="17">
        <v>3</v>
      </c>
      <c r="J2600" s="19">
        <v>0</v>
      </c>
      <c r="K2600" s="22">
        <v>5</v>
      </c>
      <c r="L2600" s="12">
        <f t="shared" si="204"/>
        <v>9.4247779607693793</v>
      </c>
      <c r="M2600" s="4">
        <f t="shared" si="205"/>
        <v>0.97427112741379629</v>
      </c>
      <c r="N2600" s="4">
        <f t="shared" si="206"/>
        <v>2.2433421745175099</v>
      </c>
    </row>
    <row r="2601" spans="1:14" x14ac:dyDescent="0.2">
      <c r="A2601" s="31">
        <v>37583</v>
      </c>
      <c r="B2601" s="11" t="s">
        <v>38</v>
      </c>
      <c r="C2601" s="3" t="s">
        <v>41</v>
      </c>
      <c r="D2601" s="6">
        <v>5</v>
      </c>
      <c r="E2601" s="28" t="s">
        <v>16</v>
      </c>
      <c r="F2601" s="3" t="str">
        <f t="shared" si="202"/>
        <v>Mon</v>
      </c>
      <c r="G2601" s="3" t="str">
        <f t="shared" si="203"/>
        <v>Encrust</v>
      </c>
      <c r="H2601" s="19">
        <v>4.5</v>
      </c>
      <c r="I2601" s="17">
        <v>1.5</v>
      </c>
      <c r="J2601" s="19">
        <v>0</v>
      </c>
      <c r="K2601" s="22">
        <v>5</v>
      </c>
      <c r="L2601" s="12">
        <f t="shared" si="204"/>
        <v>5.3014376029327757</v>
      </c>
      <c r="M2601" s="4">
        <f t="shared" si="205"/>
        <v>0.72439365419719637</v>
      </c>
      <c r="N2601" s="4">
        <f t="shared" si="206"/>
        <v>1.6679780296139479</v>
      </c>
    </row>
    <row r="2602" spans="1:14" x14ac:dyDescent="0.2">
      <c r="A2602" s="31">
        <v>37583</v>
      </c>
      <c r="B2602" s="11" t="s">
        <v>38</v>
      </c>
      <c r="C2602" s="3" t="s">
        <v>41</v>
      </c>
      <c r="D2602" s="6">
        <v>5</v>
      </c>
      <c r="E2602" s="28" t="s">
        <v>16</v>
      </c>
      <c r="F2602" s="3" t="str">
        <f t="shared" si="202"/>
        <v>Mon</v>
      </c>
      <c r="G2602" s="3" t="str">
        <f t="shared" si="203"/>
        <v>Encrust</v>
      </c>
      <c r="H2602" s="19">
        <v>2.5</v>
      </c>
      <c r="I2602" s="17">
        <v>2</v>
      </c>
      <c r="J2602" s="19">
        <v>0</v>
      </c>
      <c r="K2602" s="22">
        <v>20</v>
      </c>
      <c r="L2602" s="12">
        <f t="shared" si="204"/>
        <v>3.9269908169872414</v>
      </c>
      <c r="M2602" s="4">
        <f t="shared" si="205"/>
        <v>0.59405988570219026</v>
      </c>
      <c r="N2602" s="4">
        <f t="shared" si="206"/>
        <v>1.3678734371636099</v>
      </c>
    </row>
    <row r="2603" spans="1:14" x14ac:dyDescent="0.2">
      <c r="A2603" s="30">
        <v>37583</v>
      </c>
      <c r="B2603" s="3" t="s">
        <v>20</v>
      </c>
      <c r="C2603" s="3" t="s">
        <v>41</v>
      </c>
      <c r="D2603" s="2">
        <v>6</v>
      </c>
      <c r="E2603" s="3" t="s">
        <v>16</v>
      </c>
      <c r="F2603" s="3" t="str">
        <f t="shared" si="202"/>
        <v>Mon</v>
      </c>
      <c r="G2603" s="3" t="str">
        <f t="shared" si="203"/>
        <v>Encrust</v>
      </c>
      <c r="H2603" s="17">
        <v>1</v>
      </c>
      <c r="I2603" s="17">
        <v>0.8</v>
      </c>
      <c r="J2603" s="17">
        <v>0</v>
      </c>
      <c r="K2603" s="22">
        <v>0</v>
      </c>
      <c r="L2603" s="12">
        <f t="shared" si="204"/>
        <v>0.62831853071795862</v>
      </c>
      <c r="M2603" s="4">
        <f t="shared" si="205"/>
        <v>-0.20182013164188498</v>
      </c>
      <c r="N2603" s="4">
        <f t="shared" si="206"/>
        <v>-0.46470802658470023</v>
      </c>
    </row>
    <row r="2604" spans="1:14" x14ac:dyDescent="0.2">
      <c r="A2604" s="30">
        <v>37583</v>
      </c>
      <c r="B2604" s="3" t="s">
        <v>20</v>
      </c>
      <c r="C2604" s="3" t="s">
        <v>41</v>
      </c>
      <c r="D2604" s="2">
        <v>6</v>
      </c>
      <c r="E2604" s="3" t="s">
        <v>16</v>
      </c>
      <c r="F2604" s="3" t="str">
        <f t="shared" si="202"/>
        <v>Mon</v>
      </c>
      <c r="G2604" s="3" t="str">
        <f t="shared" si="203"/>
        <v>Encrust</v>
      </c>
      <c r="H2604" s="17">
        <v>3</v>
      </c>
      <c r="I2604" s="17">
        <v>2.2000000000000002</v>
      </c>
      <c r="J2604" s="17">
        <v>0</v>
      </c>
      <c r="K2604" s="22">
        <v>0</v>
      </c>
      <c r="L2604" s="12">
        <f t="shared" si="204"/>
        <v>5.1836278784231586</v>
      </c>
      <c r="M2604" s="4">
        <f t="shared" si="205"/>
        <v>0.71463381690804006</v>
      </c>
      <c r="N2604" s="4">
        <f t="shared" si="206"/>
        <v>1.6455051737618893</v>
      </c>
    </row>
    <row r="2605" spans="1:14" x14ac:dyDescent="0.2">
      <c r="A2605" s="30">
        <v>37583</v>
      </c>
      <c r="B2605" s="3" t="s">
        <v>20</v>
      </c>
      <c r="C2605" s="3" t="s">
        <v>41</v>
      </c>
      <c r="D2605" s="2">
        <v>6</v>
      </c>
      <c r="E2605" s="3" t="s">
        <v>16</v>
      </c>
      <c r="F2605" s="3" t="str">
        <f t="shared" si="202"/>
        <v>Mon</v>
      </c>
      <c r="G2605" s="3" t="str">
        <f t="shared" si="203"/>
        <v>Encrust</v>
      </c>
      <c r="H2605" s="17">
        <v>1.2</v>
      </c>
      <c r="I2605" s="17">
        <v>0.6</v>
      </c>
      <c r="J2605" s="17">
        <v>0</v>
      </c>
      <c r="K2605" s="22">
        <v>0</v>
      </c>
      <c r="L2605" s="12">
        <f t="shared" si="204"/>
        <v>0.56548667764616278</v>
      </c>
      <c r="M2605" s="4">
        <f t="shared" si="205"/>
        <v>-0.24757762220256008</v>
      </c>
      <c r="N2605" s="4">
        <f t="shared" si="206"/>
        <v>-0.57006854224252645</v>
      </c>
    </row>
    <row r="2606" spans="1:14" x14ac:dyDescent="0.2">
      <c r="A2606" s="30">
        <v>37583</v>
      </c>
      <c r="B2606" s="3" t="s">
        <v>20</v>
      </c>
      <c r="C2606" s="3" t="s">
        <v>41</v>
      </c>
      <c r="D2606" s="2">
        <v>6</v>
      </c>
      <c r="E2606" s="3" t="s">
        <v>16</v>
      </c>
      <c r="F2606" s="3" t="str">
        <f t="shared" si="202"/>
        <v>Mon</v>
      </c>
      <c r="G2606" s="3" t="str">
        <f t="shared" si="203"/>
        <v>Encrust</v>
      </c>
      <c r="H2606" s="17">
        <v>1.2</v>
      </c>
      <c r="I2606" s="17">
        <v>0.6</v>
      </c>
      <c r="J2606" s="17">
        <v>0</v>
      </c>
      <c r="K2606" s="22">
        <v>0</v>
      </c>
      <c r="L2606" s="12">
        <f t="shared" si="204"/>
        <v>0.56548667764616278</v>
      </c>
      <c r="M2606" s="4">
        <f t="shared" si="205"/>
        <v>-0.24757762220256008</v>
      </c>
      <c r="N2606" s="4">
        <f t="shared" si="206"/>
        <v>-0.57006854224252645</v>
      </c>
    </row>
    <row r="2607" spans="1:14" x14ac:dyDescent="0.2">
      <c r="A2607" s="30">
        <v>37583</v>
      </c>
      <c r="B2607" s="3" t="s">
        <v>20</v>
      </c>
      <c r="C2607" s="3" t="s">
        <v>41</v>
      </c>
      <c r="D2607" s="2">
        <v>6</v>
      </c>
      <c r="E2607" s="3" t="s">
        <v>16</v>
      </c>
      <c r="F2607" s="3" t="str">
        <f t="shared" si="202"/>
        <v>Mon</v>
      </c>
      <c r="G2607" s="3" t="str">
        <f t="shared" si="203"/>
        <v>Encrust</v>
      </c>
      <c r="H2607" s="17">
        <v>1.2</v>
      </c>
      <c r="I2607" s="17">
        <v>0.8</v>
      </c>
      <c r="J2607" s="17">
        <v>0</v>
      </c>
      <c r="K2607" s="22">
        <v>20</v>
      </c>
      <c r="L2607" s="12">
        <f t="shared" si="204"/>
        <v>0.7539822368615503</v>
      </c>
      <c r="M2607" s="4">
        <f t="shared" si="205"/>
        <v>-0.12263888559426017</v>
      </c>
      <c r="N2607" s="4">
        <f t="shared" si="206"/>
        <v>-0.28238646979074566</v>
      </c>
    </row>
    <row r="2608" spans="1:14" x14ac:dyDescent="0.2">
      <c r="A2608" s="30">
        <v>37583</v>
      </c>
      <c r="B2608" s="3" t="s">
        <v>20</v>
      </c>
      <c r="C2608" s="3" t="s">
        <v>41</v>
      </c>
      <c r="D2608" s="2">
        <v>6</v>
      </c>
      <c r="E2608" s="3" t="s">
        <v>16</v>
      </c>
      <c r="F2608" s="3" t="str">
        <f t="shared" si="202"/>
        <v>Mon</v>
      </c>
      <c r="G2608" s="3" t="str">
        <f t="shared" si="203"/>
        <v>Encrust</v>
      </c>
      <c r="H2608" s="17">
        <v>2.2000000000000002</v>
      </c>
      <c r="I2608" s="17">
        <v>2</v>
      </c>
      <c r="J2608" s="17">
        <v>0</v>
      </c>
      <c r="K2608" s="22">
        <v>0</v>
      </c>
      <c r="L2608" s="12">
        <f t="shared" si="204"/>
        <v>3.4557519189487729</v>
      </c>
      <c r="M2608" s="4">
        <f t="shared" si="205"/>
        <v>0.53854255785235894</v>
      </c>
      <c r="N2608" s="4">
        <f t="shared" si="206"/>
        <v>1.2400400656537252</v>
      </c>
    </row>
    <row r="2609" spans="1:14" x14ac:dyDescent="0.2">
      <c r="A2609" s="30">
        <v>37583</v>
      </c>
      <c r="B2609" s="3" t="s">
        <v>20</v>
      </c>
      <c r="C2609" s="3" t="s">
        <v>41</v>
      </c>
      <c r="D2609" s="2">
        <v>6</v>
      </c>
      <c r="E2609" s="3" t="s">
        <v>16</v>
      </c>
      <c r="F2609" s="3" t="str">
        <f t="shared" si="202"/>
        <v>Mon</v>
      </c>
      <c r="G2609" s="3" t="str">
        <f t="shared" si="203"/>
        <v>Encrust</v>
      </c>
      <c r="H2609" s="17">
        <v>1.5</v>
      </c>
      <c r="I2609" s="17">
        <v>0.8</v>
      </c>
      <c r="J2609" s="17">
        <v>0</v>
      </c>
      <c r="K2609" s="22">
        <v>0</v>
      </c>
      <c r="L2609" s="12">
        <f t="shared" si="204"/>
        <v>0.94247779607693805</v>
      </c>
      <c r="M2609" s="4">
        <f t="shared" si="205"/>
        <v>-2.5728872586203676E-2</v>
      </c>
      <c r="N2609" s="4">
        <f t="shared" si="206"/>
        <v>-5.924291847653574E-2</v>
      </c>
    </row>
    <row r="2610" spans="1:14" x14ac:dyDescent="0.2">
      <c r="A2610" s="30">
        <v>37583</v>
      </c>
      <c r="B2610" s="3" t="s">
        <v>20</v>
      </c>
      <c r="C2610" s="3" t="s">
        <v>41</v>
      </c>
      <c r="D2610" s="2">
        <v>6</v>
      </c>
      <c r="E2610" s="3" t="s">
        <v>16</v>
      </c>
      <c r="F2610" s="3" t="str">
        <f t="shared" si="202"/>
        <v>Mon</v>
      </c>
      <c r="G2610" s="3" t="str">
        <f t="shared" si="203"/>
        <v>Encrust</v>
      </c>
      <c r="H2610" s="17">
        <v>4</v>
      </c>
      <c r="I2610" s="17">
        <v>2.5</v>
      </c>
      <c r="J2610" s="17">
        <v>0</v>
      </c>
      <c r="K2610" s="22">
        <v>5</v>
      </c>
      <c r="L2610" s="12">
        <f t="shared" si="204"/>
        <v>7.8539816339744828</v>
      </c>
      <c r="M2610" s="4">
        <f t="shared" si="205"/>
        <v>0.8950898813661714</v>
      </c>
      <c r="N2610" s="4">
        <f t="shared" si="206"/>
        <v>2.061020617723555</v>
      </c>
    </row>
    <row r="2611" spans="1:14" x14ac:dyDescent="0.2">
      <c r="A2611" s="31">
        <v>37583</v>
      </c>
      <c r="B2611" s="11" t="s">
        <v>38</v>
      </c>
      <c r="C2611" s="3" t="s">
        <v>41</v>
      </c>
      <c r="D2611" s="6">
        <v>6</v>
      </c>
      <c r="E2611" s="28" t="s">
        <v>16</v>
      </c>
      <c r="F2611" s="3" t="str">
        <f t="shared" si="202"/>
        <v>Mon</v>
      </c>
      <c r="G2611" s="3" t="str">
        <f t="shared" si="203"/>
        <v>Encrust</v>
      </c>
      <c r="H2611" s="19">
        <v>2</v>
      </c>
      <c r="I2611" s="19">
        <v>2</v>
      </c>
      <c r="J2611" s="19">
        <v>0</v>
      </c>
      <c r="K2611" s="24">
        <v>15</v>
      </c>
      <c r="L2611" s="12">
        <f t="shared" si="204"/>
        <v>3.1415926535897931</v>
      </c>
      <c r="M2611" s="4">
        <f t="shared" si="205"/>
        <v>0.49714987269413385</v>
      </c>
      <c r="N2611" s="4">
        <f t="shared" si="206"/>
        <v>1.1447298858494002</v>
      </c>
    </row>
    <row r="2612" spans="1:14" x14ac:dyDescent="0.2">
      <c r="A2612" s="31">
        <v>37583</v>
      </c>
      <c r="B2612" s="11" t="s">
        <v>38</v>
      </c>
      <c r="C2612" s="3" t="s">
        <v>41</v>
      </c>
      <c r="D2612" s="6">
        <v>6</v>
      </c>
      <c r="E2612" s="28" t="s">
        <v>16</v>
      </c>
      <c r="F2612" s="3" t="str">
        <f t="shared" si="202"/>
        <v>Mon</v>
      </c>
      <c r="G2612" s="3" t="str">
        <f t="shared" si="203"/>
        <v>Encrust</v>
      </c>
      <c r="H2612" s="19">
        <v>7.5</v>
      </c>
      <c r="I2612" s="19">
        <v>6</v>
      </c>
      <c r="J2612" s="19">
        <v>0</v>
      </c>
      <c r="K2612" s="24">
        <v>70</v>
      </c>
      <c r="L2612" s="12">
        <f t="shared" si="204"/>
        <v>35.342917352885173</v>
      </c>
      <c r="M2612" s="4">
        <f t="shared" si="205"/>
        <v>1.5483023951415151</v>
      </c>
      <c r="N2612" s="4">
        <f t="shared" si="206"/>
        <v>3.5650980144998292</v>
      </c>
    </row>
    <row r="2613" spans="1:14" x14ac:dyDescent="0.2">
      <c r="A2613" s="30">
        <v>37583</v>
      </c>
      <c r="B2613" s="3" t="s">
        <v>20</v>
      </c>
      <c r="C2613" s="3" t="s">
        <v>41</v>
      </c>
      <c r="D2613" s="2">
        <v>7</v>
      </c>
      <c r="E2613" s="3" t="s">
        <v>16</v>
      </c>
      <c r="F2613" s="3" t="str">
        <f t="shared" si="202"/>
        <v>Mon</v>
      </c>
      <c r="G2613" s="3" t="str">
        <f t="shared" si="203"/>
        <v>Encrust</v>
      </c>
      <c r="H2613" s="17">
        <v>2</v>
      </c>
      <c r="I2613" s="17">
        <v>1.8</v>
      </c>
      <c r="J2613" s="17">
        <v>0</v>
      </c>
      <c r="K2613" s="22">
        <v>10</v>
      </c>
      <c r="L2613" s="12">
        <f t="shared" si="204"/>
        <v>2.8274333882308138</v>
      </c>
      <c r="M2613" s="4">
        <f t="shared" si="205"/>
        <v>0.45139238213345872</v>
      </c>
      <c r="N2613" s="4">
        <f t="shared" si="206"/>
        <v>1.0393693701915738</v>
      </c>
    </row>
    <row r="2614" spans="1:14" x14ac:dyDescent="0.2">
      <c r="A2614" s="30">
        <v>37583</v>
      </c>
      <c r="B2614" s="3" t="s">
        <v>20</v>
      </c>
      <c r="C2614" s="3" t="s">
        <v>41</v>
      </c>
      <c r="D2614" s="2">
        <v>7</v>
      </c>
      <c r="E2614" s="3" t="s">
        <v>16</v>
      </c>
      <c r="F2614" s="3" t="str">
        <f t="shared" si="202"/>
        <v>Mon</v>
      </c>
      <c r="G2614" s="3" t="str">
        <f t="shared" si="203"/>
        <v>Encrust</v>
      </c>
      <c r="H2614" s="17">
        <v>2.5</v>
      </c>
      <c r="I2614" s="17">
        <v>1.5</v>
      </c>
      <c r="J2614" s="17">
        <v>0</v>
      </c>
      <c r="K2614" s="22">
        <v>0</v>
      </c>
      <c r="L2614" s="12">
        <f t="shared" si="204"/>
        <v>2.9452431127404308</v>
      </c>
      <c r="M2614" s="4">
        <f t="shared" si="205"/>
        <v>0.46912114909389024</v>
      </c>
      <c r="N2614" s="4">
        <f t="shared" si="206"/>
        <v>1.0801913647118289</v>
      </c>
    </row>
    <row r="2615" spans="1:14" x14ac:dyDescent="0.2">
      <c r="A2615" s="30">
        <v>37583</v>
      </c>
      <c r="B2615" s="3" t="s">
        <v>20</v>
      </c>
      <c r="C2615" s="3" t="s">
        <v>41</v>
      </c>
      <c r="D2615" s="2">
        <v>7</v>
      </c>
      <c r="E2615" s="3" t="s">
        <v>16</v>
      </c>
      <c r="F2615" s="3" t="str">
        <f t="shared" si="202"/>
        <v>Mon</v>
      </c>
      <c r="G2615" s="3" t="str">
        <f t="shared" si="203"/>
        <v>Encrust</v>
      </c>
      <c r="H2615" s="17">
        <v>0.2</v>
      </c>
      <c r="I2615" s="17">
        <v>0.2</v>
      </c>
      <c r="J2615" s="17">
        <v>0</v>
      </c>
      <c r="K2615" s="22">
        <v>0</v>
      </c>
      <c r="L2615" s="12">
        <f t="shared" si="204"/>
        <v>3.1415926535897934E-2</v>
      </c>
      <c r="M2615" s="4">
        <f t="shared" si="205"/>
        <v>-1.5028501273058661</v>
      </c>
      <c r="N2615" s="4">
        <f t="shared" si="206"/>
        <v>-3.460440300138691</v>
      </c>
    </row>
    <row r="2616" spans="1:14" x14ac:dyDescent="0.2">
      <c r="A2616" s="30">
        <v>37583</v>
      </c>
      <c r="B2616" s="3" t="s">
        <v>20</v>
      </c>
      <c r="C2616" s="3" t="s">
        <v>41</v>
      </c>
      <c r="D2616" s="2">
        <v>7</v>
      </c>
      <c r="E2616" s="3" t="s">
        <v>16</v>
      </c>
      <c r="F2616" s="3" t="str">
        <f t="shared" si="202"/>
        <v>Mon</v>
      </c>
      <c r="G2616" s="3" t="str">
        <f t="shared" si="203"/>
        <v>Encrust</v>
      </c>
      <c r="H2616" s="17">
        <v>1.5</v>
      </c>
      <c r="I2616" s="17">
        <v>1.4</v>
      </c>
      <c r="J2616" s="17">
        <v>0</v>
      </c>
      <c r="K2616" s="22">
        <v>0</v>
      </c>
      <c r="L2616" s="12">
        <f t="shared" si="204"/>
        <v>1.6493361431346412</v>
      </c>
      <c r="M2616" s="4">
        <f t="shared" si="205"/>
        <v>0.21730917610009065</v>
      </c>
      <c r="N2616" s="4">
        <f t="shared" si="206"/>
        <v>0.5003728694588867</v>
      </c>
    </row>
    <row r="2617" spans="1:14" x14ac:dyDescent="0.2">
      <c r="A2617" s="30">
        <v>37583</v>
      </c>
      <c r="B2617" s="3" t="s">
        <v>20</v>
      </c>
      <c r="C2617" s="3" t="s">
        <v>41</v>
      </c>
      <c r="D2617" s="2">
        <v>7</v>
      </c>
      <c r="E2617" s="3" t="s">
        <v>16</v>
      </c>
      <c r="F2617" s="3" t="str">
        <f t="shared" si="202"/>
        <v>Mon</v>
      </c>
      <c r="G2617" s="3" t="str">
        <f t="shared" si="203"/>
        <v>Encrust</v>
      </c>
      <c r="H2617" s="17">
        <v>4</v>
      </c>
      <c r="I2617" s="17">
        <v>3.5</v>
      </c>
      <c r="J2617" s="17">
        <v>0</v>
      </c>
      <c r="K2617" s="22">
        <v>15</v>
      </c>
      <c r="L2617" s="12">
        <f t="shared" si="204"/>
        <v>10.995574287564276</v>
      </c>
      <c r="M2617" s="4">
        <f t="shared" si="205"/>
        <v>1.0412179170444096</v>
      </c>
      <c r="N2617" s="4">
        <f t="shared" si="206"/>
        <v>2.397492854344768</v>
      </c>
    </row>
    <row r="2618" spans="1:14" x14ac:dyDescent="0.2">
      <c r="A2618" s="30">
        <v>37583</v>
      </c>
      <c r="B2618" s="3" t="s">
        <v>20</v>
      </c>
      <c r="C2618" s="3" t="s">
        <v>41</v>
      </c>
      <c r="D2618" s="2">
        <v>7</v>
      </c>
      <c r="E2618" s="3" t="s">
        <v>16</v>
      </c>
      <c r="F2618" s="3" t="str">
        <f t="shared" si="202"/>
        <v>Mon</v>
      </c>
      <c r="G2618" s="3" t="str">
        <f t="shared" si="203"/>
        <v>Encrust</v>
      </c>
      <c r="H2618" s="17">
        <v>3.5</v>
      </c>
      <c r="I2618" s="17">
        <v>1.5</v>
      </c>
      <c r="J2618" s="17">
        <v>0</v>
      </c>
      <c r="K2618" s="22">
        <v>5</v>
      </c>
      <c r="L2618" s="12">
        <f t="shared" si="204"/>
        <v>4.1233403578366037</v>
      </c>
      <c r="M2618" s="4">
        <f t="shared" si="205"/>
        <v>0.61524918477212831</v>
      </c>
      <c r="N2618" s="4">
        <f t="shared" si="206"/>
        <v>1.416663601333042</v>
      </c>
    </row>
    <row r="2619" spans="1:14" x14ac:dyDescent="0.2">
      <c r="A2619" s="30">
        <v>37583</v>
      </c>
      <c r="B2619" s="3" t="s">
        <v>20</v>
      </c>
      <c r="C2619" s="3" t="s">
        <v>41</v>
      </c>
      <c r="D2619" s="2">
        <v>7</v>
      </c>
      <c r="E2619" s="3" t="s">
        <v>16</v>
      </c>
      <c r="F2619" s="3" t="str">
        <f t="shared" si="202"/>
        <v>Mon</v>
      </c>
      <c r="G2619" s="3" t="str">
        <f t="shared" si="203"/>
        <v>Encrust</v>
      </c>
      <c r="H2619" s="17">
        <v>4.5</v>
      </c>
      <c r="I2619" s="17">
        <v>1.5</v>
      </c>
      <c r="J2619" s="17">
        <v>0</v>
      </c>
      <c r="K2619" s="22">
        <v>10</v>
      </c>
      <c r="L2619" s="12">
        <f t="shared" si="204"/>
        <v>5.3014376029327757</v>
      </c>
      <c r="M2619" s="4">
        <f t="shared" si="205"/>
        <v>0.72439365419719637</v>
      </c>
      <c r="N2619" s="4">
        <f t="shared" si="206"/>
        <v>1.6679780296139479</v>
      </c>
    </row>
    <row r="2620" spans="1:14" x14ac:dyDescent="0.2">
      <c r="A2620" s="30">
        <v>37583</v>
      </c>
      <c r="B2620" s="3" t="s">
        <v>20</v>
      </c>
      <c r="C2620" s="3" t="s">
        <v>41</v>
      </c>
      <c r="D2620" s="2">
        <v>7</v>
      </c>
      <c r="E2620" s="3" t="s">
        <v>16</v>
      </c>
      <c r="F2620" s="3" t="str">
        <f t="shared" si="202"/>
        <v>Mon</v>
      </c>
      <c r="G2620" s="3" t="str">
        <f t="shared" si="203"/>
        <v>Encrust</v>
      </c>
      <c r="H2620" s="17">
        <v>3</v>
      </c>
      <c r="I2620" s="17">
        <v>1.5</v>
      </c>
      <c r="J2620" s="17">
        <v>0</v>
      </c>
      <c r="K2620" s="22">
        <v>5</v>
      </c>
      <c r="L2620" s="12">
        <f t="shared" si="204"/>
        <v>3.5342917352885173</v>
      </c>
      <c r="M2620" s="4">
        <f t="shared" si="205"/>
        <v>0.54830239514151513</v>
      </c>
      <c r="N2620" s="4">
        <f t="shared" si="206"/>
        <v>1.2625129215057835</v>
      </c>
    </row>
    <row r="2621" spans="1:14" x14ac:dyDescent="0.2">
      <c r="A2621" s="31">
        <v>37583</v>
      </c>
      <c r="B2621" s="11" t="s">
        <v>38</v>
      </c>
      <c r="C2621" s="3" t="s">
        <v>41</v>
      </c>
      <c r="D2621" s="6">
        <v>7</v>
      </c>
      <c r="E2621" s="28" t="s">
        <v>16</v>
      </c>
      <c r="F2621" s="3" t="str">
        <f t="shared" si="202"/>
        <v>Mon</v>
      </c>
      <c r="G2621" s="3" t="str">
        <f t="shared" si="203"/>
        <v>Encrust</v>
      </c>
      <c r="H2621" s="19">
        <v>2.5</v>
      </c>
      <c r="I2621" s="17">
        <v>1.5</v>
      </c>
      <c r="J2621" s="19">
        <v>0</v>
      </c>
      <c r="K2621" s="22">
        <v>30</v>
      </c>
      <c r="L2621" s="12">
        <f t="shared" si="204"/>
        <v>2.9452431127404308</v>
      </c>
      <c r="M2621" s="4">
        <f t="shared" si="205"/>
        <v>0.46912114909389024</v>
      </c>
      <c r="N2621" s="4">
        <f t="shared" si="206"/>
        <v>1.0801913647118289</v>
      </c>
    </row>
    <row r="2622" spans="1:14" x14ac:dyDescent="0.2">
      <c r="A2622" s="31">
        <v>37583</v>
      </c>
      <c r="B2622" s="11" t="s">
        <v>38</v>
      </c>
      <c r="C2622" s="3" t="s">
        <v>41</v>
      </c>
      <c r="D2622" s="6">
        <v>7</v>
      </c>
      <c r="E2622" s="28" t="s">
        <v>16</v>
      </c>
      <c r="F2622" s="3" t="str">
        <f t="shared" si="202"/>
        <v>Mon</v>
      </c>
      <c r="G2622" s="3" t="str">
        <f t="shared" si="203"/>
        <v>Encrust</v>
      </c>
      <c r="H2622" s="19">
        <v>2</v>
      </c>
      <c r="I2622" s="17">
        <v>1.5</v>
      </c>
      <c r="J2622" s="19">
        <v>0</v>
      </c>
      <c r="K2622" s="22">
        <v>10</v>
      </c>
      <c r="L2622" s="12">
        <f t="shared" si="204"/>
        <v>2.3561944901923448</v>
      </c>
      <c r="M2622" s="4">
        <f t="shared" si="205"/>
        <v>0.37221113608583389</v>
      </c>
      <c r="N2622" s="4">
        <f t="shared" si="206"/>
        <v>0.85704781339761926</v>
      </c>
    </row>
    <row r="2623" spans="1:14" x14ac:dyDescent="0.2">
      <c r="A2623" s="31">
        <v>37583</v>
      </c>
      <c r="B2623" s="11" t="s">
        <v>38</v>
      </c>
      <c r="C2623" s="3" t="s">
        <v>41</v>
      </c>
      <c r="D2623" s="6">
        <v>7</v>
      </c>
      <c r="E2623" s="28" t="s">
        <v>16</v>
      </c>
      <c r="F2623" s="3" t="str">
        <f t="shared" si="202"/>
        <v>Mon</v>
      </c>
      <c r="G2623" s="3" t="str">
        <f t="shared" si="203"/>
        <v>Encrust</v>
      </c>
      <c r="H2623" s="21">
        <v>2.5</v>
      </c>
      <c r="I2623" s="17">
        <v>1.5</v>
      </c>
      <c r="J2623" s="19">
        <v>0</v>
      </c>
      <c r="K2623" s="22">
        <v>5</v>
      </c>
      <c r="L2623" s="12">
        <f t="shared" si="204"/>
        <v>2.9452431127404308</v>
      </c>
      <c r="M2623" s="4">
        <f t="shared" si="205"/>
        <v>0.46912114909389024</v>
      </c>
      <c r="N2623" s="4">
        <f t="shared" si="206"/>
        <v>1.0801913647118289</v>
      </c>
    </row>
    <row r="2624" spans="1:14" x14ac:dyDescent="0.2">
      <c r="A2624" s="30">
        <v>37590</v>
      </c>
      <c r="B2624" s="3" t="s">
        <v>20</v>
      </c>
      <c r="C2624" s="3" t="s">
        <v>41</v>
      </c>
      <c r="D2624" s="2">
        <v>8</v>
      </c>
      <c r="E2624" s="3" t="s">
        <v>16</v>
      </c>
      <c r="F2624" s="3" t="str">
        <f t="shared" si="202"/>
        <v>Mon</v>
      </c>
      <c r="G2624" s="3" t="str">
        <f t="shared" si="203"/>
        <v>Encrust</v>
      </c>
      <c r="H2624" s="17">
        <v>2</v>
      </c>
      <c r="I2624" s="17">
        <v>1.2</v>
      </c>
      <c r="J2624" s="17">
        <v>0</v>
      </c>
      <c r="K2624" s="22">
        <v>0</v>
      </c>
      <c r="L2624" s="12">
        <f t="shared" si="204"/>
        <v>1.8849555921538759</v>
      </c>
      <c r="M2624" s="4">
        <f t="shared" si="205"/>
        <v>0.27530112307777749</v>
      </c>
      <c r="N2624" s="4">
        <f t="shared" si="206"/>
        <v>0.63390426208340944</v>
      </c>
    </row>
    <row r="2625" spans="1:14" x14ac:dyDescent="0.2">
      <c r="A2625" s="30">
        <v>37590</v>
      </c>
      <c r="B2625" s="3" t="s">
        <v>20</v>
      </c>
      <c r="C2625" s="3" t="s">
        <v>41</v>
      </c>
      <c r="D2625" s="2">
        <v>8</v>
      </c>
      <c r="E2625" s="3" t="s">
        <v>16</v>
      </c>
      <c r="F2625" s="3" t="str">
        <f t="shared" si="202"/>
        <v>Mon</v>
      </c>
      <c r="G2625" s="3" t="str">
        <f t="shared" si="203"/>
        <v>Encrust</v>
      </c>
      <c r="H2625" s="17">
        <v>0.6</v>
      </c>
      <c r="I2625" s="17">
        <v>0.6</v>
      </c>
      <c r="J2625" s="17">
        <v>0</v>
      </c>
      <c r="K2625" s="22">
        <v>0</v>
      </c>
      <c r="L2625" s="12">
        <f t="shared" si="204"/>
        <v>0.28274333882308139</v>
      </c>
      <c r="M2625" s="4">
        <f t="shared" si="205"/>
        <v>-0.54860761786654122</v>
      </c>
      <c r="N2625" s="4">
        <f t="shared" si="206"/>
        <v>-1.2632157228024719</v>
      </c>
    </row>
    <row r="2626" spans="1:14" x14ac:dyDescent="0.2">
      <c r="A2626" s="30">
        <v>37590</v>
      </c>
      <c r="B2626" s="3" t="s">
        <v>20</v>
      </c>
      <c r="C2626" s="3" t="s">
        <v>41</v>
      </c>
      <c r="D2626" s="2">
        <v>8</v>
      </c>
      <c r="E2626" s="3" t="s">
        <v>16</v>
      </c>
      <c r="F2626" s="3" t="str">
        <f t="shared" si="202"/>
        <v>Mon</v>
      </c>
      <c r="G2626" s="3" t="str">
        <f t="shared" si="203"/>
        <v>Encrust</v>
      </c>
      <c r="H2626" s="17">
        <v>2.2000000000000002</v>
      </c>
      <c r="I2626" s="17">
        <v>1.2</v>
      </c>
      <c r="J2626" s="17">
        <v>0</v>
      </c>
      <c r="K2626" s="22">
        <v>5</v>
      </c>
      <c r="L2626" s="12">
        <f t="shared" si="204"/>
        <v>2.0734511513692637</v>
      </c>
      <c r="M2626" s="4">
        <f t="shared" si="205"/>
        <v>0.31669380823600257</v>
      </c>
      <c r="N2626" s="4">
        <f t="shared" si="206"/>
        <v>0.72921444188773443</v>
      </c>
    </row>
    <row r="2627" spans="1:14" x14ac:dyDescent="0.2">
      <c r="A2627" s="30">
        <v>37590</v>
      </c>
      <c r="B2627" s="3" t="s">
        <v>20</v>
      </c>
      <c r="C2627" s="3" t="s">
        <v>41</v>
      </c>
      <c r="D2627" s="2">
        <v>8</v>
      </c>
      <c r="E2627" s="3" t="s">
        <v>16</v>
      </c>
      <c r="F2627" s="3" t="str">
        <f t="shared" ref="F2627:F2690" si="207">VLOOKUP(E2627,P$3:Q$22,2)</f>
        <v>Mon</v>
      </c>
      <c r="G2627" s="3" t="str">
        <f t="shared" ref="G2627:G2690" si="208">VLOOKUP(E2627,P$24:Q$44,2)</f>
        <v>Encrust</v>
      </c>
      <c r="H2627" s="17">
        <v>2</v>
      </c>
      <c r="I2627" s="17">
        <v>1.2</v>
      </c>
      <c r="J2627" s="17">
        <v>0</v>
      </c>
      <c r="K2627" s="22">
        <v>0</v>
      </c>
      <c r="L2627" s="12">
        <f t="shared" ref="L2627:L2690" si="209">IF(J2627&gt;0,PI()*((H2627/2)*(I2627/2)+J2627^2),((H2627/2)*(I2627/2))*PI())</f>
        <v>1.8849555921538759</v>
      </c>
      <c r="M2627" s="4">
        <f t="shared" ref="M2627:M2690" si="210">LOG(L2627)</f>
        <v>0.27530112307777749</v>
      </c>
      <c r="N2627" s="4">
        <f t="shared" ref="N2627:N2690" si="211">LN(L2627)</f>
        <v>0.63390426208340944</v>
      </c>
    </row>
    <row r="2628" spans="1:14" x14ac:dyDescent="0.2">
      <c r="A2628" s="30">
        <v>37590</v>
      </c>
      <c r="B2628" s="3" t="s">
        <v>20</v>
      </c>
      <c r="C2628" s="3" t="s">
        <v>41</v>
      </c>
      <c r="D2628" s="2">
        <v>8</v>
      </c>
      <c r="E2628" s="3" t="s">
        <v>16</v>
      </c>
      <c r="F2628" s="3" t="str">
        <f t="shared" si="207"/>
        <v>Mon</v>
      </c>
      <c r="G2628" s="3" t="str">
        <f t="shared" si="208"/>
        <v>Encrust</v>
      </c>
      <c r="H2628" s="17">
        <v>0.8</v>
      </c>
      <c r="I2628" s="17">
        <v>0.8</v>
      </c>
      <c r="J2628" s="17">
        <v>0</v>
      </c>
      <c r="K2628" s="22">
        <v>0</v>
      </c>
      <c r="L2628" s="12">
        <f t="shared" si="209"/>
        <v>0.50265482457436694</v>
      </c>
      <c r="M2628" s="4">
        <f t="shared" si="210"/>
        <v>-0.29873014464994135</v>
      </c>
      <c r="N2628" s="4">
        <f t="shared" si="211"/>
        <v>-0.68785157789890994</v>
      </c>
    </row>
    <row r="2629" spans="1:14" x14ac:dyDescent="0.2">
      <c r="A2629" s="30">
        <v>37590</v>
      </c>
      <c r="B2629" s="3" t="s">
        <v>20</v>
      </c>
      <c r="C2629" s="3" t="s">
        <v>41</v>
      </c>
      <c r="D2629" s="2">
        <v>8</v>
      </c>
      <c r="E2629" s="3" t="s">
        <v>16</v>
      </c>
      <c r="F2629" s="3" t="str">
        <f t="shared" si="207"/>
        <v>Mon</v>
      </c>
      <c r="G2629" s="3" t="str">
        <f t="shared" si="208"/>
        <v>Encrust</v>
      </c>
      <c r="H2629" s="17">
        <v>3</v>
      </c>
      <c r="I2629" s="17">
        <v>2.4</v>
      </c>
      <c r="J2629" s="17">
        <v>0</v>
      </c>
      <c r="K2629" s="22">
        <v>15</v>
      </c>
      <c r="L2629" s="12">
        <f t="shared" si="209"/>
        <v>5.6548667764616267</v>
      </c>
      <c r="M2629" s="4">
        <f t="shared" si="210"/>
        <v>0.75242237779743981</v>
      </c>
      <c r="N2629" s="4">
        <f t="shared" si="211"/>
        <v>1.732516550751519</v>
      </c>
    </row>
    <row r="2630" spans="1:14" x14ac:dyDescent="0.2">
      <c r="A2630" s="30">
        <v>37590</v>
      </c>
      <c r="B2630" s="3" t="s">
        <v>20</v>
      </c>
      <c r="C2630" s="3" t="s">
        <v>41</v>
      </c>
      <c r="D2630" s="2">
        <v>8</v>
      </c>
      <c r="E2630" s="3" t="s">
        <v>16</v>
      </c>
      <c r="F2630" s="3" t="str">
        <f t="shared" si="207"/>
        <v>Mon</v>
      </c>
      <c r="G2630" s="3" t="str">
        <f t="shared" si="208"/>
        <v>Encrust</v>
      </c>
      <c r="H2630" s="17">
        <v>0.6</v>
      </c>
      <c r="I2630" s="17">
        <v>0.6</v>
      </c>
      <c r="J2630" s="17">
        <v>0</v>
      </c>
      <c r="K2630" s="22">
        <v>0</v>
      </c>
      <c r="L2630" s="12">
        <f t="shared" si="209"/>
        <v>0.28274333882308139</v>
      </c>
      <c r="M2630" s="4">
        <f t="shared" si="210"/>
        <v>-0.54860761786654122</v>
      </c>
      <c r="N2630" s="4">
        <f t="shared" si="211"/>
        <v>-1.2632157228024719</v>
      </c>
    </row>
    <row r="2631" spans="1:14" x14ac:dyDescent="0.2">
      <c r="A2631" s="30">
        <v>37590</v>
      </c>
      <c r="B2631" s="3" t="s">
        <v>20</v>
      </c>
      <c r="C2631" s="3" t="s">
        <v>41</v>
      </c>
      <c r="D2631" s="2">
        <v>8</v>
      </c>
      <c r="E2631" s="3" t="s">
        <v>16</v>
      </c>
      <c r="F2631" s="3" t="str">
        <f t="shared" si="207"/>
        <v>Mon</v>
      </c>
      <c r="G2631" s="3" t="str">
        <f t="shared" si="208"/>
        <v>Encrust</v>
      </c>
      <c r="H2631" s="17">
        <v>1.2</v>
      </c>
      <c r="I2631" s="17">
        <v>1</v>
      </c>
      <c r="J2631" s="17">
        <v>0</v>
      </c>
      <c r="K2631" s="22">
        <v>10</v>
      </c>
      <c r="L2631" s="12">
        <f t="shared" si="209"/>
        <v>0.94247779607693793</v>
      </c>
      <c r="M2631" s="4">
        <f t="shared" si="210"/>
        <v>-2.5728872586203724E-2</v>
      </c>
      <c r="N2631" s="4">
        <f t="shared" si="211"/>
        <v>-5.9242918476535858E-2</v>
      </c>
    </row>
    <row r="2632" spans="1:14" x14ac:dyDescent="0.2">
      <c r="A2632" s="30">
        <v>37590</v>
      </c>
      <c r="B2632" s="3" t="s">
        <v>20</v>
      </c>
      <c r="C2632" s="3" t="s">
        <v>41</v>
      </c>
      <c r="D2632" s="2">
        <v>8</v>
      </c>
      <c r="E2632" s="3" t="s">
        <v>16</v>
      </c>
      <c r="F2632" s="3" t="str">
        <f t="shared" si="207"/>
        <v>Mon</v>
      </c>
      <c r="G2632" s="3" t="str">
        <f t="shared" si="208"/>
        <v>Encrust</v>
      </c>
      <c r="H2632" s="17">
        <v>1.2</v>
      </c>
      <c r="I2632" s="17">
        <v>1</v>
      </c>
      <c r="J2632" s="17">
        <v>0</v>
      </c>
      <c r="K2632" s="22">
        <v>0</v>
      </c>
      <c r="L2632" s="12">
        <f t="shared" si="209"/>
        <v>0.94247779607693793</v>
      </c>
      <c r="M2632" s="4">
        <f t="shared" si="210"/>
        <v>-2.5728872586203724E-2</v>
      </c>
      <c r="N2632" s="4">
        <f t="shared" si="211"/>
        <v>-5.9242918476535858E-2</v>
      </c>
    </row>
    <row r="2633" spans="1:14" x14ac:dyDescent="0.2">
      <c r="A2633" s="33">
        <v>37590</v>
      </c>
      <c r="B2633" t="s">
        <v>31</v>
      </c>
      <c r="C2633" s="3" t="s">
        <v>41</v>
      </c>
      <c r="D2633" s="7">
        <v>8</v>
      </c>
      <c r="E2633" t="s">
        <v>16</v>
      </c>
      <c r="F2633" s="3" t="str">
        <f t="shared" si="207"/>
        <v>Mon</v>
      </c>
      <c r="G2633" s="3" t="str">
        <f t="shared" si="208"/>
        <v>Encrust</v>
      </c>
      <c r="H2633" s="34">
        <v>6</v>
      </c>
      <c r="I2633" s="34">
        <v>3</v>
      </c>
      <c r="J2633" s="34">
        <v>0</v>
      </c>
      <c r="K2633">
        <v>0</v>
      </c>
      <c r="L2633" s="12">
        <f t="shared" si="209"/>
        <v>14.137166941154069</v>
      </c>
      <c r="M2633" s="4">
        <f t="shared" si="210"/>
        <v>1.1503623864694774</v>
      </c>
      <c r="N2633" s="4">
        <f t="shared" si="211"/>
        <v>2.6488072826256741</v>
      </c>
    </row>
    <row r="2634" spans="1:14" x14ac:dyDescent="0.2">
      <c r="A2634" s="30">
        <v>37583</v>
      </c>
      <c r="B2634" s="3" t="s">
        <v>20</v>
      </c>
      <c r="C2634" s="3" t="s">
        <v>41</v>
      </c>
      <c r="D2634" s="2">
        <v>9</v>
      </c>
      <c r="E2634" s="3" t="s">
        <v>16</v>
      </c>
      <c r="F2634" s="3" t="str">
        <f t="shared" si="207"/>
        <v>Mon</v>
      </c>
      <c r="G2634" s="3" t="str">
        <f t="shared" si="208"/>
        <v>Encrust</v>
      </c>
      <c r="H2634" s="17">
        <v>4</v>
      </c>
      <c r="I2634" s="17">
        <v>2</v>
      </c>
      <c r="J2634" s="17">
        <v>0</v>
      </c>
      <c r="K2634" s="22">
        <v>30</v>
      </c>
      <c r="L2634" s="12">
        <f t="shared" si="209"/>
        <v>6.2831853071795862</v>
      </c>
      <c r="M2634" s="4">
        <f t="shared" si="210"/>
        <v>0.79817986835811505</v>
      </c>
      <c r="N2634" s="4">
        <f t="shared" si="211"/>
        <v>1.8378770664093453</v>
      </c>
    </row>
    <row r="2635" spans="1:14" x14ac:dyDescent="0.2">
      <c r="A2635" s="30">
        <v>37583</v>
      </c>
      <c r="B2635" s="3" t="s">
        <v>20</v>
      </c>
      <c r="C2635" s="3" t="s">
        <v>41</v>
      </c>
      <c r="D2635" s="2">
        <v>9</v>
      </c>
      <c r="E2635" s="3" t="s">
        <v>16</v>
      </c>
      <c r="F2635" s="3" t="str">
        <f t="shared" si="207"/>
        <v>Mon</v>
      </c>
      <c r="G2635" s="3" t="str">
        <f t="shared" si="208"/>
        <v>Encrust</v>
      </c>
      <c r="H2635" s="17">
        <v>0.8</v>
      </c>
      <c r="I2635" s="17">
        <v>0.6</v>
      </c>
      <c r="J2635" s="17">
        <v>0</v>
      </c>
      <c r="K2635" s="22">
        <v>0</v>
      </c>
      <c r="L2635" s="12">
        <f t="shared" si="209"/>
        <v>0.37699111843077515</v>
      </c>
      <c r="M2635" s="4">
        <f t="shared" si="210"/>
        <v>-0.42366888125824137</v>
      </c>
      <c r="N2635" s="4">
        <f t="shared" si="211"/>
        <v>-0.97553365035069095</v>
      </c>
    </row>
    <row r="2636" spans="1:14" x14ac:dyDescent="0.2">
      <c r="A2636" s="30">
        <v>37583</v>
      </c>
      <c r="B2636" s="3" t="s">
        <v>20</v>
      </c>
      <c r="C2636" s="3" t="s">
        <v>41</v>
      </c>
      <c r="D2636" s="2">
        <v>9</v>
      </c>
      <c r="E2636" s="3" t="s">
        <v>16</v>
      </c>
      <c r="F2636" s="3" t="str">
        <f t="shared" si="207"/>
        <v>Mon</v>
      </c>
      <c r="G2636" s="3" t="str">
        <f t="shared" si="208"/>
        <v>Encrust</v>
      </c>
      <c r="H2636" s="17">
        <v>1</v>
      </c>
      <c r="I2636" s="17">
        <v>0.8</v>
      </c>
      <c r="J2636" s="17">
        <v>0</v>
      </c>
      <c r="K2636" s="22">
        <v>0</v>
      </c>
      <c r="L2636" s="12">
        <f t="shared" si="209"/>
        <v>0.62831853071795862</v>
      </c>
      <c r="M2636" s="4">
        <f t="shared" si="210"/>
        <v>-0.20182013164188498</v>
      </c>
      <c r="N2636" s="4">
        <f t="shared" si="211"/>
        <v>-0.46470802658470023</v>
      </c>
    </row>
    <row r="2637" spans="1:14" x14ac:dyDescent="0.2">
      <c r="A2637" s="30">
        <v>37583</v>
      </c>
      <c r="B2637" s="3" t="s">
        <v>20</v>
      </c>
      <c r="C2637" s="3" t="s">
        <v>41</v>
      </c>
      <c r="D2637" s="2">
        <v>9</v>
      </c>
      <c r="E2637" s="3" t="s">
        <v>16</v>
      </c>
      <c r="F2637" s="3" t="str">
        <f t="shared" si="207"/>
        <v>Mon</v>
      </c>
      <c r="G2637" s="3" t="str">
        <f t="shared" si="208"/>
        <v>Encrust</v>
      </c>
      <c r="H2637" s="17">
        <v>1</v>
      </c>
      <c r="I2637" s="17">
        <v>0.8</v>
      </c>
      <c r="J2637" s="17">
        <v>0</v>
      </c>
      <c r="K2637" s="22">
        <v>0</v>
      </c>
      <c r="L2637" s="12">
        <f t="shared" si="209"/>
        <v>0.62831853071795862</v>
      </c>
      <c r="M2637" s="4">
        <f t="shared" si="210"/>
        <v>-0.20182013164188498</v>
      </c>
      <c r="N2637" s="4">
        <f t="shared" si="211"/>
        <v>-0.46470802658470023</v>
      </c>
    </row>
    <row r="2638" spans="1:14" x14ac:dyDescent="0.2">
      <c r="A2638" s="30">
        <v>37583</v>
      </c>
      <c r="B2638" s="3" t="s">
        <v>20</v>
      </c>
      <c r="C2638" s="3" t="s">
        <v>41</v>
      </c>
      <c r="D2638" s="2">
        <v>9</v>
      </c>
      <c r="E2638" s="3" t="s">
        <v>16</v>
      </c>
      <c r="F2638" s="3" t="str">
        <f t="shared" si="207"/>
        <v>Mon</v>
      </c>
      <c r="G2638" s="3" t="str">
        <f t="shared" si="208"/>
        <v>Encrust</v>
      </c>
      <c r="H2638" s="17">
        <v>0.8</v>
      </c>
      <c r="I2638" s="17">
        <v>0.8</v>
      </c>
      <c r="J2638" s="17">
        <v>0</v>
      </c>
      <c r="K2638" s="22">
        <v>15</v>
      </c>
      <c r="L2638" s="12">
        <f t="shared" si="209"/>
        <v>0.50265482457436694</v>
      </c>
      <c r="M2638" s="4">
        <f t="shared" si="210"/>
        <v>-0.29873014464994135</v>
      </c>
      <c r="N2638" s="4">
        <f t="shared" si="211"/>
        <v>-0.68785157789890994</v>
      </c>
    </row>
    <row r="2639" spans="1:14" x14ac:dyDescent="0.2">
      <c r="A2639" s="30">
        <v>37583</v>
      </c>
      <c r="B2639" s="3" t="s">
        <v>20</v>
      </c>
      <c r="C2639" s="3" t="s">
        <v>41</v>
      </c>
      <c r="D2639" s="2">
        <v>9</v>
      </c>
      <c r="E2639" s="3" t="s">
        <v>16</v>
      </c>
      <c r="F2639" s="3" t="str">
        <f t="shared" si="207"/>
        <v>Mon</v>
      </c>
      <c r="G2639" s="3" t="str">
        <f t="shared" si="208"/>
        <v>Encrust</v>
      </c>
      <c r="H2639" s="17">
        <v>1.5</v>
      </c>
      <c r="I2639" s="17">
        <v>1.2</v>
      </c>
      <c r="J2639" s="17">
        <v>0</v>
      </c>
      <c r="K2639" s="22">
        <v>0</v>
      </c>
      <c r="L2639" s="12">
        <f t="shared" si="209"/>
        <v>1.4137166941154067</v>
      </c>
      <c r="M2639" s="4">
        <f t="shared" si="210"/>
        <v>0.15036238646947744</v>
      </c>
      <c r="N2639" s="4">
        <f t="shared" si="211"/>
        <v>0.34622218963162837</v>
      </c>
    </row>
    <row r="2640" spans="1:14" x14ac:dyDescent="0.2">
      <c r="A2640" s="30">
        <v>37583</v>
      </c>
      <c r="B2640" s="3" t="s">
        <v>20</v>
      </c>
      <c r="C2640" s="3" t="s">
        <v>41</v>
      </c>
      <c r="D2640" s="2">
        <v>9</v>
      </c>
      <c r="E2640" s="3" t="s">
        <v>16</v>
      </c>
      <c r="F2640" s="3" t="str">
        <f t="shared" si="207"/>
        <v>Mon</v>
      </c>
      <c r="G2640" s="3" t="str">
        <f t="shared" si="208"/>
        <v>Encrust</v>
      </c>
      <c r="H2640" s="17">
        <v>0.6</v>
      </c>
      <c r="I2640" s="17">
        <v>0.4</v>
      </c>
      <c r="J2640" s="17">
        <v>0</v>
      </c>
      <c r="K2640" s="22">
        <v>0</v>
      </c>
      <c r="L2640" s="12">
        <f t="shared" si="209"/>
        <v>0.18849555921538758</v>
      </c>
      <c r="M2640" s="4">
        <f t="shared" si="210"/>
        <v>-0.72469887692222257</v>
      </c>
      <c r="N2640" s="4">
        <f t="shared" si="211"/>
        <v>-1.6686808309106362</v>
      </c>
    </row>
    <row r="2641" spans="1:14" x14ac:dyDescent="0.2">
      <c r="A2641" s="30">
        <v>37583</v>
      </c>
      <c r="B2641" s="3" t="s">
        <v>20</v>
      </c>
      <c r="C2641" s="3" t="s">
        <v>41</v>
      </c>
      <c r="D2641" s="2">
        <v>9</v>
      </c>
      <c r="E2641" s="3" t="s">
        <v>16</v>
      </c>
      <c r="F2641" s="3" t="str">
        <f t="shared" si="207"/>
        <v>Mon</v>
      </c>
      <c r="G2641" s="3" t="str">
        <f t="shared" si="208"/>
        <v>Encrust</v>
      </c>
      <c r="H2641" s="17">
        <v>1.5</v>
      </c>
      <c r="I2641" s="17">
        <v>1</v>
      </c>
      <c r="J2641" s="17">
        <v>0</v>
      </c>
      <c r="K2641" s="22">
        <v>0</v>
      </c>
      <c r="L2641" s="12">
        <f t="shared" si="209"/>
        <v>1.1780972450961724</v>
      </c>
      <c r="M2641" s="4">
        <f t="shared" si="210"/>
        <v>7.1181140421852696E-2</v>
      </c>
      <c r="N2641" s="4">
        <f t="shared" si="211"/>
        <v>0.16390063283767389</v>
      </c>
    </row>
    <row r="2642" spans="1:14" x14ac:dyDescent="0.2">
      <c r="A2642" s="30">
        <v>37583</v>
      </c>
      <c r="B2642" s="3" t="s">
        <v>20</v>
      </c>
      <c r="C2642" s="3" t="s">
        <v>41</v>
      </c>
      <c r="D2642" s="2">
        <v>9</v>
      </c>
      <c r="E2642" s="3" t="s">
        <v>16</v>
      </c>
      <c r="F2642" s="3" t="str">
        <f t="shared" si="207"/>
        <v>Mon</v>
      </c>
      <c r="G2642" s="3" t="str">
        <f t="shared" si="208"/>
        <v>Encrust</v>
      </c>
      <c r="H2642" s="17">
        <v>2</v>
      </c>
      <c r="I2642" s="17">
        <v>1.5</v>
      </c>
      <c r="J2642" s="17">
        <v>0</v>
      </c>
      <c r="K2642" s="22">
        <v>0</v>
      </c>
      <c r="L2642" s="12">
        <f t="shared" si="209"/>
        <v>2.3561944901923448</v>
      </c>
      <c r="M2642" s="4">
        <f t="shared" si="210"/>
        <v>0.37221113608583389</v>
      </c>
      <c r="N2642" s="4">
        <f t="shared" si="211"/>
        <v>0.85704781339761926</v>
      </c>
    </row>
    <row r="2643" spans="1:14" x14ac:dyDescent="0.2">
      <c r="A2643" s="30">
        <v>37583</v>
      </c>
      <c r="B2643" s="3" t="s">
        <v>20</v>
      </c>
      <c r="C2643" s="3" t="s">
        <v>41</v>
      </c>
      <c r="D2643" s="2">
        <v>9</v>
      </c>
      <c r="E2643" s="3" t="s">
        <v>16</v>
      </c>
      <c r="F2643" s="3" t="str">
        <f t="shared" si="207"/>
        <v>Mon</v>
      </c>
      <c r="G2643" s="3" t="str">
        <f t="shared" si="208"/>
        <v>Encrust</v>
      </c>
      <c r="H2643" s="17">
        <v>1.5</v>
      </c>
      <c r="I2643" s="17">
        <v>1.2</v>
      </c>
      <c r="J2643" s="17">
        <v>0</v>
      </c>
      <c r="K2643" s="22">
        <v>0</v>
      </c>
      <c r="L2643" s="12">
        <f t="shared" si="209"/>
        <v>1.4137166941154067</v>
      </c>
      <c r="M2643" s="4">
        <f t="shared" si="210"/>
        <v>0.15036238646947744</v>
      </c>
      <c r="N2643" s="4">
        <f t="shared" si="211"/>
        <v>0.34622218963162837</v>
      </c>
    </row>
    <row r="2644" spans="1:14" x14ac:dyDescent="0.2">
      <c r="A2644" s="30">
        <v>37583</v>
      </c>
      <c r="B2644" s="3" t="s">
        <v>20</v>
      </c>
      <c r="C2644" s="3" t="s">
        <v>41</v>
      </c>
      <c r="D2644" s="2">
        <v>9</v>
      </c>
      <c r="E2644" s="3" t="s">
        <v>16</v>
      </c>
      <c r="F2644" s="3" t="str">
        <f t="shared" si="207"/>
        <v>Mon</v>
      </c>
      <c r="G2644" s="3" t="str">
        <f t="shared" si="208"/>
        <v>Encrust</v>
      </c>
      <c r="H2644" s="17">
        <v>0.8</v>
      </c>
      <c r="I2644" s="17">
        <v>0.8</v>
      </c>
      <c r="J2644" s="17">
        <v>0</v>
      </c>
      <c r="K2644" s="22">
        <v>0</v>
      </c>
      <c r="L2644" s="12">
        <f t="shared" si="209"/>
        <v>0.50265482457436694</v>
      </c>
      <c r="M2644" s="4">
        <f t="shared" si="210"/>
        <v>-0.29873014464994135</v>
      </c>
      <c r="N2644" s="4">
        <f t="shared" si="211"/>
        <v>-0.68785157789890994</v>
      </c>
    </row>
    <row r="2645" spans="1:14" x14ac:dyDescent="0.2">
      <c r="A2645" s="30">
        <v>37583</v>
      </c>
      <c r="B2645" s="3" t="s">
        <v>20</v>
      </c>
      <c r="C2645" s="3" t="s">
        <v>41</v>
      </c>
      <c r="D2645" s="2">
        <v>9</v>
      </c>
      <c r="E2645" s="3" t="s">
        <v>16</v>
      </c>
      <c r="F2645" s="3" t="str">
        <f t="shared" si="207"/>
        <v>Mon</v>
      </c>
      <c r="G2645" s="3" t="str">
        <f t="shared" si="208"/>
        <v>Encrust</v>
      </c>
      <c r="H2645" s="17">
        <v>1.8</v>
      </c>
      <c r="I2645" s="17">
        <v>1.5</v>
      </c>
      <c r="J2645" s="17">
        <v>0</v>
      </c>
      <c r="K2645" s="22">
        <v>0</v>
      </c>
      <c r="L2645" s="12">
        <f t="shared" si="209"/>
        <v>2.1205750411731104</v>
      </c>
      <c r="M2645" s="4">
        <f t="shared" si="210"/>
        <v>0.32645364552515876</v>
      </c>
      <c r="N2645" s="4">
        <f t="shared" si="211"/>
        <v>0.75168729773979293</v>
      </c>
    </row>
    <row r="2646" spans="1:14" x14ac:dyDescent="0.2">
      <c r="A2646" s="31">
        <v>37583</v>
      </c>
      <c r="B2646" s="11" t="s">
        <v>38</v>
      </c>
      <c r="C2646" s="3" t="s">
        <v>41</v>
      </c>
      <c r="D2646" s="6">
        <v>9</v>
      </c>
      <c r="E2646" s="28" t="s">
        <v>16</v>
      </c>
      <c r="F2646" s="3" t="str">
        <f t="shared" si="207"/>
        <v>Mon</v>
      </c>
      <c r="G2646" s="3" t="str">
        <f t="shared" si="208"/>
        <v>Encrust</v>
      </c>
      <c r="H2646" s="19">
        <v>1.5</v>
      </c>
      <c r="I2646" s="19">
        <v>1</v>
      </c>
      <c r="J2646" s="19">
        <v>0</v>
      </c>
      <c r="K2646" s="24">
        <v>0</v>
      </c>
      <c r="L2646" s="12">
        <f t="shared" si="209"/>
        <v>1.1780972450961724</v>
      </c>
      <c r="M2646" s="4">
        <f t="shared" si="210"/>
        <v>7.1181140421852696E-2</v>
      </c>
      <c r="N2646" s="4">
        <f t="shared" si="211"/>
        <v>0.16390063283767389</v>
      </c>
    </row>
    <row r="2647" spans="1:14" x14ac:dyDescent="0.2">
      <c r="A2647" s="31">
        <v>37583</v>
      </c>
      <c r="B2647" s="11" t="s">
        <v>38</v>
      </c>
      <c r="C2647" s="3" t="s">
        <v>41</v>
      </c>
      <c r="D2647" s="6">
        <v>9</v>
      </c>
      <c r="E2647" s="28" t="s">
        <v>16</v>
      </c>
      <c r="F2647" s="3" t="str">
        <f t="shared" si="207"/>
        <v>Mon</v>
      </c>
      <c r="G2647" s="3" t="str">
        <f t="shared" si="208"/>
        <v>Encrust</v>
      </c>
      <c r="H2647" s="19">
        <v>1</v>
      </c>
      <c r="I2647" s="19">
        <v>1</v>
      </c>
      <c r="J2647" s="19">
        <v>0</v>
      </c>
      <c r="K2647" s="24">
        <v>0</v>
      </c>
      <c r="L2647" s="12">
        <f t="shared" si="209"/>
        <v>0.78539816339744828</v>
      </c>
      <c r="M2647" s="4">
        <f t="shared" si="210"/>
        <v>-0.10491011863382856</v>
      </c>
      <c r="N2647" s="4">
        <f t="shared" si="211"/>
        <v>-0.24156447527049049</v>
      </c>
    </row>
    <row r="2648" spans="1:14" x14ac:dyDescent="0.2">
      <c r="A2648" s="31">
        <v>37583</v>
      </c>
      <c r="B2648" s="11" t="s">
        <v>38</v>
      </c>
      <c r="C2648" s="3" t="s">
        <v>41</v>
      </c>
      <c r="D2648" s="6">
        <v>9</v>
      </c>
      <c r="E2648" s="28" t="s">
        <v>16</v>
      </c>
      <c r="F2648" s="3" t="str">
        <f t="shared" si="207"/>
        <v>Mon</v>
      </c>
      <c r="G2648" s="3" t="str">
        <f t="shared" si="208"/>
        <v>Encrust</v>
      </c>
      <c r="H2648" s="19">
        <v>1.5</v>
      </c>
      <c r="I2648" s="19">
        <v>1</v>
      </c>
      <c r="J2648" s="19">
        <v>0</v>
      </c>
      <c r="K2648" s="24">
        <v>0</v>
      </c>
      <c r="L2648" s="12">
        <f t="shared" si="209"/>
        <v>1.1780972450961724</v>
      </c>
      <c r="M2648" s="4">
        <f t="shared" si="210"/>
        <v>7.1181140421852696E-2</v>
      </c>
      <c r="N2648" s="4">
        <f t="shared" si="211"/>
        <v>0.16390063283767389</v>
      </c>
    </row>
    <row r="2649" spans="1:14" x14ac:dyDescent="0.2">
      <c r="A2649" s="31">
        <v>37583</v>
      </c>
      <c r="B2649" s="11" t="s">
        <v>38</v>
      </c>
      <c r="C2649" s="3" t="s">
        <v>41</v>
      </c>
      <c r="D2649" s="6">
        <v>9</v>
      </c>
      <c r="E2649" s="28" t="s">
        <v>16</v>
      </c>
      <c r="F2649" s="3" t="str">
        <f t="shared" si="207"/>
        <v>Mon</v>
      </c>
      <c r="G2649" s="3" t="str">
        <f t="shared" si="208"/>
        <v>Encrust</v>
      </c>
      <c r="H2649" s="19">
        <v>4</v>
      </c>
      <c r="I2649" s="19">
        <v>3</v>
      </c>
      <c r="J2649" s="19">
        <v>0</v>
      </c>
      <c r="K2649" s="24">
        <v>70</v>
      </c>
      <c r="L2649" s="12">
        <f t="shared" si="209"/>
        <v>9.4247779607693793</v>
      </c>
      <c r="M2649" s="4">
        <f t="shared" si="210"/>
        <v>0.97427112741379629</v>
      </c>
      <c r="N2649" s="4">
        <f t="shared" si="211"/>
        <v>2.2433421745175099</v>
      </c>
    </row>
    <row r="2650" spans="1:14" x14ac:dyDescent="0.2">
      <c r="A2650" s="30">
        <v>37590</v>
      </c>
      <c r="B2650" s="3" t="s">
        <v>20</v>
      </c>
      <c r="C2650" s="3" t="s">
        <v>41</v>
      </c>
      <c r="D2650" s="2">
        <v>10</v>
      </c>
      <c r="E2650" s="3" t="s">
        <v>16</v>
      </c>
      <c r="F2650" s="3" t="str">
        <f t="shared" si="207"/>
        <v>Mon</v>
      </c>
      <c r="G2650" s="3" t="str">
        <f t="shared" si="208"/>
        <v>Encrust</v>
      </c>
      <c r="H2650" s="17">
        <v>1.6</v>
      </c>
      <c r="I2650" s="17">
        <v>1.4</v>
      </c>
      <c r="J2650" s="17">
        <v>0</v>
      </c>
      <c r="K2650" s="22">
        <v>0</v>
      </c>
      <c r="L2650" s="12">
        <f t="shared" si="209"/>
        <v>1.759291886010284</v>
      </c>
      <c r="M2650" s="4">
        <f t="shared" si="210"/>
        <v>0.24533789970033421</v>
      </c>
      <c r="N2650" s="4">
        <f t="shared" si="211"/>
        <v>0.5649113905964579</v>
      </c>
    </row>
    <row r="2651" spans="1:14" x14ac:dyDescent="0.2">
      <c r="A2651" s="30">
        <v>37590</v>
      </c>
      <c r="B2651" s="3" t="s">
        <v>20</v>
      </c>
      <c r="C2651" s="3" t="s">
        <v>41</v>
      </c>
      <c r="D2651" s="2">
        <v>10</v>
      </c>
      <c r="E2651" s="3" t="s">
        <v>16</v>
      </c>
      <c r="F2651" s="3" t="str">
        <f t="shared" si="207"/>
        <v>Mon</v>
      </c>
      <c r="G2651" s="3" t="str">
        <f t="shared" si="208"/>
        <v>Encrust</v>
      </c>
      <c r="H2651" s="17">
        <v>1.6</v>
      </c>
      <c r="I2651" s="17">
        <v>0.8</v>
      </c>
      <c r="J2651" s="17">
        <v>0</v>
      </c>
      <c r="K2651" s="22">
        <v>10</v>
      </c>
      <c r="L2651" s="12">
        <f t="shared" si="209"/>
        <v>1.0053096491487339</v>
      </c>
      <c r="M2651" s="4">
        <f t="shared" si="210"/>
        <v>2.2998510140398521E-3</v>
      </c>
      <c r="N2651" s="4">
        <f t="shared" si="211"/>
        <v>5.2956026610354026E-3</v>
      </c>
    </row>
    <row r="2652" spans="1:14" x14ac:dyDescent="0.2">
      <c r="A2652" s="30">
        <v>37590</v>
      </c>
      <c r="B2652" s="3" t="s">
        <v>20</v>
      </c>
      <c r="C2652" s="3" t="s">
        <v>41</v>
      </c>
      <c r="D2652" s="2">
        <v>10</v>
      </c>
      <c r="E2652" s="3" t="s">
        <v>16</v>
      </c>
      <c r="F2652" s="3" t="str">
        <f t="shared" si="207"/>
        <v>Mon</v>
      </c>
      <c r="G2652" s="3" t="str">
        <f t="shared" si="208"/>
        <v>Encrust</v>
      </c>
      <c r="H2652" s="17">
        <v>1.4</v>
      </c>
      <c r="I2652" s="17">
        <v>1</v>
      </c>
      <c r="J2652" s="17">
        <v>0</v>
      </c>
      <c r="K2652" s="22">
        <v>0</v>
      </c>
      <c r="L2652" s="12">
        <f t="shared" si="209"/>
        <v>1.0995574287564276</v>
      </c>
      <c r="M2652" s="4">
        <f t="shared" si="210"/>
        <v>4.1217917044409476E-2</v>
      </c>
      <c r="N2652" s="4">
        <f t="shared" si="211"/>
        <v>9.4907761350722444E-2</v>
      </c>
    </row>
    <row r="2653" spans="1:14" x14ac:dyDescent="0.2">
      <c r="A2653" s="30">
        <v>37590</v>
      </c>
      <c r="B2653" s="3" t="s">
        <v>20</v>
      </c>
      <c r="C2653" s="3" t="s">
        <v>41</v>
      </c>
      <c r="D2653" s="2">
        <v>10</v>
      </c>
      <c r="E2653" s="3" t="s">
        <v>16</v>
      </c>
      <c r="F2653" s="3" t="str">
        <f t="shared" si="207"/>
        <v>Mon</v>
      </c>
      <c r="G2653" s="3" t="str">
        <f t="shared" si="208"/>
        <v>Encrust</v>
      </c>
      <c r="H2653" s="17">
        <v>1.6</v>
      </c>
      <c r="I2653" s="17">
        <v>1.4</v>
      </c>
      <c r="J2653" s="17">
        <v>0</v>
      </c>
      <c r="K2653" s="22">
        <v>0</v>
      </c>
      <c r="L2653" s="12">
        <f t="shared" si="209"/>
        <v>1.759291886010284</v>
      </c>
      <c r="M2653" s="4">
        <f t="shared" si="210"/>
        <v>0.24533789970033421</v>
      </c>
      <c r="N2653" s="4">
        <f t="shared" si="211"/>
        <v>0.5649113905964579</v>
      </c>
    </row>
    <row r="2654" spans="1:14" x14ac:dyDescent="0.2">
      <c r="A2654" s="30">
        <v>37590</v>
      </c>
      <c r="B2654" s="3" t="s">
        <v>20</v>
      </c>
      <c r="C2654" s="3" t="s">
        <v>41</v>
      </c>
      <c r="D2654" s="2">
        <v>10</v>
      </c>
      <c r="E2654" s="3" t="s">
        <v>16</v>
      </c>
      <c r="F2654" s="3" t="str">
        <f t="shared" si="207"/>
        <v>Mon</v>
      </c>
      <c r="G2654" s="3" t="str">
        <f t="shared" si="208"/>
        <v>Encrust</v>
      </c>
      <c r="H2654" s="17">
        <v>1.6</v>
      </c>
      <c r="I2654" s="17">
        <v>1.3</v>
      </c>
      <c r="J2654" s="17">
        <v>0</v>
      </c>
      <c r="K2654" s="22">
        <v>10</v>
      </c>
      <c r="L2654" s="12">
        <f t="shared" si="209"/>
        <v>1.6336281798666925</v>
      </c>
      <c r="M2654" s="4">
        <f t="shared" si="210"/>
        <v>0.21315321632893303</v>
      </c>
      <c r="N2654" s="4">
        <f t="shared" si="211"/>
        <v>0.49080341844273617</v>
      </c>
    </row>
    <row r="2655" spans="1:14" x14ac:dyDescent="0.2">
      <c r="A2655" s="30">
        <v>37590</v>
      </c>
      <c r="B2655" s="3" t="s">
        <v>20</v>
      </c>
      <c r="C2655" s="3" t="s">
        <v>41</v>
      </c>
      <c r="D2655" s="2">
        <v>10</v>
      </c>
      <c r="E2655" s="3" t="s">
        <v>16</v>
      </c>
      <c r="F2655" s="3" t="str">
        <f t="shared" si="207"/>
        <v>Mon</v>
      </c>
      <c r="G2655" s="3" t="str">
        <f t="shared" si="208"/>
        <v>Encrust</v>
      </c>
      <c r="H2655" s="17">
        <v>0.6</v>
      </c>
      <c r="I2655" s="17">
        <v>0.5</v>
      </c>
      <c r="J2655" s="17">
        <v>0</v>
      </c>
      <c r="K2655" s="22">
        <v>0</v>
      </c>
      <c r="L2655" s="12">
        <f t="shared" si="209"/>
        <v>0.23561944901923448</v>
      </c>
      <c r="M2655" s="4">
        <f t="shared" si="210"/>
        <v>-0.62778886391416611</v>
      </c>
      <c r="N2655" s="4">
        <f t="shared" si="211"/>
        <v>-1.4455372795964265</v>
      </c>
    </row>
    <row r="2656" spans="1:14" x14ac:dyDescent="0.2">
      <c r="A2656" s="33">
        <v>37590</v>
      </c>
      <c r="B2656" t="s">
        <v>31</v>
      </c>
      <c r="C2656" s="3" t="s">
        <v>41</v>
      </c>
      <c r="D2656" s="7">
        <v>10</v>
      </c>
      <c r="E2656" t="s">
        <v>16</v>
      </c>
      <c r="F2656" s="3" t="str">
        <f t="shared" si="207"/>
        <v>Mon</v>
      </c>
      <c r="G2656" s="3" t="str">
        <f t="shared" si="208"/>
        <v>Encrust</v>
      </c>
      <c r="H2656" s="34">
        <v>5</v>
      </c>
      <c r="I2656" s="34">
        <v>4</v>
      </c>
      <c r="J2656" s="34">
        <v>0</v>
      </c>
      <c r="K2656">
        <v>0</v>
      </c>
      <c r="L2656" s="12">
        <f t="shared" si="209"/>
        <v>15.707963267948966</v>
      </c>
      <c r="M2656" s="4">
        <f t="shared" si="210"/>
        <v>1.1961198770301527</v>
      </c>
      <c r="N2656" s="4">
        <f t="shared" si="211"/>
        <v>2.7541677982835004</v>
      </c>
    </row>
    <row r="2657" spans="1:14" x14ac:dyDescent="0.2">
      <c r="A2657" s="33">
        <v>37590</v>
      </c>
      <c r="B2657" t="s">
        <v>31</v>
      </c>
      <c r="C2657" s="3" t="s">
        <v>41</v>
      </c>
      <c r="D2657" s="7">
        <v>10</v>
      </c>
      <c r="E2657" t="s">
        <v>16</v>
      </c>
      <c r="F2657" s="3" t="str">
        <f t="shared" si="207"/>
        <v>Mon</v>
      </c>
      <c r="G2657" s="3" t="str">
        <f t="shared" si="208"/>
        <v>Encrust</v>
      </c>
      <c r="H2657" s="34">
        <v>3</v>
      </c>
      <c r="I2657" s="34">
        <v>2</v>
      </c>
      <c r="J2657" s="34">
        <v>0</v>
      </c>
      <c r="K2657">
        <v>5</v>
      </c>
      <c r="L2657" s="12">
        <f t="shared" si="209"/>
        <v>4.7123889803846897</v>
      </c>
      <c r="M2657" s="4">
        <f t="shared" si="210"/>
        <v>0.67324113174981504</v>
      </c>
      <c r="N2657" s="4">
        <f t="shared" si="211"/>
        <v>1.5501949939575645</v>
      </c>
    </row>
    <row r="2658" spans="1:14" x14ac:dyDescent="0.2">
      <c r="A2658" s="33">
        <v>37590</v>
      </c>
      <c r="B2658" t="s">
        <v>31</v>
      </c>
      <c r="C2658" s="3" t="s">
        <v>41</v>
      </c>
      <c r="D2658" s="7">
        <v>10</v>
      </c>
      <c r="E2658" t="s">
        <v>16</v>
      </c>
      <c r="F2658" s="3" t="str">
        <f t="shared" si="207"/>
        <v>Mon</v>
      </c>
      <c r="G2658" s="3" t="str">
        <f t="shared" si="208"/>
        <v>Encrust</v>
      </c>
      <c r="H2658" s="34">
        <v>1</v>
      </c>
      <c r="I2658" s="34">
        <v>1</v>
      </c>
      <c r="J2658" s="34">
        <v>0</v>
      </c>
      <c r="K2658">
        <v>0</v>
      </c>
      <c r="L2658" s="12">
        <f t="shared" si="209"/>
        <v>0.78539816339744828</v>
      </c>
      <c r="M2658" s="4">
        <f t="shared" si="210"/>
        <v>-0.10491011863382856</v>
      </c>
      <c r="N2658" s="4">
        <f t="shared" si="211"/>
        <v>-0.24156447527049049</v>
      </c>
    </row>
    <row r="2659" spans="1:14" x14ac:dyDescent="0.2">
      <c r="A2659" s="33">
        <v>37590</v>
      </c>
      <c r="B2659" t="s">
        <v>31</v>
      </c>
      <c r="C2659" s="3" t="s">
        <v>41</v>
      </c>
      <c r="D2659" s="7">
        <v>10</v>
      </c>
      <c r="E2659" t="s">
        <v>16</v>
      </c>
      <c r="F2659" s="3" t="str">
        <f t="shared" si="207"/>
        <v>Mon</v>
      </c>
      <c r="G2659" s="3" t="str">
        <f t="shared" si="208"/>
        <v>Encrust</v>
      </c>
      <c r="H2659" s="34">
        <v>4</v>
      </c>
      <c r="I2659" s="34">
        <v>1</v>
      </c>
      <c r="J2659" s="34">
        <v>0</v>
      </c>
      <c r="K2659">
        <v>0</v>
      </c>
      <c r="L2659" s="12">
        <f t="shared" si="209"/>
        <v>3.1415926535897931</v>
      </c>
      <c r="M2659" s="4">
        <f t="shared" si="210"/>
        <v>0.49714987269413385</v>
      </c>
      <c r="N2659" s="4">
        <f t="shared" si="211"/>
        <v>1.1447298858494002</v>
      </c>
    </row>
    <row r="2660" spans="1:14" x14ac:dyDescent="0.2">
      <c r="A2660" s="33">
        <v>37590</v>
      </c>
      <c r="B2660" t="s">
        <v>31</v>
      </c>
      <c r="C2660" s="3" t="s">
        <v>41</v>
      </c>
      <c r="D2660" s="7">
        <v>10</v>
      </c>
      <c r="E2660" t="s">
        <v>16</v>
      </c>
      <c r="F2660" s="3" t="str">
        <f t="shared" si="207"/>
        <v>Mon</v>
      </c>
      <c r="G2660" s="3" t="str">
        <f t="shared" si="208"/>
        <v>Encrust</v>
      </c>
      <c r="H2660" s="34">
        <v>3</v>
      </c>
      <c r="I2660" s="34">
        <v>2</v>
      </c>
      <c r="J2660" s="34">
        <v>0</v>
      </c>
      <c r="K2660">
        <v>0</v>
      </c>
      <c r="L2660" s="12">
        <f t="shared" si="209"/>
        <v>4.7123889803846897</v>
      </c>
      <c r="M2660" s="4">
        <f t="shared" si="210"/>
        <v>0.67324113174981504</v>
      </c>
      <c r="N2660" s="4">
        <f t="shared" si="211"/>
        <v>1.5501949939575645</v>
      </c>
    </row>
    <row r="2661" spans="1:14" x14ac:dyDescent="0.2">
      <c r="A2661" s="33">
        <v>37590</v>
      </c>
      <c r="B2661" t="s">
        <v>31</v>
      </c>
      <c r="C2661" s="3" t="s">
        <v>41</v>
      </c>
      <c r="D2661" s="7">
        <v>10</v>
      </c>
      <c r="E2661" t="s">
        <v>16</v>
      </c>
      <c r="F2661" s="3" t="str">
        <f t="shared" si="207"/>
        <v>Mon</v>
      </c>
      <c r="G2661" s="3" t="str">
        <f t="shared" si="208"/>
        <v>Encrust</v>
      </c>
      <c r="H2661" s="34">
        <v>2</v>
      </c>
      <c r="I2661" s="34">
        <v>2</v>
      </c>
      <c r="J2661" s="34">
        <v>0</v>
      </c>
      <c r="K2661">
        <v>0</v>
      </c>
      <c r="L2661" s="12">
        <f t="shared" si="209"/>
        <v>3.1415926535897931</v>
      </c>
      <c r="M2661" s="4">
        <f t="shared" si="210"/>
        <v>0.49714987269413385</v>
      </c>
      <c r="N2661" s="4">
        <f t="shared" si="211"/>
        <v>1.1447298858494002</v>
      </c>
    </row>
    <row r="2662" spans="1:14" x14ac:dyDescent="0.2">
      <c r="A2662" s="33">
        <v>37590</v>
      </c>
      <c r="B2662" t="s">
        <v>31</v>
      </c>
      <c r="C2662" s="3" t="s">
        <v>41</v>
      </c>
      <c r="D2662" s="7">
        <v>10</v>
      </c>
      <c r="E2662" t="s">
        <v>16</v>
      </c>
      <c r="F2662" s="3" t="str">
        <f t="shared" si="207"/>
        <v>Mon</v>
      </c>
      <c r="G2662" s="3" t="str">
        <f t="shared" si="208"/>
        <v>Encrust</v>
      </c>
      <c r="H2662" s="34">
        <v>4</v>
      </c>
      <c r="I2662" s="34">
        <v>3</v>
      </c>
      <c r="J2662" s="34">
        <v>0</v>
      </c>
      <c r="K2662">
        <v>0</v>
      </c>
      <c r="L2662" s="12">
        <f t="shared" si="209"/>
        <v>9.4247779607693793</v>
      </c>
      <c r="M2662" s="4">
        <f t="shared" si="210"/>
        <v>0.97427112741379629</v>
      </c>
      <c r="N2662" s="4">
        <f t="shared" si="211"/>
        <v>2.2433421745175099</v>
      </c>
    </row>
    <row r="2663" spans="1:14" x14ac:dyDescent="0.2">
      <c r="A2663" s="33">
        <v>37590</v>
      </c>
      <c r="B2663" t="s">
        <v>31</v>
      </c>
      <c r="C2663" s="3" t="s">
        <v>41</v>
      </c>
      <c r="D2663" s="7">
        <v>10</v>
      </c>
      <c r="E2663" t="s">
        <v>16</v>
      </c>
      <c r="F2663" s="3" t="str">
        <f t="shared" si="207"/>
        <v>Mon</v>
      </c>
      <c r="G2663" s="3" t="str">
        <f t="shared" si="208"/>
        <v>Encrust</v>
      </c>
      <c r="H2663" s="34">
        <v>4</v>
      </c>
      <c r="I2663" s="34">
        <v>3</v>
      </c>
      <c r="J2663" s="34">
        <v>0</v>
      </c>
      <c r="K2663">
        <v>0</v>
      </c>
      <c r="L2663" s="12">
        <f t="shared" si="209"/>
        <v>9.4247779607693793</v>
      </c>
      <c r="M2663" s="4">
        <f t="shared" si="210"/>
        <v>0.97427112741379629</v>
      </c>
      <c r="N2663" s="4">
        <f t="shared" si="211"/>
        <v>2.2433421745175099</v>
      </c>
    </row>
    <row r="2664" spans="1:14" x14ac:dyDescent="0.2">
      <c r="A2664" s="30">
        <v>37590</v>
      </c>
      <c r="B2664" s="3" t="s">
        <v>20</v>
      </c>
      <c r="C2664" s="3" t="s">
        <v>41</v>
      </c>
      <c r="D2664" s="2">
        <v>1</v>
      </c>
      <c r="E2664" s="3" t="s">
        <v>5</v>
      </c>
      <c r="F2664" s="3" t="str">
        <f t="shared" si="207"/>
        <v>Mon</v>
      </c>
      <c r="G2664" s="3" t="str">
        <f t="shared" si="208"/>
        <v>Encrust</v>
      </c>
      <c r="H2664" s="17">
        <v>5</v>
      </c>
      <c r="I2664" s="17">
        <v>2.5</v>
      </c>
      <c r="J2664" s="17">
        <v>0</v>
      </c>
      <c r="K2664" s="22">
        <v>0</v>
      </c>
      <c r="L2664" s="12">
        <f t="shared" si="209"/>
        <v>9.8174770424681039</v>
      </c>
      <c r="M2664" s="4">
        <f t="shared" si="210"/>
        <v>0.99199989437422786</v>
      </c>
      <c r="N2664" s="4">
        <f t="shared" si="211"/>
        <v>2.2841641690377652</v>
      </c>
    </row>
    <row r="2665" spans="1:14" x14ac:dyDescent="0.2">
      <c r="A2665" s="30">
        <v>37590</v>
      </c>
      <c r="B2665" s="3" t="s">
        <v>20</v>
      </c>
      <c r="C2665" s="3" t="s">
        <v>41</v>
      </c>
      <c r="D2665" s="2">
        <v>1</v>
      </c>
      <c r="E2665" s="3" t="s">
        <v>5</v>
      </c>
      <c r="F2665" s="3" t="str">
        <f t="shared" si="207"/>
        <v>Mon</v>
      </c>
      <c r="G2665" s="3" t="str">
        <f t="shared" si="208"/>
        <v>Encrust</v>
      </c>
      <c r="H2665" s="17">
        <v>5.5</v>
      </c>
      <c r="I2665" s="17">
        <v>4</v>
      </c>
      <c r="J2665" s="17">
        <v>0</v>
      </c>
      <c r="K2665" s="22">
        <v>70</v>
      </c>
      <c r="L2665" s="12">
        <f t="shared" si="209"/>
        <v>17.27875959474386</v>
      </c>
      <c r="M2665" s="4">
        <f t="shared" si="210"/>
        <v>1.2375125621883776</v>
      </c>
      <c r="N2665" s="4">
        <f t="shared" si="211"/>
        <v>2.8494779780878252</v>
      </c>
    </row>
    <row r="2666" spans="1:14" x14ac:dyDescent="0.2">
      <c r="A2666" s="30">
        <v>37590</v>
      </c>
      <c r="B2666" s="3" t="s">
        <v>20</v>
      </c>
      <c r="C2666" s="3" t="s">
        <v>41</v>
      </c>
      <c r="D2666" s="2">
        <v>1</v>
      </c>
      <c r="E2666" s="3" t="s">
        <v>5</v>
      </c>
      <c r="F2666" s="3" t="str">
        <f t="shared" si="207"/>
        <v>Mon</v>
      </c>
      <c r="G2666" s="3" t="str">
        <f t="shared" si="208"/>
        <v>Encrust</v>
      </c>
      <c r="H2666" s="17">
        <v>3.5</v>
      </c>
      <c r="I2666" s="17">
        <v>3</v>
      </c>
      <c r="J2666" s="17">
        <v>0</v>
      </c>
      <c r="K2666" s="22">
        <v>20</v>
      </c>
      <c r="L2666" s="12">
        <f t="shared" si="209"/>
        <v>8.2466807156732074</v>
      </c>
      <c r="M2666" s="4">
        <f t="shared" si="210"/>
        <v>0.91627918043610956</v>
      </c>
      <c r="N2666" s="4">
        <f t="shared" si="211"/>
        <v>2.1098107818929872</v>
      </c>
    </row>
    <row r="2667" spans="1:14" x14ac:dyDescent="0.2">
      <c r="A2667" s="30">
        <v>37590</v>
      </c>
      <c r="B2667" s="3" t="s">
        <v>20</v>
      </c>
      <c r="C2667" s="3" t="s">
        <v>41</v>
      </c>
      <c r="D2667" s="2">
        <v>1</v>
      </c>
      <c r="E2667" s="3" t="s">
        <v>5</v>
      </c>
      <c r="F2667" s="3" t="str">
        <f t="shared" si="207"/>
        <v>Mon</v>
      </c>
      <c r="G2667" s="3" t="str">
        <f t="shared" si="208"/>
        <v>Encrust</v>
      </c>
      <c r="H2667" s="17">
        <v>3</v>
      </c>
      <c r="I2667" s="17">
        <v>1.2</v>
      </c>
      <c r="J2667" s="17">
        <v>0</v>
      </c>
      <c r="K2667" s="22">
        <v>30</v>
      </c>
      <c r="L2667" s="12">
        <f t="shared" si="209"/>
        <v>2.8274333882308134</v>
      </c>
      <c r="M2667" s="4">
        <f t="shared" si="210"/>
        <v>0.45139238213345867</v>
      </c>
      <c r="N2667" s="4">
        <f t="shared" si="211"/>
        <v>1.0393693701915736</v>
      </c>
    </row>
    <row r="2668" spans="1:14" x14ac:dyDescent="0.2">
      <c r="A2668" s="30">
        <v>37590</v>
      </c>
      <c r="B2668" s="3" t="s">
        <v>20</v>
      </c>
      <c r="C2668" s="3" t="s">
        <v>41</v>
      </c>
      <c r="D2668" s="2">
        <v>1</v>
      </c>
      <c r="E2668" s="3" t="s">
        <v>5</v>
      </c>
      <c r="F2668" s="3" t="str">
        <f t="shared" si="207"/>
        <v>Mon</v>
      </c>
      <c r="G2668" s="3" t="str">
        <f t="shared" si="208"/>
        <v>Encrust</v>
      </c>
      <c r="H2668" s="17">
        <v>4.5</v>
      </c>
      <c r="I2668" s="17">
        <v>1.5</v>
      </c>
      <c r="J2668" s="17">
        <v>0</v>
      </c>
      <c r="K2668" s="22">
        <v>60</v>
      </c>
      <c r="L2668" s="12">
        <f t="shared" si="209"/>
        <v>5.3014376029327757</v>
      </c>
      <c r="M2668" s="4">
        <f t="shared" si="210"/>
        <v>0.72439365419719637</v>
      </c>
      <c r="N2668" s="4">
        <f t="shared" si="211"/>
        <v>1.6679780296139479</v>
      </c>
    </row>
    <row r="2669" spans="1:14" x14ac:dyDescent="0.2">
      <c r="A2669" s="30">
        <v>37590</v>
      </c>
      <c r="B2669" s="3" t="s">
        <v>20</v>
      </c>
      <c r="C2669" s="3" t="s">
        <v>41</v>
      </c>
      <c r="D2669" s="2">
        <v>1</v>
      </c>
      <c r="E2669" s="3" t="s">
        <v>5</v>
      </c>
      <c r="F2669" s="3" t="str">
        <f t="shared" si="207"/>
        <v>Mon</v>
      </c>
      <c r="G2669" s="3" t="str">
        <f t="shared" si="208"/>
        <v>Encrust</v>
      </c>
      <c r="H2669" s="17">
        <v>4.5</v>
      </c>
      <c r="I2669" s="17">
        <v>4</v>
      </c>
      <c r="J2669" s="17">
        <v>0</v>
      </c>
      <c r="K2669" s="22">
        <v>10</v>
      </c>
      <c r="L2669" s="12">
        <f t="shared" si="209"/>
        <v>14.137166941154069</v>
      </c>
      <c r="M2669" s="4">
        <f t="shared" si="210"/>
        <v>1.1503623864694774</v>
      </c>
      <c r="N2669" s="4">
        <f t="shared" si="211"/>
        <v>2.6488072826256741</v>
      </c>
    </row>
    <row r="2670" spans="1:14" x14ac:dyDescent="0.2">
      <c r="A2670" s="30">
        <v>37590</v>
      </c>
      <c r="B2670" s="3" t="s">
        <v>20</v>
      </c>
      <c r="C2670" s="3" t="s">
        <v>41</v>
      </c>
      <c r="D2670" s="2">
        <v>1</v>
      </c>
      <c r="E2670" s="3" t="s">
        <v>5</v>
      </c>
      <c r="F2670" s="3" t="str">
        <f t="shared" si="207"/>
        <v>Mon</v>
      </c>
      <c r="G2670" s="3" t="str">
        <f t="shared" si="208"/>
        <v>Encrust</v>
      </c>
      <c r="H2670" s="17">
        <v>8</v>
      </c>
      <c r="I2670" s="17">
        <v>2.5</v>
      </c>
      <c r="J2670" s="17">
        <v>0</v>
      </c>
      <c r="K2670" s="22">
        <v>5</v>
      </c>
      <c r="L2670" s="12">
        <f t="shared" si="209"/>
        <v>15.707963267948966</v>
      </c>
      <c r="M2670" s="4">
        <f t="shared" si="210"/>
        <v>1.1961198770301527</v>
      </c>
      <c r="N2670" s="4">
        <f t="shared" si="211"/>
        <v>2.7541677982835004</v>
      </c>
    </row>
    <row r="2671" spans="1:14" x14ac:dyDescent="0.2">
      <c r="A2671" s="30">
        <v>37590</v>
      </c>
      <c r="B2671" s="3" t="s">
        <v>20</v>
      </c>
      <c r="C2671" s="3" t="s">
        <v>41</v>
      </c>
      <c r="D2671" s="2">
        <v>1</v>
      </c>
      <c r="E2671" s="3" t="s">
        <v>5</v>
      </c>
      <c r="F2671" s="3" t="str">
        <f t="shared" si="207"/>
        <v>Mon</v>
      </c>
      <c r="G2671" s="3" t="str">
        <f t="shared" si="208"/>
        <v>Encrust</v>
      </c>
      <c r="H2671" s="17">
        <v>1.8</v>
      </c>
      <c r="I2671" s="17">
        <v>1</v>
      </c>
      <c r="J2671" s="17">
        <v>0</v>
      </c>
      <c r="K2671" s="22">
        <v>0</v>
      </c>
      <c r="L2671" s="12">
        <f t="shared" si="209"/>
        <v>1.4137166941154069</v>
      </c>
      <c r="M2671" s="4">
        <f t="shared" si="210"/>
        <v>0.15036238646947753</v>
      </c>
      <c r="N2671" s="4">
        <f t="shared" si="211"/>
        <v>0.34622218963162854</v>
      </c>
    </row>
    <row r="2672" spans="1:14" x14ac:dyDescent="0.2">
      <c r="A2672" s="30">
        <v>37590</v>
      </c>
      <c r="B2672" s="3" t="s">
        <v>20</v>
      </c>
      <c r="C2672" s="3" t="s">
        <v>41</v>
      </c>
      <c r="D2672" s="2">
        <v>1</v>
      </c>
      <c r="E2672" s="3" t="s">
        <v>5</v>
      </c>
      <c r="F2672" s="3" t="str">
        <f t="shared" si="207"/>
        <v>Mon</v>
      </c>
      <c r="G2672" s="3" t="str">
        <f t="shared" si="208"/>
        <v>Encrust</v>
      </c>
      <c r="H2672" s="17">
        <v>2.5</v>
      </c>
      <c r="I2672" s="17">
        <v>1</v>
      </c>
      <c r="J2672" s="17">
        <v>0</v>
      </c>
      <c r="K2672" s="22">
        <v>0</v>
      </c>
      <c r="L2672" s="12">
        <f t="shared" si="209"/>
        <v>1.9634954084936207</v>
      </c>
      <c r="M2672" s="4">
        <f t="shared" si="210"/>
        <v>0.29302989003820906</v>
      </c>
      <c r="N2672" s="4">
        <f t="shared" si="211"/>
        <v>0.67472625660366459</v>
      </c>
    </row>
    <row r="2673" spans="1:14" x14ac:dyDescent="0.2">
      <c r="A2673" s="33">
        <v>37590</v>
      </c>
      <c r="B2673" t="s">
        <v>31</v>
      </c>
      <c r="C2673" s="3" t="s">
        <v>41</v>
      </c>
      <c r="D2673" s="7">
        <v>1</v>
      </c>
      <c r="E2673" t="s">
        <v>5</v>
      </c>
      <c r="F2673" s="3" t="str">
        <f t="shared" si="207"/>
        <v>Mon</v>
      </c>
      <c r="G2673" s="3" t="str">
        <f t="shared" si="208"/>
        <v>Encrust</v>
      </c>
      <c r="H2673" s="34">
        <v>6</v>
      </c>
      <c r="I2673" s="34">
        <v>3</v>
      </c>
      <c r="J2673" s="34">
        <v>0</v>
      </c>
      <c r="K2673">
        <v>0</v>
      </c>
      <c r="L2673" s="12">
        <f t="shared" si="209"/>
        <v>14.137166941154069</v>
      </c>
      <c r="M2673" s="4">
        <f t="shared" si="210"/>
        <v>1.1503623864694774</v>
      </c>
      <c r="N2673" s="4">
        <f t="shared" si="211"/>
        <v>2.6488072826256741</v>
      </c>
    </row>
    <row r="2674" spans="1:14" x14ac:dyDescent="0.2">
      <c r="A2674" s="33">
        <v>37590</v>
      </c>
      <c r="B2674" t="s">
        <v>31</v>
      </c>
      <c r="C2674" s="3" t="s">
        <v>41</v>
      </c>
      <c r="D2674" s="7">
        <v>1</v>
      </c>
      <c r="E2674" t="s">
        <v>5</v>
      </c>
      <c r="F2674" s="3" t="str">
        <f t="shared" si="207"/>
        <v>Mon</v>
      </c>
      <c r="G2674" s="3" t="str">
        <f t="shared" si="208"/>
        <v>Encrust</v>
      </c>
      <c r="H2674" s="34">
        <v>5</v>
      </c>
      <c r="I2674" s="34">
        <v>3</v>
      </c>
      <c r="J2674" s="34">
        <v>0</v>
      </c>
      <c r="K2674">
        <v>0</v>
      </c>
      <c r="L2674" s="12">
        <f t="shared" si="209"/>
        <v>11.780972450961723</v>
      </c>
      <c r="M2674" s="4">
        <f t="shared" si="210"/>
        <v>1.0711811404218528</v>
      </c>
      <c r="N2674" s="4">
        <f t="shared" si="211"/>
        <v>2.4664857258317197</v>
      </c>
    </row>
    <row r="2675" spans="1:14" x14ac:dyDescent="0.2">
      <c r="A2675" s="30">
        <v>37583</v>
      </c>
      <c r="B2675" s="3" t="s">
        <v>20</v>
      </c>
      <c r="C2675" s="3" t="s">
        <v>41</v>
      </c>
      <c r="D2675" s="2">
        <v>2</v>
      </c>
      <c r="E2675" s="3" t="s">
        <v>5</v>
      </c>
      <c r="F2675" s="3" t="str">
        <f t="shared" si="207"/>
        <v>Mon</v>
      </c>
      <c r="G2675" s="3" t="str">
        <f t="shared" si="208"/>
        <v>Encrust</v>
      </c>
      <c r="H2675" s="17">
        <v>1.5</v>
      </c>
      <c r="I2675" s="17">
        <v>0.8</v>
      </c>
      <c r="J2675" s="17">
        <v>0</v>
      </c>
      <c r="K2675" s="22">
        <v>0</v>
      </c>
      <c r="L2675" s="12">
        <f t="shared" si="209"/>
        <v>0.94247779607693805</v>
      </c>
      <c r="M2675" s="4">
        <f t="shared" si="210"/>
        <v>-2.5728872586203676E-2</v>
      </c>
      <c r="N2675" s="4">
        <f t="shared" si="211"/>
        <v>-5.924291847653574E-2</v>
      </c>
    </row>
    <row r="2676" spans="1:14" x14ac:dyDescent="0.2">
      <c r="A2676" s="30">
        <v>37583</v>
      </c>
      <c r="B2676" s="3" t="s">
        <v>20</v>
      </c>
      <c r="C2676" s="3" t="s">
        <v>41</v>
      </c>
      <c r="D2676" s="2">
        <v>2</v>
      </c>
      <c r="E2676" s="3" t="s">
        <v>5</v>
      </c>
      <c r="F2676" s="3" t="str">
        <f t="shared" si="207"/>
        <v>Mon</v>
      </c>
      <c r="G2676" s="3" t="str">
        <f t="shared" si="208"/>
        <v>Encrust</v>
      </c>
      <c r="H2676" s="17">
        <v>1.6</v>
      </c>
      <c r="I2676" s="17">
        <v>1.5</v>
      </c>
      <c r="J2676" s="17">
        <v>0</v>
      </c>
      <c r="K2676" s="22">
        <v>0</v>
      </c>
      <c r="L2676" s="12">
        <f t="shared" si="209"/>
        <v>1.8849555921538761</v>
      </c>
      <c r="M2676" s="4">
        <f t="shared" si="210"/>
        <v>0.27530112307777754</v>
      </c>
      <c r="N2676" s="4">
        <f t="shared" si="211"/>
        <v>0.63390426208340955</v>
      </c>
    </row>
    <row r="2677" spans="1:14" x14ac:dyDescent="0.2">
      <c r="A2677" s="31">
        <v>37583</v>
      </c>
      <c r="B2677" s="11" t="s">
        <v>38</v>
      </c>
      <c r="C2677" s="3" t="s">
        <v>41</v>
      </c>
      <c r="D2677" s="6">
        <v>2</v>
      </c>
      <c r="E2677" s="28" t="s">
        <v>5</v>
      </c>
      <c r="F2677" s="3" t="str">
        <f t="shared" si="207"/>
        <v>Mon</v>
      </c>
      <c r="G2677" s="3" t="str">
        <f t="shared" si="208"/>
        <v>Encrust</v>
      </c>
      <c r="H2677" s="19">
        <v>2.5</v>
      </c>
      <c r="I2677" s="19">
        <v>2</v>
      </c>
      <c r="J2677" s="19">
        <v>0</v>
      </c>
      <c r="K2677" s="24">
        <v>0</v>
      </c>
      <c r="L2677" s="12">
        <f t="shared" si="209"/>
        <v>3.9269908169872414</v>
      </c>
      <c r="M2677" s="4">
        <f t="shared" si="210"/>
        <v>0.59405988570219026</v>
      </c>
      <c r="N2677" s="4">
        <f t="shared" si="211"/>
        <v>1.3678734371636099</v>
      </c>
    </row>
    <row r="2678" spans="1:14" x14ac:dyDescent="0.2">
      <c r="A2678" s="31">
        <v>37583</v>
      </c>
      <c r="B2678" s="11" t="s">
        <v>38</v>
      </c>
      <c r="C2678" s="3" t="s">
        <v>41</v>
      </c>
      <c r="D2678" s="6">
        <v>2</v>
      </c>
      <c r="E2678" s="28" t="s">
        <v>5</v>
      </c>
      <c r="F2678" s="3" t="str">
        <f t="shared" si="207"/>
        <v>Mon</v>
      </c>
      <c r="G2678" s="3" t="str">
        <f t="shared" si="208"/>
        <v>Encrust</v>
      </c>
      <c r="H2678" s="19">
        <v>2</v>
      </c>
      <c r="I2678" s="19">
        <v>1.5</v>
      </c>
      <c r="J2678" s="19">
        <v>0</v>
      </c>
      <c r="K2678" s="24">
        <v>0</v>
      </c>
      <c r="L2678" s="12">
        <f t="shared" si="209"/>
        <v>2.3561944901923448</v>
      </c>
      <c r="M2678" s="4">
        <f t="shared" si="210"/>
        <v>0.37221113608583389</v>
      </c>
      <c r="N2678" s="4">
        <f t="shared" si="211"/>
        <v>0.85704781339761926</v>
      </c>
    </row>
    <row r="2679" spans="1:14" x14ac:dyDescent="0.2">
      <c r="A2679" s="31">
        <v>37583</v>
      </c>
      <c r="B2679" s="11" t="s">
        <v>38</v>
      </c>
      <c r="C2679" s="3" t="s">
        <v>41</v>
      </c>
      <c r="D2679" s="6">
        <v>2</v>
      </c>
      <c r="E2679" s="28" t="s">
        <v>5</v>
      </c>
      <c r="F2679" s="3" t="str">
        <f t="shared" si="207"/>
        <v>Mon</v>
      </c>
      <c r="G2679" s="3" t="str">
        <f t="shared" si="208"/>
        <v>Encrust</v>
      </c>
      <c r="H2679" s="19">
        <v>3</v>
      </c>
      <c r="I2679" s="19">
        <v>1.5</v>
      </c>
      <c r="J2679" s="19">
        <v>0</v>
      </c>
      <c r="K2679" s="24">
        <v>0</v>
      </c>
      <c r="L2679" s="12">
        <f t="shared" si="209"/>
        <v>3.5342917352885173</v>
      </c>
      <c r="M2679" s="4">
        <f t="shared" si="210"/>
        <v>0.54830239514151513</v>
      </c>
      <c r="N2679" s="4">
        <f t="shared" si="211"/>
        <v>1.2625129215057835</v>
      </c>
    </row>
    <row r="2680" spans="1:14" x14ac:dyDescent="0.2">
      <c r="A2680" s="30">
        <v>37583</v>
      </c>
      <c r="B2680" s="3" t="s">
        <v>20</v>
      </c>
      <c r="C2680" s="3" t="s">
        <v>41</v>
      </c>
      <c r="D2680" s="2">
        <v>3</v>
      </c>
      <c r="E2680" s="3" t="s">
        <v>5</v>
      </c>
      <c r="F2680" s="3" t="str">
        <f t="shared" si="207"/>
        <v>Mon</v>
      </c>
      <c r="G2680" s="3" t="str">
        <f t="shared" si="208"/>
        <v>Encrust</v>
      </c>
      <c r="H2680" s="17">
        <v>7.5</v>
      </c>
      <c r="I2680" s="17">
        <v>4</v>
      </c>
      <c r="J2680" s="17">
        <v>0</v>
      </c>
      <c r="K2680" s="22">
        <v>0</v>
      </c>
      <c r="L2680" s="12">
        <f t="shared" si="209"/>
        <v>23.561944901923447</v>
      </c>
      <c r="M2680" s="4">
        <f t="shared" si="210"/>
        <v>1.3722111360858338</v>
      </c>
      <c r="N2680" s="4">
        <f t="shared" si="211"/>
        <v>3.1596329063916646</v>
      </c>
    </row>
    <row r="2681" spans="1:14" x14ac:dyDescent="0.2">
      <c r="A2681" s="30">
        <v>37583</v>
      </c>
      <c r="B2681" s="3" t="s">
        <v>20</v>
      </c>
      <c r="C2681" s="3" t="s">
        <v>41</v>
      </c>
      <c r="D2681" s="2">
        <v>3</v>
      </c>
      <c r="E2681" s="3" t="s">
        <v>5</v>
      </c>
      <c r="F2681" s="3" t="str">
        <f t="shared" si="207"/>
        <v>Mon</v>
      </c>
      <c r="G2681" s="3" t="str">
        <f t="shared" si="208"/>
        <v>Encrust</v>
      </c>
      <c r="H2681" s="17">
        <v>5.5</v>
      </c>
      <c r="I2681" s="17">
        <v>1.5</v>
      </c>
      <c r="J2681" s="17">
        <v>0</v>
      </c>
      <c r="K2681" s="22">
        <v>10</v>
      </c>
      <c r="L2681" s="12">
        <f t="shared" si="209"/>
        <v>6.4795348480289485</v>
      </c>
      <c r="M2681" s="4">
        <f t="shared" si="210"/>
        <v>0.81154382991609653</v>
      </c>
      <c r="N2681" s="4">
        <f t="shared" si="211"/>
        <v>1.8686487250760992</v>
      </c>
    </row>
    <row r="2682" spans="1:14" x14ac:dyDescent="0.2">
      <c r="A2682" s="30">
        <v>37583</v>
      </c>
      <c r="B2682" s="3" t="s">
        <v>20</v>
      </c>
      <c r="C2682" s="3" t="s">
        <v>41</v>
      </c>
      <c r="D2682" s="2">
        <v>3</v>
      </c>
      <c r="E2682" s="3" t="s">
        <v>5</v>
      </c>
      <c r="F2682" s="3" t="str">
        <f t="shared" si="207"/>
        <v>Mon</v>
      </c>
      <c r="G2682" s="3" t="str">
        <f t="shared" si="208"/>
        <v>Encrust</v>
      </c>
      <c r="H2682" s="17">
        <v>3.5</v>
      </c>
      <c r="I2682" s="17">
        <v>2</v>
      </c>
      <c r="J2682" s="17">
        <v>0</v>
      </c>
      <c r="K2682" s="22">
        <v>0</v>
      </c>
      <c r="L2682" s="12">
        <f t="shared" si="209"/>
        <v>5.497787143782138</v>
      </c>
      <c r="M2682" s="4">
        <f t="shared" si="210"/>
        <v>0.74018792138042833</v>
      </c>
      <c r="N2682" s="4">
        <f t="shared" si="211"/>
        <v>1.7043456737848228</v>
      </c>
    </row>
    <row r="2683" spans="1:14" x14ac:dyDescent="0.2">
      <c r="A2683" s="30">
        <v>37583</v>
      </c>
      <c r="B2683" s="3" t="s">
        <v>20</v>
      </c>
      <c r="C2683" s="3" t="s">
        <v>41</v>
      </c>
      <c r="D2683" s="2">
        <v>3</v>
      </c>
      <c r="E2683" s="3" t="s">
        <v>5</v>
      </c>
      <c r="F2683" s="3" t="str">
        <f t="shared" si="207"/>
        <v>Mon</v>
      </c>
      <c r="G2683" s="3" t="str">
        <f t="shared" si="208"/>
        <v>Encrust</v>
      </c>
      <c r="H2683" s="17">
        <v>2.5</v>
      </c>
      <c r="I2683" s="17">
        <v>2.2000000000000002</v>
      </c>
      <c r="J2683" s="17">
        <v>0</v>
      </c>
      <c r="K2683" s="22">
        <v>0</v>
      </c>
      <c r="L2683" s="12">
        <f t="shared" si="209"/>
        <v>4.3196898986859651</v>
      </c>
      <c r="M2683" s="4">
        <f t="shared" si="210"/>
        <v>0.63545257086041529</v>
      </c>
      <c r="N2683" s="4">
        <f t="shared" si="211"/>
        <v>1.4631836169679346</v>
      </c>
    </row>
    <row r="2684" spans="1:14" x14ac:dyDescent="0.2">
      <c r="A2684" s="30">
        <v>37583</v>
      </c>
      <c r="B2684" s="3" t="s">
        <v>20</v>
      </c>
      <c r="C2684" s="3" t="s">
        <v>41</v>
      </c>
      <c r="D2684" s="2">
        <v>3</v>
      </c>
      <c r="E2684" s="3" t="s">
        <v>5</v>
      </c>
      <c r="F2684" s="3" t="str">
        <f t="shared" si="207"/>
        <v>Mon</v>
      </c>
      <c r="G2684" s="3" t="str">
        <f t="shared" si="208"/>
        <v>Encrust</v>
      </c>
      <c r="H2684" s="17">
        <v>1.5</v>
      </c>
      <c r="I2684" s="17">
        <v>1</v>
      </c>
      <c r="J2684" s="17">
        <v>0</v>
      </c>
      <c r="K2684" s="22">
        <v>0</v>
      </c>
      <c r="L2684" s="12">
        <f t="shared" si="209"/>
        <v>1.1780972450961724</v>
      </c>
      <c r="M2684" s="4">
        <f t="shared" si="210"/>
        <v>7.1181140421852696E-2</v>
      </c>
      <c r="N2684" s="4">
        <f t="shared" si="211"/>
        <v>0.16390063283767389</v>
      </c>
    </row>
    <row r="2685" spans="1:14" x14ac:dyDescent="0.2">
      <c r="A2685" s="30">
        <v>37583</v>
      </c>
      <c r="B2685" s="3" t="s">
        <v>20</v>
      </c>
      <c r="C2685" s="3" t="s">
        <v>41</v>
      </c>
      <c r="D2685" s="2">
        <v>3</v>
      </c>
      <c r="E2685" s="3" t="s">
        <v>5</v>
      </c>
      <c r="F2685" s="3" t="str">
        <f t="shared" si="207"/>
        <v>Mon</v>
      </c>
      <c r="G2685" s="3" t="str">
        <f t="shared" si="208"/>
        <v>Encrust</v>
      </c>
      <c r="H2685" s="17">
        <v>0.8</v>
      </c>
      <c r="I2685" s="17">
        <v>0.6</v>
      </c>
      <c r="J2685" s="17">
        <v>0</v>
      </c>
      <c r="K2685" s="22">
        <v>0</v>
      </c>
      <c r="L2685" s="12">
        <f t="shared" si="209"/>
        <v>0.37699111843077515</v>
      </c>
      <c r="M2685" s="4">
        <f t="shared" si="210"/>
        <v>-0.42366888125824137</v>
      </c>
      <c r="N2685" s="4">
        <f t="shared" si="211"/>
        <v>-0.97553365035069095</v>
      </c>
    </row>
    <row r="2686" spans="1:14" x14ac:dyDescent="0.2">
      <c r="A2686" s="31">
        <v>37583</v>
      </c>
      <c r="B2686" s="11" t="s">
        <v>38</v>
      </c>
      <c r="C2686" s="3" t="s">
        <v>41</v>
      </c>
      <c r="D2686" s="6">
        <v>3</v>
      </c>
      <c r="E2686" s="28" t="s">
        <v>5</v>
      </c>
      <c r="F2686" s="3" t="str">
        <f t="shared" si="207"/>
        <v>Mon</v>
      </c>
      <c r="G2686" s="3" t="str">
        <f t="shared" si="208"/>
        <v>Encrust</v>
      </c>
      <c r="H2686" s="19">
        <v>0.5</v>
      </c>
      <c r="I2686" s="19">
        <v>0.5</v>
      </c>
      <c r="J2686" s="19">
        <v>0</v>
      </c>
      <c r="K2686" s="24">
        <v>0</v>
      </c>
      <c r="L2686" s="12">
        <f t="shared" si="209"/>
        <v>0.19634954084936207</v>
      </c>
      <c r="M2686" s="4">
        <f t="shared" si="210"/>
        <v>-0.70697010996179099</v>
      </c>
      <c r="N2686" s="4">
        <f t="shared" si="211"/>
        <v>-1.6278588363903812</v>
      </c>
    </row>
    <row r="2687" spans="1:14" x14ac:dyDescent="0.2">
      <c r="A2687" s="31">
        <v>37583</v>
      </c>
      <c r="B2687" s="11" t="s">
        <v>38</v>
      </c>
      <c r="C2687" s="3" t="s">
        <v>41</v>
      </c>
      <c r="D2687" s="6">
        <v>3</v>
      </c>
      <c r="E2687" s="28" t="s">
        <v>5</v>
      </c>
      <c r="F2687" s="3" t="str">
        <f t="shared" si="207"/>
        <v>Mon</v>
      </c>
      <c r="G2687" s="3" t="str">
        <f t="shared" si="208"/>
        <v>Encrust</v>
      </c>
      <c r="H2687" s="19">
        <v>1</v>
      </c>
      <c r="I2687" s="19">
        <v>1</v>
      </c>
      <c r="J2687" s="19">
        <v>0</v>
      </c>
      <c r="K2687" s="24">
        <v>0</v>
      </c>
      <c r="L2687" s="12">
        <f t="shared" si="209"/>
        <v>0.78539816339744828</v>
      </c>
      <c r="M2687" s="4">
        <f t="shared" si="210"/>
        <v>-0.10491011863382856</v>
      </c>
      <c r="N2687" s="4">
        <f t="shared" si="211"/>
        <v>-0.24156447527049049</v>
      </c>
    </row>
    <row r="2688" spans="1:14" x14ac:dyDescent="0.2">
      <c r="A2688" s="31">
        <v>37583</v>
      </c>
      <c r="B2688" s="11" t="s">
        <v>38</v>
      </c>
      <c r="C2688" s="3" t="s">
        <v>41</v>
      </c>
      <c r="D2688" s="6">
        <v>3</v>
      </c>
      <c r="E2688" s="28" t="s">
        <v>5</v>
      </c>
      <c r="F2688" s="3" t="str">
        <f t="shared" si="207"/>
        <v>Mon</v>
      </c>
      <c r="G2688" s="3" t="str">
        <f t="shared" si="208"/>
        <v>Encrust</v>
      </c>
      <c r="H2688" s="19">
        <v>3.5</v>
      </c>
      <c r="I2688" s="19">
        <v>2</v>
      </c>
      <c r="J2688" s="19">
        <v>0</v>
      </c>
      <c r="K2688" s="24">
        <v>0</v>
      </c>
      <c r="L2688" s="12">
        <f t="shared" si="209"/>
        <v>5.497787143782138</v>
      </c>
      <c r="M2688" s="4">
        <f t="shared" si="210"/>
        <v>0.74018792138042833</v>
      </c>
      <c r="N2688" s="4">
        <f t="shared" si="211"/>
        <v>1.7043456737848228</v>
      </c>
    </row>
    <row r="2689" spans="1:14" x14ac:dyDescent="0.2">
      <c r="A2689" s="30">
        <v>37583</v>
      </c>
      <c r="B2689" s="3" t="s">
        <v>20</v>
      </c>
      <c r="C2689" s="3" t="s">
        <v>41</v>
      </c>
      <c r="D2689" s="2">
        <v>4</v>
      </c>
      <c r="E2689" s="3" t="s">
        <v>5</v>
      </c>
      <c r="F2689" s="3" t="str">
        <f t="shared" si="207"/>
        <v>Mon</v>
      </c>
      <c r="G2689" s="3" t="str">
        <f t="shared" si="208"/>
        <v>Encrust</v>
      </c>
      <c r="H2689" s="17">
        <v>6.5</v>
      </c>
      <c r="I2689" s="17">
        <v>6</v>
      </c>
      <c r="J2689" s="17">
        <v>0</v>
      </c>
      <c r="K2689" s="22">
        <v>15</v>
      </c>
      <c r="L2689" s="12">
        <f t="shared" si="209"/>
        <v>30.630528372500482</v>
      </c>
      <c r="M2689" s="4">
        <f t="shared" si="210"/>
        <v>1.4861544883926707</v>
      </c>
      <c r="N2689" s="4">
        <f t="shared" si="211"/>
        <v>3.4219971708591559</v>
      </c>
    </row>
    <row r="2690" spans="1:14" x14ac:dyDescent="0.2">
      <c r="A2690" s="30">
        <v>37583</v>
      </c>
      <c r="B2690" s="3" t="s">
        <v>20</v>
      </c>
      <c r="C2690" s="3" t="s">
        <v>41</v>
      </c>
      <c r="D2690" s="2">
        <v>4</v>
      </c>
      <c r="E2690" s="3" t="s">
        <v>5</v>
      </c>
      <c r="F2690" s="3" t="str">
        <f t="shared" si="207"/>
        <v>Mon</v>
      </c>
      <c r="G2690" s="3" t="str">
        <f t="shared" si="208"/>
        <v>Encrust</v>
      </c>
      <c r="H2690" s="17">
        <v>5.5</v>
      </c>
      <c r="I2690" s="17">
        <v>3.5</v>
      </c>
      <c r="J2690" s="17">
        <v>0</v>
      </c>
      <c r="K2690" s="22">
        <v>0</v>
      </c>
      <c r="L2690" s="12">
        <f t="shared" si="209"/>
        <v>15.11891464540088</v>
      </c>
      <c r="M2690" s="4">
        <f t="shared" si="210"/>
        <v>1.179520615210691</v>
      </c>
      <c r="N2690" s="4">
        <f t="shared" si="211"/>
        <v>2.7159465854633029</v>
      </c>
    </row>
    <row r="2691" spans="1:14" x14ac:dyDescent="0.2">
      <c r="A2691" s="30">
        <v>37583</v>
      </c>
      <c r="B2691" s="3" t="s">
        <v>20</v>
      </c>
      <c r="C2691" s="3" t="s">
        <v>41</v>
      </c>
      <c r="D2691" s="2">
        <v>4</v>
      </c>
      <c r="E2691" s="3" t="s">
        <v>5</v>
      </c>
      <c r="F2691" s="3" t="str">
        <f t="shared" ref="F2691:F2754" si="212">VLOOKUP(E2691,P$3:Q$22,2)</f>
        <v>Mon</v>
      </c>
      <c r="G2691" s="3" t="str">
        <f t="shared" ref="G2691:G2754" si="213">VLOOKUP(E2691,P$24:Q$44,2)</f>
        <v>Encrust</v>
      </c>
      <c r="H2691" s="17">
        <v>11.5</v>
      </c>
      <c r="I2691" s="17">
        <v>6</v>
      </c>
      <c r="J2691" s="17">
        <v>0</v>
      </c>
      <c r="K2691" s="22">
        <v>5</v>
      </c>
      <c r="L2691" s="12">
        <f t="shared" ref="L2691:L2754" si="214">IF(J2691&gt;0,PI()*((H2691/2)*(I2691/2)+J2691^2),((H2691/2)*(I2691/2))*PI())</f>
        <v>54.192473274423932</v>
      </c>
      <c r="M2691" s="4">
        <f t="shared" ref="M2691:M2754" si="215">LOG(L2691)</f>
        <v>1.7339389721034268</v>
      </c>
      <c r="N2691" s="4">
        <f t="shared" ref="N2691:N2754" si="216">LN(L2691)</f>
        <v>3.9925420293267688</v>
      </c>
    </row>
    <row r="2692" spans="1:14" x14ac:dyDescent="0.2">
      <c r="A2692" s="30">
        <v>37583</v>
      </c>
      <c r="B2692" s="3" t="s">
        <v>20</v>
      </c>
      <c r="C2692" s="3" t="s">
        <v>41</v>
      </c>
      <c r="D2692" s="2">
        <v>4</v>
      </c>
      <c r="E2692" s="3" t="s">
        <v>5</v>
      </c>
      <c r="F2692" s="3" t="str">
        <f t="shared" si="212"/>
        <v>Mon</v>
      </c>
      <c r="G2692" s="3" t="str">
        <f t="shared" si="213"/>
        <v>Encrust</v>
      </c>
      <c r="H2692" s="17">
        <v>3</v>
      </c>
      <c r="I2692" s="17">
        <v>1.5</v>
      </c>
      <c r="J2692" s="17">
        <v>0</v>
      </c>
      <c r="K2692" s="22">
        <v>0</v>
      </c>
      <c r="L2692" s="12">
        <f t="shared" si="214"/>
        <v>3.5342917352885173</v>
      </c>
      <c r="M2692" s="4">
        <f t="shared" si="215"/>
        <v>0.54830239514151513</v>
      </c>
      <c r="N2692" s="4">
        <f t="shared" si="216"/>
        <v>1.2625129215057835</v>
      </c>
    </row>
    <row r="2693" spans="1:14" x14ac:dyDescent="0.2">
      <c r="A2693" s="30">
        <v>37583</v>
      </c>
      <c r="B2693" s="3" t="s">
        <v>20</v>
      </c>
      <c r="C2693" s="3" t="s">
        <v>41</v>
      </c>
      <c r="D2693" s="2">
        <v>4</v>
      </c>
      <c r="E2693" s="3" t="s">
        <v>5</v>
      </c>
      <c r="F2693" s="3" t="str">
        <f t="shared" si="212"/>
        <v>Mon</v>
      </c>
      <c r="G2693" s="3" t="str">
        <f t="shared" si="213"/>
        <v>Encrust</v>
      </c>
      <c r="H2693" s="17">
        <v>3.5</v>
      </c>
      <c r="I2693" s="17">
        <v>3</v>
      </c>
      <c r="J2693" s="17">
        <v>0</v>
      </c>
      <c r="K2693" s="22">
        <v>0</v>
      </c>
      <c r="L2693" s="12">
        <f t="shared" si="214"/>
        <v>8.2466807156732074</v>
      </c>
      <c r="M2693" s="4">
        <f t="shared" si="215"/>
        <v>0.91627918043610956</v>
      </c>
      <c r="N2693" s="4">
        <f t="shared" si="216"/>
        <v>2.1098107818929872</v>
      </c>
    </row>
    <row r="2694" spans="1:14" x14ac:dyDescent="0.2">
      <c r="A2694" s="30">
        <v>37583</v>
      </c>
      <c r="B2694" s="3" t="s">
        <v>20</v>
      </c>
      <c r="C2694" s="3" t="s">
        <v>41</v>
      </c>
      <c r="D2694" s="2">
        <v>4</v>
      </c>
      <c r="E2694" s="3" t="s">
        <v>5</v>
      </c>
      <c r="F2694" s="3" t="str">
        <f t="shared" si="212"/>
        <v>Mon</v>
      </c>
      <c r="G2694" s="3" t="str">
        <f t="shared" si="213"/>
        <v>Encrust</v>
      </c>
      <c r="H2694" s="17">
        <v>4.5</v>
      </c>
      <c r="I2694" s="17">
        <v>3.8</v>
      </c>
      <c r="J2694" s="17">
        <v>0</v>
      </c>
      <c r="K2694" s="22">
        <v>5</v>
      </c>
      <c r="L2694" s="12">
        <f t="shared" si="214"/>
        <v>13.430308594096363</v>
      </c>
      <c r="M2694" s="4">
        <f t="shared" si="215"/>
        <v>1.1280859917583252</v>
      </c>
      <c r="N2694" s="4">
        <f t="shared" si="216"/>
        <v>2.5975139882381235</v>
      </c>
    </row>
    <row r="2695" spans="1:14" x14ac:dyDescent="0.2">
      <c r="A2695" s="31">
        <v>37583</v>
      </c>
      <c r="B2695" s="11" t="s">
        <v>38</v>
      </c>
      <c r="C2695" s="3" t="s">
        <v>41</v>
      </c>
      <c r="D2695" s="6">
        <v>4</v>
      </c>
      <c r="E2695" s="28" t="s">
        <v>5</v>
      </c>
      <c r="F2695" s="3" t="str">
        <f t="shared" si="212"/>
        <v>Mon</v>
      </c>
      <c r="G2695" s="3" t="str">
        <f t="shared" si="213"/>
        <v>Encrust</v>
      </c>
      <c r="H2695" s="19">
        <v>5</v>
      </c>
      <c r="I2695" s="17">
        <v>2</v>
      </c>
      <c r="J2695" s="19">
        <v>0</v>
      </c>
      <c r="K2695" s="22">
        <v>0</v>
      </c>
      <c r="L2695" s="12">
        <f t="shared" si="214"/>
        <v>7.8539816339744828</v>
      </c>
      <c r="M2695" s="4">
        <f t="shared" si="215"/>
        <v>0.8950898813661714</v>
      </c>
      <c r="N2695" s="4">
        <f t="shared" si="216"/>
        <v>2.061020617723555</v>
      </c>
    </row>
    <row r="2696" spans="1:14" x14ac:dyDescent="0.2">
      <c r="A2696" s="31">
        <v>37583</v>
      </c>
      <c r="B2696" s="11" t="s">
        <v>38</v>
      </c>
      <c r="C2696" s="3" t="s">
        <v>41</v>
      </c>
      <c r="D2696" s="6">
        <v>4</v>
      </c>
      <c r="E2696" s="28" t="s">
        <v>5</v>
      </c>
      <c r="F2696" s="3" t="str">
        <f t="shared" si="212"/>
        <v>Mon</v>
      </c>
      <c r="G2696" s="3" t="str">
        <f t="shared" si="213"/>
        <v>Encrust</v>
      </c>
      <c r="H2696" s="19">
        <v>3</v>
      </c>
      <c r="I2696" s="17">
        <v>2</v>
      </c>
      <c r="J2696" s="19">
        <v>0</v>
      </c>
      <c r="K2696" s="22">
        <v>5</v>
      </c>
      <c r="L2696" s="12">
        <f t="shared" si="214"/>
        <v>4.7123889803846897</v>
      </c>
      <c r="M2696" s="4">
        <f t="shared" si="215"/>
        <v>0.67324113174981504</v>
      </c>
      <c r="N2696" s="4">
        <f t="shared" si="216"/>
        <v>1.5501949939575645</v>
      </c>
    </row>
    <row r="2697" spans="1:14" x14ac:dyDescent="0.2">
      <c r="A2697" s="31">
        <v>37583</v>
      </c>
      <c r="B2697" s="11" t="s">
        <v>38</v>
      </c>
      <c r="C2697" s="3" t="s">
        <v>41</v>
      </c>
      <c r="D2697" s="6">
        <v>4</v>
      </c>
      <c r="E2697" s="28" t="s">
        <v>5</v>
      </c>
      <c r="F2697" s="3" t="str">
        <f t="shared" si="212"/>
        <v>Mon</v>
      </c>
      <c r="G2697" s="3" t="str">
        <f t="shared" si="213"/>
        <v>Encrust</v>
      </c>
      <c r="H2697" s="19">
        <v>2</v>
      </c>
      <c r="I2697" s="17">
        <v>2</v>
      </c>
      <c r="J2697" s="19">
        <v>0</v>
      </c>
      <c r="K2697" s="22">
        <v>0</v>
      </c>
      <c r="L2697" s="12">
        <f t="shared" si="214"/>
        <v>3.1415926535897931</v>
      </c>
      <c r="M2697" s="4">
        <f t="shared" si="215"/>
        <v>0.49714987269413385</v>
      </c>
      <c r="N2697" s="4">
        <f t="shared" si="216"/>
        <v>1.1447298858494002</v>
      </c>
    </row>
    <row r="2698" spans="1:14" x14ac:dyDescent="0.2">
      <c r="A2698" s="31">
        <v>37583</v>
      </c>
      <c r="B2698" s="11" t="s">
        <v>38</v>
      </c>
      <c r="C2698" s="3" t="s">
        <v>41</v>
      </c>
      <c r="D2698" s="6">
        <v>4</v>
      </c>
      <c r="E2698" s="28" t="s">
        <v>5</v>
      </c>
      <c r="F2698" s="3" t="str">
        <f t="shared" si="212"/>
        <v>Mon</v>
      </c>
      <c r="G2698" s="3" t="str">
        <f t="shared" si="213"/>
        <v>Encrust</v>
      </c>
      <c r="H2698" s="19">
        <v>4</v>
      </c>
      <c r="I2698" s="17">
        <v>1.5</v>
      </c>
      <c r="J2698" s="19">
        <v>0</v>
      </c>
      <c r="K2698" s="22">
        <v>0</v>
      </c>
      <c r="L2698" s="12">
        <f t="shared" si="214"/>
        <v>4.7123889803846897</v>
      </c>
      <c r="M2698" s="4">
        <f t="shared" si="215"/>
        <v>0.67324113174981504</v>
      </c>
      <c r="N2698" s="4">
        <f t="shared" si="216"/>
        <v>1.5501949939575645</v>
      </c>
    </row>
    <row r="2699" spans="1:14" x14ac:dyDescent="0.2">
      <c r="A2699" s="30">
        <v>37583</v>
      </c>
      <c r="B2699" s="3" t="s">
        <v>20</v>
      </c>
      <c r="C2699" s="3" t="s">
        <v>41</v>
      </c>
      <c r="D2699" s="2">
        <v>5</v>
      </c>
      <c r="E2699" s="3" t="s">
        <v>5</v>
      </c>
      <c r="F2699" s="3" t="str">
        <f t="shared" si="212"/>
        <v>Mon</v>
      </c>
      <c r="G2699" s="3" t="str">
        <f t="shared" si="213"/>
        <v>Encrust</v>
      </c>
      <c r="H2699" s="17">
        <v>3.5</v>
      </c>
      <c r="I2699" s="17">
        <v>2</v>
      </c>
      <c r="J2699" s="17">
        <v>0</v>
      </c>
      <c r="K2699" s="22">
        <v>30</v>
      </c>
      <c r="L2699" s="12">
        <f t="shared" si="214"/>
        <v>5.497787143782138</v>
      </c>
      <c r="M2699" s="4">
        <f t="shared" si="215"/>
        <v>0.74018792138042833</v>
      </c>
      <c r="N2699" s="4">
        <f t="shared" si="216"/>
        <v>1.7043456737848228</v>
      </c>
    </row>
    <row r="2700" spans="1:14" x14ac:dyDescent="0.2">
      <c r="A2700" s="30">
        <v>37583</v>
      </c>
      <c r="B2700" s="3" t="s">
        <v>20</v>
      </c>
      <c r="C2700" s="3" t="s">
        <v>41</v>
      </c>
      <c r="D2700" s="2">
        <v>5</v>
      </c>
      <c r="E2700" s="3" t="s">
        <v>5</v>
      </c>
      <c r="F2700" s="3" t="str">
        <f t="shared" si="212"/>
        <v>Mon</v>
      </c>
      <c r="G2700" s="3" t="str">
        <f t="shared" si="213"/>
        <v>Encrust</v>
      </c>
      <c r="H2700" s="17">
        <v>2.5</v>
      </c>
      <c r="I2700" s="17">
        <v>1.5</v>
      </c>
      <c r="J2700" s="17">
        <v>0</v>
      </c>
      <c r="K2700" s="22">
        <v>10</v>
      </c>
      <c r="L2700" s="12">
        <f t="shared" si="214"/>
        <v>2.9452431127404308</v>
      </c>
      <c r="M2700" s="4">
        <f t="shared" si="215"/>
        <v>0.46912114909389024</v>
      </c>
      <c r="N2700" s="4">
        <f t="shared" si="216"/>
        <v>1.0801913647118289</v>
      </c>
    </row>
    <row r="2701" spans="1:14" x14ac:dyDescent="0.2">
      <c r="A2701" s="30">
        <v>37583</v>
      </c>
      <c r="B2701" s="3" t="s">
        <v>20</v>
      </c>
      <c r="C2701" s="3" t="s">
        <v>41</v>
      </c>
      <c r="D2701" s="2">
        <v>5</v>
      </c>
      <c r="E2701" s="3" t="s">
        <v>5</v>
      </c>
      <c r="F2701" s="3" t="str">
        <f t="shared" si="212"/>
        <v>Mon</v>
      </c>
      <c r="G2701" s="3" t="str">
        <f t="shared" si="213"/>
        <v>Encrust</v>
      </c>
      <c r="H2701" s="17">
        <v>1.2</v>
      </c>
      <c r="I2701" s="17">
        <v>0.8</v>
      </c>
      <c r="J2701" s="17">
        <v>0</v>
      </c>
      <c r="K2701" s="22">
        <v>0</v>
      </c>
      <c r="L2701" s="12">
        <f t="shared" si="214"/>
        <v>0.7539822368615503</v>
      </c>
      <c r="M2701" s="4">
        <f t="shared" si="215"/>
        <v>-0.12263888559426017</v>
      </c>
      <c r="N2701" s="4">
        <f t="shared" si="216"/>
        <v>-0.28238646979074566</v>
      </c>
    </row>
    <row r="2702" spans="1:14" x14ac:dyDescent="0.2">
      <c r="A2702" s="30">
        <v>37583</v>
      </c>
      <c r="B2702" s="3" t="s">
        <v>20</v>
      </c>
      <c r="C2702" s="3" t="s">
        <v>41</v>
      </c>
      <c r="D2702" s="2">
        <v>5</v>
      </c>
      <c r="E2702" s="3" t="s">
        <v>5</v>
      </c>
      <c r="F2702" s="3" t="str">
        <f t="shared" si="212"/>
        <v>Mon</v>
      </c>
      <c r="G2702" s="3" t="str">
        <f t="shared" si="213"/>
        <v>Encrust</v>
      </c>
      <c r="H2702" s="17">
        <v>1.6</v>
      </c>
      <c r="I2702" s="17">
        <v>1.6</v>
      </c>
      <c r="J2702" s="17">
        <v>0</v>
      </c>
      <c r="K2702" s="22">
        <v>0</v>
      </c>
      <c r="L2702" s="12">
        <f t="shared" si="214"/>
        <v>2.0106192982974678</v>
      </c>
      <c r="M2702" s="4">
        <f t="shared" si="215"/>
        <v>0.30332984667802104</v>
      </c>
      <c r="N2702" s="4">
        <f t="shared" si="216"/>
        <v>0.69844278322098075</v>
      </c>
    </row>
    <row r="2703" spans="1:14" x14ac:dyDescent="0.2">
      <c r="A2703" s="30">
        <v>37583</v>
      </c>
      <c r="B2703" s="3" t="s">
        <v>20</v>
      </c>
      <c r="C2703" s="3" t="s">
        <v>41</v>
      </c>
      <c r="D2703" s="2">
        <v>5</v>
      </c>
      <c r="E2703" s="3" t="s">
        <v>5</v>
      </c>
      <c r="F2703" s="3" t="str">
        <f t="shared" si="212"/>
        <v>Mon</v>
      </c>
      <c r="G2703" s="3" t="str">
        <f t="shared" si="213"/>
        <v>Encrust</v>
      </c>
      <c r="H2703" s="17">
        <v>5.5</v>
      </c>
      <c r="I2703" s="17">
        <v>3</v>
      </c>
      <c r="J2703" s="17">
        <v>0</v>
      </c>
      <c r="K2703" s="22">
        <v>20</v>
      </c>
      <c r="L2703" s="12">
        <f t="shared" si="214"/>
        <v>12.959069696057897</v>
      </c>
      <c r="M2703" s="4">
        <f t="shared" si="215"/>
        <v>1.1125738255800777</v>
      </c>
      <c r="N2703" s="4">
        <f t="shared" si="216"/>
        <v>2.5617959056360444</v>
      </c>
    </row>
    <row r="2704" spans="1:14" x14ac:dyDescent="0.2">
      <c r="A2704" s="31">
        <v>37583</v>
      </c>
      <c r="B2704" s="11" t="s">
        <v>38</v>
      </c>
      <c r="C2704" s="3" t="s">
        <v>41</v>
      </c>
      <c r="D2704" s="6">
        <v>5</v>
      </c>
      <c r="E2704" s="28" t="s">
        <v>5</v>
      </c>
      <c r="F2704" s="3" t="str">
        <f t="shared" si="212"/>
        <v>Mon</v>
      </c>
      <c r="G2704" s="3" t="str">
        <f t="shared" si="213"/>
        <v>Encrust</v>
      </c>
      <c r="H2704" s="19">
        <v>1.5</v>
      </c>
      <c r="I2704" s="17">
        <v>3</v>
      </c>
      <c r="J2704" s="19">
        <v>0</v>
      </c>
      <c r="K2704" s="22">
        <v>15</v>
      </c>
      <c r="L2704" s="12">
        <f t="shared" si="214"/>
        <v>3.5342917352885173</v>
      </c>
      <c r="M2704" s="4">
        <f t="shared" si="215"/>
        <v>0.54830239514151513</v>
      </c>
      <c r="N2704" s="4">
        <f t="shared" si="216"/>
        <v>1.2625129215057835</v>
      </c>
    </row>
    <row r="2705" spans="1:14" x14ac:dyDescent="0.2">
      <c r="A2705" s="31">
        <v>37583</v>
      </c>
      <c r="B2705" s="11" t="s">
        <v>38</v>
      </c>
      <c r="C2705" s="3" t="s">
        <v>41</v>
      </c>
      <c r="D2705" s="6">
        <v>5</v>
      </c>
      <c r="E2705" s="28" t="s">
        <v>5</v>
      </c>
      <c r="F2705" s="3" t="str">
        <f t="shared" si="212"/>
        <v>Mon</v>
      </c>
      <c r="G2705" s="3" t="str">
        <f t="shared" si="213"/>
        <v>Encrust</v>
      </c>
      <c r="H2705" s="19">
        <v>1.5</v>
      </c>
      <c r="I2705" s="17">
        <v>2</v>
      </c>
      <c r="J2705" s="19">
        <v>0</v>
      </c>
      <c r="K2705" s="22">
        <v>5</v>
      </c>
      <c r="L2705" s="12">
        <f t="shared" si="214"/>
        <v>2.3561944901923448</v>
      </c>
      <c r="M2705" s="4">
        <f t="shared" si="215"/>
        <v>0.37221113608583389</v>
      </c>
      <c r="N2705" s="4">
        <f t="shared" si="216"/>
        <v>0.85704781339761926</v>
      </c>
    </row>
    <row r="2706" spans="1:14" x14ac:dyDescent="0.2">
      <c r="A2706" s="31">
        <v>37583</v>
      </c>
      <c r="B2706" s="11" t="s">
        <v>38</v>
      </c>
      <c r="C2706" s="3" t="s">
        <v>41</v>
      </c>
      <c r="D2706" s="6">
        <v>5</v>
      </c>
      <c r="E2706" s="28" t="s">
        <v>5</v>
      </c>
      <c r="F2706" s="3" t="str">
        <f t="shared" si="212"/>
        <v>Mon</v>
      </c>
      <c r="G2706" s="3" t="str">
        <f t="shared" si="213"/>
        <v>Encrust</v>
      </c>
      <c r="H2706" s="19">
        <v>2</v>
      </c>
      <c r="I2706" s="17">
        <v>1.5</v>
      </c>
      <c r="J2706" s="19">
        <v>0</v>
      </c>
      <c r="K2706" s="22">
        <v>0</v>
      </c>
      <c r="L2706" s="12">
        <f t="shared" si="214"/>
        <v>2.3561944901923448</v>
      </c>
      <c r="M2706" s="4">
        <f t="shared" si="215"/>
        <v>0.37221113608583389</v>
      </c>
      <c r="N2706" s="4">
        <f t="shared" si="216"/>
        <v>0.85704781339761926</v>
      </c>
    </row>
    <row r="2707" spans="1:14" x14ac:dyDescent="0.2">
      <c r="A2707" s="30">
        <v>37583</v>
      </c>
      <c r="B2707" s="3" t="s">
        <v>20</v>
      </c>
      <c r="C2707" s="3" t="s">
        <v>41</v>
      </c>
      <c r="D2707" s="2">
        <v>6</v>
      </c>
      <c r="E2707" s="3" t="s">
        <v>5</v>
      </c>
      <c r="F2707" s="3" t="str">
        <f t="shared" si="212"/>
        <v>Mon</v>
      </c>
      <c r="G2707" s="3" t="str">
        <f t="shared" si="213"/>
        <v>Encrust</v>
      </c>
      <c r="H2707" s="17">
        <v>1</v>
      </c>
      <c r="I2707" s="17">
        <v>0.6</v>
      </c>
      <c r="J2707" s="17">
        <v>0</v>
      </c>
      <c r="K2707" s="22">
        <v>0</v>
      </c>
      <c r="L2707" s="12">
        <f t="shared" si="214"/>
        <v>0.47123889803846897</v>
      </c>
      <c r="M2707" s="4">
        <f t="shared" si="215"/>
        <v>-0.32675886825018491</v>
      </c>
      <c r="N2707" s="4">
        <f t="shared" si="216"/>
        <v>-0.75239009903648113</v>
      </c>
    </row>
    <row r="2708" spans="1:14" x14ac:dyDescent="0.2">
      <c r="A2708" s="30">
        <v>37583</v>
      </c>
      <c r="B2708" s="3" t="s">
        <v>20</v>
      </c>
      <c r="C2708" s="3" t="s">
        <v>41</v>
      </c>
      <c r="D2708" s="2">
        <v>6</v>
      </c>
      <c r="E2708" s="3" t="s">
        <v>5</v>
      </c>
      <c r="F2708" s="3" t="str">
        <f t="shared" si="212"/>
        <v>Mon</v>
      </c>
      <c r="G2708" s="3" t="str">
        <f t="shared" si="213"/>
        <v>Encrust</v>
      </c>
      <c r="H2708" s="17">
        <v>3</v>
      </c>
      <c r="I2708" s="17">
        <v>1.4</v>
      </c>
      <c r="J2708" s="17">
        <v>0</v>
      </c>
      <c r="K2708" s="22">
        <v>0</v>
      </c>
      <c r="L2708" s="12">
        <f t="shared" si="214"/>
        <v>3.2986722862692823</v>
      </c>
      <c r="M2708" s="4">
        <f t="shared" si="215"/>
        <v>0.51833917176407185</v>
      </c>
      <c r="N2708" s="4">
        <f t="shared" si="216"/>
        <v>1.1935200500188321</v>
      </c>
    </row>
    <row r="2709" spans="1:14" x14ac:dyDescent="0.2">
      <c r="A2709" s="30">
        <v>37583</v>
      </c>
      <c r="B2709" s="3" t="s">
        <v>20</v>
      </c>
      <c r="C2709" s="3" t="s">
        <v>41</v>
      </c>
      <c r="D2709" s="2">
        <v>6</v>
      </c>
      <c r="E2709" s="3" t="s">
        <v>5</v>
      </c>
      <c r="F2709" s="3" t="str">
        <f t="shared" si="212"/>
        <v>Mon</v>
      </c>
      <c r="G2709" s="3" t="str">
        <f t="shared" si="213"/>
        <v>Encrust</v>
      </c>
      <c r="H2709" s="17">
        <v>1.2</v>
      </c>
      <c r="I2709" s="17">
        <v>0.8</v>
      </c>
      <c r="J2709" s="17">
        <v>0</v>
      </c>
      <c r="K2709" s="22">
        <v>0</v>
      </c>
      <c r="L2709" s="12">
        <f t="shared" si="214"/>
        <v>0.7539822368615503</v>
      </c>
      <c r="M2709" s="4">
        <f t="shared" si="215"/>
        <v>-0.12263888559426017</v>
      </c>
      <c r="N2709" s="4">
        <f t="shared" si="216"/>
        <v>-0.28238646979074566</v>
      </c>
    </row>
    <row r="2710" spans="1:14" x14ac:dyDescent="0.2">
      <c r="A2710" s="30">
        <v>37583</v>
      </c>
      <c r="B2710" s="3" t="s">
        <v>20</v>
      </c>
      <c r="C2710" s="3" t="s">
        <v>41</v>
      </c>
      <c r="D2710" s="2">
        <v>6</v>
      </c>
      <c r="E2710" s="3" t="s">
        <v>5</v>
      </c>
      <c r="F2710" s="3" t="str">
        <f t="shared" si="212"/>
        <v>Mon</v>
      </c>
      <c r="G2710" s="3" t="str">
        <f t="shared" si="213"/>
        <v>Encrust</v>
      </c>
      <c r="H2710" s="17">
        <v>1.5</v>
      </c>
      <c r="I2710" s="17">
        <v>1</v>
      </c>
      <c r="J2710" s="17">
        <v>0</v>
      </c>
      <c r="K2710" s="22">
        <v>0</v>
      </c>
      <c r="L2710" s="12">
        <f t="shared" si="214"/>
        <v>1.1780972450961724</v>
      </c>
      <c r="M2710" s="4">
        <f t="shared" si="215"/>
        <v>7.1181140421852696E-2</v>
      </c>
      <c r="N2710" s="4">
        <f t="shared" si="216"/>
        <v>0.16390063283767389</v>
      </c>
    </row>
    <row r="2711" spans="1:14" x14ac:dyDescent="0.2">
      <c r="A2711" s="30">
        <v>37583</v>
      </c>
      <c r="B2711" s="3" t="s">
        <v>20</v>
      </c>
      <c r="C2711" s="3" t="s">
        <v>41</v>
      </c>
      <c r="D2711" s="2">
        <v>6</v>
      </c>
      <c r="E2711" s="3" t="s">
        <v>5</v>
      </c>
      <c r="F2711" s="3" t="str">
        <f t="shared" si="212"/>
        <v>Mon</v>
      </c>
      <c r="G2711" s="3" t="str">
        <f t="shared" si="213"/>
        <v>Encrust</v>
      </c>
      <c r="H2711" s="17">
        <v>1.6</v>
      </c>
      <c r="I2711" s="17">
        <v>1.5</v>
      </c>
      <c r="J2711" s="17">
        <v>0</v>
      </c>
      <c r="K2711" s="22">
        <v>0</v>
      </c>
      <c r="L2711" s="12">
        <f t="shared" si="214"/>
        <v>1.8849555921538761</v>
      </c>
      <c r="M2711" s="4">
        <f t="shared" si="215"/>
        <v>0.27530112307777754</v>
      </c>
      <c r="N2711" s="4">
        <f t="shared" si="216"/>
        <v>0.63390426208340955</v>
      </c>
    </row>
    <row r="2712" spans="1:14" x14ac:dyDescent="0.2">
      <c r="A2712" s="31">
        <v>37583</v>
      </c>
      <c r="B2712" s="11" t="s">
        <v>38</v>
      </c>
      <c r="C2712" s="3" t="s">
        <v>41</v>
      </c>
      <c r="D2712" s="6">
        <v>6</v>
      </c>
      <c r="E2712" s="28" t="s">
        <v>5</v>
      </c>
      <c r="F2712" s="3" t="str">
        <f t="shared" si="212"/>
        <v>Mon</v>
      </c>
      <c r="G2712" s="3" t="str">
        <f t="shared" si="213"/>
        <v>Encrust</v>
      </c>
      <c r="H2712" s="19">
        <v>7</v>
      </c>
      <c r="I2712" s="19">
        <v>6.5</v>
      </c>
      <c r="J2712" s="19">
        <v>0</v>
      </c>
      <c r="K2712" s="24">
        <v>0</v>
      </c>
      <c r="L2712" s="12">
        <f t="shared" si="214"/>
        <v>35.735616434583896</v>
      </c>
      <c r="M2712" s="4">
        <f t="shared" si="215"/>
        <v>1.5531012780232838</v>
      </c>
      <c r="N2712" s="4">
        <f t="shared" si="216"/>
        <v>3.5761478506864144</v>
      </c>
    </row>
    <row r="2713" spans="1:14" x14ac:dyDescent="0.2">
      <c r="A2713" s="31">
        <v>37583</v>
      </c>
      <c r="B2713" s="11" t="s">
        <v>38</v>
      </c>
      <c r="C2713" s="3" t="s">
        <v>41</v>
      </c>
      <c r="D2713" s="6">
        <v>6</v>
      </c>
      <c r="E2713" s="28" t="s">
        <v>5</v>
      </c>
      <c r="F2713" s="3" t="str">
        <f t="shared" si="212"/>
        <v>Mon</v>
      </c>
      <c r="G2713" s="3" t="str">
        <f t="shared" si="213"/>
        <v>Encrust</v>
      </c>
      <c r="H2713" s="19">
        <v>2</v>
      </c>
      <c r="I2713" s="19">
        <v>2</v>
      </c>
      <c r="J2713" s="19">
        <v>0</v>
      </c>
      <c r="K2713" s="24">
        <v>0</v>
      </c>
      <c r="L2713" s="12">
        <f t="shared" si="214"/>
        <v>3.1415926535897931</v>
      </c>
      <c r="M2713" s="4">
        <f t="shared" si="215"/>
        <v>0.49714987269413385</v>
      </c>
      <c r="N2713" s="4">
        <f t="shared" si="216"/>
        <v>1.1447298858494002</v>
      </c>
    </row>
    <row r="2714" spans="1:14" x14ac:dyDescent="0.2">
      <c r="A2714" s="31">
        <v>37583</v>
      </c>
      <c r="B2714" s="11" t="s">
        <v>38</v>
      </c>
      <c r="C2714" s="3" t="s">
        <v>41</v>
      </c>
      <c r="D2714" s="6">
        <v>6</v>
      </c>
      <c r="E2714" s="28" t="s">
        <v>5</v>
      </c>
      <c r="F2714" s="3" t="str">
        <f t="shared" si="212"/>
        <v>Mon</v>
      </c>
      <c r="G2714" s="3" t="str">
        <f t="shared" si="213"/>
        <v>Encrust</v>
      </c>
      <c r="H2714" s="19">
        <v>4.5</v>
      </c>
      <c r="I2714" s="19">
        <v>2</v>
      </c>
      <c r="J2714" s="19">
        <v>0</v>
      </c>
      <c r="K2714" s="24">
        <v>10</v>
      </c>
      <c r="L2714" s="12">
        <f t="shared" si="214"/>
        <v>7.0685834705770345</v>
      </c>
      <c r="M2714" s="4">
        <f t="shared" si="215"/>
        <v>0.84933239080549627</v>
      </c>
      <c r="N2714" s="4">
        <f t="shared" si="216"/>
        <v>1.9556601020657289</v>
      </c>
    </row>
    <row r="2715" spans="1:14" x14ac:dyDescent="0.2">
      <c r="A2715" s="31">
        <v>37583</v>
      </c>
      <c r="B2715" s="11" t="s">
        <v>38</v>
      </c>
      <c r="C2715" s="3" t="s">
        <v>41</v>
      </c>
      <c r="D2715" s="6">
        <v>6</v>
      </c>
      <c r="E2715" s="28" t="s">
        <v>5</v>
      </c>
      <c r="F2715" s="3" t="str">
        <f t="shared" si="212"/>
        <v>Mon</v>
      </c>
      <c r="G2715" s="3" t="str">
        <f t="shared" si="213"/>
        <v>Encrust</v>
      </c>
      <c r="H2715" s="19">
        <v>2</v>
      </c>
      <c r="I2715" s="19">
        <v>1</v>
      </c>
      <c r="J2715" s="19">
        <v>0</v>
      </c>
      <c r="K2715" s="24">
        <v>0</v>
      </c>
      <c r="L2715" s="12">
        <f t="shared" si="214"/>
        <v>1.5707963267948966</v>
      </c>
      <c r="M2715" s="4">
        <f t="shared" si="215"/>
        <v>0.19611987703015263</v>
      </c>
      <c r="N2715" s="4">
        <f t="shared" si="216"/>
        <v>0.45158270528945482</v>
      </c>
    </row>
    <row r="2716" spans="1:14" x14ac:dyDescent="0.2">
      <c r="A2716" s="31">
        <v>37583</v>
      </c>
      <c r="B2716" s="11" t="s">
        <v>38</v>
      </c>
      <c r="C2716" s="3" t="s">
        <v>41</v>
      </c>
      <c r="D2716" s="6">
        <v>6</v>
      </c>
      <c r="E2716" s="28" t="s">
        <v>5</v>
      </c>
      <c r="F2716" s="3" t="str">
        <f t="shared" si="212"/>
        <v>Mon</v>
      </c>
      <c r="G2716" s="3" t="str">
        <f t="shared" si="213"/>
        <v>Encrust</v>
      </c>
      <c r="H2716" s="19">
        <v>5.5</v>
      </c>
      <c r="I2716" s="19">
        <v>2.5</v>
      </c>
      <c r="J2716" s="19">
        <v>0</v>
      </c>
      <c r="K2716" s="24">
        <v>10</v>
      </c>
      <c r="L2716" s="12">
        <f t="shared" si="214"/>
        <v>10.799224746714915</v>
      </c>
      <c r="M2716" s="4">
        <f t="shared" si="215"/>
        <v>1.033392579532453</v>
      </c>
      <c r="N2716" s="4">
        <f t="shared" si="216"/>
        <v>2.37947434884209</v>
      </c>
    </row>
    <row r="2717" spans="1:14" x14ac:dyDescent="0.2">
      <c r="A2717" s="31">
        <v>37583</v>
      </c>
      <c r="B2717" s="11" t="s">
        <v>38</v>
      </c>
      <c r="C2717" s="3" t="s">
        <v>41</v>
      </c>
      <c r="D2717" s="6">
        <v>6</v>
      </c>
      <c r="E2717" s="28" t="s">
        <v>5</v>
      </c>
      <c r="F2717" s="3" t="str">
        <f t="shared" si="212"/>
        <v>Mon</v>
      </c>
      <c r="G2717" s="3" t="str">
        <f t="shared" si="213"/>
        <v>Encrust</v>
      </c>
      <c r="H2717" s="19">
        <v>4</v>
      </c>
      <c r="I2717" s="19">
        <v>3</v>
      </c>
      <c r="J2717" s="19">
        <v>0</v>
      </c>
      <c r="K2717" s="24">
        <v>0</v>
      </c>
      <c r="L2717" s="12">
        <f t="shared" si="214"/>
        <v>9.4247779607693793</v>
      </c>
      <c r="M2717" s="4">
        <f t="shared" si="215"/>
        <v>0.97427112741379629</v>
      </c>
      <c r="N2717" s="4">
        <f t="shared" si="216"/>
        <v>2.2433421745175099</v>
      </c>
    </row>
    <row r="2718" spans="1:14" x14ac:dyDescent="0.2">
      <c r="A2718" s="31">
        <v>37583</v>
      </c>
      <c r="B2718" s="11" t="s">
        <v>38</v>
      </c>
      <c r="C2718" s="3" t="s">
        <v>41</v>
      </c>
      <c r="D2718" s="6">
        <v>6</v>
      </c>
      <c r="E2718" s="28" t="s">
        <v>5</v>
      </c>
      <c r="F2718" s="3" t="str">
        <f t="shared" si="212"/>
        <v>Mon</v>
      </c>
      <c r="G2718" s="3" t="str">
        <f t="shared" si="213"/>
        <v>Encrust</v>
      </c>
      <c r="H2718" s="19">
        <v>13.5</v>
      </c>
      <c r="I2718" s="19">
        <v>7.5</v>
      </c>
      <c r="J2718" s="19">
        <v>0</v>
      </c>
      <c r="K2718" s="24">
        <v>5</v>
      </c>
      <c r="L2718" s="12">
        <f t="shared" si="214"/>
        <v>79.521564043991631</v>
      </c>
      <c r="M2718" s="4">
        <f t="shared" si="215"/>
        <v>1.9004849132528776</v>
      </c>
      <c r="N2718" s="4">
        <f t="shared" si="216"/>
        <v>4.376028230716158</v>
      </c>
    </row>
    <row r="2719" spans="1:14" x14ac:dyDescent="0.2">
      <c r="A2719" s="31">
        <v>37583</v>
      </c>
      <c r="B2719" s="11" t="s">
        <v>38</v>
      </c>
      <c r="C2719" s="3" t="s">
        <v>41</v>
      </c>
      <c r="D2719" s="6">
        <v>6</v>
      </c>
      <c r="E2719" s="28" t="s">
        <v>5</v>
      </c>
      <c r="F2719" s="3" t="str">
        <f t="shared" si="212"/>
        <v>Mon</v>
      </c>
      <c r="G2719" s="3" t="str">
        <f t="shared" si="213"/>
        <v>Encrust</v>
      </c>
      <c r="H2719" s="19">
        <v>12.5</v>
      </c>
      <c r="I2719" s="19">
        <v>5.5</v>
      </c>
      <c r="J2719" s="19">
        <v>0</v>
      </c>
      <c r="K2719" s="24">
        <v>0</v>
      </c>
      <c r="L2719" s="12">
        <f t="shared" si="214"/>
        <v>53.996123733574571</v>
      </c>
      <c r="M2719" s="4">
        <f t="shared" si="215"/>
        <v>1.7323625838684718</v>
      </c>
      <c r="N2719" s="4">
        <f t="shared" si="216"/>
        <v>3.98891226127619</v>
      </c>
    </row>
    <row r="2720" spans="1:14" x14ac:dyDescent="0.2">
      <c r="A2720" s="31">
        <v>37583</v>
      </c>
      <c r="B2720" s="11" t="s">
        <v>38</v>
      </c>
      <c r="C2720" s="3" t="s">
        <v>41</v>
      </c>
      <c r="D2720" s="6">
        <v>6</v>
      </c>
      <c r="E2720" s="28" t="s">
        <v>5</v>
      </c>
      <c r="F2720" s="3" t="str">
        <f t="shared" si="212"/>
        <v>Mon</v>
      </c>
      <c r="G2720" s="3" t="str">
        <f t="shared" si="213"/>
        <v>Encrust</v>
      </c>
      <c r="H2720" s="19">
        <v>20</v>
      </c>
      <c r="I2720" s="19">
        <v>20</v>
      </c>
      <c r="J2720" s="19">
        <v>0</v>
      </c>
      <c r="K2720" s="24">
        <v>10</v>
      </c>
      <c r="L2720" s="12">
        <f t="shared" si="214"/>
        <v>314.15926535897933</v>
      </c>
      <c r="M2720" s="4">
        <f t="shared" si="215"/>
        <v>2.4971498726941337</v>
      </c>
      <c r="N2720" s="4">
        <f t="shared" si="216"/>
        <v>5.7499000718374917</v>
      </c>
    </row>
    <row r="2721" spans="1:14" x14ac:dyDescent="0.2">
      <c r="A2721" s="31">
        <v>37583</v>
      </c>
      <c r="B2721" s="11" t="s">
        <v>38</v>
      </c>
      <c r="C2721" s="3" t="s">
        <v>41</v>
      </c>
      <c r="D2721" s="6">
        <v>6</v>
      </c>
      <c r="E2721" s="28" t="s">
        <v>5</v>
      </c>
      <c r="F2721" s="3" t="str">
        <f t="shared" si="212"/>
        <v>Mon</v>
      </c>
      <c r="G2721" s="3" t="str">
        <f t="shared" si="213"/>
        <v>Encrust</v>
      </c>
      <c r="H2721" s="19">
        <v>4</v>
      </c>
      <c r="I2721" s="19">
        <v>2</v>
      </c>
      <c r="J2721" s="19">
        <v>0</v>
      </c>
      <c r="K2721" s="24">
        <v>0</v>
      </c>
      <c r="L2721" s="12">
        <f t="shared" si="214"/>
        <v>6.2831853071795862</v>
      </c>
      <c r="M2721" s="4">
        <f t="shared" si="215"/>
        <v>0.79817986835811505</v>
      </c>
      <c r="N2721" s="4">
        <f t="shared" si="216"/>
        <v>1.8378770664093453</v>
      </c>
    </row>
    <row r="2722" spans="1:14" x14ac:dyDescent="0.2">
      <c r="A2722" s="30">
        <v>37583</v>
      </c>
      <c r="B2722" s="3" t="s">
        <v>20</v>
      </c>
      <c r="C2722" s="3" t="s">
        <v>41</v>
      </c>
      <c r="D2722" s="2">
        <v>7</v>
      </c>
      <c r="E2722" s="3" t="s">
        <v>5</v>
      </c>
      <c r="F2722" s="3" t="str">
        <f t="shared" si="212"/>
        <v>Mon</v>
      </c>
      <c r="G2722" s="3" t="str">
        <f t="shared" si="213"/>
        <v>Encrust</v>
      </c>
      <c r="H2722" s="17">
        <v>1.5</v>
      </c>
      <c r="I2722" s="17">
        <v>0.8</v>
      </c>
      <c r="J2722" s="17">
        <v>0</v>
      </c>
      <c r="K2722" s="22">
        <v>0</v>
      </c>
      <c r="L2722" s="12">
        <f t="shared" si="214"/>
        <v>0.94247779607693805</v>
      </c>
      <c r="M2722" s="4">
        <f t="shared" si="215"/>
        <v>-2.5728872586203676E-2</v>
      </c>
      <c r="N2722" s="4">
        <f t="shared" si="216"/>
        <v>-5.924291847653574E-2</v>
      </c>
    </row>
    <row r="2723" spans="1:14" x14ac:dyDescent="0.2">
      <c r="A2723" s="30">
        <v>37583</v>
      </c>
      <c r="B2723" s="3" t="s">
        <v>20</v>
      </c>
      <c r="C2723" s="3" t="s">
        <v>41</v>
      </c>
      <c r="D2723" s="2">
        <v>7</v>
      </c>
      <c r="E2723" s="3" t="s">
        <v>5</v>
      </c>
      <c r="F2723" s="3" t="str">
        <f t="shared" si="212"/>
        <v>Mon</v>
      </c>
      <c r="G2723" s="3" t="str">
        <f t="shared" si="213"/>
        <v>Encrust</v>
      </c>
      <c r="H2723" s="17">
        <v>2.8</v>
      </c>
      <c r="I2723" s="17">
        <v>1.8</v>
      </c>
      <c r="J2723" s="17">
        <v>0</v>
      </c>
      <c r="K2723" s="22">
        <v>0</v>
      </c>
      <c r="L2723" s="12">
        <f t="shared" si="214"/>
        <v>3.9584067435231391</v>
      </c>
      <c r="M2723" s="4">
        <f t="shared" si="215"/>
        <v>0.59752041781169674</v>
      </c>
      <c r="N2723" s="4">
        <f t="shared" si="216"/>
        <v>1.3758416068127868</v>
      </c>
    </row>
    <row r="2724" spans="1:14" x14ac:dyDescent="0.2">
      <c r="A2724" s="30">
        <v>37583</v>
      </c>
      <c r="B2724" s="3" t="s">
        <v>20</v>
      </c>
      <c r="C2724" s="3" t="s">
        <v>41</v>
      </c>
      <c r="D2724" s="2">
        <v>7</v>
      </c>
      <c r="E2724" s="3" t="s">
        <v>5</v>
      </c>
      <c r="F2724" s="3" t="str">
        <f t="shared" si="212"/>
        <v>Mon</v>
      </c>
      <c r="G2724" s="3" t="str">
        <f t="shared" si="213"/>
        <v>Encrust</v>
      </c>
      <c r="H2724" s="17">
        <v>3.5</v>
      </c>
      <c r="I2724" s="17">
        <v>1.6</v>
      </c>
      <c r="J2724" s="17">
        <v>0</v>
      </c>
      <c r="K2724" s="22">
        <v>0</v>
      </c>
      <c r="L2724" s="12">
        <f t="shared" si="214"/>
        <v>4.3982297150257104</v>
      </c>
      <c r="M2724" s="4">
        <f t="shared" si="215"/>
        <v>0.64327790837237186</v>
      </c>
      <c r="N2724" s="4">
        <f t="shared" si="216"/>
        <v>1.4812021224706131</v>
      </c>
    </row>
    <row r="2725" spans="1:14" x14ac:dyDescent="0.2">
      <c r="A2725" s="30">
        <v>37583</v>
      </c>
      <c r="B2725" s="3" t="s">
        <v>20</v>
      </c>
      <c r="C2725" s="3" t="s">
        <v>41</v>
      </c>
      <c r="D2725" s="2">
        <v>7</v>
      </c>
      <c r="E2725" s="3" t="s">
        <v>5</v>
      </c>
      <c r="F2725" s="3" t="str">
        <f t="shared" si="212"/>
        <v>Mon</v>
      </c>
      <c r="G2725" s="3" t="str">
        <f t="shared" si="213"/>
        <v>Encrust</v>
      </c>
      <c r="H2725" s="17">
        <v>2.5</v>
      </c>
      <c r="I2725" s="17">
        <v>1.4</v>
      </c>
      <c r="J2725" s="17">
        <v>0</v>
      </c>
      <c r="K2725" s="22">
        <v>10</v>
      </c>
      <c r="L2725" s="12">
        <f t="shared" si="214"/>
        <v>2.748893571891069</v>
      </c>
      <c r="M2725" s="4">
        <f t="shared" si="215"/>
        <v>0.43915792571644707</v>
      </c>
      <c r="N2725" s="4">
        <f t="shared" si="216"/>
        <v>1.0111984932248774</v>
      </c>
    </row>
    <row r="2726" spans="1:14" x14ac:dyDescent="0.2">
      <c r="A2726" s="30">
        <v>37583</v>
      </c>
      <c r="B2726" s="3" t="s">
        <v>20</v>
      </c>
      <c r="C2726" s="3" t="s">
        <v>41</v>
      </c>
      <c r="D2726" s="2">
        <v>7</v>
      </c>
      <c r="E2726" s="3" t="s">
        <v>5</v>
      </c>
      <c r="F2726" s="3" t="str">
        <f t="shared" si="212"/>
        <v>Mon</v>
      </c>
      <c r="G2726" s="3" t="str">
        <f t="shared" si="213"/>
        <v>Encrust</v>
      </c>
      <c r="H2726" s="17">
        <v>1.6</v>
      </c>
      <c r="I2726" s="17">
        <v>1.2</v>
      </c>
      <c r="J2726" s="17">
        <v>0</v>
      </c>
      <c r="K2726" s="22">
        <v>10</v>
      </c>
      <c r="L2726" s="12">
        <f t="shared" si="214"/>
        <v>1.5079644737231006</v>
      </c>
      <c r="M2726" s="4">
        <f t="shared" si="215"/>
        <v>0.17839111006972103</v>
      </c>
      <c r="N2726" s="4">
        <f t="shared" si="216"/>
        <v>0.41076071076919962</v>
      </c>
    </row>
    <row r="2727" spans="1:14" x14ac:dyDescent="0.2">
      <c r="A2727" s="30">
        <v>37583</v>
      </c>
      <c r="B2727" s="3" t="s">
        <v>20</v>
      </c>
      <c r="C2727" s="3" t="s">
        <v>41</v>
      </c>
      <c r="D2727" s="2">
        <v>7</v>
      </c>
      <c r="E2727" s="3" t="s">
        <v>5</v>
      </c>
      <c r="F2727" s="3" t="str">
        <f t="shared" si="212"/>
        <v>Mon</v>
      </c>
      <c r="G2727" s="3" t="str">
        <f t="shared" si="213"/>
        <v>Encrust</v>
      </c>
      <c r="H2727" s="17">
        <v>2.5</v>
      </c>
      <c r="I2727" s="17">
        <v>2</v>
      </c>
      <c r="J2727" s="17">
        <v>0</v>
      </c>
      <c r="K2727" s="22">
        <v>0</v>
      </c>
      <c r="L2727" s="12">
        <f t="shared" si="214"/>
        <v>3.9269908169872414</v>
      </c>
      <c r="M2727" s="4">
        <f t="shared" si="215"/>
        <v>0.59405988570219026</v>
      </c>
      <c r="N2727" s="4">
        <f t="shared" si="216"/>
        <v>1.3678734371636099</v>
      </c>
    </row>
    <row r="2728" spans="1:14" x14ac:dyDescent="0.2">
      <c r="A2728" s="31">
        <v>37583</v>
      </c>
      <c r="B2728" s="11" t="s">
        <v>38</v>
      </c>
      <c r="C2728" s="3" t="s">
        <v>41</v>
      </c>
      <c r="D2728" s="6">
        <v>7</v>
      </c>
      <c r="E2728" s="28" t="s">
        <v>5</v>
      </c>
      <c r="F2728" s="3" t="str">
        <f t="shared" si="212"/>
        <v>Mon</v>
      </c>
      <c r="G2728" s="3" t="str">
        <f t="shared" si="213"/>
        <v>Encrust</v>
      </c>
      <c r="H2728" s="19">
        <v>3.5</v>
      </c>
      <c r="I2728" s="17">
        <v>2.5</v>
      </c>
      <c r="J2728" s="19">
        <v>0</v>
      </c>
      <c r="K2728" s="22">
        <v>0</v>
      </c>
      <c r="L2728" s="12">
        <f t="shared" si="214"/>
        <v>6.8722339297276722</v>
      </c>
      <c r="M2728" s="4">
        <f t="shared" si="215"/>
        <v>0.83709793438848468</v>
      </c>
      <c r="N2728" s="4">
        <f t="shared" si="216"/>
        <v>1.9274892250990325</v>
      </c>
    </row>
    <row r="2729" spans="1:14" x14ac:dyDescent="0.2">
      <c r="A2729" s="31">
        <v>37583</v>
      </c>
      <c r="B2729" s="11" t="s">
        <v>38</v>
      </c>
      <c r="C2729" s="3" t="s">
        <v>41</v>
      </c>
      <c r="D2729" s="6">
        <v>7</v>
      </c>
      <c r="E2729" s="28" t="s">
        <v>5</v>
      </c>
      <c r="F2729" s="3" t="str">
        <f t="shared" si="212"/>
        <v>Mon</v>
      </c>
      <c r="G2729" s="3" t="str">
        <f t="shared" si="213"/>
        <v>Encrust</v>
      </c>
      <c r="H2729" s="19">
        <v>2.5</v>
      </c>
      <c r="I2729" s="17">
        <v>1.5</v>
      </c>
      <c r="J2729" s="19">
        <v>0</v>
      </c>
      <c r="K2729" s="22">
        <v>15</v>
      </c>
      <c r="L2729" s="12">
        <f t="shared" si="214"/>
        <v>2.9452431127404308</v>
      </c>
      <c r="M2729" s="4">
        <f t="shared" si="215"/>
        <v>0.46912114909389024</v>
      </c>
      <c r="N2729" s="4">
        <f t="shared" si="216"/>
        <v>1.0801913647118289</v>
      </c>
    </row>
    <row r="2730" spans="1:14" x14ac:dyDescent="0.2">
      <c r="A2730" s="31">
        <v>37583</v>
      </c>
      <c r="B2730" s="11" t="s">
        <v>38</v>
      </c>
      <c r="C2730" s="3" t="s">
        <v>41</v>
      </c>
      <c r="D2730" s="6">
        <v>7</v>
      </c>
      <c r="E2730" s="28" t="s">
        <v>5</v>
      </c>
      <c r="F2730" s="3" t="str">
        <f t="shared" si="212"/>
        <v>Mon</v>
      </c>
      <c r="G2730" s="3" t="str">
        <f t="shared" si="213"/>
        <v>Encrust</v>
      </c>
      <c r="H2730" s="19">
        <v>1.5</v>
      </c>
      <c r="I2730" s="17">
        <v>1.5</v>
      </c>
      <c r="J2730" s="19">
        <v>0</v>
      </c>
      <c r="K2730" s="22">
        <v>0</v>
      </c>
      <c r="L2730" s="12">
        <f t="shared" si="214"/>
        <v>1.7671458676442586</v>
      </c>
      <c r="M2730" s="4">
        <f t="shared" si="215"/>
        <v>0.24727239947753393</v>
      </c>
      <c r="N2730" s="4">
        <f t="shared" si="216"/>
        <v>0.56936574094583825</v>
      </c>
    </row>
    <row r="2731" spans="1:14" x14ac:dyDescent="0.2">
      <c r="A2731" s="31">
        <v>37583</v>
      </c>
      <c r="B2731" s="11" t="s">
        <v>38</v>
      </c>
      <c r="C2731" s="3" t="s">
        <v>41</v>
      </c>
      <c r="D2731" s="6">
        <v>7</v>
      </c>
      <c r="E2731" s="28" t="s">
        <v>5</v>
      </c>
      <c r="F2731" s="3" t="str">
        <f t="shared" si="212"/>
        <v>Mon</v>
      </c>
      <c r="G2731" s="3" t="str">
        <f t="shared" si="213"/>
        <v>Encrust</v>
      </c>
      <c r="H2731" s="19">
        <v>3</v>
      </c>
      <c r="I2731" s="17">
        <v>2</v>
      </c>
      <c r="J2731" s="19">
        <v>0</v>
      </c>
      <c r="K2731" s="22">
        <v>5</v>
      </c>
      <c r="L2731" s="12">
        <f t="shared" si="214"/>
        <v>4.7123889803846897</v>
      </c>
      <c r="M2731" s="4">
        <f t="shared" si="215"/>
        <v>0.67324113174981504</v>
      </c>
      <c r="N2731" s="4">
        <f t="shared" si="216"/>
        <v>1.5501949939575645</v>
      </c>
    </row>
    <row r="2732" spans="1:14" x14ac:dyDescent="0.2">
      <c r="A2732" s="31">
        <v>37583</v>
      </c>
      <c r="B2732" s="11" t="s">
        <v>38</v>
      </c>
      <c r="C2732" s="3" t="s">
        <v>41</v>
      </c>
      <c r="D2732" s="6">
        <v>7</v>
      </c>
      <c r="E2732" s="28" t="s">
        <v>5</v>
      </c>
      <c r="F2732" s="3" t="str">
        <f t="shared" si="212"/>
        <v>Mon</v>
      </c>
      <c r="G2732" s="3" t="str">
        <f t="shared" si="213"/>
        <v>Encrust</v>
      </c>
      <c r="H2732" s="19">
        <v>6</v>
      </c>
      <c r="I2732" s="17">
        <v>3.5</v>
      </c>
      <c r="J2732" s="19">
        <v>0</v>
      </c>
      <c r="K2732" s="22">
        <v>20</v>
      </c>
      <c r="L2732" s="12">
        <f t="shared" si="214"/>
        <v>16.493361431346415</v>
      </c>
      <c r="M2732" s="4">
        <f t="shared" si="215"/>
        <v>1.2173091761000907</v>
      </c>
      <c r="N2732" s="4">
        <f t="shared" si="216"/>
        <v>2.8029579624529326</v>
      </c>
    </row>
    <row r="2733" spans="1:14" x14ac:dyDescent="0.2">
      <c r="A2733" s="30">
        <v>37590</v>
      </c>
      <c r="B2733" s="3" t="s">
        <v>20</v>
      </c>
      <c r="C2733" s="3" t="s">
        <v>41</v>
      </c>
      <c r="D2733" s="2">
        <v>8</v>
      </c>
      <c r="E2733" s="3" t="s">
        <v>5</v>
      </c>
      <c r="F2733" s="3" t="str">
        <f t="shared" si="212"/>
        <v>Mon</v>
      </c>
      <c r="G2733" s="3" t="str">
        <f t="shared" si="213"/>
        <v>Encrust</v>
      </c>
      <c r="H2733" s="17">
        <v>2</v>
      </c>
      <c r="I2733" s="17">
        <v>1.2</v>
      </c>
      <c r="J2733" s="17">
        <v>0</v>
      </c>
      <c r="K2733" s="22">
        <v>0</v>
      </c>
      <c r="L2733" s="12">
        <f t="shared" si="214"/>
        <v>1.8849555921538759</v>
      </c>
      <c r="M2733" s="4">
        <f t="shared" si="215"/>
        <v>0.27530112307777749</v>
      </c>
      <c r="N2733" s="4">
        <f t="shared" si="216"/>
        <v>0.63390426208340944</v>
      </c>
    </row>
    <row r="2734" spans="1:14" x14ac:dyDescent="0.2">
      <c r="A2734" s="30">
        <v>37590</v>
      </c>
      <c r="B2734" s="3" t="s">
        <v>20</v>
      </c>
      <c r="C2734" s="3" t="s">
        <v>41</v>
      </c>
      <c r="D2734" s="2">
        <v>8</v>
      </c>
      <c r="E2734" s="3" t="s">
        <v>5</v>
      </c>
      <c r="F2734" s="3" t="str">
        <f t="shared" si="212"/>
        <v>Mon</v>
      </c>
      <c r="G2734" s="3" t="str">
        <f t="shared" si="213"/>
        <v>Encrust</v>
      </c>
      <c r="H2734" s="17">
        <v>1.6</v>
      </c>
      <c r="I2734" s="17">
        <v>1</v>
      </c>
      <c r="J2734" s="17">
        <v>0</v>
      </c>
      <c r="K2734" s="22">
        <v>0</v>
      </c>
      <c r="L2734" s="12">
        <f t="shared" si="214"/>
        <v>1.2566370614359172</v>
      </c>
      <c r="M2734" s="4">
        <f t="shared" si="215"/>
        <v>9.9209864022096222E-2</v>
      </c>
      <c r="N2734" s="4">
        <f t="shared" si="216"/>
        <v>0.22843915397524506</v>
      </c>
    </row>
    <row r="2735" spans="1:14" x14ac:dyDescent="0.2">
      <c r="A2735" s="30">
        <v>37590</v>
      </c>
      <c r="B2735" s="3" t="s">
        <v>20</v>
      </c>
      <c r="C2735" s="3" t="s">
        <v>41</v>
      </c>
      <c r="D2735" s="2">
        <v>8</v>
      </c>
      <c r="E2735" s="3" t="s">
        <v>5</v>
      </c>
      <c r="F2735" s="3" t="str">
        <f t="shared" si="212"/>
        <v>Mon</v>
      </c>
      <c r="G2735" s="3" t="str">
        <f t="shared" si="213"/>
        <v>Encrust</v>
      </c>
      <c r="H2735" s="17">
        <v>2.6</v>
      </c>
      <c r="I2735" s="17">
        <v>1</v>
      </c>
      <c r="J2735" s="17">
        <v>0</v>
      </c>
      <c r="K2735" s="22">
        <v>0</v>
      </c>
      <c r="L2735" s="12">
        <f t="shared" si="214"/>
        <v>2.0420352248333655</v>
      </c>
      <c r="M2735" s="4">
        <f t="shared" si="215"/>
        <v>0.31006322933698943</v>
      </c>
      <c r="N2735" s="4">
        <f t="shared" si="216"/>
        <v>0.71394696975694583</v>
      </c>
    </row>
    <row r="2736" spans="1:14" x14ac:dyDescent="0.2">
      <c r="A2736" s="30">
        <v>37590</v>
      </c>
      <c r="B2736" s="3" t="s">
        <v>20</v>
      </c>
      <c r="C2736" s="3" t="s">
        <v>41</v>
      </c>
      <c r="D2736" s="2">
        <v>8</v>
      </c>
      <c r="E2736" s="3" t="s">
        <v>5</v>
      </c>
      <c r="F2736" s="3" t="str">
        <f t="shared" si="212"/>
        <v>Mon</v>
      </c>
      <c r="G2736" s="3" t="str">
        <f t="shared" si="213"/>
        <v>Encrust</v>
      </c>
      <c r="H2736" s="17">
        <v>1.4</v>
      </c>
      <c r="I2736" s="17">
        <v>0.8</v>
      </c>
      <c r="J2736" s="17">
        <v>0</v>
      </c>
      <c r="K2736" s="22">
        <v>0</v>
      </c>
      <c r="L2736" s="12">
        <f t="shared" si="214"/>
        <v>0.87964594300514198</v>
      </c>
      <c r="M2736" s="4">
        <f t="shared" si="215"/>
        <v>-5.5692095963646986E-2</v>
      </c>
      <c r="N2736" s="4">
        <f t="shared" si="216"/>
        <v>-0.12823578996348742</v>
      </c>
    </row>
    <row r="2737" spans="1:14" x14ac:dyDescent="0.2">
      <c r="A2737" s="30">
        <v>37590</v>
      </c>
      <c r="B2737" s="3" t="s">
        <v>20</v>
      </c>
      <c r="C2737" s="3" t="s">
        <v>41</v>
      </c>
      <c r="D2737" s="2">
        <v>8</v>
      </c>
      <c r="E2737" s="3" t="s">
        <v>5</v>
      </c>
      <c r="F2737" s="3" t="str">
        <f t="shared" si="212"/>
        <v>Mon</v>
      </c>
      <c r="G2737" s="3" t="str">
        <f t="shared" si="213"/>
        <v>Encrust</v>
      </c>
      <c r="H2737" s="17">
        <v>2.2000000000000002</v>
      </c>
      <c r="I2737" s="17">
        <v>1.2</v>
      </c>
      <c r="J2737" s="17">
        <v>0</v>
      </c>
      <c r="K2737" s="22">
        <v>0</v>
      </c>
      <c r="L2737" s="12">
        <f t="shared" si="214"/>
        <v>2.0734511513692637</v>
      </c>
      <c r="M2737" s="4">
        <f t="shared" si="215"/>
        <v>0.31669380823600257</v>
      </c>
      <c r="N2737" s="4">
        <f t="shared" si="216"/>
        <v>0.72921444188773443</v>
      </c>
    </row>
    <row r="2738" spans="1:14" x14ac:dyDescent="0.2">
      <c r="A2738" s="30">
        <v>37590</v>
      </c>
      <c r="B2738" s="3" t="s">
        <v>20</v>
      </c>
      <c r="C2738" s="3" t="s">
        <v>41</v>
      </c>
      <c r="D2738" s="2">
        <v>8</v>
      </c>
      <c r="E2738" s="3" t="s">
        <v>5</v>
      </c>
      <c r="F2738" s="3" t="str">
        <f t="shared" si="212"/>
        <v>Mon</v>
      </c>
      <c r="G2738" s="3" t="str">
        <f t="shared" si="213"/>
        <v>Encrust</v>
      </c>
      <c r="H2738" s="17">
        <v>2.6</v>
      </c>
      <c r="I2738" s="17">
        <v>2</v>
      </c>
      <c r="J2738" s="17">
        <v>0</v>
      </c>
      <c r="K2738" s="22">
        <v>70</v>
      </c>
      <c r="L2738" s="12">
        <f t="shared" si="214"/>
        <v>4.0840704496667311</v>
      </c>
      <c r="M2738" s="4">
        <f t="shared" si="215"/>
        <v>0.61109322500097063</v>
      </c>
      <c r="N2738" s="4">
        <f t="shared" si="216"/>
        <v>1.4070941503168912</v>
      </c>
    </row>
    <row r="2739" spans="1:14" x14ac:dyDescent="0.2">
      <c r="A2739" s="33">
        <v>37590</v>
      </c>
      <c r="B2739" t="s">
        <v>31</v>
      </c>
      <c r="C2739" s="3" t="s">
        <v>41</v>
      </c>
      <c r="D2739" s="7">
        <v>8</v>
      </c>
      <c r="E2739" t="s">
        <v>5</v>
      </c>
      <c r="F2739" s="3" t="str">
        <f t="shared" si="212"/>
        <v>Mon</v>
      </c>
      <c r="G2739" s="3" t="str">
        <f t="shared" si="213"/>
        <v>Encrust</v>
      </c>
      <c r="H2739" s="34">
        <v>5</v>
      </c>
      <c r="I2739" s="34">
        <v>2</v>
      </c>
      <c r="J2739" s="34">
        <v>0</v>
      </c>
      <c r="K2739">
        <v>0</v>
      </c>
      <c r="L2739" s="12">
        <f t="shared" si="214"/>
        <v>7.8539816339744828</v>
      </c>
      <c r="M2739" s="4">
        <f t="shared" si="215"/>
        <v>0.8950898813661714</v>
      </c>
      <c r="N2739" s="4">
        <f t="shared" si="216"/>
        <v>2.061020617723555</v>
      </c>
    </row>
    <row r="2740" spans="1:14" x14ac:dyDescent="0.2">
      <c r="A2740" s="33">
        <v>37590</v>
      </c>
      <c r="B2740" t="s">
        <v>31</v>
      </c>
      <c r="C2740" s="3" t="s">
        <v>41</v>
      </c>
      <c r="D2740" s="7">
        <v>8</v>
      </c>
      <c r="E2740" t="s">
        <v>5</v>
      </c>
      <c r="F2740" s="3" t="str">
        <f t="shared" si="212"/>
        <v>Mon</v>
      </c>
      <c r="G2740" s="3" t="str">
        <f t="shared" si="213"/>
        <v>Encrust</v>
      </c>
      <c r="H2740" s="34">
        <v>2</v>
      </c>
      <c r="I2740" s="34">
        <v>2</v>
      </c>
      <c r="J2740" s="34">
        <v>0</v>
      </c>
      <c r="K2740">
        <v>0</v>
      </c>
      <c r="L2740" s="12">
        <f t="shared" si="214"/>
        <v>3.1415926535897931</v>
      </c>
      <c r="M2740" s="4">
        <f t="shared" si="215"/>
        <v>0.49714987269413385</v>
      </c>
      <c r="N2740" s="4">
        <f t="shared" si="216"/>
        <v>1.1447298858494002</v>
      </c>
    </row>
    <row r="2741" spans="1:14" x14ac:dyDescent="0.2">
      <c r="A2741" s="33">
        <v>37590</v>
      </c>
      <c r="B2741" t="s">
        <v>31</v>
      </c>
      <c r="C2741" s="3" t="s">
        <v>41</v>
      </c>
      <c r="D2741" s="7">
        <v>8</v>
      </c>
      <c r="E2741" t="s">
        <v>5</v>
      </c>
      <c r="F2741" s="3" t="str">
        <f t="shared" si="212"/>
        <v>Mon</v>
      </c>
      <c r="G2741" s="3" t="str">
        <f t="shared" si="213"/>
        <v>Encrust</v>
      </c>
      <c r="H2741" s="34">
        <v>8</v>
      </c>
      <c r="I2741" s="34">
        <v>6</v>
      </c>
      <c r="J2741" s="34">
        <v>0</v>
      </c>
      <c r="K2741">
        <v>0</v>
      </c>
      <c r="L2741" s="12">
        <f t="shared" si="214"/>
        <v>37.699111843077517</v>
      </c>
      <c r="M2741" s="4">
        <f t="shared" si="215"/>
        <v>1.5763311187417586</v>
      </c>
      <c r="N2741" s="4">
        <f t="shared" si="216"/>
        <v>3.6296365356374003</v>
      </c>
    </row>
    <row r="2742" spans="1:14" x14ac:dyDescent="0.2">
      <c r="A2742" s="33">
        <v>37590</v>
      </c>
      <c r="B2742" t="s">
        <v>31</v>
      </c>
      <c r="C2742" s="3" t="s">
        <v>41</v>
      </c>
      <c r="D2742" s="7">
        <v>8</v>
      </c>
      <c r="E2742" t="s">
        <v>5</v>
      </c>
      <c r="F2742" s="3" t="str">
        <f t="shared" si="212"/>
        <v>Mon</v>
      </c>
      <c r="G2742" s="3" t="str">
        <f t="shared" si="213"/>
        <v>Encrust</v>
      </c>
      <c r="H2742" s="34">
        <v>2</v>
      </c>
      <c r="I2742" s="34">
        <v>3</v>
      </c>
      <c r="J2742" s="34">
        <v>0</v>
      </c>
      <c r="K2742">
        <v>0</v>
      </c>
      <c r="L2742" s="12">
        <f t="shared" si="214"/>
        <v>4.7123889803846897</v>
      </c>
      <c r="M2742" s="4">
        <f t="shared" si="215"/>
        <v>0.67324113174981504</v>
      </c>
      <c r="N2742" s="4">
        <f t="shared" si="216"/>
        <v>1.5501949939575645</v>
      </c>
    </row>
    <row r="2743" spans="1:14" x14ac:dyDescent="0.2">
      <c r="A2743" s="33">
        <v>37590</v>
      </c>
      <c r="B2743" t="s">
        <v>31</v>
      </c>
      <c r="C2743" s="3" t="s">
        <v>41</v>
      </c>
      <c r="D2743" s="7">
        <v>8</v>
      </c>
      <c r="E2743" t="s">
        <v>5</v>
      </c>
      <c r="F2743" s="3" t="str">
        <f t="shared" si="212"/>
        <v>Mon</v>
      </c>
      <c r="G2743" s="3" t="str">
        <f t="shared" si="213"/>
        <v>Encrust</v>
      </c>
      <c r="H2743" s="34">
        <v>13</v>
      </c>
      <c r="I2743" s="34">
        <v>10</v>
      </c>
      <c r="J2743" s="34">
        <v>0</v>
      </c>
      <c r="K2743">
        <v>0</v>
      </c>
      <c r="L2743" s="12">
        <f t="shared" si="214"/>
        <v>102.10176124166827</v>
      </c>
      <c r="M2743" s="4">
        <f t="shared" si="215"/>
        <v>2.0090332336730081</v>
      </c>
      <c r="N2743" s="4">
        <f t="shared" si="216"/>
        <v>4.6259699751850922</v>
      </c>
    </row>
    <row r="2744" spans="1:14" x14ac:dyDescent="0.2">
      <c r="A2744" s="30">
        <v>37583</v>
      </c>
      <c r="B2744" s="3" t="s">
        <v>20</v>
      </c>
      <c r="C2744" s="3" t="s">
        <v>41</v>
      </c>
      <c r="D2744" s="2">
        <v>9</v>
      </c>
      <c r="E2744" s="3" t="s">
        <v>5</v>
      </c>
      <c r="F2744" s="3" t="str">
        <f t="shared" si="212"/>
        <v>Mon</v>
      </c>
      <c r="G2744" s="3" t="str">
        <f t="shared" si="213"/>
        <v>Encrust</v>
      </c>
      <c r="H2744" s="17">
        <v>3</v>
      </c>
      <c r="I2744" s="17">
        <v>1.5</v>
      </c>
      <c r="J2744" s="17">
        <v>0</v>
      </c>
      <c r="K2744" s="22">
        <v>0</v>
      </c>
      <c r="L2744" s="12">
        <f t="shared" si="214"/>
        <v>3.5342917352885173</v>
      </c>
      <c r="M2744" s="4">
        <f t="shared" si="215"/>
        <v>0.54830239514151513</v>
      </c>
      <c r="N2744" s="4">
        <f t="shared" si="216"/>
        <v>1.2625129215057835</v>
      </c>
    </row>
    <row r="2745" spans="1:14" x14ac:dyDescent="0.2">
      <c r="A2745" s="30">
        <v>37583</v>
      </c>
      <c r="B2745" s="3" t="s">
        <v>20</v>
      </c>
      <c r="C2745" s="3" t="s">
        <v>41</v>
      </c>
      <c r="D2745" s="2">
        <v>9</v>
      </c>
      <c r="E2745" s="3" t="s">
        <v>5</v>
      </c>
      <c r="F2745" s="3" t="str">
        <f t="shared" si="212"/>
        <v>Mon</v>
      </c>
      <c r="G2745" s="3" t="str">
        <f t="shared" si="213"/>
        <v>Encrust</v>
      </c>
      <c r="H2745" s="17">
        <v>1.5</v>
      </c>
      <c r="I2745" s="17">
        <v>0.6</v>
      </c>
      <c r="J2745" s="17">
        <v>0</v>
      </c>
      <c r="K2745" s="22">
        <v>0</v>
      </c>
      <c r="L2745" s="12">
        <f t="shared" si="214"/>
        <v>0.70685834705770334</v>
      </c>
      <c r="M2745" s="4">
        <f t="shared" si="215"/>
        <v>-0.15066760919450375</v>
      </c>
      <c r="N2745" s="4">
        <f t="shared" si="216"/>
        <v>-0.34692499092831697</v>
      </c>
    </row>
    <row r="2746" spans="1:14" x14ac:dyDescent="0.2">
      <c r="A2746" s="30">
        <v>37583</v>
      </c>
      <c r="B2746" s="3" t="s">
        <v>20</v>
      </c>
      <c r="C2746" s="3" t="s">
        <v>41</v>
      </c>
      <c r="D2746" s="2">
        <v>9</v>
      </c>
      <c r="E2746" s="3" t="s">
        <v>5</v>
      </c>
      <c r="F2746" s="3" t="str">
        <f t="shared" si="212"/>
        <v>Mon</v>
      </c>
      <c r="G2746" s="3" t="str">
        <f t="shared" si="213"/>
        <v>Encrust</v>
      </c>
      <c r="H2746" s="17">
        <v>2</v>
      </c>
      <c r="I2746" s="17">
        <v>1.2</v>
      </c>
      <c r="J2746" s="17">
        <v>0</v>
      </c>
      <c r="K2746" s="22">
        <v>0</v>
      </c>
      <c r="L2746" s="12">
        <f t="shared" si="214"/>
        <v>1.8849555921538759</v>
      </c>
      <c r="M2746" s="4">
        <f t="shared" si="215"/>
        <v>0.27530112307777749</v>
      </c>
      <c r="N2746" s="4">
        <f t="shared" si="216"/>
        <v>0.63390426208340944</v>
      </c>
    </row>
    <row r="2747" spans="1:14" x14ac:dyDescent="0.2">
      <c r="A2747" s="30">
        <v>37583</v>
      </c>
      <c r="B2747" s="3" t="s">
        <v>20</v>
      </c>
      <c r="C2747" s="3" t="s">
        <v>41</v>
      </c>
      <c r="D2747" s="2">
        <v>9</v>
      </c>
      <c r="E2747" s="3" t="s">
        <v>5</v>
      </c>
      <c r="F2747" s="3" t="str">
        <f t="shared" si="212"/>
        <v>Mon</v>
      </c>
      <c r="G2747" s="3" t="str">
        <f t="shared" si="213"/>
        <v>Encrust</v>
      </c>
      <c r="H2747" s="17">
        <v>2</v>
      </c>
      <c r="I2747" s="17">
        <v>1.6</v>
      </c>
      <c r="J2747" s="17">
        <v>0</v>
      </c>
      <c r="K2747" s="22">
        <v>0</v>
      </c>
      <c r="L2747" s="12">
        <f t="shared" si="214"/>
        <v>2.5132741228718345</v>
      </c>
      <c r="M2747" s="4">
        <f t="shared" si="215"/>
        <v>0.40023985968607745</v>
      </c>
      <c r="N2747" s="4">
        <f t="shared" si="216"/>
        <v>0.92158633453519034</v>
      </c>
    </row>
    <row r="2748" spans="1:14" x14ac:dyDescent="0.2">
      <c r="A2748" s="30">
        <v>37583</v>
      </c>
      <c r="B2748" s="3" t="s">
        <v>20</v>
      </c>
      <c r="C2748" s="3" t="s">
        <v>41</v>
      </c>
      <c r="D2748" s="2">
        <v>9</v>
      </c>
      <c r="E2748" s="3" t="s">
        <v>5</v>
      </c>
      <c r="F2748" s="3" t="str">
        <f t="shared" si="212"/>
        <v>Mon</v>
      </c>
      <c r="G2748" s="3" t="str">
        <f t="shared" si="213"/>
        <v>Encrust</v>
      </c>
      <c r="H2748" s="17">
        <v>2.2000000000000002</v>
      </c>
      <c r="I2748" s="17">
        <v>2</v>
      </c>
      <c r="J2748" s="17">
        <v>0</v>
      </c>
      <c r="K2748" s="22">
        <v>10</v>
      </c>
      <c r="L2748" s="12">
        <f t="shared" si="214"/>
        <v>3.4557519189487729</v>
      </c>
      <c r="M2748" s="4">
        <f t="shared" si="215"/>
        <v>0.53854255785235894</v>
      </c>
      <c r="N2748" s="4">
        <f t="shared" si="216"/>
        <v>1.2400400656537252</v>
      </c>
    </row>
    <row r="2749" spans="1:14" x14ac:dyDescent="0.2">
      <c r="A2749" s="30">
        <v>37583</v>
      </c>
      <c r="B2749" s="3" t="s">
        <v>20</v>
      </c>
      <c r="C2749" s="3" t="s">
        <v>41</v>
      </c>
      <c r="D2749" s="2">
        <v>9</v>
      </c>
      <c r="E2749" s="3" t="s">
        <v>5</v>
      </c>
      <c r="F2749" s="3" t="str">
        <f t="shared" si="212"/>
        <v>Mon</v>
      </c>
      <c r="G2749" s="3" t="str">
        <f t="shared" si="213"/>
        <v>Encrust</v>
      </c>
      <c r="H2749" s="17">
        <v>1.5</v>
      </c>
      <c r="I2749" s="17">
        <v>1.2</v>
      </c>
      <c r="J2749" s="17">
        <v>0</v>
      </c>
      <c r="K2749" s="22">
        <v>0</v>
      </c>
      <c r="L2749" s="12">
        <f t="shared" si="214"/>
        <v>1.4137166941154067</v>
      </c>
      <c r="M2749" s="4">
        <f t="shared" si="215"/>
        <v>0.15036238646947744</v>
      </c>
      <c r="N2749" s="4">
        <f t="shared" si="216"/>
        <v>0.34622218963162837</v>
      </c>
    </row>
    <row r="2750" spans="1:14" x14ac:dyDescent="0.2">
      <c r="A2750" s="30">
        <v>37583</v>
      </c>
      <c r="B2750" s="3" t="s">
        <v>20</v>
      </c>
      <c r="C2750" s="3" t="s">
        <v>41</v>
      </c>
      <c r="D2750" s="2">
        <v>9</v>
      </c>
      <c r="E2750" s="3" t="s">
        <v>5</v>
      </c>
      <c r="F2750" s="3" t="str">
        <f t="shared" si="212"/>
        <v>Mon</v>
      </c>
      <c r="G2750" s="3" t="str">
        <f t="shared" si="213"/>
        <v>Encrust</v>
      </c>
      <c r="H2750" s="17">
        <v>3</v>
      </c>
      <c r="I2750" s="17">
        <v>1.5</v>
      </c>
      <c r="J2750" s="17">
        <v>0</v>
      </c>
      <c r="K2750" s="22">
        <v>0</v>
      </c>
      <c r="L2750" s="12">
        <f t="shared" si="214"/>
        <v>3.5342917352885173</v>
      </c>
      <c r="M2750" s="4">
        <f t="shared" si="215"/>
        <v>0.54830239514151513</v>
      </c>
      <c r="N2750" s="4">
        <f t="shared" si="216"/>
        <v>1.2625129215057835</v>
      </c>
    </row>
    <row r="2751" spans="1:14" x14ac:dyDescent="0.2">
      <c r="A2751" s="31">
        <v>37583</v>
      </c>
      <c r="B2751" s="11" t="s">
        <v>38</v>
      </c>
      <c r="C2751" s="3" t="s">
        <v>41</v>
      </c>
      <c r="D2751" s="6">
        <v>9</v>
      </c>
      <c r="E2751" s="28" t="s">
        <v>5</v>
      </c>
      <c r="F2751" s="3" t="str">
        <f t="shared" si="212"/>
        <v>Mon</v>
      </c>
      <c r="G2751" s="3" t="str">
        <f t="shared" si="213"/>
        <v>Encrust</v>
      </c>
      <c r="H2751" s="19">
        <v>2</v>
      </c>
      <c r="I2751" s="19">
        <v>1.5</v>
      </c>
      <c r="J2751" s="19">
        <v>0</v>
      </c>
      <c r="K2751" s="24">
        <v>0</v>
      </c>
      <c r="L2751" s="12">
        <f t="shared" si="214"/>
        <v>2.3561944901923448</v>
      </c>
      <c r="M2751" s="4">
        <f t="shared" si="215"/>
        <v>0.37221113608583389</v>
      </c>
      <c r="N2751" s="4">
        <f t="shared" si="216"/>
        <v>0.85704781339761926</v>
      </c>
    </row>
    <row r="2752" spans="1:14" x14ac:dyDescent="0.2">
      <c r="A2752" s="31">
        <v>37583</v>
      </c>
      <c r="B2752" s="11" t="s">
        <v>38</v>
      </c>
      <c r="C2752" s="3" t="s">
        <v>41</v>
      </c>
      <c r="D2752" s="6">
        <v>9</v>
      </c>
      <c r="E2752" s="28" t="s">
        <v>5</v>
      </c>
      <c r="F2752" s="3" t="str">
        <f t="shared" si="212"/>
        <v>Mon</v>
      </c>
      <c r="G2752" s="3" t="str">
        <f t="shared" si="213"/>
        <v>Encrust</v>
      </c>
      <c r="H2752" s="19">
        <v>1.5</v>
      </c>
      <c r="I2752" s="19">
        <v>1</v>
      </c>
      <c r="J2752" s="19">
        <v>0</v>
      </c>
      <c r="K2752" s="24">
        <v>0</v>
      </c>
      <c r="L2752" s="12">
        <f t="shared" si="214"/>
        <v>1.1780972450961724</v>
      </c>
      <c r="M2752" s="4">
        <f t="shared" si="215"/>
        <v>7.1181140421852696E-2</v>
      </c>
      <c r="N2752" s="4">
        <f t="shared" si="216"/>
        <v>0.16390063283767389</v>
      </c>
    </row>
    <row r="2753" spans="1:14" x14ac:dyDescent="0.2">
      <c r="A2753" s="31">
        <v>37583</v>
      </c>
      <c r="B2753" s="11" t="s">
        <v>38</v>
      </c>
      <c r="C2753" s="3" t="s">
        <v>41</v>
      </c>
      <c r="D2753" s="6">
        <v>9</v>
      </c>
      <c r="E2753" s="28" t="s">
        <v>5</v>
      </c>
      <c r="F2753" s="3" t="str">
        <f t="shared" si="212"/>
        <v>Mon</v>
      </c>
      <c r="G2753" s="3" t="str">
        <f t="shared" si="213"/>
        <v>Encrust</v>
      </c>
      <c r="H2753" s="19">
        <v>4</v>
      </c>
      <c r="I2753" s="19">
        <v>2</v>
      </c>
      <c r="J2753" s="19">
        <v>0</v>
      </c>
      <c r="K2753" s="24">
        <v>5</v>
      </c>
      <c r="L2753" s="12">
        <f t="shared" si="214"/>
        <v>6.2831853071795862</v>
      </c>
      <c r="M2753" s="4">
        <f t="shared" si="215"/>
        <v>0.79817986835811505</v>
      </c>
      <c r="N2753" s="4">
        <f t="shared" si="216"/>
        <v>1.8378770664093453</v>
      </c>
    </row>
    <row r="2754" spans="1:14" x14ac:dyDescent="0.2">
      <c r="A2754" s="30">
        <v>37590</v>
      </c>
      <c r="B2754" s="3" t="s">
        <v>20</v>
      </c>
      <c r="C2754" s="3" t="s">
        <v>41</v>
      </c>
      <c r="D2754" s="2">
        <v>10</v>
      </c>
      <c r="E2754" s="3" t="s">
        <v>5</v>
      </c>
      <c r="F2754" s="3" t="str">
        <f t="shared" si="212"/>
        <v>Mon</v>
      </c>
      <c r="G2754" s="3" t="str">
        <f t="shared" si="213"/>
        <v>Encrust</v>
      </c>
      <c r="H2754" s="17">
        <v>2</v>
      </c>
      <c r="I2754" s="17">
        <v>1.2</v>
      </c>
      <c r="J2754" s="17">
        <v>0</v>
      </c>
      <c r="K2754" s="22">
        <v>20</v>
      </c>
      <c r="L2754" s="12">
        <f t="shared" si="214"/>
        <v>1.8849555921538759</v>
      </c>
      <c r="M2754" s="4">
        <f t="shared" si="215"/>
        <v>0.27530112307777749</v>
      </c>
      <c r="N2754" s="4">
        <f t="shared" si="216"/>
        <v>0.63390426208340944</v>
      </c>
    </row>
    <row r="2755" spans="1:14" x14ac:dyDescent="0.2">
      <c r="A2755" s="30">
        <v>37590</v>
      </c>
      <c r="B2755" s="3" t="s">
        <v>20</v>
      </c>
      <c r="C2755" s="3" t="s">
        <v>41</v>
      </c>
      <c r="D2755" s="2">
        <v>10</v>
      </c>
      <c r="E2755" s="3" t="s">
        <v>5</v>
      </c>
      <c r="F2755" s="3" t="str">
        <f t="shared" ref="F2755:F2818" si="217">VLOOKUP(E2755,P$3:Q$22,2)</f>
        <v>Mon</v>
      </c>
      <c r="G2755" s="3" t="str">
        <f t="shared" ref="G2755:G2818" si="218">VLOOKUP(E2755,P$24:Q$44,2)</f>
        <v>Encrust</v>
      </c>
      <c r="H2755" s="17">
        <v>4.5</v>
      </c>
      <c r="I2755" s="17">
        <v>3</v>
      </c>
      <c r="J2755" s="17">
        <v>0</v>
      </c>
      <c r="K2755" s="22">
        <v>35</v>
      </c>
      <c r="L2755" s="12">
        <f t="shared" ref="L2755:L2818" si="219">IF(J2755&gt;0,PI()*((H2755/2)*(I2755/2)+J2755^2),((H2755/2)*(I2755/2))*PI())</f>
        <v>10.602875205865551</v>
      </c>
      <c r="M2755" s="4">
        <f t="shared" ref="M2755:M2825" si="220">LOG(L2755)</f>
        <v>1.0254236498611775</v>
      </c>
      <c r="N2755" s="4">
        <f t="shared" ref="N2755:N2825" si="221">LN(L2755)</f>
        <v>2.3611252101738933</v>
      </c>
    </row>
    <row r="2756" spans="1:14" x14ac:dyDescent="0.2">
      <c r="A2756" s="30">
        <v>37590</v>
      </c>
      <c r="B2756" s="3" t="s">
        <v>20</v>
      </c>
      <c r="C2756" s="3" t="s">
        <v>41</v>
      </c>
      <c r="D2756" s="2">
        <v>10</v>
      </c>
      <c r="E2756" s="3" t="s">
        <v>5</v>
      </c>
      <c r="F2756" s="3" t="str">
        <f t="shared" si="217"/>
        <v>Mon</v>
      </c>
      <c r="G2756" s="3" t="str">
        <f t="shared" si="218"/>
        <v>Encrust</v>
      </c>
      <c r="H2756" s="17">
        <v>8</v>
      </c>
      <c r="I2756" s="17">
        <v>5.5</v>
      </c>
      <c r="J2756" s="17">
        <v>0</v>
      </c>
      <c r="K2756" s="22">
        <v>70</v>
      </c>
      <c r="L2756" s="12">
        <f t="shared" si="219"/>
        <v>34.557519189487721</v>
      </c>
      <c r="M2756" s="4">
        <f t="shared" si="220"/>
        <v>1.5385425578523588</v>
      </c>
      <c r="N2756" s="4">
        <f t="shared" si="221"/>
        <v>3.5426251586477706</v>
      </c>
    </row>
    <row r="2757" spans="1:14" x14ac:dyDescent="0.2">
      <c r="A2757" s="30">
        <v>37590</v>
      </c>
      <c r="B2757" s="3" t="s">
        <v>20</v>
      </c>
      <c r="C2757" s="3" t="s">
        <v>41</v>
      </c>
      <c r="D2757" s="2">
        <v>10</v>
      </c>
      <c r="E2757" s="3" t="s">
        <v>5</v>
      </c>
      <c r="F2757" s="3" t="str">
        <f t="shared" si="217"/>
        <v>Mon</v>
      </c>
      <c r="G2757" s="3" t="str">
        <f t="shared" si="218"/>
        <v>Encrust</v>
      </c>
      <c r="H2757" s="17">
        <v>0.8</v>
      </c>
      <c r="I2757" s="17">
        <v>0.8</v>
      </c>
      <c r="J2757" s="17">
        <v>0</v>
      </c>
      <c r="K2757" s="22">
        <v>0</v>
      </c>
      <c r="L2757" s="12">
        <f t="shared" si="219"/>
        <v>0.50265482457436694</v>
      </c>
      <c r="M2757" s="4">
        <f t="shared" si="220"/>
        <v>-0.29873014464994135</v>
      </c>
      <c r="N2757" s="4">
        <f t="shared" si="221"/>
        <v>-0.68785157789890994</v>
      </c>
    </row>
    <row r="2758" spans="1:14" x14ac:dyDescent="0.2">
      <c r="A2758" s="30">
        <v>37590</v>
      </c>
      <c r="B2758" s="3" t="s">
        <v>20</v>
      </c>
      <c r="C2758" s="3" t="s">
        <v>41</v>
      </c>
      <c r="D2758" s="2">
        <v>10</v>
      </c>
      <c r="E2758" s="3" t="s">
        <v>5</v>
      </c>
      <c r="F2758" s="3" t="str">
        <f t="shared" si="217"/>
        <v>Mon</v>
      </c>
      <c r="G2758" s="3" t="str">
        <f t="shared" si="218"/>
        <v>Encrust</v>
      </c>
      <c r="H2758" s="17">
        <v>8.5</v>
      </c>
      <c r="I2758" s="17">
        <v>3</v>
      </c>
      <c r="J2758" s="17">
        <v>0</v>
      </c>
      <c r="K2758" s="22">
        <v>20</v>
      </c>
      <c r="L2758" s="12">
        <f t="shared" si="219"/>
        <v>20.027653166634931</v>
      </c>
      <c r="M2758" s="4">
        <f t="shared" si="220"/>
        <v>1.3016300618001266</v>
      </c>
      <c r="N2758" s="4">
        <f t="shared" si="221"/>
        <v>2.9971139768938899</v>
      </c>
    </row>
    <row r="2759" spans="1:14" x14ac:dyDescent="0.2">
      <c r="A2759" s="30">
        <v>37590</v>
      </c>
      <c r="B2759" s="3" t="s">
        <v>20</v>
      </c>
      <c r="C2759" s="3" t="s">
        <v>41</v>
      </c>
      <c r="D2759" s="2">
        <v>10</v>
      </c>
      <c r="E2759" s="3" t="s">
        <v>5</v>
      </c>
      <c r="F2759" s="3" t="str">
        <f t="shared" si="217"/>
        <v>Mon</v>
      </c>
      <c r="G2759" s="3" t="str">
        <f t="shared" si="218"/>
        <v>Encrust</v>
      </c>
      <c r="H2759" s="17">
        <v>2.2000000000000002</v>
      </c>
      <c r="I2759" s="17">
        <v>2</v>
      </c>
      <c r="J2759" s="17">
        <v>0</v>
      </c>
      <c r="K2759" s="22">
        <v>30</v>
      </c>
      <c r="L2759" s="12">
        <f t="shared" si="219"/>
        <v>3.4557519189487729</v>
      </c>
      <c r="M2759" s="4">
        <f t="shared" si="220"/>
        <v>0.53854255785235894</v>
      </c>
      <c r="N2759" s="4">
        <f t="shared" si="221"/>
        <v>1.2400400656537252</v>
      </c>
    </row>
    <row r="2760" spans="1:14" x14ac:dyDescent="0.2">
      <c r="A2760" s="30">
        <v>37590</v>
      </c>
      <c r="B2760" s="3" t="s">
        <v>20</v>
      </c>
      <c r="C2760" s="3" t="s">
        <v>41</v>
      </c>
      <c r="D2760" s="2">
        <v>10</v>
      </c>
      <c r="E2760" s="3" t="s">
        <v>5</v>
      </c>
      <c r="F2760" s="3" t="str">
        <f t="shared" si="217"/>
        <v>Mon</v>
      </c>
      <c r="G2760" s="3" t="str">
        <f t="shared" si="218"/>
        <v>Encrust</v>
      </c>
      <c r="H2760" s="17">
        <v>3.5</v>
      </c>
      <c r="I2760" s="17">
        <v>2.5</v>
      </c>
      <c r="J2760" s="17">
        <v>0</v>
      </c>
      <c r="K2760" s="22">
        <v>10</v>
      </c>
      <c r="L2760" s="12">
        <f t="shared" si="219"/>
        <v>6.8722339297276722</v>
      </c>
      <c r="M2760" s="4">
        <f t="shared" si="220"/>
        <v>0.83709793438848468</v>
      </c>
      <c r="N2760" s="4">
        <f t="shared" si="221"/>
        <v>1.9274892250990325</v>
      </c>
    </row>
    <row r="2761" spans="1:14" x14ac:dyDescent="0.2">
      <c r="A2761" s="30">
        <v>37590</v>
      </c>
      <c r="B2761" s="3" t="s">
        <v>20</v>
      </c>
      <c r="C2761" s="3" t="s">
        <v>41</v>
      </c>
      <c r="D2761" s="2">
        <v>10</v>
      </c>
      <c r="E2761" s="3" t="s">
        <v>5</v>
      </c>
      <c r="F2761" s="3" t="str">
        <f t="shared" si="217"/>
        <v>Mon</v>
      </c>
      <c r="G2761" s="3" t="str">
        <f t="shared" si="218"/>
        <v>Encrust</v>
      </c>
      <c r="H2761" s="17">
        <v>2.5</v>
      </c>
      <c r="I2761" s="17">
        <v>2.5</v>
      </c>
      <c r="J2761" s="17">
        <v>0</v>
      </c>
      <c r="K2761" s="22">
        <v>30</v>
      </c>
      <c r="L2761" s="12">
        <f t="shared" si="219"/>
        <v>4.908738521234052</v>
      </c>
      <c r="M2761" s="4">
        <f t="shared" si="220"/>
        <v>0.69096989871024672</v>
      </c>
      <c r="N2761" s="4">
        <f t="shared" si="221"/>
        <v>1.5910169884778196</v>
      </c>
    </row>
    <row r="2762" spans="1:14" x14ac:dyDescent="0.2">
      <c r="A2762" s="33">
        <v>37590</v>
      </c>
      <c r="B2762" t="s">
        <v>31</v>
      </c>
      <c r="C2762" s="3" t="s">
        <v>41</v>
      </c>
      <c r="D2762" s="7">
        <v>10</v>
      </c>
      <c r="E2762" t="s">
        <v>5</v>
      </c>
      <c r="F2762" s="3" t="str">
        <f t="shared" si="217"/>
        <v>Mon</v>
      </c>
      <c r="G2762" s="3" t="str">
        <f t="shared" si="218"/>
        <v>Encrust</v>
      </c>
      <c r="H2762" s="34">
        <v>1</v>
      </c>
      <c r="I2762" s="34">
        <v>1</v>
      </c>
      <c r="J2762" s="34">
        <v>0</v>
      </c>
      <c r="K2762">
        <v>0</v>
      </c>
      <c r="L2762" s="12">
        <f t="shared" si="219"/>
        <v>0.78539816339744828</v>
      </c>
      <c r="M2762" s="4">
        <f t="shared" si="220"/>
        <v>-0.10491011863382856</v>
      </c>
      <c r="N2762" s="4">
        <f t="shared" si="221"/>
        <v>-0.24156447527049049</v>
      </c>
    </row>
    <row r="2763" spans="1:14" x14ac:dyDescent="0.2">
      <c r="A2763" s="33">
        <v>37590</v>
      </c>
      <c r="B2763" t="s">
        <v>31</v>
      </c>
      <c r="C2763" s="3" t="s">
        <v>41</v>
      </c>
      <c r="D2763" s="7">
        <v>10</v>
      </c>
      <c r="E2763" t="s">
        <v>5</v>
      </c>
      <c r="F2763" s="3" t="str">
        <f t="shared" si="217"/>
        <v>Mon</v>
      </c>
      <c r="G2763" s="3" t="str">
        <f t="shared" si="218"/>
        <v>Encrust</v>
      </c>
      <c r="H2763" s="34">
        <v>7</v>
      </c>
      <c r="I2763" s="34">
        <v>6</v>
      </c>
      <c r="J2763" s="34">
        <v>0</v>
      </c>
      <c r="K2763">
        <v>0</v>
      </c>
      <c r="L2763" s="12">
        <f t="shared" si="219"/>
        <v>32.986722862692829</v>
      </c>
      <c r="M2763" s="4">
        <f t="shared" si="220"/>
        <v>1.518339171764072</v>
      </c>
      <c r="N2763" s="4">
        <f t="shared" si="221"/>
        <v>3.496105143012878</v>
      </c>
    </row>
    <row r="2764" spans="1:14" x14ac:dyDescent="0.2">
      <c r="A2764" s="33">
        <v>37590</v>
      </c>
      <c r="B2764" t="s">
        <v>31</v>
      </c>
      <c r="C2764" s="3" t="s">
        <v>41</v>
      </c>
      <c r="D2764" s="7">
        <v>10</v>
      </c>
      <c r="E2764" t="s">
        <v>5</v>
      </c>
      <c r="F2764" s="3" t="str">
        <f t="shared" si="217"/>
        <v>Mon</v>
      </c>
      <c r="G2764" s="3" t="str">
        <f t="shared" si="218"/>
        <v>Encrust</v>
      </c>
      <c r="H2764" s="34">
        <v>9</v>
      </c>
      <c r="I2764" s="34">
        <v>4</v>
      </c>
      <c r="J2764" s="34">
        <v>0</v>
      </c>
      <c r="K2764">
        <v>0</v>
      </c>
      <c r="L2764" s="12">
        <f t="shared" si="219"/>
        <v>28.274333882308138</v>
      </c>
      <c r="M2764" s="4">
        <f t="shared" si="220"/>
        <v>1.4513923821334587</v>
      </c>
      <c r="N2764" s="4">
        <f t="shared" si="221"/>
        <v>3.3419544631856195</v>
      </c>
    </row>
    <row r="2765" spans="1:14" x14ac:dyDescent="0.2">
      <c r="A2765" s="30">
        <v>37590</v>
      </c>
      <c r="B2765" s="3" t="s">
        <v>20</v>
      </c>
      <c r="C2765" s="3" t="s">
        <v>41</v>
      </c>
      <c r="D2765" s="2">
        <v>1</v>
      </c>
      <c r="E2765" s="3" t="s">
        <v>8</v>
      </c>
      <c r="F2765" s="3" t="str">
        <f t="shared" si="217"/>
        <v>Por</v>
      </c>
      <c r="G2765" s="3" t="str">
        <f t="shared" si="218"/>
        <v>Branch</v>
      </c>
      <c r="H2765" s="17">
        <v>1.8</v>
      </c>
      <c r="I2765" s="17">
        <v>1.5</v>
      </c>
      <c r="J2765" s="17">
        <v>1.5</v>
      </c>
      <c r="K2765" s="22">
        <v>0</v>
      </c>
      <c r="L2765" s="12">
        <f t="shared" si="219"/>
        <v>9.1891585117501435</v>
      </c>
      <c r="M2765" s="4">
        <f t="shared" si="220"/>
        <v>0.96327574311233299</v>
      </c>
      <c r="N2765" s="4">
        <f t="shared" si="221"/>
        <v>2.21802436653322</v>
      </c>
    </row>
    <row r="2766" spans="1:14" x14ac:dyDescent="0.2">
      <c r="A2766" s="33">
        <v>37590</v>
      </c>
      <c r="B2766" t="s">
        <v>31</v>
      </c>
      <c r="C2766" s="3" t="s">
        <v>41</v>
      </c>
      <c r="D2766" s="7">
        <v>1</v>
      </c>
      <c r="E2766" t="s">
        <v>8</v>
      </c>
      <c r="F2766" s="3" t="str">
        <f t="shared" si="217"/>
        <v>Por</v>
      </c>
      <c r="G2766" s="3" t="str">
        <f t="shared" si="218"/>
        <v>Branch</v>
      </c>
      <c r="H2766" s="34">
        <v>38</v>
      </c>
      <c r="I2766" s="34">
        <v>22</v>
      </c>
      <c r="J2766" s="34">
        <v>6</v>
      </c>
      <c r="K2766">
        <v>0</v>
      </c>
      <c r="L2766" s="12">
        <f t="shared" si="219"/>
        <v>769.69020012949932</v>
      </c>
      <c r="M2766" s="4">
        <f t="shared" si="220"/>
        <v>2.8863159570586663</v>
      </c>
      <c r="N2766" s="4">
        <f t="shared" si="221"/>
        <v>6.6459880963941274</v>
      </c>
    </row>
    <row r="2767" spans="1:14" x14ac:dyDescent="0.2">
      <c r="A2767" s="33">
        <v>37590</v>
      </c>
      <c r="B2767" t="s">
        <v>31</v>
      </c>
      <c r="C2767" s="3" t="s">
        <v>41</v>
      </c>
      <c r="D2767" s="7">
        <v>1</v>
      </c>
      <c r="E2767" t="s">
        <v>8</v>
      </c>
      <c r="F2767" s="3" t="str">
        <f t="shared" si="217"/>
        <v>Por</v>
      </c>
      <c r="G2767" s="3" t="str">
        <f t="shared" si="218"/>
        <v>Branch</v>
      </c>
      <c r="H2767" s="34">
        <v>5</v>
      </c>
      <c r="I2767" s="34">
        <v>5</v>
      </c>
      <c r="J2767" s="34">
        <v>6</v>
      </c>
      <c r="K2767">
        <v>0</v>
      </c>
      <c r="L2767" s="12">
        <f t="shared" si="219"/>
        <v>132.73228961416876</v>
      </c>
      <c r="M2767" s="4">
        <f t="shared" si="220"/>
        <v>2.1229765859798451</v>
      </c>
      <c r="N2767" s="4">
        <f t="shared" si="221"/>
        <v>4.8883342396525826</v>
      </c>
    </row>
    <row r="2768" spans="1:14" x14ac:dyDescent="0.2">
      <c r="A2768" s="33">
        <v>37590</v>
      </c>
      <c r="B2768" t="s">
        <v>31</v>
      </c>
      <c r="C2768" s="3" t="s">
        <v>41</v>
      </c>
      <c r="D2768" s="7">
        <v>2</v>
      </c>
      <c r="E2768" t="s">
        <v>8</v>
      </c>
      <c r="F2768" s="3" t="str">
        <f t="shared" si="217"/>
        <v>Por</v>
      </c>
      <c r="G2768" s="3" t="str">
        <f t="shared" si="218"/>
        <v>Branch</v>
      </c>
      <c r="H2768" s="34">
        <v>1.1000000000000001</v>
      </c>
      <c r="I2768" s="34">
        <v>0.8</v>
      </c>
      <c r="J2768" s="34">
        <v>0</v>
      </c>
      <c r="K2768">
        <v>0</v>
      </c>
      <c r="L2768" s="12">
        <f t="shared" si="219"/>
        <v>0.69115038378975457</v>
      </c>
      <c r="M2768" s="4">
        <f t="shared" si="220"/>
        <v>-0.16042744648365986</v>
      </c>
      <c r="N2768" s="4">
        <f t="shared" ref="N2768:N2774" si="222">LN(L2768)</f>
        <v>-0.36939784678037524</v>
      </c>
    </row>
    <row r="2769" spans="1:14" x14ac:dyDescent="0.2">
      <c r="A2769" s="33">
        <v>37590</v>
      </c>
      <c r="B2769" t="s">
        <v>20</v>
      </c>
      <c r="C2769" s="3" t="s">
        <v>41</v>
      </c>
      <c r="D2769" s="7">
        <v>4</v>
      </c>
      <c r="E2769" t="s">
        <v>8</v>
      </c>
      <c r="F2769" s="3" t="str">
        <f t="shared" si="217"/>
        <v>Por</v>
      </c>
      <c r="G2769" s="3" t="str">
        <f t="shared" si="218"/>
        <v>Branch</v>
      </c>
      <c r="H2769" s="34">
        <v>4.5</v>
      </c>
      <c r="I2769" s="34">
        <v>4</v>
      </c>
      <c r="J2769" s="34">
        <v>1.2</v>
      </c>
      <c r="K2769">
        <v>0</v>
      </c>
      <c r="L2769" s="12">
        <f t="shared" si="219"/>
        <v>18.661060362323369</v>
      </c>
      <c r="M2769" s="4">
        <f t="shared" si="220"/>
        <v>1.2709363176753272</v>
      </c>
      <c r="N2769" s="4">
        <f t="shared" si="222"/>
        <v>2.9264390192239538</v>
      </c>
    </row>
    <row r="2770" spans="1:14" x14ac:dyDescent="0.2">
      <c r="A2770" s="33">
        <v>37590</v>
      </c>
      <c r="B2770" t="s">
        <v>20</v>
      </c>
      <c r="C2770" s="3" t="s">
        <v>41</v>
      </c>
      <c r="D2770" s="7">
        <v>5</v>
      </c>
      <c r="E2770" t="s">
        <v>8</v>
      </c>
      <c r="F2770" s="3" t="str">
        <f t="shared" si="217"/>
        <v>Por</v>
      </c>
      <c r="G2770" s="3" t="str">
        <f t="shared" si="218"/>
        <v>Branch</v>
      </c>
      <c r="H2770" s="34">
        <v>6.2</v>
      </c>
      <c r="I2770" s="34">
        <v>5.5</v>
      </c>
      <c r="J2770" s="34">
        <v>3.5</v>
      </c>
      <c r="K2770">
        <v>0</v>
      </c>
      <c r="L2770" s="12">
        <f t="shared" si="219"/>
        <v>65.266587378327941</v>
      </c>
      <c r="M2770" s="4">
        <f t="shared" si="220"/>
        <v>1.8146909051502824</v>
      </c>
      <c r="N2770" s="4">
        <f t="shared" si="222"/>
        <v>4.1784802265909118</v>
      </c>
    </row>
    <row r="2771" spans="1:14" x14ac:dyDescent="0.2">
      <c r="A2771" s="33">
        <v>37590</v>
      </c>
      <c r="B2771" t="s">
        <v>31</v>
      </c>
      <c r="C2771" s="3" t="s">
        <v>41</v>
      </c>
      <c r="D2771" s="7">
        <v>6</v>
      </c>
      <c r="E2771" t="s">
        <v>8</v>
      </c>
      <c r="F2771" s="3" t="str">
        <f t="shared" si="217"/>
        <v>Por</v>
      </c>
      <c r="G2771" s="3" t="str">
        <f t="shared" si="218"/>
        <v>Branch</v>
      </c>
      <c r="H2771" s="34">
        <v>12</v>
      </c>
      <c r="I2771" s="34">
        <v>9.5</v>
      </c>
      <c r="J2771" s="34">
        <v>4.5</v>
      </c>
      <c r="K2771">
        <v>5</v>
      </c>
      <c r="L2771" s="12">
        <f t="shared" si="219"/>
        <v>153.15264186250241</v>
      </c>
      <c r="M2771" s="4">
        <f t="shared" si="220"/>
        <v>2.1851244927286895</v>
      </c>
      <c r="N2771" s="4">
        <f t="shared" si="222"/>
        <v>5.0314350832932559</v>
      </c>
    </row>
    <row r="2772" spans="1:14" x14ac:dyDescent="0.2">
      <c r="A2772" s="33">
        <v>37590</v>
      </c>
      <c r="B2772" t="s">
        <v>31</v>
      </c>
      <c r="C2772" s="3" t="s">
        <v>41</v>
      </c>
      <c r="D2772" s="7">
        <v>6</v>
      </c>
      <c r="E2772" t="s">
        <v>8</v>
      </c>
      <c r="F2772" s="3" t="str">
        <f t="shared" si="217"/>
        <v>Por</v>
      </c>
      <c r="G2772" s="3" t="str">
        <f t="shared" si="218"/>
        <v>Branch</v>
      </c>
      <c r="H2772" s="34">
        <v>44</v>
      </c>
      <c r="I2772" s="34">
        <v>36</v>
      </c>
      <c r="J2772" s="34">
        <v>12.5</v>
      </c>
      <c r="K2772">
        <v>40</v>
      </c>
      <c r="L2772" s="12">
        <f t="shared" si="219"/>
        <v>1734.9445429449634</v>
      </c>
      <c r="M2772" s="4">
        <f t="shared" si="220"/>
        <v>3.2392855972376062</v>
      </c>
      <c r="N2772" s="4">
        <f t="shared" si="222"/>
        <v>7.4587307281496269</v>
      </c>
    </row>
    <row r="2773" spans="1:14" x14ac:dyDescent="0.2">
      <c r="A2773" s="33">
        <v>37590</v>
      </c>
      <c r="B2773" t="s">
        <v>20</v>
      </c>
      <c r="C2773" s="3" t="s">
        <v>41</v>
      </c>
      <c r="D2773" s="7">
        <v>8</v>
      </c>
      <c r="E2773" t="s">
        <v>8</v>
      </c>
      <c r="F2773" s="3" t="str">
        <f t="shared" si="217"/>
        <v>Por</v>
      </c>
      <c r="G2773" s="3" t="str">
        <f t="shared" si="218"/>
        <v>Branch</v>
      </c>
      <c r="H2773" s="34">
        <v>3.5</v>
      </c>
      <c r="I2773" s="34">
        <v>3.2</v>
      </c>
      <c r="J2773" s="34">
        <v>1</v>
      </c>
      <c r="K2773">
        <v>0</v>
      </c>
      <c r="L2773" s="12">
        <f t="shared" si="219"/>
        <v>11.938052083641214</v>
      </c>
      <c r="M2773" s="4">
        <f t="shared" si="220"/>
        <v>1.076933469310944</v>
      </c>
      <c r="N2773" s="4">
        <f t="shared" si="222"/>
        <v>2.4797309525817401</v>
      </c>
    </row>
    <row r="2774" spans="1:14" x14ac:dyDescent="0.2">
      <c r="A2774" s="33">
        <v>37590</v>
      </c>
      <c r="B2774" t="s">
        <v>20</v>
      </c>
      <c r="C2774" s="3" t="s">
        <v>41</v>
      </c>
      <c r="D2774" s="7">
        <v>9</v>
      </c>
      <c r="E2774" t="s">
        <v>8</v>
      </c>
      <c r="F2774" s="3" t="str">
        <f t="shared" si="217"/>
        <v>Por</v>
      </c>
      <c r="G2774" s="3" t="str">
        <f t="shared" si="218"/>
        <v>Branch</v>
      </c>
      <c r="H2774" s="34">
        <v>4</v>
      </c>
      <c r="I2774" s="34">
        <v>3</v>
      </c>
      <c r="J2774" s="34">
        <v>1.5</v>
      </c>
      <c r="K2774">
        <v>0</v>
      </c>
      <c r="L2774" s="12">
        <f t="shared" si="219"/>
        <v>16.493361431346415</v>
      </c>
      <c r="M2774" s="4">
        <f t="shared" si="220"/>
        <v>1.2173091761000907</v>
      </c>
      <c r="N2774" s="4">
        <f t="shared" si="222"/>
        <v>2.8029579624529326</v>
      </c>
    </row>
    <row r="2775" spans="1:14" x14ac:dyDescent="0.2">
      <c r="A2775" s="30">
        <v>37590</v>
      </c>
      <c r="B2775" s="3" t="s">
        <v>20</v>
      </c>
      <c r="C2775" s="3" t="s">
        <v>41</v>
      </c>
      <c r="D2775" s="2">
        <v>10</v>
      </c>
      <c r="E2775" s="3" t="s">
        <v>8</v>
      </c>
      <c r="F2775" s="3" t="str">
        <f t="shared" si="217"/>
        <v>Por</v>
      </c>
      <c r="G2775" s="3" t="str">
        <f t="shared" si="218"/>
        <v>Branch</v>
      </c>
      <c r="H2775" s="17">
        <v>8</v>
      </c>
      <c r="I2775" s="17">
        <v>5.5</v>
      </c>
      <c r="J2775" s="17">
        <v>6</v>
      </c>
      <c r="K2775" s="22">
        <v>20</v>
      </c>
      <c r="L2775" s="12">
        <f t="shared" si="219"/>
        <v>147.65485471872029</v>
      </c>
      <c r="M2775" s="4">
        <f t="shared" si="220"/>
        <v>2.1692477306298512</v>
      </c>
      <c r="N2775" s="4">
        <f t="shared" si="221"/>
        <v>4.9948774875594584</v>
      </c>
    </row>
    <row r="2776" spans="1:14" x14ac:dyDescent="0.2">
      <c r="A2776" s="30">
        <v>37590</v>
      </c>
      <c r="B2776" s="3" t="s">
        <v>20</v>
      </c>
      <c r="C2776" s="3" t="s">
        <v>41</v>
      </c>
      <c r="D2776" s="2">
        <v>10</v>
      </c>
      <c r="E2776" s="3" t="s">
        <v>17</v>
      </c>
      <c r="F2776" s="3" t="str">
        <f t="shared" si="217"/>
        <v>Other</v>
      </c>
      <c r="G2776" s="3" t="str">
        <f t="shared" si="218"/>
        <v>OtherHem</v>
      </c>
      <c r="H2776" s="17">
        <v>33.5</v>
      </c>
      <c r="I2776" s="17">
        <v>32</v>
      </c>
      <c r="J2776" s="17">
        <v>11</v>
      </c>
      <c r="K2776" s="22">
        <v>65</v>
      </c>
      <c r="L2776" s="12">
        <f t="shared" si="219"/>
        <v>1222.0795422464296</v>
      </c>
      <c r="M2776" s="4">
        <f t="shared" si="220"/>
        <v>3.0870994740198414</v>
      </c>
      <c r="N2776" s="4">
        <f t="shared" si="221"/>
        <v>7.1083092294678467</v>
      </c>
    </row>
    <row r="2777" spans="1:14" x14ac:dyDescent="0.2">
      <c r="A2777" s="30">
        <v>37583</v>
      </c>
      <c r="B2777" s="3" t="s">
        <v>20</v>
      </c>
      <c r="C2777" s="3" t="s">
        <v>41</v>
      </c>
      <c r="D2777" s="2">
        <v>3</v>
      </c>
      <c r="E2777" s="3" t="s">
        <v>11</v>
      </c>
      <c r="F2777" s="3" t="str">
        <f t="shared" si="217"/>
        <v>Por</v>
      </c>
      <c r="G2777" s="3" t="str">
        <f t="shared" si="218"/>
        <v>OtherEnc</v>
      </c>
      <c r="H2777" s="17">
        <v>0.6</v>
      </c>
      <c r="I2777" s="17">
        <v>0.5</v>
      </c>
      <c r="J2777" s="17">
        <v>0</v>
      </c>
      <c r="K2777" s="22">
        <v>0</v>
      </c>
      <c r="L2777" s="12">
        <f t="shared" si="219"/>
        <v>0.23561944901923448</v>
      </c>
      <c r="M2777" s="4">
        <f t="shared" si="220"/>
        <v>-0.62778886391416611</v>
      </c>
      <c r="N2777" s="4">
        <f t="shared" si="221"/>
        <v>-1.4455372795964265</v>
      </c>
    </row>
    <row r="2778" spans="1:14" x14ac:dyDescent="0.2">
      <c r="A2778" s="30">
        <v>37583</v>
      </c>
      <c r="B2778" s="3" t="s">
        <v>20</v>
      </c>
      <c r="C2778" s="3" t="s">
        <v>41</v>
      </c>
      <c r="D2778" s="2">
        <v>7</v>
      </c>
      <c r="E2778" s="3" t="s">
        <v>11</v>
      </c>
      <c r="F2778" s="3" t="str">
        <f t="shared" si="217"/>
        <v>Por</v>
      </c>
      <c r="G2778" s="3" t="str">
        <f t="shared" si="218"/>
        <v>OtherEnc</v>
      </c>
      <c r="H2778" s="17">
        <v>2</v>
      </c>
      <c r="I2778" s="17">
        <v>1.2</v>
      </c>
      <c r="J2778" s="17">
        <v>0</v>
      </c>
      <c r="K2778" s="22">
        <v>0</v>
      </c>
      <c r="L2778" s="12">
        <f t="shared" si="219"/>
        <v>1.8849555921538759</v>
      </c>
      <c r="M2778" s="4">
        <f t="shared" si="220"/>
        <v>0.27530112307777749</v>
      </c>
      <c r="N2778" s="4">
        <f t="shared" si="221"/>
        <v>0.63390426208340944</v>
      </c>
    </row>
    <row r="2779" spans="1:14" x14ac:dyDescent="0.2">
      <c r="A2779" s="31">
        <v>37583</v>
      </c>
      <c r="B2779" s="11" t="s">
        <v>38</v>
      </c>
      <c r="C2779" s="3" t="s">
        <v>41</v>
      </c>
      <c r="D2779" s="6">
        <v>7</v>
      </c>
      <c r="E2779" s="28" t="s">
        <v>11</v>
      </c>
      <c r="F2779" s="3" t="str">
        <f t="shared" si="217"/>
        <v>Por</v>
      </c>
      <c r="G2779" s="3" t="str">
        <f t="shared" si="218"/>
        <v>OtherEnc</v>
      </c>
      <c r="H2779" s="19">
        <v>1</v>
      </c>
      <c r="I2779" s="17">
        <v>1</v>
      </c>
      <c r="J2779" s="19">
        <v>0</v>
      </c>
      <c r="K2779" s="22">
        <v>0</v>
      </c>
      <c r="L2779" s="12">
        <f t="shared" si="219"/>
        <v>0.78539816339744828</v>
      </c>
      <c r="M2779" s="4">
        <f t="shared" si="220"/>
        <v>-0.10491011863382856</v>
      </c>
      <c r="N2779" s="4">
        <f t="shared" si="221"/>
        <v>-0.24156447527049049</v>
      </c>
    </row>
    <row r="2780" spans="1:14" x14ac:dyDescent="0.2">
      <c r="A2780" s="30">
        <v>37590</v>
      </c>
      <c r="B2780" s="3" t="s">
        <v>20</v>
      </c>
      <c r="C2780" s="3" t="s">
        <v>41</v>
      </c>
      <c r="D2780" s="2">
        <v>1</v>
      </c>
      <c r="E2780" s="3" t="s">
        <v>6</v>
      </c>
      <c r="F2780" s="3" t="str">
        <f t="shared" si="217"/>
        <v>Por</v>
      </c>
      <c r="G2780" s="3" t="str">
        <f t="shared" si="218"/>
        <v>Hemisph</v>
      </c>
      <c r="H2780" s="17">
        <v>2.8</v>
      </c>
      <c r="I2780" s="17">
        <v>2</v>
      </c>
      <c r="J2780" s="17">
        <v>1</v>
      </c>
      <c r="K2780" s="22">
        <v>20</v>
      </c>
      <c r="L2780" s="12">
        <f t="shared" si="219"/>
        <v>7.5398223686155035</v>
      </c>
      <c r="M2780" s="4">
        <f t="shared" si="220"/>
        <v>0.87736111440573983</v>
      </c>
      <c r="N2780" s="4">
        <f t="shared" si="221"/>
        <v>2.0201986232033002</v>
      </c>
    </row>
    <row r="2781" spans="1:14" x14ac:dyDescent="0.2">
      <c r="A2781" s="30">
        <v>37590</v>
      </c>
      <c r="B2781" s="3" t="s">
        <v>20</v>
      </c>
      <c r="C2781" s="3" t="s">
        <v>41</v>
      </c>
      <c r="D2781" s="2">
        <v>1</v>
      </c>
      <c r="E2781" s="3" t="s">
        <v>6</v>
      </c>
      <c r="F2781" s="3" t="str">
        <f t="shared" si="217"/>
        <v>Por</v>
      </c>
      <c r="G2781" s="3" t="str">
        <f t="shared" si="218"/>
        <v>Hemisph</v>
      </c>
      <c r="H2781" s="17">
        <v>4</v>
      </c>
      <c r="I2781" s="17">
        <v>3</v>
      </c>
      <c r="J2781" s="17">
        <v>1.2</v>
      </c>
      <c r="K2781" s="22">
        <v>35</v>
      </c>
      <c r="L2781" s="12">
        <f t="shared" si="219"/>
        <v>13.948671381938681</v>
      </c>
      <c r="M2781" s="4">
        <f t="shared" si="220"/>
        <v>1.1445328428087536</v>
      </c>
      <c r="N2781" s="4">
        <f t="shared" si="221"/>
        <v>2.6353842622935333</v>
      </c>
    </row>
    <row r="2782" spans="1:14" x14ac:dyDescent="0.2">
      <c r="A2782" s="30">
        <v>37590</v>
      </c>
      <c r="B2782" s="3" t="s">
        <v>20</v>
      </c>
      <c r="C2782" s="3" t="s">
        <v>41</v>
      </c>
      <c r="D2782" s="2">
        <v>1</v>
      </c>
      <c r="E2782" s="3" t="s">
        <v>6</v>
      </c>
      <c r="F2782" s="3" t="str">
        <f t="shared" si="217"/>
        <v>Por</v>
      </c>
      <c r="G2782" s="3" t="str">
        <f t="shared" si="218"/>
        <v>Hemisph</v>
      </c>
      <c r="H2782" s="17">
        <v>4</v>
      </c>
      <c r="I2782" s="17">
        <v>3.5</v>
      </c>
      <c r="J2782" s="17">
        <v>2.5</v>
      </c>
      <c r="K2782" s="22">
        <v>60</v>
      </c>
      <c r="L2782" s="12">
        <f t="shared" si="219"/>
        <v>30.630528372500482</v>
      </c>
      <c r="M2782" s="4">
        <f t="shared" si="220"/>
        <v>1.4861544883926707</v>
      </c>
      <c r="N2782" s="4">
        <f t="shared" si="221"/>
        <v>3.4219971708591559</v>
      </c>
    </row>
    <row r="2783" spans="1:14" x14ac:dyDescent="0.2">
      <c r="A2783" s="30">
        <v>37590</v>
      </c>
      <c r="B2783" s="3" t="s">
        <v>20</v>
      </c>
      <c r="C2783" s="3" t="s">
        <v>41</v>
      </c>
      <c r="D2783" s="2">
        <v>1</v>
      </c>
      <c r="E2783" s="3" t="s">
        <v>6</v>
      </c>
      <c r="F2783" s="3" t="str">
        <f t="shared" si="217"/>
        <v>Por</v>
      </c>
      <c r="G2783" s="3" t="str">
        <f t="shared" si="218"/>
        <v>Hemisph</v>
      </c>
      <c r="H2783" s="17">
        <v>9</v>
      </c>
      <c r="I2783" s="17">
        <v>7</v>
      </c>
      <c r="J2783" s="17">
        <v>5</v>
      </c>
      <c r="K2783" s="22">
        <v>15</v>
      </c>
      <c r="L2783" s="12">
        <f t="shared" si="219"/>
        <v>128.01990063378406</v>
      </c>
      <c r="M2783" s="4">
        <f t="shared" si="220"/>
        <v>2.1072774857701293</v>
      </c>
      <c r="N2783" s="4">
        <f t="shared" si="221"/>
        <v>4.8521857255362715</v>
      </c>
    </row>
    <row r="2784" spans="1:14" x14ac:dyDescent="0.2">
      <c r="A2784" s="30">
        <v>37590</v>
      </c>
      <c r="B2784" s="3" t="s">
        <v>20</v>
      </c>
      <c r="C2784" s="3" t="s">
        <v>41</v>
      </c>
      <c r="D2784" s="2">
        <v>1</v>
      </c>
      <c r="E2784" s="3" t="s">
        <v>6</v>
      </c>
      <c r="F2784" s="3" t="str">
        <f t="shared" si="217"/>
        <v>Por</v>
      </c>
      <c r="G2784" s="3" t="str">
        <f t="shared" si="218"/>
        <v>Hemisph</v>
      </c>
      <c r="H2784" s="17">
        <v>1.5</v>
      </c>
      <c r="I2784" s="17">
        <v>1</v>
      </c>
      <c r="J2784" s="17">
        <v>0</v>
      </c>
      <c r="K2784" s="22">
        <v>0</v>
      </c>
      <c r="L2784" s="12">
        <f t="shared" si="219"/>
        <v>1.1780972450961724</v>
      </c>
      <c r="M2784" s="4">
        <f t="shared" si="220"/>
        <v>7.1181140421852696E-2</v>
      </c>
      <c r="N2784" s="4">
        <f t="shared" si="221"/>
        <v>0.16390063283767389</v>
      </c>
    </row>
    <row r="2785" spans="1:14" x14ac:dyDescent="0.2">
      <c r="A2785" s="30">
        <v>37590</v>
      </c>
      <c r="B2785" s="3" t="s">
        <v>20</v>
      </c>
      <c r="C2785" s="3" t="s">
        <v>41</v>
      </c>
      <c r="D2785" s="2">
        <v>1</v>
      </c>
      <c r="E2785" s="3" t="s">
        <v>6</v>
      </c>
      <c r="F2785" s="3" t="str">
        <f t="shared" si="217"/>
        <v>Por</v>
      </c>
      <c r="G2785" s="3" t="str">
        <f t="shared" si="218"/>
        <v>Hemisph</v>
      </c>
      <c r="H2785" s="17">
        <v>11.5</v>
      </c>
      <c r="I2785" s="17">
        <v>5</v>
      </c>
      <c r="J2785" s="17">
        <v>6.5</v>
      </c>
      <c r="K2785" s="22">
        <v>15</v>
      </c>
      <c r="L2785" s="12">
        <f t="shared" si="219"/>
        <v>177.89268400952204</v>
      </c>
      <c r="M2785" s="4">
        <f t="shared" si="220"/>
        <v>2.2501580877150222</v>
      </c>
      <c r="N2785" s="4">
        <f t="shared" si="221"/>
        <v>5.181180469652598</v>
      </c>
    </row>
    <row r="2786" spans="1:14" x14ac:dyDescent="0.2">
      <c r="A2786" s="30">
        <v>37590</v>
      </c>
      <c r="B2786" s="3" t="s">
        <v>20</v>
      </c>
      <c r="C2786" s="3" t="s">
        <v>41</v>
      </c>
      <c r="D2786" s="2">
        <v>1</v>
      </c>
      <c r="E2786" s="3" t="s">
        <v>6</v>
      </c>
      <c r="F2786" s="3" t="str">
        <f t="shared" si="217"/>
        <v>Por</v>
      </c>
      <c r="G2786" s="3" t="str">
        <f t="shared" si="218"/>
        <v>Hemisph</v>
      </c>
      <c r="H2786" s="17">
        <v>19</v>
      </c>
      <c r="I2786" s="17">
        <v>13</v>
      </c>
      <c r="J2786" s="17">
        <v>11.5</v>
      </c>
      <c r="K2786" s="22">
        <v>10</v>
      </c>
      <c r="L2786" s="12">
        <f t="shared" si="219"/>
        <v>609.46897479641984</v>
      </c>
      <c r="M2786" s="4">
        <f t="shared" si="220"/>
        <v>2.7849516026243597</v>
      </c>
      <c r="N2786" s="4">
        <f t="shared" si="221"/>
        <v>6.4125880449127282</v>
      </c>
    </row>
    <row r="2787" spans="1:14" x14ac:dyDescent="0.2">
      <c r="A2787" s="30">
        <v>37590</v>
      </c>
      <c r="B2787" s="3" t="s">
        <v>20</v>
      </c>
      <c r="C2787" s="3" t="s">
        <v>41</v>
      </c>
      <c r="D2787" s="2">
        <v>1</v>
      </c>
      <c r="E2787" s="3" t="s">
        <v>6</v>
      </c>
      <c r="F2787" s="3" t="str">
        <f t="shared" si="217"/>
        <v>Por</v>
      </c>
      <c r="G2787" s="3" t="str">
        <f t="shared" si="218"/>
        <v>Hemisph</v>
      </c>
      <c r="H2787" s="17">
        <v>25</v>
      </c>
      <c r="I2787" s="17">
        <v>14</v>
      </c>
      <c r="J2787" s="17">
        <v>13</v>
      </c>
      <c r="K2787" s="22">
        <v>30</v>
      </c>
      <c r="L2787" s="12">
        <f t="shared" si="219"/>
        <v>805.81851564578199</v>
      </c>
      <c r="M2787" s="4">
        <f t="shared" si="220"/>
        <v>2.9062372421419691</v>
      </c>
      <c r="N2787" s="4">
        <f t="shared" si="221"/>
        <v>6.6918585504602248</v>
      </c>
    </row>
    <row r="2788" spans="1:14" x14ac:dyDescent="0.2">
      <c r="A2788" s="33">
        <v>37590</v>
      </c>
      <c r="B2788" t="s">
        <v>31</v>
      </c>
      <c r="C2788" s="3" t="s">
        <v>41</v>
      </c>
      <c r="D2788" s="7">
        <v>1</v>
      </c>
      <c r="E2788" t="s">
        <v>6</v>
      </c>
      <c r="F2788" s="3" t="str">
        <f t="shared" si="217"/>
        <v>Por</v>
      </c>
      <c r="G2788" s="3" t="str">
        <f t="shared" si="218"/>
        <v>Hemisph</v>
      </c>
      <c r="H2788" s="34">
        <v>70</v>
      </c>
      <c r="I2788" s="34">
        <v>35</v>
      </c>
      <c r="J2788" s="34">
        <v>40</v>
      </c>
      <c r="K2788">
        <v>60</v>
      </c>
      <c r="L2788" s="12">
        <f t="shared" si="219"/>
        <v>6950.7737460674171</v>
      </c>
      <c r="M2788" s="4">
        <f t="shared" si="220"/>
        <v>3.8420331520639968</v>
      </c>
      <c r="N2788" s="4">
        <f t="shared" si="221"/>
        <v>8.8466082627314844</v>
      </c>
    </row>
    <row r="2789" spans="1:14" x14ac:dyDescent="0.2">
      <c r="A2789" s="33">
        <v>37590</v>
      </c>
      <c r="B2789" t="s">
        <v>31</v>
      </c>
      <c r="C2789" s="3" t="s">
        <v>41</v>
      </c>
      <c r="D2789" s="7">
        <v>1</v>
      </c>
      <c r="E2789" t="s">
        <v>6</v>
      </c>
      <c r="F2789" s="3" t="str">
        <f t="shared" si="217"/>
        <v>Por</v>
      </c>
      <c r="G2789" s="3" t="str">
        <f t="shared" si="218"/>
        <v>Hemisph</v>
      </c>
      <c r="H2789" s="34">
        <v>5</v>
      </c>
      <c r="I2789" s="34">
        <v>3</v>
      </c>
      <c r="J2789" s="34">
        <v>0</v>
      </c>
      <c r="K2789">
        <v>0</v>
      </c>
      <c r="L2789" s="12">
        <f t="shared" si="219"/>
        <v>11.780972450961723</v>
      </c>
      <c r="M2789" s="4">
        <f t="shared" si="220"/>
        <v>1.0711811404218528</v>
      </c>
      <c r="N2789" s="4">
        <f t="shared" si="221"/>
        <v>2.4664857258317197</v>
      </c>
    </row>
    <row r="2790" spans="1:14" x14ac:dyDescent="0.2">
      <c r="A2790" s="33">
        <v>37590</v>
      </c>
      <c r="B2790" t="s">
        <v>31</v>
      </c>
      <c r="C2790" s="3" t="s">
        <v>41</v>
      </c>
      <c r="D2790" s="7">
        <v>1</v>
      </c>
      <c r="E2790" t="s">
        <v>6</v>
      </c>
      <c r="F2790" s="3" t="str">
        <f t="shared" si="217"/>
        <v>Por</v>
      </c>
      <c r="G2790" s="3" t="str">
        <f t="shared" si="218"/>
        <v>Hemisph</v>
      </c>
      <c r="H2790" s="34">
        <v>2</v>
      </c>
      <c r="I2790" s="34">
        <v>3</v>
      </c>
      <c r="J2790" s="34">
        <v>3</v>
      </c>
      <c r="K2790">
        <v>0</v>
      </c>
      <c r="L2790" s="12">
        <f t="shared" si="219"/>
        <v>32.986722862692829</v>
      </c>
      <c r="M2790" s="4">
        <f t="shared" si="220"/>
        <v>1.518339171764072</v>
      </c>
      <c r="N2790" s="4">
        <f t="shared" si="221"/>
        <v>3.496105143012878</v>
      </c>
    </row>
    <row r="2791" spans="1:14" x14ac:dyDescent="0.2">
      <c r="A2791" s="33">
        <v>37590</v>
      </c>
      <c r="B2791" t="s">
        <v>31</v>
      </c>
      <c r="C2791" s="3" t="s">
        <v>41</v>
      </c>
      <c r="D2791" s="7">
        <v>1</v>
      </c>
      <c r="E2791" t="s">
        <v>6</v>
      </c>
      <c r="F2791" s="3" t="str">
        <f t="shared" si="217"/>
        <v>Por</v>
      </c>
      <c r="G2791" s="3" t="str">
        <f t="shared" si="218"/>
        <v>Hemisph</v>
      </c>
      <c r="H2791" s="34">
        <v>1</v>
      </c>
      <c r="I2791" s="34">
        <v>2</v>
      </c>
      <c r="J2791" s="34">
        <v>0</v>
      </c>
      <c r="K2791">
        <v>0</v>
      </c>
      <c r="L2791" s="12">
        <f t="shared" si="219"/>
        <v>1.5707963267948966</v>
      </c>
      <c r="M2791" s="4">
        <f t="shared" si="220"/>
        <v>0.19611987703015263</v>
      </c>
      <c r="N2791" s="4">
        <f t="shared" si="221"/>
        <v>0.45158270528945482</v>
      </c>
    </row>
    <row r="2792" spans="1:14" x14ac:dyDescent="0.2">
      <c r="A2792" s="33">
        <v>37590</v>
      </c>
      <c r="B2792" t="s">
        <v>31</v>
      </c>
      <c r="C2792" s="3" t="s">
        <v>41</v>
      </c>
      <c r="D2792" s="7">
        <v>1</v>
      </c>
      <c r="E2792" t="s">
        <v>6</v>
      </c>
      <c r="F2792" s="3" t="str">
        <f t="shared" si="217"/>
        <v>Por</v>
      </c>
      <c r="G2792" s="3" t="str">
        <f t="shared" si="218"/>
        <v>Hemisph</v>
      </c>
      <c r="H2792" s="34">
        <v>2</v>
      </c>
      <c r="I2792" s="34">
        <v>2</v>
      </c>
      <c r="J2792" s="34">
        <v>2</v>
      </c>
      <c r="K2792">
        <v>0</v>
      </c>
      <c r="L2792" s="12">
        <f t="shared" si="219"/>
        <v>15.707963267948966</v>
      </c>
      <c r="M2792" s="4">
        <f t="shared" si="220"/>
        <v>1.1961198770301527</v>
      </c>
      <c r="N2792" s="4">
        <f t="shared" si="221"/>
        <v>2.7541677982835004</v>
      </c>
    </row>
    <row r="2793" spans="1:14" x14ac:dyDescent="0.2">
      <c r="A2793" s="33">
        <v>37590</v>
      </c>
      <c r="B2793" t="s">
        <v>31</v>
      </c>
      <c r="C2793" s="3" t="s">
        <v>41</v>
      </c>
      <c r="D2793" s="7">
        <v>1</v>
      </c>
      <c r="E2793" t="s">
        <v>6</v>
      </c>
      <c r="F2793" s="3" t="str">
        <f t="shared" si="217"/>
        <v>Por</v>
      </c>
      <c r="G2793" s="3" t="str">
        <f t="shared" si="218"/>
        <v>Hemisph</v>
      </c>
      <c r="H2793" s="34">
        <v>2</v>
      </c>
      <c r="I2793" s="34">
        <v>2</v>
      </c>
      <c r="J2793" s="34">
        <v>0</v>
      </c>
      <c r="K2793">
        <v>0</v>
      </c>
      <c r="L2793" s="12">
        <f t="shared" si="219"/>
        <v>3.1415926535897931</v>
      </c>
      <c r="M2793" s="4">
        <f t="shared" si="220"/>
        <v>0.49714987269413385</v>
      </c>
      <c r="N2793" s="4">
        <f t="shared" si="221"/>
        <v>1.1447298858494002</v>
      </c>
    </row>
    <row r="2794" spans="1:14" x14ac:dyDescent="0.2">
      <c r="A2794" s="33">
        <v>37590</v>
      </c>
      <c r="B2794" t="s">
        <v>31</v>
      </c>
      <c r="C2794" s="3" t="s">
        <v>41</v>
      </c>
      <c r="D2794" s="7">
        <v>1</v>
      </c>
      <c r="E2794" t="s">
        <v>6</v>
      </c>
      <c r="F2794" s="3" t="str">
        <f t="shared" si="217"/>
        <v>Por</v>
      </c>
      <c r="G2794" s="3" t="str">
        <f t="shared" si="218"/>
        <v>Hemisph</v>
      </c>
      <c r="H2794" s="34">
        <v>2</v>
      </c>
      <c r="I2794" s="34">
        <v>3</v>
      </c>
      <c r="J2794" s="34">
        <v>0</v>
      </c>
      <c r="K2794">
        <v>0</v>
      </c>
      <c r="L2794" s="12">
        <f t="shared" si="219"/>
        <v>4.7123889803846897</v>
      </c>
      <c r="M2794" s="4">
        <f t="shared" si="220"/>
        <v>0.67324113174981504</v>
      </c>
      <c r="N2794" s="4">
        <f t="shared" si="221"/>
        <v>1.5501949939575645</v>
      </c>
    </row>
    <row r="2795" spans="1:14" x14ac:dyDescent="0.2">
      <c r="A2795" s="33">
        <v>37590</v>
      </c>
      <c r="B2795" t="s">
        <v>31</v>
      </c>
      <c r="C2795" s="3" t="s">
        <v>41</v>
      </c>
      <c r="D2795" s="7">
        <v>1</v>
      </c>
      <c r="E2795" t="s">
        <v>6</v>
      </c>
      <c r="F2795" s="3" t="str">
        <f t="shared" si="217"/>
        <v>Por</v>
      </c>
      <c r="G2795" s="3" t="str">
        <f t="shared" si="218"/>
        <v>Hemisph</v>
      </c>
      <c r="H2795" s="34">
        <v>5</v>
      </c>
      <c r="I2795" s="34">
        <v>5</v>
      </c>
      <c r="J2795" s="34">
        <v>0</v>
      </c>
      <c r="K2795">
        <v>0</v>
      </c>
      <c r="L2795" s="12">
        <f t="shared" si="219"/>
        <v>19.634954084936208</v>
      </c>
      <c r="M2795" s="4">
        <f t="shared" si="220"/>
        <v>1.2930298900382091</v>
      </c>
      <c r="N2795" s="4">
        <f t="shared" si="221"/>
        <v>2.9773113495977102</v>
      </c>
    </row>
    <row r="2796" spans="1:14" x14ac:dyDescent="0.2">
      <c r="A2796" s="33">
        <v>37590</v>
      </c>
      <c r="B2796" t="s">
        <v>31</v>
      </c>
      <c r="C2796" s="3" t="s">
        <v>41</v>
      </c>
      <c r="D2796" s="7">
        <v>1</v>
      </c>
      <c r="E2796" t="s">
        <v>6</v>
      </c>
      <c r="F2796" s="3" t="str">
        <f t="shared" si="217"/>
        <v>Por</v>
      </c>
      <c r="G2796" s="3" t="str">
        <f t="shared" si="218"/>
        <v>Hemisph</v>
      </c>
      <c r="H2796" s="34">
        <v>4</v>
      </c>
      <c r="I2796" s="34">
        <v>3</v>
      </c>
      <c r="J2796" s="34">
        <v>0</v>
      </c>
      <c r="K2796">
        <v>0</v>
      </c>
      <c r="L2796" s="12">
        <f t="shared" si="219"/>
        <v>9.4247779607693793</v>
      </c>
      <c r="M2796" s="4">
        <f t="shared" si="220"/>
        <v>0.97427112741379629</v>
      </c>
      <c r="N2796" s="4">
        <f t="shared" si="221"/>
        <v>2.2433421745175099</v>
      </c>
    </row>
    <row r="2797" spans="1:14" x14ac:dyDescent="0.2">
      <c r="A2797" s="33">
        <v>37590</v>
      </c>
      <c r="B2797" t="s">
        <v>31</v>
      </c>
      <c r="C2797" s="3" t="s">
        <v>41</v>
      </c>
      <c r="D2797" s="7">
        <v>1</v>
      </c>
      <c r="E2797" t="s">
        <v>6</v>
      </c>
      <c r="F2797" s="3" t="str">
        <f t="shared" si="217"/>
        <v>Por</v>
      </c>
      <c r="G2797" s="3" t="str">
        <f t="shared" si="218"/>
        <v>Hemisph</v>
      </c>
      <c r="H2797" s="34">
        <v>3</v>
      </c>
      <c r="I2797" s="34">
        <v>3</v>
      </c>
      <c r="J2797" s="34">
        <v>0</v>
      </c>
      <c r="K2797">
        <v>0</v>
      </c>
      <c r="L2797" s="12">
        <f t="shared" si="219"/>
        <v>7.0685834705770345</v>
      </c>
      <c r="M2797" s="4">
        <f t="shared" si="220"/>
        <v>0.84933239080549627</v>
      </c>
      <c r="N2797" s="4">
        <f t="shared" si="221"/>
        <v>1.9556601020657289</v>
      </c>
    </row>
    <row r="2798" spans="1:14" x14ac:dyDescent="0.2">
      <c r="A2798" s="33">
        <v>37590</v>
      </c>
      <c r="B2798" t="s">
        <v>31</v>
      </c>
      <c r="C2798" s="3" t="s">
        <v>41</v>
      </c>
      <c r="D2798" s="7">
        <v>1</v>
      </c>
      <c r="E2798" t="s">
        <v>6</v>
      </c>
      <c r="F2798" s="3" t="str">
        <f t="shared" si="217"/>
        <v>Por</v>
      </c>
      <c r="G2798" s="3" t="str">
        <f t="shared" si="218"/>
        <v>Hemisph</v>
      </c>
      <c r="H2798" s="34">
        <v>8</v>
      </c>
      <c r="I2798" s="34">
        <v>6</v>
      </c>
      <c r="J2798" s="34">
        <v>0</v>
      </c>
      <c r="K2798">
        <v>0</v>
      </c>
      <c r="L2798" s="12">
        <f t="shared" si="219"/>
        <v>37.699111843077517</v>
      </c>
      <c r="M2798" s="4">
        <f t="shared" si="220"/>
        <v>1.5763311187417586</v>
      </c>
      <c r="N2798" s="4">
        <f t="shared" si="221"/>
        <v>3.6296365356374003</v>
      </c>
    </row>
    <row r="2799" spans="1:14" x14ac:dyDescent="0.2">
      <c r="A2799" s="33">
        <v>37590</v>
      </c>
      <c r="B2799" t="s">
        <v>31</v>
      </c>
      <c r="C2799" s="3" t="s">
        <v>41</v>
      </c>
      <c r="D2799" s="7">
        <v>1</v>
      </c>
      <c r="E2799" t="s">
        <v>6</v>
      </c>
      <c r="F2799" s="3" t="str">
        <f t="shared" si="217"/>
        <v>Por</v>
      </c>
      <c r="G2799" s="3" t="str">
        <f t="shared" si="218"/>
        <v>Hemisph</v>
      </c>
      <c r="H2799" s="34">
        <v>4</v>
      </c>
      <c r="I2799" s="34">
        <v>5</v>
      </c>
      <c r="J2799" s="34">
        <v>0</v>
      </c>
      <c r="K2799">
        <v>0</v>
      </c>
      <c r="L2799" s="12">
        <f t="shared" si="219"/>
        <v>15.707963267948966</v>
      </c>
      <c r="M2799" s="4">
        <f t="shared" si="220"/>
        <v>1.1961198770301527</v>
      </c>
      <c r="N2799" s="4">
        <f t="shared" si="221"/>
        <v>2.7541677982835004</v>
      </c>
    </row>
    <row r="2800" spans="1:14" x14ac:dyDescent="0.2">
      <c r="A2800" s="33">
        <v>37590</v>
      </c>
      <c r="B2800" t="s">
        <v>31</v>
      </c>
      <c r="C2800" s="3" t="s">
        <v>41</v>
      </c>
      <c r="D2800" s="7">
        <v>1</v>
      </c>
      <c r="E2800" t="s">
        <v>6</v>
      </c>
      <c r="F2800" s="3" t="str">
        <f t="shared" si="217"/>
        <v>Por</v>
      </c>
      <c r="G2800" s="3" t="str">
        <f t="shared" si="218"/>
        <v>Hemisph</v>
      </c>
      <c r="H2800" s="34">
        <v>4</v>
      </c>
      <c r="I2800" s="34">
        <v>2</v>
      </c>
      <c r="J2800" s="34">
        <v>0</v>
      </c>
      <c r="K2800">
        <v>0</v>
      </c>
      <c r="L2800" s="12">
        <f t="shared" si="219"/>
        <v>6.2831853071795862</v>
      </c>
      <c r="M2800" s="4">
        <f t="shared" si="220"/>
        <v>0.79817986835811505</v>
      </c>
      <c r="N2800" s="4">
        <f t="shared" si="221"/>
        <v>1.8378770664093453</v>
      </c>
    </row>
    <row r="2801" spans="1:14" x14ac:dyDescent="0.2">
      <c r="A2801" s="33">
        <v>37590</v>
      </c>
      <c r="B2801" t="s">
        <v>31</v>
      </c>
      <c r="C2801" s="3" t="s">
        <v>41</v>
      </c>
      <c r="D2801" s="7">
        <v>1</v>
      </c>
      <c r="E2801" t="s">
        <v>6</v>
      </c>
      <c r="F2801" s="3" t="str">
        <f t="shared" si="217"/>
        <v>Por</v>
      </c>
      <c r="G2801" s="3" t="str">
        <f t="shared" si="218"/>
        <v>Hemisph</v>
      </c>
      <c r="H2801" s="34">
        <v>1</v>
      </c>
      <c r="I2801" s="34">
        <v>1</v>
      </c>
      <c r="J2801" s="34">
        <v>0</v>
      </c>
      <c r="K2801">
        <v>0</v>
      </c>
      <c r="L2801" s="12">
        <f t="shared" si="219"/>
        <v>0.78539816339744828</v>
      </c>
      <c r="M2801" s="4">
        <f t="shared" si="220"/>
        <v>-0.10491011863382856</v>
      </c>
      <c r="N2801" s="4">
        <f t="shared" si="221"/>
        <v>-0.24156447527049049</v>
      </c>
    </row>
    <row r="2802" spans="1:14" x14ac:dyDescent="0.2">
      <c r="A2802" s="30">
        <v>37583</v>
      </c>
      <c r="B2802" s="3" t="s">
        <v>20</v>
      </c>
      <c r="C2802" s="3" t="s">
        <v>41</v>
      </c>
      <c r="D2802" s="2">
        <v>2</v>
      </c>
      <c r="E2802" s="3" t="s">
        <v>6</v>
      </c>
      <c r="F2802" s="3" t="str">
        <f t="shared" si="217"/>
        <v>Por</v>
      </c>
      <c r="G2802" s="3" t="str">
        <f t="shared" si="218"/>
        <v>Hemisph</v>
      </c>
      <c r="H2802" s="17">
        <v>11</v>
      </c>
      <c r="I2802" s="17">
        <v>9.5</v>
      </c>
      <c r="J2802" s="17">
        <v>7.5</v>
      </c>
      <c r="K2802" s="22">
        <v>5</v>
      </c>
      <c r="L2802" s="12">
        <f t="shared" si="219"/>
        <v>258.7886948394592</v>
      </c>
      <c r="M2802" s="4">
        <f t="shared" si="220"/>
        <v>2.4129453002962</v>
      </c>
      <c r="N2802" s="4">
        <f t="shared" si="221"/>
        <v>5.5560118786720718</v>
      </c>
    </row>
    <row r="2803" spans="1:14" x14ac:dyDescent="0.2">
      <c r="A2803" s="30">
        <v>37583</v>
      </c>
      <c r="B2803" s="3" t="s">
        <v>20</v>
      </c>
      <c r="C2803" s="3" t="s">
        <v>41</v>
      </c>
      <c r="D2803" s="2">
        <v>2</v>
      </c>
      <c r="E2803" s="3" t="s">
        <v>6</v>
      </c>
      <c r="F2803" s="3" t="str">
        <f t="shared" si="217"/>
        <v>Por</v>
      </c>
      <c r="G2803" s="3" t="str">
        <f t="shared" si="218"/>
        <v>Hemisph</v>
      </c>
      <c r="H2803" s="17">
        <v>0.8</v>
      </c>
      <c r="I2803" s="17">
        <v>0.8</v>
      </c>
      <c r="J2803" s="17">
        <v>0</v>
      </c>
      <c r="K2803" s="22">
        <v>0</v>
      </c>
      <c r="L2803" s="12">
        <f t="shared" si="219"/>
        <v>0.50265482457436694</v>
      </c>
      <c r="M2803" s="4">
        <f t="shared" si="220"/>
        <v>-0.29873014464994135</v>
      </c>
      <c r="N2803" s="4">
        <f t="shared" si="221"/>
        <v>-0.68785157789890994</v>
      </c>
    </row>
    <row r="2804" spans="1:14" x14ac:dyDescent="0.2">
      <c r="A2804" s="30">
        <v>37583</v>
      </c>
      <c r="B2804" s="3" t="s">
        <v>20</v>
      </c>
      <c r="C2804" s="3" t="s">
        <v>41</v>
      </c>
      <c r="D2804" s="2">
        <v>2</v>
      </c>
      <c r="E2804" s="3" t="s">
        <v>6</v>
      </c>
      <c r="F2804" s="3" t="str">
        <f t="shared" si="217"/>
        <v>Por</v>
      </c>
      <c r="G2804" s="3" t="str">
        <f t="shared" si="218"/>
        <v>Hemisph</v>
      </c>
      <c r="H2804" s="17">
        <v>2.5</v>
      </c>
      <c r="I2804" s="17">
        <v>1.7</v>
      </c>
      <c r="J2804" s="17">
        <v>0.8</v>
      </c>
      <c r="K2804" s="22">
        <v>2</v>
      </c>
      <c r="L2804" s="12">
        <f t="shared" si="219"/>
        <v>5.3485614927366232</v>
      </c>
      <c r="M2804" s="4">
        <f t="shared" si="220"/>
        <v>0.72823699327895663</v>
      </c>
      <c r="N2804" s="4">
        <f t="shared" si="221"/>
        <v>1.6768276448909305</v>
      </c>
    </row>
    <row r="2805" spans="1:14" x14ac:dyDescent="0.2">
      <c r="A2805" s="30">
        <v>37583</v>
      </c>
      <c r="B2805" s="3" t="s">
        <v>20</v>
      </c>
      <c r="C2805" s="3" t="s">
        <v>41</v>
      </c>
      <c r="D2805" s="2">
        <v>2</v>
      </c>
      <c r="E2805" s="3" t="s">
        <v>6</v>
      </c>
      <c r="F2805" s="3" t="str">
        <f t="shared" si="217"/>
        <v>Por</v>
      </c>
      <c r="G2805" s="3" t="str">
        <f t="shared" si="218"/>
        <v>Hemisph</v>
      </c>
      <c r="H2805" s="17">
        <v>1.5</v>
      </c>
      <c r="I2805" s="17">
        <v>0.8</v>
      </c>
      <c r="J2805" s="17">
        <v>0.4</v>
      </c>
      <c r="K2805" s="22">
        <v>0</v>
      </c>
      <c r="L2805" s="12">
        <f t="shared" si="219"/>
        <v>1.4451326206513051</v>
      </c>
      <c r="M2805" s="4">
        <f t="shared" si="220"/>
        <v>0.159907704375708</v>
      </c>
      <c r="N2805" s="4">
        <f t="shared" si="221"/>
        <v>0.36820109635040393</v>
      </c>
    </row>
    <row r="2806" spans="1:14" x14ac:dyDescent="0.2">
      <c r="A2806" s="30">
        <v>37583</v>
      </c>
      <c r="B2806" s="3" t="s">
        <v>20</v>
      </c>
      <c r="C2806" s="3" t="s">
        <v>41</v>
      </c>
      <c r="D2806" s="2">
        <v>2</v>
      </c>
      <c r="E2806" s="3" t="s">
        <v>6</v>
      </c>
      <c r="F2806" s="3" t="str">
        <f t="shared" si="217"/>
        <v>Por</v>
      </c>
      <c r="G2806" s="3" t="str">
        <f t="shared" si="218"/>
        <v>Hemisph</v>
      </c>
      <c r="H2806" s="17">
        <v>4.5</v>
      </c>
      <c r="I2806" s="17">
        <v>2.5</v>
      </c>
      <c r="J2806" s="17">
        <v>2</v>
      </c>
      <c r="K2806" s="22">
        <v>10</v>
      </c>
      <c r="L2806" s="12">
        <f t="shared" si="219"/>
        <v>21.402099952580464</v>
      </c>
      <c r="M2806" s="4">
        <f t="shared" si="220"/>
        <v>1.3304563879788327</v>
      </c>
      <c r="N2806" s="4">
        <f t="shared" si="221"/>
        <v>3.0634890458387627</v>
      </c>
    </row>
    <row r="2807" spans="1:14" x14ac:dyDescent="0.2">
      <c r="A2807" s="30">
        <v>37583</v>
      </c>
      <c r="B2807" s="3" t="s">
        <v>20</v>
      </c>
      <c r="C2807" s="3" t="s">
        <v>41</v>
      </c>
      <c r="D2807" s="2">
        <v>2</v>
      </c>
      <c r="E2807" s="3" t="s">
        <v>6</v>
      </c>
      <c r="F2807" s="3" t="str">
        <f t="shared" si="217"/>
        <v>Por</v>
      </c>
      <c r="G2807" s="3" t="str">
        <f t="shared" si="218"/>
        <v>Hemisph</v>
      </c>
      <c r="H2807" s="17">
        <v>8</v>
      </c>
      <c r="I2807" s="17">
        <v>5.5</v>
      </c>
      <c r="J2807" s="17">
        <v>3</v>
      </c>
      <c r="K2807" s="22">
        <v>10</v>
      </c>
      <c r="L2807" s="12">
        <f t="shared" si="219"/>
        <v>62.831853071795862</v>
      </c>
      <c r="M2807" s="4">
        <f t="shared" si="220"/>
        <v>1.7981798683581149</v>
      </c>
      <c r="N2807" s="4">
        <f t="shared" si="221"/>
        <v>4.1404621594033912</v>
      </c>
    </row>
    <row r="2808" spans="1:14" x14ac:dyDescent="0.2">
      <c r="A2808" s="31">
        <v>37583</v>
      </c>
      <c r="B2808" s="11" t="s">
        <v>38</v>
      </c>
      <c r="C2808" s="3" t="s">
        <v>41</v>
      </c>
      <c r="D2808" s="6">
        <v>2</v>
      </c>
      <c r="E2808" s="28" t="s">
        <v>6</v>
      </c>
      <c r="F2808" s="3" t="str">
        <f t="shared" si="217"/>
        <v>Por</v>
      </c>
      <c r="G2808" s="3" t="str">
        <f t="shared" si="218"/>
        <v>Hemisph</v>
      </c>
      <c r="H2808" s="19">
        <v>6.5</v>
      </c>
      <c r="I2808" s="19">
        <v>6</v>
      </c>
      <c r="J2808" s="19">
        <v>6.5</v>
      </c>
      <c r="K2808" s="24">
        <v>5</v>
      </c>
      <c r="L2808" s="12">
        <f t="shared" si="219"/>
        <v>163.36281798666926</v>
      </c>
      <c r="M2808" s="4">
        <f t="shared" si="220"/>
        <v>2.2131532163289331</v>
      </c>
      <c r="N2808" s="4">
        <f t="shared" si="221"/>
        <v>5.0959736044308279</v>
      </c>
    </row>
    <row r="2809" spans="1:14" x14ac:dyDescent="0.2">
      <c r="A2809" s="31">
        <v>37583</v>
      </c>
      <c r="B2809" s="11" t="s">
        <v>38</v>
      </c>
      <c r="C2809" s="3" t="s">
        <v>41</v>
      </c>
      <c r="D2809" s="6">
        <v>2</v>
      </c>
      <c r="E2809" s="28" t="s">
        <v>6</v>
      </c>
      <c r="F2809" s="3" t="str">
        <f t="shared" si="217"/>
        <v>Por</v>
      </c>
      <c r="G2809" s="3" t="str">
        <f t="shared" si="218"/>
        <v>Hemisph</v>
      </c>
      <c r="H2809" s="19">
        <v>60</v>
      </c>
      <c r="I2809" s="19">
        <v>45</v>
      </c>
      <c r="J2809" s="19">
        <v>25</v>
      </c>
      <c r="K2809" s="24">
        <v>15</v>
      </c>
      <c r="L2809" s="12">
        <f t="shared" si="219"/>
        <v>4084.0704496667308</v>
      </c>
      <c r="M2809" s="4">
        <f t="shared" si="220"/>
        <v>3.6110932250009706</v>
      </c>
      <c r="N2809" s="4">
        <f t="shared" si="221"/>
        <v>8.3148494292990289</v>
      </c>
    </row>
    <row r="2810" spans="1:14" x14ac:dyDescent="0.2">
      <c r="A2810" s="31">
        <v>37583</v>
      </c>
      <c r="B2810" s="11" t="s">
        <v>38</v>
      </c>
      <c r="C2810" s="3" t="s">
        <v>41</v>
      </c>
      <c r="D2810" s="6">
        <v>2</v>
      </c>
      <c r="E2810" s="28" t="s">
        <v>6</v>
      </c>
      <c r="F2810" s="3" t="str">
        <f t="shared" si="217"/>
        <v>Por</v>
      </c>
      <c r="G2810" s="3" t="str">
        <f t="shared" si="218"/>
        <v>Hemisph</v>
      </c>
      <c r="H2810" s="19">
        <v>7</v>
      </c>
      <c r="I2810" s="19">
        <v>7</v>
      </c>
      <c r="J2810" s="19">
        <v>8.5</v>
      </c>
      <c r="K2810" s="24">
        <v>10</v>
      </c>
      <c r="L2810" s="12">
        <f t="shared" si="219"/>
        <v>265.46457922833753</v>
      </c>
      <c r="M2810" s="4">
        <f t="shared" si="220"/>
        <v>2.4240065816438263</v>
      </c>
      <c r="N2810" s="4">
        <f t="shared" si="221"/>
        <v>5.581481420212528</v>
      </c>
    </row>
    <row r="2811" spans="1:14" x14ac:dyDescent="0.2">
      <c r="A2811" s="31">
        <v>37583</v>
      </c>
      <c r="B2811" s="11" t="s">
        <v>38</v>
      </c>
      <c r="C2811" s="3" t="s">
        <v>41</v>
      </c>
      <c r="D2811" s="6">
        <v>2</v>
      </c>
      <c r="E2811" s="28" t="s">
        <v>6</v>
      </c>
      <c r="F2811" s="3" t="str">
        <f t="shared" si="217"/>
        <v>Por</v>
      </c>
      <c r="G2811" s="3" t="str">
        <f t="shared" si="218"/>
        <v>Hemisph</v>
      </c>
      <c r="H2811" s="19">
        <v>9</v>
      </c>
      <c r="I2811" s="19">
        <v>7</v>
      </c>
      <c r="J2811" s="19">
        <v>8.5</v>
      </c>
      <c r="K2811" s="24">
        <v>5</v>
      </c>
      <c r="L2811" s="12">
        <f t="shared" si="219"/>
        <v>276.46015351590177</v>
      </c>
      <c r="M2811" s="4">
        <f t="shared" si="220"/>
        <v>2.4416325448443024</v>
      </c>
      <c r="N2811" s="4">
        <f t="shared" si="221"/>
        <v>5.6220667003276068</v>
      </c>
    </row>
    <row r="2812" spans="1:14" x14ac:dyDescent="0.2">
      <c r="A2812" s="31">
        <v>37583</v>
      </c>
      <c r="B2812" s="11" t="s">
        <v>38</v>
      </c>
      <c r="C2812" s="3" t="s">
        <v>41</v>
      </c>
      <c r="D2812" s="6">
        <v>2</v>
      </c>
      <c r="E2812" s="28" t="s">
        <v>6</v>
      </c>
      <c r="F2812" s="3" t="str">
        <f t="shared" si="217"/>
        <v>Por</v>
      </c>
      <c r="G2812" s="3" t="str">
        <f t="shared" si="218"/>
        <v>Hemisph</v>
      </c>
      <c r="H2812" s="19">
        <v>7</v>
      </c>
      <c r="I2812" s="19">
        <v>6</v>
      </c>
      <c r="J2812" s="19">
        <v>5.5</v>
      </c>
      <c r="K2812" s="24">
        <v>5</v>
      </c>
      <c r="L2812" s="12">
        <f t="shared" si="219"/>
        <v>128.01990063378406</v>
      </c>
      <c r="M2812" s="4">
        <f t="shared" si="220"/>
        <v>2.1072774857701293</v>
      </c>
      <c r="N2812" s="4">
        <f t="shared" si="221"/>
        <v>4.8521857255362715</v>
      </c>
    </row>
    <row r="2813" spans="1:14" x14ac:dyDescent="0.2">
      <c r="A2813" s="31">
        <v>37583</v>
      </c>
      <c r="B2813" s="11" t="s">
        <v>38</v>
      </c>
      <c r="C2813" s="3" t="s">
        <v>41</v>
      </c>
      <c r="D2813" s="6">
        <v>2</v>
      </c>
      <c r="E2813" s="28" t="s">
        <v>6</v>
      </c>
      <c r="F2813" s="3" t="str">
        <f t="shared" si="217"/>
        <v>Por</v>
      </c>
      <c r="G2813" s="3" t="str">
        <f t="shared" si="218"/>
        <v>Hemisph</v>
      </c>
      <c r="H2813" s="19">
        <v>7</v>
      </c>
      <c r="I2813" s="19">
        <v>4.5</v>
      </c>
      <c r="J2813" s="19">
        <v>7</v>
      </c>
      <c r="K2813" s="24">
        <v>0</v>
      </c>
      <c r="L2813" s="12">
        <f t="shared" si="219"/>
        <v>178.67808217291949</v>
      </c>
      <c r="M2813" s="4">
        <f t="shared" si="220"/>
        <v>2.2520712823593025</v>
      </c>
      <c r="N2813" s="4">
        <f t="shared" si="221"/>
        <v>5.1855857631205149</v>
      </c>
    </row>
    <row r="2814" spans="1:14" x14ac:dyDescent="0.2">
      <c r="A2814" s="31">
        <v>37583</v>
      </c>
      <c r="B2814" s="11" t="s">
        <v>38</v>
      </c>
      <c r="C2814" s="3" t="s">
        <v>41</v>
      </c>
      <c r="D2814" s="6">
        <v>2</v>
      </c>
      <c r="E2814" s="28" t="s">
        <v>6</v>
      </c>
      <c r="F2814" s="3" t="str">
        <f t="shared" si="217"/>
        <v>Por</v>
      </c>
      <c r="G2814" s="3" t="str">
        <f t="shared" si="218"/>
        <v>Hemisph</v>
      </c>
      <c r="H2814" s="19">
        <v>7</v>
      </c>
      <c r="I2814" s="19">
        <v>5.5</v>
      </c>
      <c r="J2814" s="19">
        <v>3</v>
      </c>
      <c r="K2814" s="24">
        <v>15</v>
      </c>
      <c r="L2814" s="12">
        <f t="shared" si="219"/>
        <v>58.512163173109897</v>
      </c>
      <c r="M2814" s="4">
        <f t="shared" si="220"/>
        <v>1.7672461541144644</v>
      </c>
      <c r="N2814" s="4">
        <f t="shared" si="221"/>
        <v>4.0692346501150229</v>
      </c>
    </row>
    <row r="2815" spans="1:14" x14ac:dyDescent="0.2">
      <c r="A2815" s="31">
        <v>37583</v>
      </c>
      <c r="B2815" s="11" t="s">
        <v>38</v>
      </c>
      <c r="C2815" s="3" t="s">
        <v>41</v>
      </c>
      <c r="D2815" s="6">
        <v>2</v>
      </c>
      <c r="E2815" s="28" t="s">
        <v>6</v>
      </c>
      <c r="F2815" s="3" t="str">
        <f t="shared" si="217"/>
        <v>Por</v>
      </c>
      <c r="G2815" s="3" t="str">
        <f t="shared" si="218"/>
        <v>Hemisph</v>
      </c>
      <c r="H2815" s="19">
        <v>2</v>
      </c>
      <c r="I2815" s="19">
        <v>2</v>
      </c>
      <c r="J2815" s="19">
        <v>0</v>
      </c>
      <c r="K2815" s="24">
        <v>0</v>
      </c>
      <c r="L2815" s="12">
        <f t="shared" si="219"/>
        <v>3.1415926535897931</v>
      </c>
      <c r="M2815" s="4">
        <f t="shared" si="220"/>
        <v>0.49714987269413385</v>
      </c>
      <c r="N2815" s="4">
        <f t="shared" si="221"/>
        <v>1.1447298858494002</v>
      </c>
    </row>
    <row r="2816" spans="1:14" x14ac:dyDescent="0.2">
      <c r="A2816" s="30">
        <v>37583</v>
      </c>
      <c r="B2816" s="3" t="s">
        <v>20</v>
      </c>
      <c r="C2816" s="3" t="s">
        <v>41</v>
      </c>
      <c r="D2816" s="2">
        <v>3</v>
      </c>
      <c r="E2816" s="3" t="s">
        <v>6</v>
      </c>
      <c r="F2816" s="3" t="str">
        <f t="shared" si="217"/>
        <v>Por</v>
      </c>
      <c r="G2816" s="3" t="str">
        <f t="shared" si="218"/>
        <v>Hemisph</v>
      </c>
      <c r="H2816" s="17">
        <v>36</v>
      </c>
      <c r="I2816" s="17">
        <v>28</v>
      </c>
      <c r="J2816" s="17">
        <v>28.5</v>
      </c>
      <c r="K2816" s="22">
        <v>70</v>
      </c>
      <c r="L2816" s="12">
        <f t="shared" si="219"/>
        <v>3343.4399815829374</v>
      </c>
      <c r="M2816" s="4">
        <f t="shared" si="220"/>
        <v>3.5241935315433079</v>
      </c>
      <c r="N2816" s="4">
        <f t="shared" si="221"/>
        <v>8.1147554905576627</v>
      </c>
    </row>
    <row r="2817" spans="1:14" x14ac:dyDescent="0.2">
      <c r="A2817" s="30">
        <v>37583</v>
      </c>
      <c r="B2817" s="3" t="s">
        <v>20</v>
      </c>
      <c r="C2817" s="3" t="s">
        <v>41</v>
      </c>
      <c r="D2817" s="2">
        <v>3</v>
      </c>
      <c r="E2817" s="3" t="s">
        <v>6</v>
      </c>
      <c r="F2817" s="3" t="str">
        <f t="shared" si="217"/>
        <v>Por</v>
      </c>
      <c r="G2817" s="3" t="str">
        <f t="shared" si="218"/>
        <v>Hemisph</v>
      </c>
      <c r="H2817" s="17">
        <v>2.6</v>
      </c>
      <c r="I2817" s="17">
        <v>2</v>
      </c>
      <c r="J2817" s="17">
        <v>0</v>
      </c>
      <c r="K2817" s="22">
        <v>0</v>
      </c>
      <c r="L2817" s="12">
        <f t="shared" si="219"/>
        <v>4.0840704496667311</v>
      </c>
      <c r="M2817" s="4">
        <f t="shared" si="220"/>
        <v>0.61109322500097063</v>
      </c>
      <c r="N2817" s="4">
        <f t="shared" si="221"/>
        <v>1.4070941503168912</v>
      </c>
    </row>
    <row r="2818" spans="1:14" x14ac:dyDescent="0.2">
      <c r="A2818" s="30">
        <v>37583</v>
      </c>
      <c r="B2818" s="3" t="s">
        <v>20</v>
      </c>
      <c r="C2818" s="3" t="s">
        <v>41</v>
      </c>
      <c r="D2818" s="2">
        <v>3</v>
      </c>
      <c r="E2818" s="3" t="s">
        <v>6</v>
      </c>
      <c r="F2818" s="3" t="str">
        <f t="shared" si="217"/>
        <v>Por</v>
      </c>
      <c r="G2818" s="3" t="str">
        <f t="shared" si="218"/>
        <v>Hemisph</v>
      </c>
      <c r="H2818" s="17">
        <v>5</v>
      </c>
      <c r="I2818" s="17">
        <v>4.5</v>
      </c>
      <c r="J2818" s="17">
        <v>8.5</v>
      </c>
      <c r="K2818" s="22">
        <v>0</v>
      </c>
      <c r="L2818" s="12">
        <f t="shared" si="219"/>
        <v>244.65152789830515</v>
      </c>
      <c r="M2818" s="4">
        <f t="shared" si="220"/>
        <v>2.3885479323613601</v>
      </c>
      <c r="N2818" s="4">
        <f t="shared" si="221"/>
        <v>5.4998348629570177</v>
      </c>
    </row>
    <row r="2819" spans="1:14" x14ac:dyDescent="0.2">
      <c r="A2819" s="30">
        <v>37583</v>
      </c>
      <c r="B2819" s="3" t="s">
        <v>20</v>
      </c>
      <c r="C2819" s="3" t="s">
        <v>41</v>
      </c>
      <c r="D2819" s="2">
        <v>3</v>
      </c>
      <c r="E2819" s="3" t="s">
        <v>6</v>
      </c>
      <c r="F2819" s="3" t="str">
        <f t="shared" ref="F2819:F2882" si="223">VLOOKUP(E2819,P$3:Q$22,2)</f>
        <v>Por</v>
      </c>
      <c r="G2819" s="3" t="str">
        <f t="shared" ref="G2819:G2882" si="224">VLOOKUP(E2819,P$24:Q$44,2)</f>
        <v>Hemisph</v>
      </c>
      <c r="H2819" s="17">
        <v>5</v>
      </c>
      <c r="I2819" s="17">
        <v>4</v>
      </c>
      <c r="J2819" s="17">
        <v>4</v>
      </c>
      <c r="K2819" s="22">
        <v>0</v>
      </c>
      <c r="L2819" s="12">
        <f t="shared" ref="L2819:L2882" si="225">IF(J2819&gt;0,PI()*((H2819/2)*(I2819/2)+J2819^2),((H2819/2)*(I2819/2))*PI())</f>
        <v>65.973445725385659</v>
      </c>
      <c r="M2819" s="4">
        <f t="shared" si="220"/>
        <v>1.8193691674280532</v>
      </c>
      <c r="N2819" s="4">
        <f t="shared" si="221"/>
        <v>4.1892523235728234</v>
      </c>
    </row>
    <row r="2820" spans="1:14" x14ac:dyDescent="0.2">
      <c r="A2820" s="30">
        <v>37583</v>
      </c>
      <c r="B2820" s="3" t="s">
        <v>20</v>
      </c>
      <c r="C2820" s="3" t="s">
        <v>41</v>
      </c>
      <c r="D2820" s="2">
        <v>3</v>
      </c>
      <c r="E2820" s="3" t="s">
        <v>6</v>
      </c>
      <c r="F2820" s="3" t="str">
        <f t="shared" si="223"/>
        <v>Por</v>
      </c>
      <c r="G2820" s="3" t="str">
        <f t="shared" si="224"/>
        <v>Hemisph</v>
      </c>
      <c r="H2820" s="17">
        <v>8</v>
      </c>
      <c r="I2820" s="17">
        <v>6</v>
      </c>
      <c r="J2820" s="17">
        <v>5.5</v>
      </c>
      <c r="K2820" s="22">
        <v>0</v>
      </c>
      <c r="L2820" s="12">
        <f t="shared" si="225"/>
        <v>132.73228961416876</v>
      </c>
      <c r="M2820" s="4">
        <f t="shared" si="220"/>
        <v>2.1229765859798451</v>
      </c>
      <c r="N2820" s="4">
        <f t="shared" si="221"/>
        <v>4.8883342396525826</v>
      </c>
    </row>
    <row r="2821" spans="1:14" x14ac:dyDescent="0.2">
      <c r="A2821" s="30">
        <v>37583</v>
      </c>
      <c r="B2821" s="3" t="s">
        <v>20</v>
      </c>
      <c r="C2821" s="3" t="s">
        <v>41</v>
      </c>
      <c r="D2821" s="2">
        <v>3</v>
      </c>
      <c r="E2821" s="3" t="s">
        <v>6</v>
      </c>
      <c r="F2821" s="3" t="str">
        <f t="shared" si="223"/>
        <v>Por</v>
      </c>
      <c r="G2821" s="3" t="str">
        <f t="shared" si="224"/>
        <v>Hemisph</v>
      </c>
      <c r="H2821" s="17">
        <v>7</v>
      </c>
      <c r="I2821" s="17">
        <v>6.5</v>
      </c>
      <c r="J2821" s="17">
        <v>5.5</v>
      </c>
      <c r="K2821" s="22">
        <v>0</v>
      </c>
      <c r="L2821" s="12">
        <f t="shared" si="225"/>
        <v>130.76879420567514</v>
      </c>
      <c r="M2821" s="4">
        <f t="shared" si="220"/>
        <v>2.1165041192085101</v>
      </c>
      <c r="N2821" s="4">
        <f t="shared" si="221"/>
        <v>4.8734308341500077</v>
      </c>
    </row>
    <row r="2822" spans="1:14" x14ac:dyDescent="0.2">
      <c r="A2822" s="30">
        <v>37583</v>
      </c>
      <c r="B2822" s="3" t="s">
        <v>20</v>
      </c>
      <c r="C2822" s="3" t="s">
        <v>41</v>
      </c>
      <c r="D2822" s="2">
        <v>3</v>
      </c>
      <c r="E2822" s="3" t="s">
        <v>6</v>
      </c>
      <c r="F2822" s="3" t="str">
        <f t="shared" si="223"/>
        <v>Por</v>
      </c>
      <c r="G2822" s="3" t="str">
        <f t="shared" si="224"/>
        <v>Hemisph</v>
      </c>
      <c r="H2822" s="17">
        <v>1.2</v>
      </c>
      <c r="I2822" s="17">
        <v>0.8</v>
      </c>
      <c r="J2822" s="17">
        <v>0.4</v>
      </c>
      <c r="K2822" s="22">
        <v>0</v>
      </c>
      <c r="L2822" s="12">
        <f t="shared" si="225"/>
        <v>1.2566370614359172</v>
      </c>
      <c r="M2822" s="4">
        <f t="shared" si="220"/>
        <v>9.9209864022096222E-2</v>
      </c>
      <c r="N2822" s="4">
        <f t="shared" si="221"/>
        <v>0.22843915397524506</v>
      </c>
    </row>
    <row r="2823" spans="1:14" x14ac:dyDescent="0.2">
      <c r="A2823" s="31">
        <v>37583</v>
      </c>
      <c r="B2823" s="11" t="s">
        <v>38</v>
      </c>
      <c r="C2823" s="3" t="s">
        <v>41</v>
      </c>
      <c r="D2823" s="6">
        <v>3</v>
      </c>
      <c r="E2823" s="28" t="s">
        <v>6</v>
      </c>
      <c r="F2823" s="3" t="str">
        <f t="shared" si="223"/>
        <v>Por</v>
      </c>
      <c r="G2823" s="3" t="str">
        <f t="shared" si="224"/>
        <v>Hemisph</v>
      </c>
      <c r="H2823" s="19">
        <v>5</v>
      </c>
      <c r="I2823" s="19">
        <v>6.5</v>
      </c>
      <c r="J2823" s="19">
        <v>6</v>
      </c>
      <c r="K2823" s="24">
        <v>15</v>
      </c>
      <c r="L2823" s="12">
        <f t="shared" si="225"/>
        <v>138.62277583964962</v>
      </c>
      <c r="M2823" s="4">
        <f t="shared" si="220"/>
        <v>2.1418345910900127</v>
      </c>
      <c r="N2823" s="4">
        <f t="shared" si="221"/>
        <v>4.9317564011028612</v>
      </c>
    </row>
    <row r="2824" spans="1:14" x14ac:dyDescent="0.2">
      <c r="A2824" s="31">
        <v>37583</v>
      </c>
      <c r="B2824" s="11" t="s">
        <v>38</v>
      </c>
      <c r="C2824" s="3" t="s">
        <v>41</v>
      </c>
      <c r="D2824" s="6">
        <v>3</v>
      </c>
      <c r="E2824" s="28" t="s">
        <v>6</v>
      </c>
      <c r="F2824" s="3" t="str">
        <f t="shared" si="223"/>
        <v>Por</v>
      </c>
      <c r="G2824" s="3" t="str">
        <f t="shared" si="224"/>
        <v>Hemisph</v>
      </c>
      <c r="H2824" s="19">
        <v>1.5</v>
      </c>
      <c r="I2824" s="19">
        <v>1.5</v>
      </c>
      <c r="J2824" s="19">
        <v>0</v>
      </c>
      <c r="K2824" s="24">
        <v>0</v>
      </c>
      <c r="L2824" s="12">
        <f t="shared" si="225"/>
        <v>1.7671458676442586</v>
      </c>
      <c r="M2824" s="4">
        <f t="shared" si="220"/>
        <v>0.24727239947753393</v>
      </c>
      <c r="N2824" s="4">
        <f t="shared" si="221"/>
        <v>0.56936574094583825</v>
      </c>
    </row>
    <row r="2825" spans="1:14" x14ac:dyDescent="0.2">
      <c r="A2825" s="31">
        <v>37583</v>
      </c>
      <c r="B2825" s="11" t="s">
        <v>38</v>
      </c>
      <c r="C2825" s="3" t="s">
        <v>41</v>
      </c>
      <c r="D2825" s="6">
        <v>3</v>
      </c>
      <c r="E2825" s="28" t="s">
        <v>6</v>
      </c>
      <c r="F2825" s="3" t="str">
        <f t="shared" si="223"/>
        <v>Por</v>
      </c>
      <c r="G2825" s="3" t="str">
        <f t="shared" si="224"/>
        <v>Hemisph</v>
      </c>
      <c r="H2825" s="19">
        <v>3</v>
      </c>
      <c r="I2825" s="19">
        <v>2</v>
      </c>
      <c r="J2825" s="19">
        <v>0</v>
      </c>
      <c r="K2825" s="24">
        <v>0</v>
      </c>
      <c r="L2825" s="12">
        <f t="shared" si="225"/>
        <v>4.7123889803846897</v>
      </c>
      <c r="M2825" s="4">
        <f t="shared" si="220"/>
        <v>0.67324113174981504</v>
      </c>
      <c r="N2825" s="4">
        <f t="shared" si="221"/>
        <v>1.5501949939575645</v>
      </c>
    </row>
    <row r="2826" spans="1:14" x14ac:dyDescent="0.2">
      <c r="A2826" s="31">
        <v>37583</v>
      </c>
      <c r="B2826" s="11" t="s">
        <v>38</v>
      </c>
      <c r="C2826" s="3" t="s">
        <v>41</v>
      </c>
      <c r="D2826" s="6">
        <v>3</v>
      </c>
      <c r="E2826" s="28" t="s">
        <v>6</v>
      </c>
      <c r="F2826" s="3" t="str">
        <f t="shared" si="223"/>
        <v>Por</v>
      </c>
      <c r="G2826" s="3" t="str">
        <f t="shared" si="224"/>
        <v>Hemisph</v>
      </c>
      <c r="H2826" s="19">
        <v>6</v>
      </c>
      <c r="I2826" s="19">
        <v>7.5</v>
      </c>
      <c r="J2826" s="19">
        <v>4</v>
      </c>
      <c r="K2826" s="24">
        <v>5</v>
      </c>
      <c r="L2826" s="12">
        <f t="shared" si="225"/>
        <v>85.608399810321856</v>
      </c>
      <c r="M2826" s="4">
        <f t="shared" ref="M2826:M2889" si="226">LOG(L2826)</f>
        <v>1.932516379306795</v>
      </c>
      <c r="N2826" s="4">
        <f t="shared" ref="N2826:N2889" si="227">LN(L2826)</f>
        <v>4.4497834069586535</v>
      </c>
    </row>
    <row r="2827" spans="1:14" x14ac:dyDescent="0.2">
      <c r="A2827" s="31">
        <v>37583</v>
      </c>
      <c r="B2827" s="11" t="s">
        <v>38</v>
      </c>
      <c r="C2827" s="3" t="s">
        <v>41</v>
      </c>
      <c r="D2827" s="6">
        <v>3</v>
      </c>
      <c r="E2827" s="28" t="s">
        <v>6</v>
      </c>
      <c r="F2827" s="3" t="str">
        <f t="shared" si="223"/>
        <v>Por</v>
      </c>
      <c r="G2827" s="3" t="str">
        <f t="shared" si="224"/>
        <v>Hemisph</v>
      </c>
      <c r="H2827" s="19">
        <v>8</v>
      </c>
      <c r="I2827" s="19">
        <v>5.5</v>
      </c>
      <c r="J2827" s="19">
        <v>8</v>
      </c>
      <c r="K2827" s="24">
        <v>10</v>
      </c>
      <c r="L2827" s="12">
        <f t="shared" si="225"/>
        <v>235.61944901923448</v>
      </c>
      <c r="M2827" s="4">
        <f t="shared" si="226"/>
        <v>2.3722111360858338</v>
      </c>
      <c r="N2827" s="4">
        <f t="shared" si="227"/>
        <v>5.462217999385711</v>
      </c>
    </row>
    <row r="2828" spans="1:14" x14ac:dyDescent="0.2">
      <c r="A2828" s="31">
        <v>37583</v>
      </c>
      <c r="B2828" s="11" t="s">
        <v>38</v>
      </c>
      <c r="C2828" s="3" t="s">
        <v>41</v>
      </c>
      <c r="D2828" s="6">
        <v>3</v>
      </c>
      <c r="E2828" s="28" t="s">
        <v>6</v>
      </c>
      <c r="F2828" s="3" t="str">
        <f t="shared" si="223"/>
        <v>Por</v>
      </c>
      <c r="G2828" s="3" t="str">
        <f t="shared" si="224"/>
        <v>Hemisph</v>
      </c>
      <c r="H2828" s="19">
        <v>7</v>
      </c>
      <c r="I2828" s="19">
        <v>7.5</v>
      </c>
      <c r="J2828" s="19">
        <v>11</v>
      </c>
      <c r="K2828" s="24">
        <v>10</v>
      </c>
      <c r="L2828" s="12">
        <f t="shared" si="225"/>
        <v>421.36611466273098</v>
      </c>
      <c r="M2828" s="4">
        <f t="shared" si="226"/>
        <v>2.6246596076681414</v>
      </c>
      <c r="N2828" s="4">
        <f t="shared" si="227"/>
        <v>6.0435020868002622</v>
      </c>
    </row>
    <row r="2829" spans="1:14" x14ac:dyDescent="0.2">
      <c r="A2829" s="31">
        <v>37583</v>
      </c>
      <c r="B2829" s="11" t="s">
        <v>38</v>
      </c>
      <c r="C2829" s="3" t="s">
        <v>41</v>
      </c>
      <c r="D2829" s="6">
        <v>3</v>
      </c>
      <c r="E2829" s="28" t="s">
        <v>6</v>
      </c>
      <c r="F2829" s="3" t="str">
        <f t="shared" si="223"/>
        <v>Por</v>
      </c>
      <c r="G2829" s="3" t="str">
        <f t="shared" si="224"/>
        <v>Hemisph</v>
      </c>
      <c r="H2829" s="19">
        <v>4</v>
      </c>
      <c r="I2829" s="19">
        <v>2</v>
      </c>
      <c r="J2829" s="19">
        <v>3</v>
      </c>
      <c r="K2829" s="24">
        <v>5</v>
      </c>
      <c r="L2829" s="12">
        <f t="shared" si="225"/>
        <v>34.557519189487721</v>
      </c>
      <c r="M2829" s="4">
        <f t="shared" si="226"/>
        <v>1.5385425578523588</v>
      </c>
      <c r="N2829" s="4">
        <f t="shared" si="227"/>
        <v>3.5426251586477706</v>
      </c>
    </row>
    <row r="2830" spans="1:14" x14ac:dyDescent="0.2">
      <c r="A2830" s="31">
        <v>37583</v>
      </c>
      <c r="B2830" s="11" t="s">
        <v>38</v>
      </c>
      <c r="C2830" s="3" t="s">
        <v>41</v>
      </c>
      <c r="D2830" s="6">
        <v>3</v>
      </c>
      <c r="E2830" s="28" t="s">
        <v>6</v>
      </c>
      <c r="F2830" s="3" t="str">
        <f t="shared" si="223"/>
        <v>Por</v>
      </c>
      <c r="G2830" s="3" t="str">
        <f t="shared" si="224"/>
        <v>Hemisph</v>
      </c>
      <c r="H2830" s="19">
        <v>2</v>
      </c>
      <c r="I2830" s="19">
        <v>2</v>
      </c>
      <c r="J2830" s="19">
        <v>0</v>
      </c>
      <c r="K2830" s="24">
        <v>5</v>
      </c>
      <c r="L2830" s="12">
        <f t="shared" si="225"/>
        <v>3.1415926535897931</v>
      </c>
      <c r="M2830" s="4">
        <f t="shared" si="226"/>
        <v>0.49714987269413385</v>
      </c>
      <c r="N2830" s="4">
        <f t="shared" si="227"/>
        <v>1.1447298858494002</v>
      </c>
    </row>
    <row r="2831" spans="1:14" x14ac:dyDescent="0.2">
      <c r="A2831" s="31">
        <v>37583</v>
      </c>
      <c r="B2831" s="11" t="s">
        <v>38</v>
      </c>
      <c r="C2831" s="3" t="s">
        <v>41</v>
      </c>
      <c r="D2831" s="6">
        <v>3</v>
      </c>
      <c r="E2831" s="28" t="s">
        <v>6</v>
      </c>
      <c r="F2831" s="3" t="str">
        <f t="shared" si="223"/>
        <v>Por</v>
      </c>
      <c r="G2831" s="3" t="str">
        <f t="shared" si="224"/>
        <v>Hemisph</v>
      </c>
      <c r="H2831" s="19">
        <v>3</v>
      </c>
      <c r="I2831" s="19">
        <v>2</v>
      </c>
      <c r="J2831" s="19">
        <v>2</v>
      </c>
      <c r="K2831" s="24">
        <v>5</v>
      </c>
      <c r="L2831" s="12">
        <f t="shared" si="225"/>
        <v>17.27875959474386</v>
      </c>
      <c r="M2831" s="4">
        <f t="shared" si="226"/>
        <v>1.2375125621883776</v>
      </c>
      <c r="N2831" s="4">
        <f t="shared" si="227"/>
        <v>2.8494779780878252</v>
      </c>
    </row>
    <row r="2832" spans="1:14" x14ac:dyDescent="0.2">
      <c r="A2832" s="31">
        <v>37583</v>
      </c>
      <c r="B2832" s="11" t="s">
        <v>38</v>
      </c>
      <c r="C2832" s="3" t="s">
        <v>41</v>
      </c>
      <c r="D2832" s="6">
        <v>3</v>
      </c>
      <c r="E2832" s="28" t="s">
        <v>6</v>
      </c>
      <c r="F2832" s="3" t="str">
        <f t="shared" si="223"/>
        <v>Por</v>
      </c>
      <c r="G2832" s="3" t="str">
        <f t="shared" si="224"/>
        <v>Hemisph</v>
      </c>
      <c r="H2832" s="19">
        <v>5.5</v>
      </c>
      <c r="I2832" s="19">
        <v>6</v>
      </c>
      <c r="J2832" s="19">
        <v>4</v>
      </c>
      <c r="K2832" s="24">
        <v>0</v>
      </c>
      <c r="L2832" s="12">
        <f t="shared" si="225"/>
        <v>76.18362184955248</v>
      </c>
      <c r="M2832" s="4">
        <f t="shared" si="226"/>
        <v>1.8818616156324164</v>
      </c>
      <c r="N2832" s="4">
        <f t="shared" si="227"/>
        <v>4.333146503232892</v>
      </c>
    </row>
    <row r="2833" spans="1:14" x14ac:dyDescent="0.2">
      <c r="A2833" s="30">
        <v>37583</v>
      </c>
      <c r="B2833" s="3" t="s">
        <v>20</v>
      </c>
      <c r="C2833" s="3" t="s">
        <v>41</v>
      </c>
      <c r="D2833" s="2">
        <v>4</v>
      </c>
      <c r="E2833" s="3" t="s">
        <v>6</v>
      </c>
      <c r="F2833" s="3" t="str">
        <f t="shared" si="223"/>
        <v>Por</v>
      </c>
      <c r="G2833" s="3" t="str">
        <f t="shared" si="224"/>
        <v>Hemisph</v>
      </c>
      <c r="H2833" s="17">
        <v>13</v>
      </c>
      <c r="I2833" s="17">
        <v>12.5</v>
      </c>
      <c r="J2833" s="17">
        <v>18.5</v>
      </c>
      <c r="K2833" s="22">
        <v>65</v>
      </c>
      <c r="L2833" s="12">
        <f t="shared" si="225"/>
        <v>1202.8372872431921</v>
      </c>
      <c r="M2833" s="4">
        <f t="shared" si="226"/>
        <v>3.080206882508763</v>
      </c>
      <c r="N2833" s="4">
        <f t="shared" si="227"/>
        <v>7.0924384510023399</v>
      </c>
    </row>
    <row r="2834" spans="1:14" x14ac:dyDescent="0.2">
      <c r="A2834" s="30">
        <v>37583</v>
      </c>
      <c r="B2834" s="3" t="s">
        <v>20</v>
      </c>
      <c r="C2834" s="3" t="s">
        <v>41</v>
      </c>
      <c r="D2834" s="2">
        <v>4</v>
      </c>
      <c r="E2834" s="3" t="s">
        <v>6</v>
      </c>
      <c r="F2834" s="3" t="str">
        <f t="shared" si="223"/>
        <v>Por</v>
      </c>
      <c r="G2834" s="3" t="str">
        <f t="shared" si="224"/>
        <v>Hemisph</v>
      </c>
      <c r="H2834" s="17">
        <v>6.5</v>
      </c>
      <c r="I2834" s="17">
        <v>7.5</v>
      </c>
      <c r="J2834" s="17">
        <v>7</v>
      </c>
      <c r="K2834" s="22">
        <v>30</v>
      </c>
      <c r="L2834" s="12">
        <f t="shared" si="225"/>
        <v>192.22620049152547</v>
      </c>
      <c r="M2834" s="4">
        <f t="shared" si="226"/>
        <v>2.2838125818413468</v>
      </c>
      <c r="N2834" s="4">
        <f t="shared" si="227"/>
        <v>5.2586728061401296</v>
      </c>
    </row>
    <row r="2835" spans="1:14" x14ac:dyDescent="0.2">
      <c r="A2835" s="30">
        <v>37583</v>
      </c>
      <c r="B2835" s="3" t="s">
        <v>20</v>
      </c>
      <c r="C2835" s="3" t="s">
        <v>41</v>
      </c>
      <c r="D2835" s="2">
        <v>4</v>
      </c>
      <c r="E2835" s="3" t="s">
        <v>6</v>
      </c>
      <c r="F2835" s="3" t="str">
        <f t="shared" si="223"/>
        <v>Por</v>
      </c>
      <c r="G2835" s="3" t="str">
        <f t="shared" si="224"/>
        <v>Hemisph</v>
      </c>
      <c r="H2835" s="17">
        <v>11</v>
      </c>
      <c r="I2835" s="17">
        <v>7</v>
      </c>
      <c r="J2835" s="17">
        <v>4</v>
      </c>
      <c r="K2835" s="22">
        <v>10</v>
      </c>
      <c r="L2835" s="12">
        <f t="shared" si="225"/>
        <v>110.7411410390402</v>
      </c>
      <c r="M2835" s="4">
        <f t="shared" si="226"/>
        <v>2.0443089940215513</v>
      </c>
      <c r="N2835" s="4">
        <f t="shared" si="227"/>
        <v>4.7071954151076776</v>
      </c>
    </row>
    <row r="2836" spans="1:14" x14ac:dyDescent="0.2">
      <c r="A2836" s="31">
        <v>37583</v>
      </c>
      <c r="B2836" s="11" t="s">
        <v>38</v>
      </c>
      <c r="C2836" s="3" t="s">
        <v>41</v>
      </c>
      <c r="D2836" s="6">
        <v>4</v>
      </c>
      <c r="E2836" s="28" t="s">
        <v>6</v>
      </c>
      <c r="F2836" s="3" t="str">
        <f t="shared" si="223"/>
        <v>Por</v>
      </c>
      <c r="G2836" s="3" t="str">
        <f t="shared" si="224"/>
        <v>Hemisph</v>
      </c>
      <c r="H2836" s="19">
        <v>51.5</v>
      </c>
      <c r="I2836" s="17">
        <v>49</v>
      </c>
      <c r="J2836" s="19">
        <v>8</v>
      </c>
      <c r="K2836" s="22">
        <v>5</v>
      </c>
      <c r="L2836" s="12">
        <f t="shared" si="225"/>
        <v>2183.0141951632077</v>
      </c>
      <c r="M2836" s="4">
        <f t="shared" si="226"/>
        <v>3.3390565597407504</v>
      </c>
      <c r="N2836" s="4">
        <f t="shared" si="227"/>
        <v>7.6884618591230334</v>
      </c>
    </row>
    <row r="2837" spans="1:14" x14ac:dyDescent="0.2">
      <c r="A2837" s="31">
        <v>37583</v>
      </c>
      <c r="B2837" s="11" t="s">
        <v>38</v>
      </c>
      <c r="C2837" s="3" t="s">
        <v>41</v>
      </c>
      <c r="D2837" s="6">
        <v>4</v>
      </c>
      <c r="E2837" s="28" t="s">
        <v>6</v>
      </c>
      <c r="F2837" s="3" t="str">
        <f t="shared" si="223"/>
        <v>Por</v>
      </c>
      <c r="G2837" s="3" t="str">
        <f t="shared" si="224"/>
        <v>Hemisph</v>
      </c>
      <c r="H2837" s="19">
        <v>18</v>
      </c>
      <c r="I2837" s="17">
        <v>20</v>
      </c>
      <c r="J2837" s="19">
        <v>3</v>
      </c>
      <c r="K2837" s="22">
        <v>5</v>
      </c>
      <c r="L2837" s="12">
        <f t="shared" si="225"/>
        <v>311.01767270538954</v>
      </c>
      <c r="M2837" s="4">
        <f t="shared" si="226"/>
        <v>2.4927850672916838</v>
      </c>
      <c r="N2837" s="4">
        <f t="shared" si="227"/>
        <v>5.7398497359839897</v>
      </c>
    </row>
    <row r="2838" spans="1:14" x14ac:dyDescent="0.2">
      <c r="A2838" s="31">
        <v>37583</v>
      </c>
      <c r="B2838" s="11" t="s">
        <v>38</v>
      </c>
      <c r="C2838" s="3" t="s">
        <v>41</v>
      </c>
      <c r="D2838" s="6">
        <v>4</v>
      </c>
      <c r="E2838" s="28" t="s">
        <v>6</v>
      </c>
      <c r="F2838" s="3" t="str">
        <f t="shared" si="223"/>
        <v>Por</v>
      </c>
      <c r="G2838" s="3" t="str">
        <f t="shared" si="224"/>
        <v>Hemisph</v>
      </c>
      <c r="H2838" s="19">
        <v>63</v>
      </c>
      <c r="I2838" s="17">
        <v>46</v>
      </c>
      <c r="J2838" s="19">
        <v>39</v>
      </c>
      <c r="K2838" s="22">
        <v>10</v>
      </c>
      <c r="L2838" s="12">
        <f t="shared" si="225"/>
        <v>7054.4463036358802</v>
      </c>
      <c r="M2838" s="4">
        <f t="shared" si="226"/>
        <v>3.8484629320928674</v>
      </c>
      <c r="N2838" s="4">
        <f t="shared" si="227"/>
        <v>8.8614133783771933</v>
      </c>
    </row>
    <row r="2839" spans="1:14" x14ac:dyDescent="0.2">
      <c r="A2839" s="31">
        <v>37583</v>
      </c>
      <c r="B2839" s="11" t="s">
        <v>38</v>
      </c>
      <c r="C2839" s="3" t="s">
        <v>41</v>
      </c>
      <c r="D2839" s="6">
        <v>4</v>
      </c>
      <c r="E2839" s="28" t="s">
        <v>6</v>
      </c>
      <c r="F2839" s="3" t="str">
        <f t="shared" si="223"/>
        <v>Por</v>
      </c>
      <c r="G2839" s="3" t="str">
        <f t="shared" si="224"/>
        <v>Hemisph</v>
      </c>
      <c r="H2839" s="19">
        <v>19</v>
      </c>
      <c r="I2839" s="17">
        <v>8.5</v>
      </c>
      <c r="J2839" s="19">
        <v>2</v>
      </c>
      <c r="K2839" s="22">
        <v>5</v>
      </c>
      <c r="L2839" s="12">
        <f t="shared" si="225"/>
        <v>139.40817400304707</v>
      </c>
      <c r="M2839" s="4">
        <f t="shared" si="226"/>
        <v>2.1442882387572841</v>
      </c>
      <c r="N2839" s="4">
        <f t="shared" si="227"/>
        <v>4.9374061336449797</v>
      </c>
    </row>
    <row r="2840" spans="1:14" x14ac:dyDescent="0.2">
      <c r="A2840" s="31">
        <v>37583</v>
      </c>
      <c r="B2840" s="11" t="s">
        <v>38</v>
      </c>
      <c r="C2840" s="3" t="s">
        <v>41</v>
      </c>
      <c r="D2840" s="6">
        <v>4</v>
      </c>
      <c r="E2840" s="28" t="s">
        <v>6</v>
      </c>
      <c r="F2840" s="3" t="str">
        <f t="shared" si="223"/>
        <v>Por</v>
      </c>
      <c r="G2840" s="3" t="str">
        <f t="shared" si="224"/>
        <v>Hemisph</v>
      </c>
      <c r="H2840" s="19">
        <v>5.5</v>
      </c>
      <c r="I2840" s="17">
        <v>3.5</v>
      </c>
      <c r="J2840" s="19">
        <v>2</v>
      </c>
      <c r="K2840" s="22">
        <v>0</v>
      </c>
      <c r="L2840" s="12">
        <f t="shared" si="225"/>
        <v>27.68528525976005</v>
      </c>
      <c r="M2840" s="4">
        <f t="shared" si="226"/>
        <v>1.442249002693589</v>
      </c>
      <c r="N2840" s="4">
        <f t="shared" si="227"/>
        <v>3.3209010539877872</v>
      </c>
    </row>
    <row r="2841" spans="1:14" x14ac:dyDescent="0.2">
      <c r="A2841" s="31">
        <v>37583</v>
      </c>
      <c r="B2841" s="11" t="s">
        <v>38</v>
      </c>
      <c r="C2841" s="3" t="s">
        <v>41</v>
      </c>
      <c r="D2841" s="6">
        <v>4</v>
      </c>
      <c r="E2841" s="28" t="s">
        <v>6</v>
      </c>
      <c r="F2841" s="3" t="str">
        <f t="shared" si="223"/>
        <v>Por</v>
      </c>
      <c r="G2841" s="3" t="str">
        <f t="shared" si="224"/>
        <v>Hemisph</v>
      </c>
      <c r="H2841" s="19">
        <v>7</v>
      </c>
      <c r="I2841" s="17">
        <v>4.5</v>
      </c>
      <c r="J2841" s="19">
        <v>0</v>
      </c>
      <c r="K2841" s="22">
        <v>15</v>
      </c>
      <c r="L2841" s="12">
        <f t="shared" si="225"/>
        <v>24.740042147019622</v>
      </c>
      <c r="M2841" s="4">
        <f t="shared" si="226"/>
        <v>1.3934004351557721</v>
      </c>
      <c r="N2841" s="4">
        <f t="shared" si="227"/>
        <v>3.2084230705610968</v>
      </c>
    </row>
    <row r="2842" spans="1:14" x14ac:dyDescent="0.2">
      <c r="A2842" s="31">
        <v>37583</v>
      </c>
      <c r="B2842" s="11" t="s">
        <v>38</v>
      </c>
      <c r="C2842" s="3" t="s">
        <v>41</v>
      </c>
      <c r="D2842" s="6">
        <v>4</v>
      </c>
      <c r="E2842" s="28" t="s">
        <v>6</v>
      </c>
      <c r="F2842" s="3" t="str">
        <f t="shared" si="223"/>
        <v>Por</v>
      </c>
      <c r="G2842" s="3" t="str">
        <f t="shared" si="224"/>
        <v>Hemisph</v>
      </c>
      <c r="H2842" s="19">
        <v>59</v>
      </c>
      <c r="I2842" s="17">
        <v>55</v>
      </c>
      <c r="J2842" s="19">
        <v>41</v>
      </c>
      <c r="K2842" s="22">
        <v>25</v>
      </c>
      <c r="L2842" s="12">
        <f t="shared" si="225"/>
        <v>7829.6342909091618</v>
      </c>
      <c r="M2842" s="4">
        <f t="shared" si="226"/>
        <v>3.8937414773645451</v>
      </c>
      <c r="N2842" s="4">
        <f t="shared" si="227"/>
        <v>8.9656710817522143</v>
      </c>
    </row>
    <row r="2843" spans="1:14" x14ac:dyDescent="0.2">
      <c r="A2843" s="31">
        <v>37583</v>
      </c>
      <c r="B2843" s="11" t="s">
        <v>38</v>
      </c>
      <c r="C2843" s="3" t="s">
        <v>41</v>
      </c>
      <c r="D2843" s="6">
        <v>4</v>
      </c>
      <c r="E2843" s="28" t="s">
        <v>6</v>
      </c>
      <c r="F2843" s="3" t="str">
        <f t="shared" si="223"/>
        <v>Por</v>
      </c>
      <c r="G2843" s="3" t="str">
        <f t="shared" si="224"/>
        <v>Hemisph</v>
      </c>
      <c r="H2843" s="19">
        <v>6</v>
      </c>
      <c r="I2843" s="17">
        <v>6</v>
      </c>
      <c r="J2843" s="19">
        <v>5</v>
      </c>
      <c r="K2843" s="22">
        <v>5</v>
      </c>
      <c r="L2843" s="12">
        <f t="shared" si="225"/>
        <v>106.81415022205297</v>
      </c>
      <c r="M2843" s="4">
        <f t="shared" si="226"/>
        <v>2.028628789736389</v>
      </c>
      <c r="N2843" s="4">
        <f t="shared" si="227"/>
        <v>4.6710904104655615</v>
      </c>
    </row>
    <row r="2844" spans="1:14" x14ac:dyDescent="0.2">
      <c r="A2844" s="30">
        <v>37583</v>
      </c>
      <c r="B2844" s="3" t="s">
        <v>20</v>
      </c>
      <c r="C2844" s="3" t="s">
        <v>41</v>
      </c>
      <c r="D2844" s="2">
        <v>5</v>
      </c>
      <c r="E2844" s="3" t="s">
        <v>6</v>
      </c>
      <c r="F2844" s="3" t="str">
        <f t="shared" si="223"/>
        <v>Por</v>
      </c>
      <c r="G2844" s="3" t="str">
        <f t="shared" si="224"/>
        <v>Hemisph</v>
      </c>
      <c r="H2844" s="17">
        <v>10.5</v>
      </c>
      <c r="I2844" s="17">
        <v>8</v>
      </c>
      <c r="J2844" s="17">
        <v>8</v>
      </c>
      <c r="K2844" s="22">
        <v>70</v>
      </c>
      <c r="L2844" s="12">
        <f t="shared" si="225"/>
        <v>267.03537555513242</v>
      </c>
      <c r="M2844" s="4">
        <f t="shared" si="226"/>
        <v>2.4265687984084265</v>
      </c>
      <c r="N2844" s="4">
        <f t="shared" si="227"/>
        <v>5.5873811423397166</v>
      </c>
    </row>
    <row r="2845" spans="1:14" x14ac:dyDescent="0.2">
      <c r="A2845" s="30">
        <v>37583</v>
      </c>
      <c r="B2845" s="3" t="s">
        <v>20</v>
      </c>
      <c r="C2845" s="3" t="s">
        <v>41</v>
      </c>
      <c r="D2845" s="2">
        <v>5</v>
      </c>
      <c r="E2845" s="3" t="s">
        <v>6</v>
      </c>
      <c r="F2845" s="3" t="str">
        <f t="shared" si="223"/>
        <v>Por</v>
      </c>
      <c r="G2845" s="3" t="str">
        <f t="shared" si="224"/>
        <v>Hemisph</v>
      </c>
      <c r="H2845" s="17">
        <v>7</v>
      </c>
      <c r="I2845" s="17">
        <v>6.5</v>
      </c>
      <c r="J2845" s="17">
        <v>7</v>
      </c>
      <c r="K2845" s="22">
        <v>5</v>
      </c>
      <c r="L2845" s="12">
        <f t="shared" si="225"/>
        <v>189.67365646048376</v>
      </c>
      <c r="M2845" s="4">
        <f t="shared" si="226"/>
        <v>2.2780070164537025</v>
      </c>
      <c r="N2845" s="4">
        <f t="shared" si="227"/>
        <v>5.2453049978221369</v>
      </c>
    </row>
    <row r="2846" spans="1:14" x14ac:dyDescent="0.2">
      <c r="A2846" s="30">
        <v>37583</v>
      </c>
      <c r="B2846" s="3" t="s">
        <v>20</v>
      </c>
      <c r="C2846" s="3" t="s">
        <v>41</v>
      </c>
      <c r="D2846" s="2">
        <v>5</v>
      </c>
      <c r="E2846" s="3" t="s">
        <v>6</v>
      </c>
      <c r="F2846" s="3" t="str">
        <f t="shared" si="223"/>
        <v>Por</v>
      </c>
      <c r="G2846" s="3" t="str">
        <f t="shared" si="224"/>
        <v>Hemisph</v>
      </c>
      <c r="H2846" s="17">
        <v>4</v>
      </c>
      <c r="I2846" s="17">
        <v>3.2</v>
      </c>
      <c r="J2846" s="17">
        <v>1.2</v>
      </c>
      <c r="K2846" s="22">
        <v>20</v>
      </c>
      <c r="L2846" s="12">
        <f t="shared" si="225"/>
        <v>14.576989912656641</v>
      </c>
      <c r="M2846" s="4">
        <f t="shared" si="226"/>
        <v>1.1636678532490148</v>
      </c>
      <c r="N2846" s="4">
        <f t="shared" si="227"/>
        <v>2.6794442520875643</v>
      </c>
    </row>
    <row r="2847" spans="1:14" x14ac:dyDescent="0.2">
      <c r="A2847" s="30">
        <v>37583</v>
      </c>
      <c r="B2847" s="3" t="s">
        <v>20</v>
      </c>
      <c r="C2847" s="3" t="s">
        <v>41</v>
      </c>
      <c r="D2847" s="2">
        <v>5</v>
      </c>
      <c r="E2847" s="3" t="s">
        <v>6</v>
      </c>
      <c r="F2847" s="3" t="str">
        <f t="shared" si="223"/>
        <v>Por</v>
      </c>
      <c r="G2847" s="3" t="str">
        <f t="shared" si="224"/>
        <v>Hemisph</v>
      </c>
      <c r="H2847" s="17">
        <v>1.8</v>
      </c>
      <c r="I2847" s="17">
        <v>1.3</v>
      </c>
      <c r="J2847" s="17">
        <v>2</v>
      </c>
      <c r="K2847" s="22">
        <v>0</v>
      </c>
      <c r="L2847" s="12">
        <f t="shared" si="225"/>
        <v>14.404202316709201</v>
      </c>
      <c r="M2847" s="4">
        <f t="shared" si="226"/>
        <v>1.1584892127001738</v>
      </c>
      <c r="N2847" s="4">
        <f t="shared" si="227"/>
        <v>2.6675199915578283</v>
      </c>
    </row>
    <row r="2848" spans="1:14" x14ac:dyDescent="0.2">
      <c r="A2848" s="30">
        <v>37583</v>
      </c>
      <c r="B2848" s="3" t="s">
        <v>20</v>
      </c>
      <c r="C2848" s="3" t="s">
        <v>41</v>
      </c>
      <c r="D2848" s="2">
        <v>5</v>
      </c>
      <c r="E2848" s="3" t="s">
        <v>6</v>
      </c>
      <c r="F2848" s="3" t="str">
        <f t="shared" si="223"/>
        <v>Por</v>
      </c>
      <c r="G2848" s="3" t="str">
        <f t="shared" si="224"/>
        <v>Hemisph</v>
      </c>
      <c r="H2848" s="17">
        <v>36</v>
      </c>
      <c r="I2848" s="17">
        <v>24.5</v>
      </c>
      <c r="J2848" s="17">
        <v>20</v>
      </c>
      <c r="K2848" s="22">
        <v>10</v>
      </c>
      <c r="L2848" s="12">
        <f t="shared" si="225"/>
        <v>1949.3582415524666</v>
      </c>
      <c r="M2848" s="4">
        <f t="shared" si="226"/>
        <v>3.2898916585288824</v>
      </c>
      <c r="N2848" s="4">
        <f t="shared" si="227"/>
        <v>7.5752554904940617</v>
      </c>
    </row>
    <row r="2849" spans="1:14" x14ac:dyDescent="0.2">
      <c r="A2849" s="30">
        <v>37583</v>
      </c>
      <c r="B2849" s="3" t="s">
        <v>20</v>
      </c>
      <c r="C2849" s="3" t="s">
        <v>41</v>
      </c>
      <c r="D2849" s="2">
        <v>5</v>
      </c>
      <c r="E2849" s="3" t="s">
        <v>6</v>
      </c>
      <c r="F2849" s="3" t="str">
        <f t="shared" si="223"/>
        <v>Por</v>
      </c>
      <c r="G2849" s="3" t="str">
        <f t="shared" si="224"/>
        <v>Hemisph</v>
      </c>
      <c r="H2849" s="17">
        <v>3.5</v>
      </c>
      <c r="I2849" s="17">
        <v>3</v>
      </c>
      <c r="J2849" s="17">
        <v>0.8</v>
      </c>
      <c r="K2849" s="22">
        <v>5</v>
      </c>
      <c r="L2849" s="12">
        <f t="shared" si="225"/>
        <v>10.257300013970674</v>
      </c>
      <c r="M2849" s="4">
        <f t="shared" si="226"/>
        <v>1.0110330583052265</v>
      </c>
      <c r="N2849" s="4">
        <f t="shared" si="227"/>
        <v>2.3279896485777947</v>
      </c>
    </row>
    <row r="2850" spans="1:14" x14ac:dyDescent="0.2">
      <c r="A2850" s="31">
        <v>37583</v>
      </c>
      <c r="B2850" s="11" t="s">
        <v>38</v>
      </c>
      <c r="C2850" s="3" t="s">
        <v>41</v>
      </c>
      <c r="D2850" s="6">
        <v>5</v>
      </c>
      <c r="E2850" s="28" t="s">
        <v>6</v>
      </c>
      <c r="F2850" s="3" t="str">
        <f t="shared" si="223"/>
        <v>Por</v>
      </c>
      <c r="G2850" s="3" t="str">
        <f t="shared" si="224"/>
        <v>Hemisph</v>
      </c>
      <c r="H2850" s="19">
        <v>12.5</v>
      </c>
      <c r="I2850" s="17">
        <v>12</v>
      </c>
      <c r="J2850" s="19">
        <v>12</v>
      </c>
      <c r="K2850" s="22">
        <v>0</v>
      </c>
      <c r="L2850" s="12">
        <f t="shared" si="225"/>
        <v>570.19906662654751</v>
      </c>
      <c r="M2850" s="4">
        <f t="shared" si="226"/>
        <v>2.7560265020662653</v>
      </c>
      <c r="N2850" s="4">
        <f t="shared" si="227"/>
        <v>6.3459855395543059</v>
      </c>
    </row>
    <row r="2851" spans="1:14" x14ac:dyDescent="0.2">
      <c r="A2851" s="31">
        <v>37583</v>
      </c>
      <c r="B2851" s="11" t="s">
        <v>38</v>
      </c>
      <c r="C2851" s="3" t="s">
        <v>41</v>
      </c>
      <c r="D2851" s="6">
        <v>5</v>
      </c>
      <c r="E2851" s="28" t="s">
        <v>6</v>
      </c>
      <c r="F2851" s="3" t="str">
        <f t="shared" si="223"/>
        <v>Por</v>
      </c>
      <c r="G2851" s="3" t="str">
        <f t="shared" si="224"/>
        <v>Hemisph</v>
      </c>
      <c r="H2851" s="19">
        <v>23</v>
      </c>
      <c r="I2851" s="17">
        <v>21</v>
      </c>
      <c r="J2851" s="19">
        <v>19</v>
      </c>
      <c r="K2851" s="22">
        <v>10</v>
      </c>
      <c r="L2851" s="12">
        <f t="shared" si="225"/>
        <v>1513.4622608668828</v>
      </c>
      <c r="M2851" s="4">
        <f t="shared" si="226"/>
        <v>3.1799715960216246</v>
      </c>
      <c r="N2851" s="4">
        <f t="shared" si="227"/>
        <v>7.3221551931438755</v>
      </c>
    </row>
    <row r="2852" spans="1:14" x14ac:dyDescent="0.2">
      <c r="A2852" s="31">
        <v>37583</v>
      </c>
      <c r="B2852" s="11" t="s">
        <v>38</v>
      </c>
      <c r="C2852" s="3" t="s">
        <v>41</v>
      </c>
      <c r="D2852" s="6">
        <v>5</v>
      </c>
      <c r="E2852" s="28" t="s">
        <v>6</v>
      </c>
      <c r="F2852" s="3" t="str">
        <f t="shared" si="223"/>
        <v>Por</v>
      </c>
      <c r="G2852" s="3" t="str">
        <f t="shared" si="224"/>
        <v>Hemisph</v>
      </c>
      <c r="H2852" s="19">
        <v>11</v>
      </c>
      <c r="I2852" s="17">
        <v>7.5</v>
      </c>
      <c r="J2852" s="19">
        <v>10</v>
      </c>
      <c r="K2852" s="22">
        <v>0</v>
      </c>
      <c r="L2852" s="12">
        <f t="shared" si="225"/>
        <v>378.9546138392688</v>
      </c>
      <c r="M2852" s="4">
        <f t="shared" si="226"/>
        <v>2.578587199045983</v>
      </c>
      <c r="N2852" s="4">
        <f t="shared" si="227"/>
        <v>5.9374164455085499</v>
      </c>
    </row>
    <row r="2853" spans="1:14" x14ac:dyDescent="0.2">
      <c r="A2853" s="31">
        <v>37583</v>
      </c>
      <c r="B2853" s="11" t="s">
        <v>38</v>
      </c>
      <c r="C2853" s="3" t="s">
        <v>41</v>
      </c>
      <c r="D2853" s="6">
        <v>5</v>
      </c>
      <c r="E2853" s="28" t="s">
        <v>6</v>
      </c>
      <c r="F2853" s="3" t="str">
        <f t="shared" si="223"/>
        <v>Por</v>
      </c>
      <c r="G2853" s="3" t="str">
        <f t="shared" si="224"/>
        <v>Hemisph</v>
      </c>
      <c r="H2853" s="19">
        <v>3.5</v>
      </c>
      <c r="I2853" s="17">
        <v>3</v>
      </c>
      <c r="J2853" s="19">
        <v>0</v>
      </c>
      <c r="K2853" s="22">
        <v>60</v>
      </c>
      <c r="L2853" s="12">
        <f t="shared" si="225"/>
        <v>8.2466807156732074</v>
      </c>
      <c r="M2853" s="4">
        <f t="shared" si="226"/>
        <v>0.91627918043610956</v>
      </c>
      <c r="N2853" s="4">
        <f t="shared" si="227"/>
        <v>2.1098107818929872</v>
      </c>
    </row>
    <row r="2854" spans="1:14" x14ac:dyDescent="0.2">
      <c r="A2854" s="31">
        <v>37583</v>
      </c>
      <c r="B2854" s="11" t="s">
        <v>38</v>
      </c>
      <c r="C2854" s="3" t="s">
        <v>41</v>
      </c>
      <c r="D2854" s="6">
        <v>5</v>
      </c>
      <c r="E2854" s="28" t="s">
        <v>6</v>
      </c>
      <c r="F2854" s="3" t="str">
        <f t="shared" si="223"/>
        <v>Por</v>
      </c>
      <c r="G2854" s="3" t="str">
        <f t="shared" si="224"/>
        <v>Hemisph</v>
      </c>
      <c r="H2854" s="19">
        <v>8.5</v>
      </c>
      <c r="I2854" s="17">
        <v>6</v>
      </c>
      <c r="J2854" s="19">
        <v>2</v>
      </c>
      <c r="K2854" s="22">
        <v>10</v>
      </c>
      <c r="L2854" s="12">
        <f t="shared" si="225"/>
        <v>52.621676947629034</v>
      </c>
      <c r="M2854" s="4">
        <f t="shared" si="226"/>
        <v>1.7211646840669979</v>
      </c>
      <c r="N2854" s="4">
        <f t="shared" si="227"/>
        <v>3.9631281441204758</v>
      </c>
    </row>
    <row r="2855" spans="1:14" x14ac:dyDescent="0.2">
      <c r="A2855" s="31">
        <v>37583</v>
      </c>
      <c r="B2855" s="11" t="s">
        <v>38</v>
      </c>
      <c r="C2855" s="3" t="s">
        <v>41</v>
      </c>
      <c r="D2855" s="6">
        <v>5</v>
      </c>
      <c r="E2855" s="28" t="s">
        <v>6</v>
      </c>
      <c r="F2855" s="3" t="str">
        <f t="shared" si="223"/>
        <v>Por</v>
      </c>
      <c r="G2855" s="3" t="str">
        <f t="shared" si="224"/>
        <v>Hemisph</v>
      </c>
      <c r="H2855" s="19">
        <v>4.5</v>
      </c>
      <c r="I2855" s="17">
        <v>3.5</v>
      </c>
      <c r="J2855" s="19">
        <v>0</v>
      </c>
      <c r="K2855" s="22">
        <v>5</v>
      </c>
      <c r="L2855" s="12">
        <f t="shared" si="225"/>
        <v>12.370021073509811</v>
      </c>
      <c r="M2855" s="4">
        <f t="shared" si="226"/>
        <v>1.0923704394917908</v>
      </c>
      <c r="N2855" s="4">
        <f t="shared" si="227"/>
        <v>2.5152758900011518</v>
      </c>
    </row>
    <row r="2856" spans="1:14" x14ac:dyDescent="0.2">
      <c r="A2856" s="31">
        <v>37583</v>
      </c>
      <c r="B2856" s="11" t="s">
        <v>38</v>
      </c>
      <c r="C2856" s="3" t="s">
        <v>41</v>
      </c>
      <c r="D2856" s="6">
        <v>5</v>
      </c>
      <c r="E2856" s="28" t="s">
        <v>6</v>
      </c>
      <c r="F2856" s="3" t="str">
        <f t="shared" si="223"/>
        <v>Por</v>
      </c>
      <c r="G2856" s="3" t="str">
        <f t="shared" si="224"/>
        <v>Hemisph</v>
      </c>
      <c r="H2856" s="19">
        <v>6</v>
      </c>
      <c r="I2856" s="17">
        <v>3.5</v>
      </c>
      <c r="J2856" s="19">
        <v>2</v>
      </c>
      <c r="K2856" s="22">
        <v>20</v>
      </c>
      <c r="L2856" s="12">
        <f t="shared" si="225"/>
        <v>29.059732045705587</v>
      </c>
      <c r="M2856" s="4">
        <f t="shared" si="226"/>
        <v>1.4632916054331664</v>
      </c>
      <c r="N2856" s="4">
        <f t="shared" si="227"/>
        <v>3.3693534373737339</v>
      </c>
    </row>
    <row r="2857" spans="1:14" x14ac:dyDescent="0.2">
      <c r="A2857" s="31">
        <v>37583</v>
      </c>
      <c r="B2857" s="11" t="s">
        <v>38</v>
      </c>
      <c r="C2857" s="3" t="s">
        <v>41</v>
      </c>
      <c r="D2857" s="6">
        <v>5</v>
      </c>
      <c r="E2857" s="28" t="s">
        <v>6</v>
      </c>
      <c r="F2857" s="3" t="str">
        <f t="shared" si="223"/>
        <v>Por</v>
      </c>
      <c r="G2857" s="3" t="str">
        <f t="shared" si="224"/>
        <v>Hemisph</v>
      </c>
      <c r="H2857" s="19">
        <v>22</v>
      </c>
      <c r="I2857" s="17">
        <v>19</v>
      </c>
      <c r="J2857" s="19">
        <v>21</v>
      </c>
      <c r="K2857" s="22">
        <v>60</v>
      </c>
      <c r="L2857" s="12">
        <f t="shared" si="225"/>
        <v>1713.7387925332321</v>
      </c>
      <c r="M2857" s="4">
        <f t="shared" si="226"/>
        <v>3.2339446276184947</v>
      </c>
      <c r="N2857" s="4">
        <f t="shared" si="227"/>
        <v>7.446432691122526</v>
      </c>
    </row>
    <row r="2858" spans="1:14" x14ac:dyDescent="0.2">
      <c r="A2858" s="31">
        <v>37583</v>
      </c>
      <c r="B2858" s="11" t="s">
        <v>38</v>
      </c>
      <c r="C2858" s="3" t="s">
        <v>41</v>
      </c>
      <c r="D2858" s="6">
        <v>5</v>
      </c>
      <c r="E2858" s="28" t="s">
        <v>6</v>
      </c>
      <c r="F2858" s="3" t="str">
        <f t="shared" si="223"/>
        <v>Por</v>
      </c>
      <c r="G2858" s="3" t="str">
        <f t="shared" si="224"/>
        <v>Hemisph</v>
      </c>
      <c r="H2858" s="19">
        <v>4.5</v>
      </c>
      <c r="I2858" s="17">
        <v>4</v>
      </c>
      <c r="J2858" s="19">
        <v>2</v>
      </c>
      <c r="K2858" s="22">
        <v>0</v>
      </c>
      <c r="L2858" s="12">
        <f t="shared" si="225"/>
        <v>26.703537555513243</v>
      </c>
      <c r="M2858" s="4">
        <f t="shared" si="226"/>
        <v>1.4265687984084265</v>
      </c>
      <c r="N2858" s="4">
        <f t="shared" si="227"/>
        <v>3.2847960493456712</v>
      </c>
    </row>
    <row r="2859" spans="1:14" x14ac:dyDescent="0.2">
      <c r="A2859" s="30">
        <v>37583</v>
      </c>
      <c r="B2859" s="3" t="s">
        <v>20</v>
      </c>
      <c r="C2859" s="3" t="s">
        <v>41</v>
      </c>
      <c r="D2859" s="2">
        <v>6</v>
      </c>
      <c r="E2859" s="3" t="s">
        <v>6</v>
      </c>
      <c r="F2859" s="3" t="str">
        <f t="shared" si="223"/>
        <v>Por</v>
      </c>
      <c r="G2859" s="3" t="str">
        <f t="shared" si="224"/>
        <v>Hemisph</v>
      </c>
      <c r="H2859" s="17">
        <v>2.2000000000000002</v>
      </c>
      <c r="I2859" s="17">
        <v>1.6</v>
      </c>
      <c r="J2859" s="17">
        <v>0.8</v>
      </c>
      <c r="K2859" s="22">
        <v>0</v>
      </c>
      <c r="L2859" s="12">
        <f t="shared" si="225"/>
        <v>4.7752208334564861</v>
      </c>
      <c r="M2859" s="4">
        <f t="shared" si="226"/>
        <v>0.67899346063890642</v>
      </c>
      <c r="N2859" s="4">
        <f t="shared" si="227"/>
        <v>1.5634402207075853</v>
      </c>
    </row>
    <row r="2860" spans="1:14" x14ac:dyDescent="0.2">
      <c r="A2860" s="30">
        <v>37583</v>
      </c>
      <c r="B2860" s="3" t="s">
        <v>20</v>
      </c>
      <c r="C2860" s="3" t="s">
        <v>41</v>
      </c>
      <c r="D2860" s="2">
        <v>6</v>
      </c>
      <c r="E2860" s="3" t="s">
        <v>6</v>
      </c>
      <c r="F2860" s="3" t="str">
        <f t="shared" si="223"/>
        <v>Por</v>
      </c>
      <c r="G2860" s="3" t="str">
        <f t="shared" si="224"/>
        <v>Hemisph</v>
      </c>
      <c r="H2860" s="17">
        <v>9.5</v>
      </c>
      <c r="I2860" s="17">
        <v>9</v>
      </c>
      <c r="J2860" s="17">
        <v>13.5</v>
      </c>
      <c r="K2860" s="22">
        <v>90</v>
      </c>
      <c r="L2860" s="12">
        <f t="shared" si="225"/>
        <v>639.7068040872216</v>
      </c>
      <c r="M2860" s="4">
        <f t="shared" si="226"/>
        <v>2.8059809700106997</v>
      </c>
      <c r="N2860" s="4">
        <f t="shared" si="227"/>
        <v>6.4610099527716089</v>
      </c>
    </row>
    <row r="2861" spans="1:14" x14ac:dyDescent="0.2">
      <c r="A2861" s="30">
        <v>37583</v>
      </c>
      <c r="B2861" s="3" t="s">
        <v>20</v>
      </c>
      <c r="C2861" s="3" t="s">
        <v>41</v>
      </c>
      <c r="D2861" s="2">
        <v>6</v>
      </c>
      <c r="E2861" s="3" t="s">
        <v>6</v>
      </c>
      <c r="F2861" s="3" t="str">
        <f t="shared" si="223"/>
        <v>Por</v>
      </c>
      <c r="G2861" s="3" t="str">
        <f t="shared" si="224"/>
        <v>Hemisph</v>
      </c>
      <c r="H2861" s="17">
        <v>9</v>
      </c>
      <c r="I2861" s="17">
        <v>4.5</v>
      </c>
      <c r="J2861" s="17">
        <v>8.5</v>
      </c>
      <c r="K2861" s="22">
        <v>5</v>
      </c>
      <c r="L2861" s="12">
        <f t="shared" si="225"/>
        <v>258.7886948394592</v>
      </c>
      <c r="M2861" s="4">
        <f t="shared" si="226"/>
        <v>2.4129453002962</v>
      </c>
      <c r="N2861" s="4">
        <f t="shared" si="227"/>
        <v>5.5560118786720718</v>
      </c>
    </row>
    <row r="2862" spans="1:14" x14ac:dyDescent="0.2">
      <c r="A2862" s="30">
        <v>37583</v>
      </c>
      <c r="B2862" s="3" t="s">
        <v>20</v>
      </c>
      <c r="C2862" s="3" t="s">
        <v>41</v>
      </c>
      <c r="D2862" s="2">
        <v>6</v>
      </c>
      <c r="E2862" s="3" t="s">
        <v>6</v>
      </c>
      <c r="F2862" s="3" t="str">
        <f t="shared" si="223"/>
        <v>Por</v>
      </c>
      <c r="G2862" s="3" t="str">
        <f t="shared" si="224"/>
        <v>Hemisph</v>
      </c>
      <c r="H2862" s="17">
        <v>1.6</v>
      </c>
      <c r="I2862" s="17">
        <v>1.2</v>
      </c>
      <c r="J2862" s="17">
        <v>1</v>
      </c>
      <c r="K2862" s="22">
        <v>0</v>
      </c>
      <c r="L2862" s="12">
        <f t="shared" si="225"/>
        <v>4.6495571273128942</v>
      </c>
      <c r="M2862" s="4">
        <f t="shared" si="226"/>
        <v>0.66741158808909129</v>
      </c>
      <c r="N2862" s="4">
        <f t="shared" si="227"/>
        <v>1.5367719736254239</v>
      </c>
    </row>
    <row r="2863" spans="1:14" x14ac:dyDescent="0.2">
      <c r="A2863" s="30">
        <v>37583</v>
      </c>
      <c r="B2863" s="3" t="s">
        <v>20</v>
      </c>
      <c r="C2863" s="3" t="s">
        <v>41</v>
      </c>
      <c r="D2863" s="2">
        <v>6</v>
      </c>
      <c r="E2863" s="3" t="s">
        <v>6</v>
      </c>
      <c r="F2863" s="3" t="str">
        <f t="shared" si="223"/>
        <v>Por</v>
      </c>
      <c r="G2863" s="3" t="str">
        <f t="shared" si="224"/>
        <v>Hemisph</v>
      </c>
      <c r="H2863" s="17">
        <v>2</v>
      </c>
      <c r="I2863" s="17">
        <v>1.8</v>
      </c>
      <c r="J2863" s="17">
        <v>0.6</v>
      </c>
      <c r="K2863" s="22">
        <v>0</v>
      </c>
      <c r="L2863" s="12">
        <f t="shared" si="225"/>
        <v>3.9584067435231391</v>
      </c>
      <c r="M2863" s="4">
        <f t="shared" si="226"/>
        <v>0.59752041781169674</v>
      </c>
      <c r="N2863" s="4">
        <f t="shared" si="227"/>
        <v>1.3758416068127868</v>
      </c>
    </row>
    <row r="2864" spans="1:14" x14ac:dyDescent="0.2">
      <c r="A2864" s="30">
        <v>37583</v>
      </c>
      <c r="B2864" s="3" t="s">
        <v>20</v>
      </c>
      <c r="C2864" s="3" t="s">
        <v>41</v>
      </c>
      <c r="D2864" s="2">
        <v>6</v>
      </c>
      <c r="E2864" s="3" t="s">
        <v>6</v>
      </c>
      <c r="F2864" s="3" t="str">
        <f t="shared" si="223"/>
        <v>Por</v>
      </c>
      <c r="G2864" s="3" t="str">
        <f t="shared" si="224"/>
        <v>Hemisph</v>
      </c>
      <c r="H2864" s="17">
        <v>9</v>
      </c>
      <c r="I2864" s="17">
        <v>6.5</v>
      </c>
      <c r="J2864" s="17">
        <v>10</v>
      </c>
      <c r="K2864" s="22">
        <v>2</v>
      </c>
      <c r="L2864" s="12">
        <f t="shared" si="225"/>
        <v>360.10505791773005</v>
      </c>
      <c r="M2864" s="4">
        <f t="shared" si="226"/>
        <v>2.5564292213722113</v>
      </c>
      <c r="N2864" s="4">
        <f t="shared" si="227"/>
        <v>5.8863958164260293</v>
      </c>
    </row>
    <row r="2865" spans="1:14" x14ac:dyDescent="0.2">
      <c r="A2865" s="30">
        <v>37583</v>
      </c>
      <c r="B2865" s="3" t="s">
        <v>20</v>
      </c>
      <c r="C2865" s="3" t="s">
        <v>41</v>
      </c>
      <c r="D2865" s="2">
        <v>6</v>
      </c>
      <c r="E2865" s="3" t="s">
        <v>6</v>
      </c>
      <c r="F2865" s="3" t="str">
        <f t="shared" si="223"/>
        <v>Por</v>
      </c>
      <c r="G2865" s="3" t="str">
        <f t="shared" si="224"/>
        <v>Hemisph</v>
      </c>
      <c r="H2865" s="17">
        <v>4.5</v>
      </c>
      <c r="I2865" s="17">
        <v>4</v>
      </c>
      <c r="J2865" s="17">
        <v>6</v>
      </c>
      <c r="K2865" s="22">
        <v>0</v>
      </c>
      <c r="L2865" s="12">
        <f t="shared" si="225"/>
        <v>127.23450247038662</v>
      </c>
      <c r="M2865" s="4">
        <f t="shared" si="226"/>
        <v>2.1046048959088024</v>
      </c>
      <c r="N2865" s="4">
        <f t="shared" si="227"/>
        <v>4.8460318599618937</v>
      </c>
    </row>
    <row r="2866" spans="1:14" x14ac:dyDescent="0.2">
      <c r="A2866" s="30">
        <v>37583</v>
      </c>
      <c r="B2866" s="3" t="s">
        <v>20</v>
      </c>
      <c r="C2866" s="3" t="s">
        <v>41</v>
      </c>
      <c r="D2866" s="2">
        <v>6</v>
      </c>
      <c r="E2866" s="3" t="s">
        <v>6</v>
      </c>
      <c r="F2866" s="3" t="str">
        <f t="shared" si="223"/>
        <v>Por</v>
      </c>
      <c r="G2866" s="3" t="str">
        <f t="shared" si="224"/>
        <v>Hemisph</v>
      </c>
      <c r="H2866" s="17">
        <v>1</v>
      </c>
      <c r="I2866" s="17">
        <v>1</v>
      </c>
      <c r="J2866" s="17">
        <v>0</v>
      </c>
      <c r="K2866" s="22">
        <v>0</v>
      </c>
      <c r="L2866" s="12">
        <f t="shared" si="225"/>
        <v>0.78539816339744828</v>
      </c>
      <c r="M2866" s="4">
        <f t="shared" si="226"/>
        <v>-0.10491011863382856</v>
      </c>
      <c r="N2866" s="4">
        <f t="shared" si="227"/>
        <v>-0.24156447527049049</v>
      </c>
    </row>
    <row r="2867" spans="1:14" x14ac:dyDescent="0.2">
      <c r="A2867" s="31">
        <v>37583</v>
      </c>
      <c r="B2867" s="11" t="s">
        <v>38</v>
      </c>
      <c r="C2867" s="3" t="s">
        <v>41</v>
      </c>
      <c r="D2867" s="6">
        <v>6</v>
      </c>
      <c r="E2867" s="28" t="s">
        <v>6</v>
      </c>
      <c r="F2867" s="3" t="str">
        <f t="shared" si="223"/>
        <v>Por</v>
      </c>
      <c r="G2867" s="3" t="str">
        <f t="shared" si="224"/>
        <v>Hemisph</v>
      </c>
      <c r="H2867" s="19">
        <v>18</v>
      </c>
      <c r="I2867" s="19">
        <v>7</v>
      </c>
      <c r="J2867" s="19">
        <v>6</v>
      </c>
      <c r="K2867" s="24">
        <v>5</v>
      </c>
      <c r="L2867" s="12">
        <f t="shared" si="225"/>
        <v>212.05750411731103</v>
      </c>
      <c r="M2867" s="4">
        <f t="shared" si="226"/>
        <v>2.3264536455251585</v>
      </c>
      <c r="N2867" s="4">
        <f t="shared" si="227"/>
        <v>5.3568574837278842</v>
      </c>
    </row>
    <row r="2868" spans="1:14" x14ac:dyDescent="0.2">
      <c r="A2868" s="31">
        <v>37583</v>
      </c>
      <c r="B2868" s="11" t="s">
        <v>38</v>
      </c>
      <c r="C2868" s="3" t="s">
        <v>41</v>
      </c>
      <c r="D2868" s="6">
        <v>6</v>
      </c>
      <c r="E2868" s="28" t="s">
        <v>6</v>
      </c>
      <c r="F2868" s="3" t="str">
        <f t="shared" si="223"/>
        <v>Por</v>
      </c>
      <c r="G2868" s="3" t="str">
        <f t="shared" si="224"/>
        <v>Hemisph</v>
      </c>
      <c r="H2868" s="19">
        <v>6</v>
      </c>
      <c r="I2868" s="19">
        <v>5</v>
      </c>
      <c r="J2868" s="19">
        <v>6</v>
      </c>
      <c r="K2868" s="24">
        <v>5</v>
      </c>
      <c r="L2868" s="12">
        <f t="shared" si="225"/>
        <v>136.65928043115599</v>
      </c>
      <c r="M2868" s="4">
        <f t="shared" si="226"/>
        <v>2.1356391296487711</v>
      </c>
      <c r="N2868" s="4">
        <f t="shared" si="227"/>
        <v>4.9174908239440382</v>
      </c>
    </row>
    <row r="2869" spans="1:14" x14ac:dyDescent="0.2">
      <c r="A2869" s="31">
        <v>37583</v>
      </c>
      <c r="B2869" s="11" t="s">
        <v>38</v>
      </c>
      <c r="C2869" s="3" t="s">
        <v>41</v>
      </c>
      <c r="D2869" s="6">
        <v>6</v>
      </c>
      <c r="E2869" s="28" t="s">
        <v>6</v>
      </c>
      <c r="F2869" s="3" t="str">
        <f t="shared" si="223"/>
        <v>Por</v>
      </c>
      <c r="G2869" s="3" t="str">
        <f t="shared" si="224"/>
        <v>Hemisph</v>
      </c>
      <c r="H2869" s="19">
        <v>7</v>
      </c>
      <c r="I2869" s="19">
        <v>5</v>
      </c>
      <c r="J2869" s="19">
        <v>9</v>
      </c>
      <c r="K2869" s="24">
        <v>10</v>
      </c>
      <c r="L2869" s="12">
        <f t="shared" si="225"/>
        <v>281.95794065968391</v>
      </c>
      <c r="M2869" s="4">
        <f t="shared" si="226"/>
        <v>2.4501843299444905</v>
      </c>
      <c r="N2869" s="4">
        <f t="shared" si="227"/>
        <v>5.6417579132177886</v>
      </c>
    </row>
    <row r="2870" spans="1:14" x14ac:dyDescent="0.2">
      <c r="A2870" s="31">
        <v>37583</v>
      </c>
      <c r="B2870" s="11" t="s">
        <v>38</v>
      </c>
      <c r="C2870" s="3" t="s">
        <v>41</v>
      </c>
      <c r="D2870" s="6">
        <v>6</v>
      </c>
      <c r="E2870" s="28" t="s">
        <v>6</v>
      </c>
      <c r="F2870" s="3" t="str">
        <f t="shared" si="223"/>
        <v>Por</v>
      </c>
      <c r="G2870" s="3" t="str">
        <f t="shared" si="224"/>
        <v>Hemisph</v>
      </c>
      <c r="H2870" s="19">
        <v>4</v>
      </c>
      <c r="I2870" s="19">
        <v>2</v>
      </c>
      <c r="J2870" s="19">
        <v>1.5</v>
      </c>
      <c r="K2870" s="24">
        <v>0</v>
      </c>
      <c r="L2870" s="12">
        <f t="shared" si="225"/>
        <v>13.351768777756622</v>
      </c>
      <c r="M2870" s="4">
        <f t="shared" si="226"/>
        <v>1.1255388027444455</v>
      </c>
      <c r="N2870" s="4">
        <f t="shared" si="227"/>
        <v>2.5916488687857258</v>
      </c>
    </row>
    <row r="2871" spans="1:14" x14ac:dyDescent="0.2">
      <c r="A2871" s="31">
        <v>37583</v>
      </c>
      <c r="B2871" s="11" t="s">
        <v>38</v>
      </c>
      <c r="C2871" s="3" t="s">
        <v>41</v>
      </c>
      <c r="D2871" s="6">
        <v>6</v>
      </c>
      <c r="E2871" s="28" t="s">
        <v>6</v>
      </c>
      <c r="F2871" s="3" t="str">
        <f t="shared" si="223"/>
        <v>Por</v>
      </c>
      <c r="G2871" s="3" t="str">
        <f t="shared" si="224"/>
        <v>Hemisph</v>
      </c>
      <c r="H2871" s="19">
        <v>1.5</v>
      </c>
      <c r="I2871" s="19">
        <v>1.5</v>
      </c>
      <c r="J2871" s="19">
        <v>0</v>
      </c>
      <c r="K2871" s="24">
        <v>30</v>
      </c>
      <c r="L2871" s="12">
        <f t="shared" si="225"/>
        <v>1.7671458676442586</v>
      </c>
      <c r="M2871" s="4">
        <f t="shared" si="226"/>
        <v>0.24727239947753393</v>
      </c>
      <c r="N2871" s="4">
        <f t="shared" si="227"/>
        <v>0.56936574094583825</v>
      </c>
    </row>
    <row r="2872" spans="1:14" x14ac:dyDescent="0.2">
      <c r="A2872" s="31">
        <v>37583</v>
      </c>
      <c r="B2872" s="11" t="s">
        <v>38</v>
      </c>
      <c r="C2872" s="3" t="s">
        <v>41</v>
      </c>
      <c r="D2872" s="6">
        <v>6</v>
      </c>
      <c r="E2872" s="28" t="s">
        <v>6</v>
      </c>
      <c r="F2872" s="3" t="str">
        <f t="shared" si="223"/>
        <v>Por</v>
      </c>
      <c r="G2872" s="3" t="str">
        <f t="shared" si="224"/>
        <v>Hemisph</v>
      </c>
      <c r="H2872" s="19">
        <v>6</v>
      </c>
      <c r="I2872" s="19">
        <v>3.5</v>
      </c>
      <c r="J2872" s="19">
        <v>5</v>
      </c>
      <c r="K2872" s="24">
        <v>5</v>
      </c>
      <c r="L2872" s="12">
        <f t="shared" si="225"/>
        <v>95.033177771091246</v>
      </c>
      <c r="M2872" s="4">
        <f t="shared" si="226"/>
        <v>1.9778752516826215</v>
      </c>
      <c r="N2872" s="4">
        <f t="shared" si="227"/>
        <v>4.5542260703262505</v>
      </c>
    </row>
    <row r="2873" spans="1:14" x14ac:dyDescent="0.2">
      <c r="A2873" s="31">
        <v>37583</v>
      </c>
      <c r="B2873" s="11" t="s">
        <v>38</v>
      </c>
      <c r="C2873" s="3" t="s">
        <v>41</v>
      </c>
      <c r="D2873" s="6">
        <v>6</v>
      </c>
      <c r="E2873" s="28" t="s">
        <v>6</v>
      </c>
      <c r="F2873" s="3" t="str">
        <f t="shared" si="223"/>
        <v>Por</v>
      </c>
      <c r="G2873" s="3" t="str">
        <f t="shared" si="224"/>
        <v>Hemisph</v>
      </c>
      <c r="H2873" s="19">
        <v>4</v>
      </c>
      <c r="I2873" s="19">
        <v>4</v>
      </c>
      <c r="J2873" s="19">
        <v>4.5</v>
      </c>
      <c r="K2873" s="24">
        <v>0</v>
      </c>
      <c r="L2873" s="12">
        <f t="shared" si="225"/>
        <v>76.18362184955248</v>
      </c>
      <c r="M2873" s="4">
        <f t="shared" si="226"/>
        <v>1.8818616156324164</v>
      </c>
      <c r="N2873" s="4">
        <f t="shared" si="227"/>
        <v>4.333146503232892</v>
      </c>
    </row>
    <row r="2874" spans="1:14" x14ac:dyDescent="0.2">
      <c r="A2874" s="31">
        <v>37583</v>
      </c>
      <c r="B2874" s="11" t="s">
        <v>38</v>
      </c>
      <c r="C2874" s="3" t="s">
        <v>41</v>
      </c>
      <c r="D2874" s="6">
        <v>6</v>
      </c>
      <c r="E2874" s="28" t="s">
        <v>6</v>
      </c>
      <c r="F2874" s="3" t="str">
        <f t="shared" si="223"/>
        <v>Por</v>
      </c>
      <c r="G2874" s="3" t="str">
        <f t="shared" si="224"/>
        <v>Hemisph</v>
      </c>
      <c r="H2874" s="19">
        <v>7</v>
      </c>
      <c r="I2874" s="19">
        <v>6</v>
      </c>
      <c r="J2874" s="19">
        <v>5</v>
      </c>
      <c r="K2874" s="24">
        <v>5</v>
      </c>
      <c r="L2874" s="12">
        <f t="shared" si="225"/>
        <v>111.52653920243766</v>
      </c>
      <c r="M2874" s="4">
        <f t="shared" si="226"/>
        <v>2.0473782257492279</v>
      </c>
      <c r="N2874" s="4">
        <f t="shared" si="227"/>
        <v>4.71426258233077</v>
      </c>
    </row>
    <row r="2875" spans="1:14" x14ac:dyDescent="0.2">
      <c r="A2875" s="31">
        <v>37583</v>
      </c>
      <c r="B2875" s="11" t="s">
        <v>38</v>
      </c>
      <c r="C2875" s="3" t="s">
        <v>41</v>
      </c>
      <c r="D2875" s="6">
        <v>6</v>
      </c>
      <c r="E2875" s="28" t="s">
        <v>6</v>
      </c>
      <c r="F2875" s="3" t="str">
        <f t="shared" si="223"/>
        <v>Por</v>
      </c>
      <c r="G2875" s="3" t="str">
        <f t="shared" si="224"/>
        <v>Hemisph</v>
      </c>
      <c r="H2875" s="19">
        <v>4.5</v>
      </c>
      <c r="I2875" s="19">
        <v>3</v>
      </c>
      <c r="J2875" s="19">
        <v>0</v>
      </c>
      <c r="K2875" s="24">
        <v>0</v>
      </c>
      <c r="L2875" s="12">
        <f t="shared" si="225"/>
        <v>10.602875205865551</v>
      </c>
      <c r="M2875" s="4">
        <f t="shared" si="226"/>
        <v>1.0254236498611775</v>
      </c>
      <c r="N2875" s="4">
        <f t="shared" si="227"/>
        <v>2.3611252101738933</v>
      </c>
    </row>
    <row r="2876" spans="1:14" x14ac:dyDescent="0.2">
      <c r="A2876" s="31">
        <v>37583</v>
      </c>
      <c r="B2876" s="11" t="s">
        <v>38</v>
      </c>
      <c r="C2876" s="3" t="s">
        <v>41</v>
      </c>
      <c r="D2876" s="6">
        <v>6</v>
      </c>
      <c r="E2876" s="28" t="s">
        <v>6</v>
      </c>
      <c r="F2876" s="3" t="str">
        <f t="shared" si="223"/>
        <v>Por</v>
      </c>
      <c r="G2876" s="3" t="str">
        <f t="shared" si="224"/>
        <v>Hemisph</v>
      </c>
      <c r="H2876" s="19">
        <v>2</v>
      </c>
      <c r="I2876" s="19">
        <v>1.5</v>
      </c>
      <c r="J2876" s="19">
        <v>0</v>
      </c>
      <c r="K2876" s="24">
        <v>0</v>
      </c>
      <c r="L2876" s="12">
        <f t="shared" si="225"/>
        <v>2.3561944901923448</v>
      </c>
      <c r="M2876" s="4">
        <f t="shared" si="226"/>
        <v>0.37221113608583389</v>
      </c>
      <c r="N2876" s="4">
        <f t="shared" si="227"/>
        <v>0.85704781339761926</v>
      </c>
    </row>
    <row r="2877" spans="1:14" x14ac:dyDescent="0.2">
      <c r="A2877" s="30">
        <v>37583</v>
      </c>
      <c r="B2877" s="3" t="s">
        <v>20</v>
      </c>
      <c r="C2877" s="3" t="s">
        <v>41</v>
      </c>
      <c r="D2877" s="2">
        <v>7</v>
      </c>
      <c r="E2877" s="3" t="s">
        <v>6</v>
      </c>
      <c r="F2877" s="3" t="str">
        <f t="shared" si="223"/>
        <v>Por</v>
      </c>
      <c r="G2877" s="3" t="str">
        <f t="shared" si="224"/>
        <v>Hemisph</v>
      </c>
      <c r="H2877" s="17">
        <v>4</v>
      </c>
      <c r="I2877" s="17">
        <v>2.5</v>
      </c>
      <c r="J2877" s="17">
        <v>1.2</v>
      </c>
      <c r="K2877" s="22">
        <v>30</v>
      </c>
      <c r="L2877" s="12">
        <f t="shared" si="225"/>
        <v>12.377875055143784</v>
      </c>
      <c r="M2877" s="4">
        <f t="shared" si="226"/>
        <v>1.0926460945197078</v>
      </c>
      <c r="N2877" s="4">
        <f t="shared" si="227"/>
        <v>2.5159106091592425</v>
      </c>
    </row>
    <row r="2878" spans="1:14" x14ac:dyDescent="0.2">
      <c r="A2878" s="30">
        <v>37583</v>
      </c>
      <c r="B2878" s="3" t="s">
        <v>20</v>
      </c>
      <c r="C2878" s="3" t="s">
        <v>41</v>
      </c>
      <c r="D2878" s="2">
        <v>7</v>
      </c>
      <c r="E2878" s="3" t="s">
        <v>6</v>
      </c>
      <c r="F2878" s="3" t="str">
        <f t="shared" si="223"/>
        <v>Por</v>
      </c>
      <c r="G2878" s="3" t="str">
        <f t="shared" si="224"/>
        <v>Hemisph</v>
      </c>
      <c r="H2878" s="17">
        <v>10.5</v>
      </c>
      <c r="I2878" s="17">
        <v>10</v>
      </c>
      <c r="J2878" s="17">
        <v>10.5</v>
      </c>
      <c r="K2878" s="22">
        <v>65</v>
      </c>
      <c r="L2878" s="12">
        <f t="shared" si="225"/>
        <v>428.82739721500678</v>
      </c>
      <c r="M2878" s="4">
        <f t="shared" si="226"/>
        <v>2.6322825240709089</v>
      </c>
      <c r="N2878" s="4">
        <f t="shared" si="227"/>
        <v>6.0610545004744143</v>
      </c>
    </row>
    <row r="2879" spans="1:14" x14ac:dyDescent="0.2">
      <c r="A2879" s="30">
        <v>37583</v>
      </c>
      <c r="B2879" s="3" t="s">
        <v>20</v>
      </c>
      <c r="C2879" s="3" t="s">
        <v>41</v>
      </c>
      <c r="D2879" s="2">
        <v>7</v>
      </c>
      <c r="E2879" s="3" t="s">
        <v>6</v>
      </c>
      <c r="F2879" s="3" t="str">
        <f t="shared" si="223"/>
        <v>Por</v>
      </c>
      <c r="G2879" s="3" t="str">
        <f t="shared" si="224"/>
        <v>Hemisph</v>
      </c>
      <c r="H2879" s="17">
        <v>0.6</v>
      </c>
      <c r="I2879" s="17">
        <v>0.6</v>
      </c>
      <c r="J2879" s="17">
        <v>0</v>
      </c>
      <c r="K2879" s="22">
        <v>0</v>
      </c>
      <c r="L2879" s="12">
        <f t="shared" si="225"/>
        <v>0.28274333882308139</v>
      </c>
      <c r="M2879" s="4">
        <f t="shared" si="226"/>
        <v>-0.54860761786654122</v>
      </c>
      <c r="N2879" s="4">
        <f t="shared" si="227"/>
        <v>-1.2632157228024719</v>
      </c>
    </row>
    <row r="2880" spans="1:14" x14ac:dyDescent="0.2">
      <c r="A2880" s="30">
        <v>37583</v>
      </c>
      <c r="B2880" s="3" t="s">
        <v>20</v>
      </c>
      <c r="C2880" s="3" t="s">
        <v>41</v>
      </c>
      <c r="D2880" s="2">
        <v>7</v>
      </c>
      <c r="E2880" s="3" t="s">
        <v>6</v>
      </c>
      <c r="F2880" s="3" t="str">
        <f t="shared" si="223"/>
        <v>Por</v>
      </c>
      <c r="G2880" s="3" t="str">
        <f t="shared" si="224"/>
        <v>Hemisph</v>
      </c>
      <c r="H2880" s="17">
        <v>6</v>
      </c>
      <c r="I2880" s="17">
        <v>3.5</v>
      </c>
      <c r="J2880" s="17">
        <v>1</v>
      </c>
      <c r="K2880" s="22">
        <v>40</v>
      </c>
      <c r="L2880" s="12">
        <f t="shared" si="225"/>
        <v>19.634954084936208</v>
      </c>
      <c r="M2880" s="4">
        <f t="shared" si="226"/>
        <v>1.2930298900382091</v>
      </c>
      <c r="N2880" s="4">
        <f t="shared" si="227"/>
        <v>2.9773113495977102</v>
      </c>
    </row>
    <row r="2881" spans="1:14" x14ac:dyDescent="0.2">
      <c r="A2881" s="30">
        <v>37583</v>
      </c>
      <c r="B2881" s="3" t="s">
        <v>20</v>
      </c>
      <c r="C2881" s="3" t="s">
        <v>41</v>
      </c>
      <c r="D2881" s="2">
        <v>7</v>
      </c>
      <c r="E2881" s="3" t="s">
        <v>6</v>
      </c>
      <c r="F2881" s="3" t="str">
        <f t="shared" si="223"/>
        <v>Por</v>
      </c>
      <c r="G2881" s="3" t="str">
        <f t="shared" si="224"/>
        <v>Hemisph</v>
      </c>
      <c r="H2881" s="17">
        <v>3.5</v>
      </c>
      <c r="I2881" s="17">
        <v>2</v>
      </c>
      <c r="J2881" s="17">
        <v>0</v>
      </c>
      <c r="K2881" s="22">
        <v>30</v>
      </c>
      <c r="L2881" s="12">
        <f t="shared" si="225"/>
        <v>5.497787143782138</v>
      </c>
      <c r="M2881" s="4">
        <f t="shared" si="226"/>
        <v>0.74018792138042833</v>
      </c>
      <c r="N2881" s="4">
        <f t="shared" si="227"/>
        <v>1.7043456737848228</v>
      </c>
    </row>
    <row r="2882" spans="1:14" x14ac:dyDescent="0.2">
      <c r="A2882" s="31">
        <v>37583</v>
      </c>
      <c r="B2882" s="11" t="s">
        <v>38</v>
      </c>
      <c r="C2882" s="3" t="s">
        <v>41</v>
      </c>
      <c r="D2882" s="6">
        <v>7</v>
      </c>
      <c r="E2882" s="28" t="s">
        <v>6</v>
      </c>
      <c r="F2882" s="3" t="str">
        <f t="shared" si="223"/>
        <v>Por</v>
      </c>
      <c r="G2882" s="3" t="str">
        <f t="shared" si="224"/>
        <v>Hemisph</v>
      </c>
      <c r="H2882" s="19">
        <v>10.5</v>
      </c>
      <c r="I2882" s="17">
        <v>11</v>
      </c>
      <c r="J2882" s="17">
        <v>11</v>
      </c>
      <c r="K2882" s="22">
        <v>0</v>
      </c>
      <c r="L2882" s="12">
        <f t="shared" si="225"/>
        <v>470.84619895677025</v>
      </c>
      <c r="M2882" s="4">
        <f t="shared" si="226"/>
        <v>2.6728790688010391</v>
      </c>
      <c r="N2882" s="4">
        <f t="shared" si="227"/>
        <v>6.1545314991970788</v>
      </c>
    </row>
    <row r="2883" spans="1:14" x14ac:dyDescent="0.2">
      <c r="A2883" s="31">
        <v>37583</v>
      </c>
      <c r="B2883" s="11" t="s">
        <v>38</v>
      </c>
      <c r="C2883" s="3" t="s">
        <v>41</v>
      </c>
      <c r="D2883" s="6">
        <v>7</v>
      </c>
      <c r="E2883" s="28" t="s">
        <v>6</v>
      </c>
      <c r="F2883" s="3" t="str">
        <f t="shared" ref="F2883:F2946" si="228">VLOOKUP(E2883,P$3:Q$22,2)</f>
        <v>Por</v>
      </c>
      <c r="G2883" s="3" t="str">
        <f t="shared" ref="G2883:G2946" si="229">VLOOKUP(E2883,P$24:Q$44,2)</f>
        <v>Hemisph</v>
      </c>
      <c r="H2883" s="19">
        <v>31</v>
      </c>
      <c r="I2883" s="17">
        <v>25</v>
      </c>
      <c r="J2883" s="17">
        <v>14</v>
      </c>
      <c r="K2883" s="22">
        <v>75</v>
      </c>
      <c r="L2883" s="12">
        <f t="shared" ref="L2883:L2946" si="230">IF(J2883&gt;0,PI()*((H2883/2)*(I2883/2)+J2883^2),((H2883/2)*(I2883/2))*PI())</f>
        <v>1224.4357367366219</v>
      </c>
      <c r="M2883" s="4">
        <f t="shared" si="226"/>
        <v>3.0879359965550131</v>
      </c>
      <c r="N2883" s="4">
        <f t="shared" si="227"/>
        <v>7.1102353937872858</v>
      </c>
    </row>
    <row r="2884" spans="1:14" x14ac:dyDescent="0.2">
      <c r="A2884" s="31">
        <v>37583</v>
      </c>
      <c r="B2884" s="11" t="s">
        <v>38</v>
      </c>
      <c r="C2884" s="3" t="s">
        <v>41</v>
      </c>
      <c r="D2884" s="6">
        <v>7</v>
      </c>
      <c r="E2884" s="28" t="s">
        <v>6</v>
      </c>
      <c r="F2884" s="3" t="str">
        <f t="shared" si="228"/>
        <v>Por</v>
      </c>
      <c r="G2884" s="3" t="str">
        <f t="shared" si="229"/>
        <v>Hemisph</v>
      </c>
      <c r="H2884" s="19">
        <v>12</v>
      </c>
      <c r="I2884" s="17">
        <v>5</v>
      </c>
      <c r="J2884" s="19">
        <v>9</v>
      </c>
      <c r="K2884" s="22">
        <v>15</v>
      </c>
      <c r="L2884" s="12">
        <f t="shared" si="230"/>
        <v>301.59289474462014</v>
      </c>
      <c r="M2884" s="4">
        <f t="shared" si="226"/>
        <v>2.4794211057337021</v>
      </c>
      <c r="N2884" s="4">
        <f t="shared" si="227"/>
        <v>5.709078077317236</v>
      </c>
    </row>
    <row r="2885" spans="1:14" x14ac:dyDescent="0.2">
      <c r="A2885" s="31">
        <v>37583</v>
      </c>
      <c r="B2885" s="11" t="s">
        <v>38</v>
      </c>
      <c r="C2885" s="3" t="s">
        <v>41</v>
      </c>
      <c r="D2885" s="6">
        <v>7</v>
      </c>
      <c r="E2885" s="28" t="s">
        <v>6</v>
      </c>
      <c r="F2885" s="3" t="str">
        <f t="shared" si="228"/>
        <v>Por</v>
      </c>
      <c r="G2885" s="3" t="str">
        <f t="shared" si="229"/>
        <v>Hemisph</v>
      </c>
      <c r="H2885" s="19">
        <v>12</v>
      </c>
      <c r="I2885" s="17">
        <v>8</v>
      </c>
      <c r="J2885" s="19">
        <v>13</v>
      </c>
      <c r="K2885" s="22">
        <v>10</v>
      </c>
      <c r="L2885" s="12">
        <f t="shared" si="230"/>
        <v>606.32738214283006</v>
      </c>
      <c r="M2885" s="4">
        <f t="shared" si="226"/>
        <v>2.7827071817019076</v>
      </c>
      <c r="N2885" s="4">
        <f t="shared" si="227"/>
        <v>6.4074200747542855</v>
      </c>
    </row>
    <row r="2886" spans="1:14" x14ac:dyDescent="0.2">
      <c r="A2886" s="31">
        <v>37583</v>
      </c>
      <c r="B2886" s="11" t="s">
        <v>38</v>
      </c>
      <c r="C2886" s="3" t="s">
        <v>41</v>
      </c>
      <c r="D2886" s="6">
        <v>7</v>
      </c>
      <c r="E2886" s="28" t="s">
        <v>6</v>
      </c>
      <c r="F2886" s="3" t="str">
        <f t="shared" si="228"/>
        <v>Por</v>
      </c>
      <c r="G2886" s="3" t="str">
        <f t="shared" si="229"/>
        <v>Hemisph</v>
      </c>
      <c r="H2886" s="19">
        <v>7</v>
      </c>
      <c r="I2886" s="17">
        <v>7</v>
      </c>
      <c r="J2886" s="19">
        <v>12</v>
      </c>
      <c r="K2886" s="22">
        <v>10</v>
      </c>
      <c r="L2886" s="12">
        <f t="shared" si="230"/>
        <v>490.87385212340519</v>
      </c>
      <c r="M2886" s="4">
        <f t="shared" si="226"/>
        <v>2.6909698987102466</v>
      </c>
      <c r="N2886" s="4">
        <f t="shared" si="227"/>
        <v>6.1961871744659112</v>
      </c>
    </row>
    <row r="2887" spans="1:14" x14ac:dyDescent="0.2">
      <c r="A2887" s="31">
        <v>37583</v>
      </c>
      <c r="B2887" s="11" t="s">
        <v>38</v>
      </c>
      <c r="C2887" s="3" t="s">
        <v>41</v>
      </c>
      <c r="D2887" s="6">
        <v>7</v>
      </c>
      <c r="E2887" s="28" t="s">
        <v>6</v>
      </c>
      <c r="F2887" s="3" t="str">
        <f t="shared" si="228"/>
        <v>Por</v>
      </c>
      <c r="G2887" s="3" t="str">
        <f t="shared" si="229"/>
        <v>Hemisph</v>
      </c>
      <c r="H2887" s="19">
        <v>10</v>
      </c>
      <c r="I2887" s="17">
        <v>8</v>
      </c>
      <c r="J2887" s="19">
        <v>9.5</v>
      </c>
      <c r="K2887" s="22">
        <v>5</v>
      </c>
      <c r="L2887" s="12">
        <f t="shared" si="230"/>
        <v>346.36059005827468</v>
      </c>
      <c r="M2887" s="4">
        <f t="shared" si="226"/>
        <v>2.5395284708340098</v>
      </c>
      <c r="N2887" s="4">
        <f t="shared" si="227"/>
        <v>5.8474804001763552</v>
      </c>
    </row>
    <row r="2888" spans="1:14" x14ac:dyDescent="0.2">
      <c r="A2888" s="31">
        <v>37583</v>
      </c>
      <c r="B2888" s="11" t="s">
        <v>38</v>
      </c>
      <c r="C2888" s="3" t="s">
        <v>41</v>
      </c>
      <c r="D2888" s="6">
        <v>7</v>
      </c>
      <c r="E2888" s="28" t="s">
        <v>6</v>
      </c>
      <c r="F2888" s="3" t="str">
        <f t="shared" si="228"/>
        <v>Por</v>
      </c>
      <c r="G2888" s="3" t="str">
        <f t="shared" si="229"/>
        <v>Hemisph</v>
      </c>
      <c r="H2888" s="19">
        <v>2</v>
      </c>
      <c r="I2888" s="17">
        <v>2</v>
      </c>
      <c r="J2888" s="19">
        <v>0</v>
      </c>
      <c r="K2888" s="22">
        <v>0</v>
      </c>
      <c r="L2888" s="12">
        <f t="shared" si="230"/>
        <v>3.1415926535897931</v>
      </c>
      <c r="M2888" s="4">
        <f t="shared" si="226"/>
        <v>0.49714987269413385</v>
      </c>
      <c r="N2888" s="4">
        <f t="shared" si="227"/>
        <v>1.1447298858494002</v>
      </c>
    </row>
    <row r="2889" spans="1:14" x14ac:dyDescent="0.2">
      <c r="A2889" s="31">
        <v>37583</v>
      </c>
      <c r="B2889" s="11" t="s">
        <v>38</v>
      </c>
      <c r="C2889" s="3" t="s">
        <v>41</v>
      </c>
      <c r="D2889" s="6">
        <v>7</v>
      </c>
      <c r="E2889" s="28" t="s">
        <v>6</v>
      </c>
      <c r="F2889" s="3" t="str">
        <f t="shared" si="228"/>
        <v>Por</v>
      </c>
      <c r="G2889" s="3" t="str">
        <f t="shared" si="229"/>
        <v>Hemisph</v>
      </c>
      <c r="H2889" s="19">
        <v>11</v>
      </c>
      <c r="I2889" s="17">
        <v>10</v>
      </c>
      <c r="J2889" s="19">
        <v>10</v>
      </c>
      <c r="K2889" s="22">
        <v>20</v>
      </c>
      <c r="L2889" s="12">
        <f t="shared" si="230"/>
        <v>400.55306333269863</v>
      </c>
      <c r="M2889" s="4">
        <f t="shared" si="226"/>
        <v>2.6026600574641079</v>
      </c>
      <c r="N2889" s="4">
        <f t="shared" si="227"/>
        <v>5.9928462504478812</v>
      </c>
    </row>
    <row r="2890" spans="1:14" x14ac:dyDescent="0.2">
      <c r="A2890" s="31">
        <v>37583</v>
      </c>
      <c r="B2890" s="11" t="s">
        <v>38</v>
      </c>
      <c r="C2890" s="3" t="s">
        <v>41</v>
      </c>
      <c r="D2890" s="6">
        <v>7</v>
      </c>
      <c r="E2890" s="28" t="s">
        <v>6</v>
      </c>
      <c r="F2890" s="3" t="str">
        <f t="shared" si="228"/>
        <v>Por</v>
      </c>
      <c r="G2890" s="3" t="str">
        <f t="shared" si="229"/>
        <v>Hemisph</v>
      </c>
      <c r="H2890" s="19">
        <v>1.5</v>
      </c>
      <c r="I2890" s="17">
        <v>1</v>
      </c>
      <c r="J2890" s="19">
        <v>0</v>
      </c>
      <c r="K2890" s="22">
        <v>5</v>
      </c>
      <c r="L2890" s="12">
        <f t="shared" si="230"/>
        <v>1.1780972450961724</v>
      </c>
      <c r="M2890" s="4">
        <f t="shared" ref="M2890:M2953" si="231">LOG(L2890)</f>
        <v>7.1181140421852696E-2</v>
      </c>
      <c r="N2890" s="4">
        <f t="shared" ref="N2890:N2953" si="232">LN(L2890)</f>
        <v>0.16390063283767389</v>
      </c>
    </row>
    <row r="2891" spans="1:14" x14ac:dyDescent="0.2">
      <c r="A2891" s="31">
        <v>37583</v>
      </c>
      <c r="B2891" s="11" t="s">
        <v>38</v>
      </c>
      <c r="C2891" s="3" t="s">
        <v>41</v>
      </c>
      <c r="D2891" s="6">
        <v>7</v>
      </c>
      <c r="E2891" s="28" t="s">
        <v>6</v>
      </c>
      <c r="F2891" s="3" t="str">
        <f t="shared" si="228"/>
        <v>Por</v>
      </c>
      <c r="G2891" s="3" t="str">
        <f t="shared" si="229"/>
        <v>Hemisph</v>
      </c>
      <c r="H2891" s="19">
        <v>1.5</v>
      </c>
      <c r="I2891" s="17">
        <v>1</v>
      </c>
      <c r="J2891" s="19">
        <v>0</v>
      </c>
      <c r="K2891" s="22">
        <v>5</v>
      </c>
      <c r="L2891" s="12">
        <f t="shared" si="230"/>
        <v>1.1780972450961724</v>
      </c>
      <c r="M2891" s="4">
        <f t="shared" si="231"/>
        <v>7.1181140421852696E-2</v>
      </c>
      <c r="N2891" s="4">
        <f t="shared" si="232"/>
        <v>0.16390063283767389</v>
      </c>
    </row>
    <row r="2892" spans="1:14" x14ac:dyDescent="0.2">
      <c r="A2892" s="31">
        <v>37583</v>
      </c>
      <c r="B2892" s="11" t="s">
        <v>38</v>
      </c>
      <c r="C2892" s="3" t="s">
        <v>41</v>
      </c>
      <c r="D2892" s="6">
        <v>7</v>
      </c>
      <c r="E2892" s="28" t="s">
        <v>6</v>
      </c>
      <c r="F2892" s="3" t="str">
        <f t="shared" si="228"/>
        <v>Por</v>
      </c>
      <c r="G2892" s="3" t="str">
        <f t="shared" si="229"/>
        <v>Hemisph</v>
      </c>
      <c r="H2892" s="19">
        <v>6</v>
      </c>
      <c r="I2892" s="17">
        <v>5</v>
      </c>
      <c r="J2892" s="19">
        <v>4</v>
      </c>
      <c r="K2892" s="22">
        <v>5</v>
      </c>
      <c r="L2892" s="12">
        <f t="shared" si="230"/>
        <v>73.827427359360144</v>
      </c>
      <c r="M2892" s="4">
        <f t="shared" si="231"/>
        <v>1.8682177349658702</v>
      </c>
      <c r="N2892" s="4">
        <f t="shared" si="232"/>
        <v>4.3017303069995139</v>
      </c>
    </row>
    <row r="2893" spans="1:14" x14ac:dyDescent="0.2">
      <c r="A2893" s="30">
        <v>37590</v>
      </c>
      <c r="B2893" s="3" t="s">
        <v>20</v>
      </c>
      <c r="C2893" s="3" t="s">
        <v>41</v>
      </c>
      <c r="D2893" s="2">
        <v>8</v>
      </c>
      <c r="E2893" s="3" t="s">
        <v>6</v>
      </c>
      <c r="F2893" s="3" t="str">
        <f t="shared" si="228"/>
        <v>Por</v>
      </c>
      <c r="G2893" s="3" t="str">
        <f t="shared" si="229"/>
        <v>Hemisph</v>
      </c>
      <c r="H2893" s="17">
        <v>4</v>
      </c>
      <c r="I2893" s="17">
        <v>3.5</v>
      </c>
      <c r="J2893" s="17">
        <v>1</v>
      </c>
      <c r="K2893" s="22">
        <v>10</v>
      </c>
      <c r="L2893" s="12">
        <f t="shared" si="230"/>
        <v>14.137166941154069</v>
      </c>
      <c r="M2893" s="4">
        <f t="shared" si="231"/>
        <v>1.1503623864694774</v>
      </c>
      <c r="N2893" s="4">
        <f t="shared" si="232"/>
        <v>2.6488072826256741</v>
      </c>
    </row>
    <row r="2894" spans="1:14" x14ac:dyDescent="0.2">
      <c r="A2894" s="30">
        <v>37590</v>
      </c>
      <c r="B2894" s="3" t="s">
        <v>20</v>
      </c>
      <c r="C2894" s="3" t="s">
        <v>41</v>
      </c>
      <c r="D2894" s="2">
        <v>8</v>
      </c>
      <c r="E2894" s="3" t="s">
        <v>6</v>
      </c>
      <c r="F2894" s="3" t="str">
        <f t="shared" si="228"/>
        <v>Por</v>
      </c>
      <c r="G2894" s="3" t="str">
        <f t="shared" si="229"/>
        <v>Hemisph</v>
      </c>
      <c r="H2894" s="17">
        <v>2.2000000000000002</v>
      </c>
      <c r="I2894" s="17">
        <v>2</v>
      </c>
      <c r="J2894" s="17">
        <v>2</v>
      </c>
      <c r="K2894" s="22">
        <v>5</v>
      </c>
      <c r="L2894" s="12">
        <f t="shared" si="230"/>
        <v>16.022122533307943</v>
      </c>
      <c r="M2894" s="4">
        <f t="shared" si="231"/>
        <v>1.2047200487920702</v>
      </c>
      <c r="N2894" s="4">
        <f t="shared" si="232"/>
        <v>2.7739704255796802</v>
      </c>
    </row>
    <row r="2895" spans="1:14" x14ac:dyDescent="0.2">
      <c r="A2895" s="30">
        <v>37590</v>
      </c>
      <c r="B2895" s="3" t="s">
        <v>20</v>
      </c>
      <c r="C2895" s="3" t="s">
        <v>41</v>
      </c>
      <c r="D2895" s="2">
        <v>8</v>
      </c>
      <c r="E2895" s="3" t="s">
        <v>6</v>
      </c>
      <c r="F2895" s="3" t="str">
        <f t="shared" si="228"/>
        <v>Por</v>
      </c>
      <c r="G2895" s="3" t="str">
        <f t="shared" si="229"/>
        <v>Hemisph</v>
      </c>
      <c r="H2895" s="17">
        <v>8.5</v>
      </c>
      <c r="I2895" s="17">
        <v>8.5</v>
      </c>
      <c r="J2895" s="17">
        <v>11</v>
      </c>
      <c r="K2895" s="22">
        <v>15</v>
      </c>
      <c r="L2895" s="12">
        <f t="shared" si="230"/>
        <v>436.87772838983062</v>
      </c>
      <c r="M2895" s="4">
        <f t="shared" si="231"/>
        <v>2.6403599053551594</v>
      </c>
      <c r="N2895" s="4">
        <f t="shared" si="232"/>
        <v>6.0796533582099599</v>
      </c>
    </row>
    <row r="2896" spans="1:14" x14ac:dyDescent="0.2">
      <c r="A2896" s="30">
        <v>37590</v>
      </c>
      <c r="B2896" s="3" t="s">
        <v>20</v>
      </c>
      <c r="C2896" s="3" t="s">
        <v>41</v>
      </c>
      <c r="D2896" s="2">
        <v>8</v>
      </c>
      <c r="E2896" s="3" t="s">
        <v>6</v>
      </c>
      <c r="F2896" s="3" t="str">
        <f t="shared" si="228"/>
        <v>Por</v>
      </c>
      <c r="G2896" s="3" t="str">
        <f t="shared" si="229"/>
        <v>Hemisph</v>
      </c>
      <c r="H2896" s="17">
        <v>11</v>
      </c>
      <c r="I2896" s="17">
        <v>9</v>
      </c>
      <c r="J2896" s="17">
        <v>10.5</v>
      </c>
      <c r="K2896" s="22">
        <v>5</v>
      </c>
      <c r="L2896" s="12">
        <f t="shared" si="230"/>
        <v>424.11500823462205</v>
      </c>
      <c r="M2896" s="4">
        <f t="shared" si="231"/>
        <v>2.6274836411891398</v>
      </c>
      <c r="N2896" s="4">
        <f t="shared" si="232"/>
        <v>6.0500046642878296</v>
      </c>
    </row>
    <row r="2897" spans="1:14" x14ac:dyDescent="0.2">
      <c r="A2897" s="30">
        <v>37590</v>
      </c>
      <c r="B2897" s="3" t="s">
        <v>20</v>
      </c>
      <c r="C2897" s="3" t="s">
        <v>41</v>
      </c>
      <c r="D2897" s="2">
        <v>8</v>
      </c>
      <c r="E2897" s="3" t="s">
        <v>6</v>
      </c>
      <c r="F2897" s="3" t="str">
        <f t="shared" si="228"/>
        <v>Por</v>
      </c>
      <c r="G2897" s="3" t="str">
        <f t="shared" si="229"/>
        <v>Hemisph</v>
      </c>
      <c r="H2897" s="17">
        <v>4.5</v>
      </c>
      <c r="I2897" s="17">
        <v>2.5</v>
      </c>
      <c r="J2897" s="17">
        <v>1.5</v>
      </c>
      <c r="K2897" s="22">
        <v>30</v>
      </c>
      <c r="L2897" s="12">
        <f t="shared" si="230"/>
        <v>15.904312808798327</v>
      </c>
      <c r="M2897" s="4">
        <f t="shared" si="231"/>
        <v>1.2015149089168589</v>
      </c>
      <c r="N2897" s="4">
        <f t="shared" si="232"/>
        <v>2.7665903182820575</v>
      </c>
    </row>
    <row r="2898" spans="1:14" x14ac:dyDescent="0.2">
      <c r="A2898" s="30">
        <v>37590</v>
      </c>
      <c r="B2898" s="3" t="s">
        <v>20</v>
      </c>
      <c r="C2898" s="3" t="s">
        <v>41</v>
      </c>
      <c r="D2898" s="2">
        <v>8</v>
      </c>
      <c r="E2898" s="3" t="s">
        <v>6</v>
      </c>
      <c r="F2898" s="3" t="str">
        <f t="shared" si="228"/>
        <v>Por</v>
      </c>
      <c r="G2898" s="3" t="str">
        <f t="shared" si="229"/>
        <v>Hemisph</v>
      </c>
      <c r="H2898" s="17">
        <v>6.5</v>
      </c>
      <c r="I2898" s="17">
        <v>6</v>
      </c>
      <c r="J2898" s="17">
        <v>3.5</v>
      </c>
      <c r="K2898" s="22">
        <v>60</v>
      </c>
      <c r="L2898" s="12">
        <f t="shared" si="230"/>
        <v>69.115038378975441</v>
      </c>
      <c r="M2898" s="4">
        <f t="shared" si="231"/>
        <v>1.8395725535163401</v>
      </c>
      <c r="N2898" s="4">
        <f t="shared" si="232"/>
        <v>4.235772339207716</v>
      </c>
    </row>
    <row r="2899" spans="1:14" x14ac:dyDescent="0.2">
      <c r="A2899" s="30">
        <v>37590</v>
      </c>
      <c r="B2899" s="3" t="s">
        <v>20</v>
      </c>
      <c r="C2899" s="3" t="s">
        <v>41</v>
      </c>
      <c r="D2899" s="2">
        <v>8</v>
      </c>
      <c r="E2899" s="3" t="s">
        <v>6</v>
      </c>
      <c r="F2899" s="3" t="str">
        <f t="shared" si="228"/>
        <v>Por</v>
      </c>
      <c r="G2899" s="3" t="str">
        <f t="shared" si="229"/>
        <v>Hemisph</v>
      </c>
      <c r="H2899" s="17">
        <v>6.5</v>
      </c>
      <c r="I2899" s="17">
        <v>5.5</v>
      </c>
      <c r="J2899" s="17">
        <v>7</v>
      </c>
      <c r="K2899" s="22">
        <v>5</v>
      </c>
      <c r="L2899" s="12">
        <f t="shared" si="230"/>
        <v>182.01602436735863</v>
      </c>
      <c r="M2899" s="4">
        <f t="shared" si="231"/>
        <v>2.2601096241827059</v>
      </c>
      <c r="N2899" s="4">
        <f t="shared" si="232"/>
        <v>5.2040947291754742</v>
      </c>
    </row>
    <row r="2900" spans="1:14" x14ac:dyDescent="0.2">
      <c r="A2900" s="30">
        <v>37590</v>
      </c>
      <c r="B2900" s="3" t="s">
        <v>20</v>
      </c>
      <c r="C2900" s="3" t="s">
        <v>41</v>
      </c>
      <c r="D2900" s="2">
        <v>8</v>
      </c>
      <c r="E2900" s="3" t="s">
        <v>6</v>
      </c>
      <c r="F2900" s="3" t="str">
        <f t="shared" si="228"/>
        <v>Por</v>
      </c>
      <c r="G2900" s="3" t="str">
        <f t="shared" si="229"/>
        <v>Hemisph</v>
      </c>
      <c r="H2900" s="17">
        <v>4.5</v>
      </c>
      <c r="I2900" s="17">
        <v>4</v>
      </c>
      <c r="J2900" s="17">
        <v>6</v>
      </c>
      <c r="K2900" s="22">
        <v>5</v>
      </c>
      <c r="L2900" s="12">
        <f t="shared" si="230"/>
        <v>127.23450247038662</v>
      </c>
      <c r="M2900" s="4">
        <f t="shared" si="231"/>
        <v>2.1046048959088024</v>
      </c>
      <c r="N2900" s="4">
        <f t="shared" si="232"/>
        <v>4.8460318599618937</v>
      </c>
    </row>
    <row r="2901" spans="1:14" x14ac:dyDescent="0.2">
      <c r="A2901" s="33">
        <v>37590</v>
      </c>
      <c r="B2901" t="s">
        <v>31</v>
      </c>
      <c r="C2901" s="3" t="s">
        <v>41</v>
      </c>
      <c r="D2901" s="7">
        <v>8</v>
      </c>
      <c r="E2901" t="s">
        <v>6</v>
      </c>
      <c r="F2901" s="3" t="str">
        <f t="shared" si="228"/>
        <v>Por</v>
      </c>
      <c r="G2901" s="3" t="str">
        <f t="shared" si="229"/>
        <v>Hemisph</v>
      </c>
      <c r="H2901" s="34">
        <v>22</v>
      </c>
      <c r="I2901" s="34">
        <v>11</v>
      </c>
      <c r="J2901" s="34">
        <v>10</v>
      </c>
      <c r="K2901">
        <v>0</v>
      </c>
      <c r="L2901" s="12">
        <f t="shared" si="230"/>
        <v>504.22562090116179</v>
      </c>
      <c r="M2901" s="4">
        <f t="shared" si="231"/>
        <v>2.7026249094350248</v>
      </c>
      <c r="N2901" s="4">
        <f t="shared" si="232"/>
        <v>6.2230238284194703</v>
      </c>
    </row>
    <row r="2902" spans="1:14" x14ac:dyDescent="0.2">
      <c r="A2902" s="33">
        <v>37590</v>
      </c>
      <c r="B2902" t="s">
        <v>31</v>
      </c>
      <c r="C2902" s="3" t="s">
        <v>41</v>
      </c>
      <c r="D2902" s="7">
        <v>8</v>
      </c>
      <c r="E2902" t="s">
        <v>6</v>
      </c>
      <c r="F2902" s="3" t="str">
        <f t="shared" si="228"/>
        <v>Por</v>
      </c>
      <c r="G2902" s="3" t="str">
        <f t="shared" si="229"/>
        <v>Hemisph</v>
      </c>
      <c r="H2902" s="34">
        <v>33</v>
      </c>
      <c r="I2902" s="34">
        <v>26</v>
      </c>
      <c r="J2902" s="34">
        <v>27</v>
      </c>
      <c r="K2902">
        <v>0</v>
      </c>
      <c r="L2902" s="12">
        <f t="shared" si="230"/>
        <v>2964.0926686619696</v>
      </c>
      <c r="M2902" s="4">
        <f t="shared" si="231"/>
        <v>3.4718917771950841</v>
      </c>
      <c r="N2902" s="4">
        <f t="shared" si="232"/>
        <v>7.9943262506580046</v>
      </c>
    </row>
    <row r="2903" spans="1:14" x14ac:dyDescent="0.2">
      <c r="A2903" s="33">
        <v>37590</v>
      </c>
      <c r="B2903" t="s">
        <v>31</v>
      </c>
      <c r="C2903" s="3" t="s">
        <v>41</v>
      </c>
      <c r="D2903" s="7">
        <v>8</v>
      </c>
      <c r="E2903" t="s">
        <v>6</v>
      </c>
      <c r="F2903" s="3" t="str">
        <f t="shared" si="228"/>
        <v>Por</v>
      </c>
      <c r="G2903" s="3" t="str">
        <f t="shared" si="229"/>
        <v>Hemisph</v>
      </c>
      <c r="H2903" s="34">
        <v>6</v>
      </c>
      <c r="I2903" s="34">
        <v>6</v>
      </c>
      <c r="J2903" s="34">
        <v>6</v>
      </c>
      <c r="K2903">
        <v>5</v>
      </c>
      <c r="L2903" s="12">
        <f t="shared" si="230"/>
        <v>141.37166941154069</v>
      </c>
      <c r="M2903" s="4">
        <f t="shared" si="231"/>
        <v>2.1503623864694776</v>
      </c>
      <c r="N2903" s="4">
        <f t="shared" si="232"/>
        <v>4.9513923756197196</v>
      </c>
    </row>
    <row r="2904" spans="1:14" x14ac:dyDescent="0.2">
      <c r="A2904" s="33">
        <v>37590</v>
      </c>
      <c r="B2904" t="s">
        <v>31</v>
      </c>
      <c r="C2904" s="3" t="s">
        <v>41</v>
      </c>
      <c r="D2904" s="7">
        <v>8</v>
      </c>
      <c r="E2904" t="s">
        <v>6</v>
      </c>
      <c r="F2904" s="3" t="str">
        <f t="shared" si="228"/>
        <v>Por</v>
      </c>
      <c r="G2904" s="3" t="str">
        <f t="shared" si="229"/>
        <v>Hemisph</v>
      </c>
      <c r="H2904" s="34">
        <v>8</v>
      </c>
      <c r="I2904" s="34">
        <v>8</v>
      </c>
      <c r="J2904" s="34">
        <v>11</v>
      </c>
      <c r="K2904">
        <v>5</v>
      </c>
      <c r="L2904" s="12">
        <f t="shared" si="230"/>
        <v>430.39819354180167</v>
      </c>
      <c r="M2904" s="4">
        <f t="shared" si="231"/>
        <v>2.6338704398505408</v>
      </c>
      <c r="N2904" s="4">
        <f t="shared" si="232"/>
        <v>6.064710811677525</v>
      </c>
    </row>
    <row r="2905" spans="1:14" x14ac:dyDescent="0.2">
      <c r="A2905" s="33">
        <v>37590</v>
      </c>
      <c r="B2905" t="s">
        <v>31</v>
      </c>
      <c r="C2905" s="3" t="s">
        <v>41</v>
      </c>
      <c r="D2905" s="7">
        <v>8</v>
      </c>
      <c r="E2905" t="s">
        <v>6</v>
      </c>
      <c r="F2905" s="3" t="str">
        <f t="shared" si="228"/>
        <v>Por</v>
      </c>
      <c r="G2905" s="3" t="str">
        <f t="shared" si="229"/>
        <v>Hemisph</v>
      </c>
      <c r="H2905" s="34">
        <v>20</v>
      </c>
      <c r="I2905" s="34">
        <v>21</v>
      </c>
      <c r="J2905" s="34">
        <v>19</v>
      </c>
      <c r="K2905">
        <v>5</v>
      </c>
      <c r="L2905" s="12">
        <f t="shared" si="230"/>
        <v>1463.9821765728436</v>
      </c>
      <c r="M2905" s="4">
        <f t="shared" si="231"/>
        <v>3.1655357893841338</v>
      </c>
      <c r="N2905" s="4">
        <f t="shared" si="232"/>
        <v>7.2889155199750464</v>
      </c>
    </row>
    <row r="2906" spans="1:14" x14ac:dyDescent="0.2">
      <c r="A2906" s="33">
        <v>37590</v>
      </c>
      <c r="B2906" t="s">
        <v>31</v>
      </c>
      <c r="C2906" s="3" t="s">
        <v>41</v>
      </c>
      <c r="D2906" s="7">
        <v>8</v>
      </c>
      <c r="E2906" t="s">
        <v>6</v>
      </c>
      <c r="F2906" s="3" t="str">
        <f t="shared" si="228"/>
        <v>Por</v>
      </c>
      <c r="G2906" s="3" t="str">
        <f t="shared" si="229"/>
        <v>Hemisph</v>
      </c>
      <c r="H2906" s="34">
        <v>2</v>
      </c>
      <c r="I2906" s="34">
        <v>1</v>
      </c>
      <c r="J2906" s="34">
        <v>0</v>
      </c>
      <c r="K2906">
        <v>0</v>
      </c>
      <c r="L2906" s="12">
        <f t="shared" si="230"/>
        <v>1.5707963267948966</v>
      </c>
      <c r="M2906" s="4">
        <f t="shared" si="231"/>
        <v>0.19611987703015263</v>
      </c>
      <c r="N2906" s="4">
        <f t="shared" si="232"/>
        <v>0.45158270528945482</v>
      </c>
    </row>
    <row r="2907" spans="1:14" x14ac:dyDescent="0.2">
      <c r="A2907" s="33">
        <v>37590</v>
      </c>
      <c r="B2907" t="s">
        <v>31</v>
      </c>
      <c r="C2907" s="3" t="s">
        <v>41</v>
      </c>
      <c r="D2907" s="7">
        <v>8</v>
      </c>
      <c r="E2907" t="s">
        <v>6</v>
      </c>
      <c r="F2907" s="3" t="str">
        <f t="shared" si="228"/>
        <v>Por</v>
      </c>
      <c r="G2907" s="3" t="str">
        <f t="shared" si="229"/>
        <v>Hemisph</v>
      </c>
      <c r="H2907" s="34">
        <v>2</v>
      </c>
      <c r="I2907" s="34">
        <v>1</v>
      </c>
      <c r="J2907" s="34">
        <v>0</v>
      </c>
      <c r="K2907">
        <v>0</v>
      </c>
      <c r="L2907" s="12">
        <f t="shared" si="230"/>
        <v>1.5707963267948966</v>
      </c>
      <c r="M2907" s="4">
        <f t="shared" si="231"/>
        <v>0.19611987703015263</v>
      </c>
      <c r="N2907" s="4">
        <f t="shared" si="232"/>
        <v>0.45158270528945482</v>
      </c>
    </row>
    <row r="2908" spans="1:14" x14ac:dyDescent="0.2">
      <c r="A2908" s="33">
        <v>37590</v>
      </c>
      <c r="B2908" t="s">
        <v>31</v>
      </c>
      <c r="C2908" s="3" t="s">
        <v>41</v>
      </c>
      <c r="D2908" s="7">
        <v>8</v>
      </c>
      <c r="E2908" t="s">
        <v>6</v>
      </c>
      <c r="F2908" s="3" t="str">
        <f t="shared" si="228"/>
        <v>Por</v>
      </c>
      <c r="G2908" s="3" t="str">
        <f t="shared" si="229"/>
        <v>Hemisph</v>
      </c>
      <c r="H2908" s="34">
        <v>3</v>
      </c>
      <c r="I2908" s="34">
        <v>4</v>
      </c>
      <c r="J2908" s="34">
        <v>0</v>
      </c>
      <c r="K2908">
        <v>10</v>
      </c>
      <c r="L2908" s="12">
        <f t="shared" si="230"/>
        <v>9.4247779607693793</v>
      </c>
      <c r="M2908" s="4">
        <f t="shared" si="231"/>
        <v>0.97427112741379629</v>
      </c>
      <c r="N2908" s="4">
        <f t="shared" si="232"/>
        <v>2.2433421745175099</v>
      </c>
    </row>
    <row r="2909" spans="1:14" x14ac:dyDescent="0.2">
      <c r="A2909" s="33">
        <v>37590</v>
      </c>
      <c r="B2909" t="s">
        <v>31</v>
      </c>
      <c r="C2909" s="3" t="s">
        <v>41</v>
      </c>
      <c r="D2909" s="7">
        <v>8</v>
      </c>
      <c r="E2909" t="s">
        <v>6</v>
      </c>
      <c r="F2909" s="3" t="str">
        <f t="shared" si="228"/>
        <v>Por</v>
      </c>
      <c r="G2909" s="3" t="str">
        <f t="shared" si="229"/>
        <v>Hemisph</v>
      </c>
      <c r="H2909" s="34">
        <v>6</v>
      </c>
      <c r="I2909" s="34">
        <v>7</v>
      </c>
      <c r="J2909" s="34">
        <v>0</v>
      </c>
      <c r="K2909">
        <v>5</v>
      </c>
      <c r="L2909" s="12">
        <f t="shared" si="230"/>
        <v>32.986722862692829</v>
      </c>
      <c r="M2909" s="4">
        <f t="shared" si="231"/>
        <v>1.518339171764072</v>
      </c>
      <c r="N2909" s="4">
        <f t="shared" si="232"/>
        <v>3.496105143012878</v>
      </c>
    </row>
    <row r="2910" spans="1:14" x14ac:dyDescent="0.2">
      <c r="A2910" s="33">
        <v>37590</v>
      </c>
      <c r="B2910" t="s">
        <v>31</v>
      </c>
      <c r="C2910" s="3" t="s">
        <v>41</v>
      </c>
      <c r="D2910" s="7">
        <v>8</v>
      </c>
      <c r="E2910" t="s">
        <v>6</v>
      </c>
      <c r="F2910" s="3" t="str">
        <f t="shared" si="228"/>
        <v>Por</v>
      </c>
      <c r="G2910" s="3" t="str">
        <f t="shared" si="229"/>
        <v>Hemisph</v>
      </c>
      <c r="H2910" s="34">
        <v>1</v>
      </c>
      <c r="I2910" s="34">
        <v>1</v>
      </c>
      <c r="J2910" s="34">
        <v>0</v>
      </c>
      <c r="K2910">
        <v>0</v>
      </c>
      <c r="L2910" s="12">
        <f t="shared" si="230"/>
        <v>0.78539816339744828</v>
      </c>
      <c r="M2910" s="4">
        <f t="shared" si="231"/>
        <v>-0.10491011863382856</v>
      </c>
      <c r="N2910" s="4">
        <f t="shared" si="232"/>
        <v>-0.24156447527049049</v>
      </c>
    </row>
    <row r="2911" spans="1:14" x14ac:dyDescent="0.2">
      <c r="A2911" s="33">
        <v>37590</v>
      </c>
      <c r="B2911" t="s">
        <v>31</v>
      </c>
      <c r="C2911" s="3" t="s">
        <v>41</v>
      </c>
      <c r="D2911" s="7">
        <v>8</v>
      </c>
      <c r="E2911" t="s">
        <v>6</v>
      </c>
      <c r="F2911" s="3" t="str">
        <f t="shared" si="228"/>
        <v>Por</v>
      </c>
      <c r="G2911" s="3" t="str">
        <f t="shared" si="229"/>
        <v>Hemisph</v>
      </c>
      <c r="H2911" s="34">
        <v>5</v>
      </c>
      <c r="I2911" s="34">
        <v>3</v>
      </c>
      <c r="J2911" s="34">
        <v>2</v>
      </c>
      <c r="K2911">
        <v>0</v>
      </c>
      <c r="L2911" s="12">
        <f t="shared" si="230"/>
        <v>24.347343065320896</v>
      </c>
      <c r="M2911" s="4">
        <f t="shared" si="231"/>
        <v>1.386451575200444</v>
      </c>
      <c r="N2911" s="4">
        <f t="shared" si="232"/>
        <v>3.1924227292146559</v>
      </c>
    </row>
    <row r="2912" spans="1:14" x14ac:dyDescent="0.2">
      <c r="A2912" s="33">
        <v>37590</v>
      </c>
      <c r="B2912" t="s">
        <v>31</v>
      </c>
      <c r="C2912" s="3" t="s">
        <v>41</v>
      </c>
      <c r="D2912" s="7">
        <v>8</v>
      </c>
      <c r="E2912" t="s">
        <v>6</v>
      </c>
      <c r="F2912" s="3" t="str">
        <f t="shared" si="228"/>
        <v>Por</v>
      </c>
      <c r="G2912" s="3" t="str">
        <f t="shared" si="229"/>
        <v>Hemisph</v>
      </c>
      <c r="H2912" s="34">
        <v>10</v>
      </c>
      <c r="I2912" s="34">
        <v>21</v>
      </c>
      <c r="J2912" s="34">
        <v>10</v>
      </c>
      <c r="K2912">
        <v>0</v>
      </c>
      <c r="L2912" s="12">
        <f t="shared" si="230"/>
        <v>479.09287967244347</v>
      </c>
      <c r="M2912" s="4">
        <f t="shared" si="231"/>
        <v>2.6804197163769383</v>
      </c>
      <c r="N2912" s="4">
        <f t="shared" si="232"/>
        <v>6.1718944818968664</v>
      </c>
    </row>
    <row r="2913" spans="1:14" x14ac:dyDescent="0.2">
      <c r="A2913" s="33">
        <v>37590</v>
      </c>
      <c r="B2913" t="s">
        <v>31</v>
      </c>
      <c r="C2913" s="3" t="s">
        <v>41</v>
      </c>
      <c r="D2913" s="7">
        <v>8</v>
      </c>
      <c r="E2913" t="s">
        <v>6</v>
      </c>
      <c r="F2913" s="3" t="str">
        <f t="shared" si="228"/>
        <v>Por</v>
      </c>
      <c r="G2913" s="3" t="str">
        <f t="shared" si="229"/>
        <v>Hemisph</v>
      </c>
      <c r="H2913" s="34">
        <v>10</v>
      </c>
      <c r="I2913" s="34">
        <v>10</v>
      </c>
      <c r="J2913" s="34">
        <v>7</v>
      </c>
      <c r="K2913">
        <v>0</v>
      </c>
      <c r="L2913" s="12">
        <f t="shared" si="230"/>
        <v>232.4778563656447</v>
      </c>
      <c r="M2913" s="4">
        <f t="shared" si="231"/>
        <v>2.3663815924251099</v>
      </c>
      <c r="N2913" s="4">
        <f t="shared" si="232"/>
        <v>5.4487949790535701</v>
      </c>
    </row>
    <row r="2914" spans="1:14" x14ac:dyDescent="0.2">
      <c r="A2914" s="33">
        <v>37590</v>
      </c>
      <c r="B2914" t="s">
        <v>31</v>
      </c>
      <c r="C2914" s="3" t="s">
        <v>41</v>
      </c>
      <c r="D2914" s="7">
        <v>8</v>
      </c>
      <c r="E2914" t="s">
        <v>6</v>
      </c>
      <c r="F2914" s="3" t="str">
        <f t="shared" si="228"/>
        <v>Por</v>
      </c>
      <c r="G2914" s="3" t="str">
        <f t="shared" si="229"/>
        <v>Hemisph</v>
      </c>
      <c r="H2914" s="34">
        <v>8</v>
      </c>
      <c r="I2914" s="34">
        <v>18</v>
      </c>
      <c r="J2914" s="34">
        <v>0</v>
      </c>
      <c r="K2914">
        <v>0</v>
      </c>
      <c r="L2914" s="12">
        <f t="shared" si="230"/>
        <v>113.09733552923255</v>
      </c>
      <c r="M2914" s="4">
        <f t="shared" si="231"/>
        <v>2.053452373461421</v>
      </c>
      <c r="N2914" s="4">
        <f t="shared" si="232"/>
        <v>4.7282488243055099</v>
      </c>
    </row>
    <row r="2915" spans="1:14" x14ac:dyDescent="0.2">
      <c r="A2915" s="33">
        <v>37590</v>
      </c>
      <c r="B2915" t="s">
        <v>31</v>
      </c>
      <c r="C2915" s="3" t="s">
        <v>41</v>
      </c>
      <c r="D2915" s="7">
        <v>8</v>
      </c>
      <c r="E2915" t="s">
        <v>6</v>
      </c>
      <c r="F2915" s="3" t="str">
        <f t="shared" si="228"/>
        <v>Por</v>
      </c>
      <c r="G2915" s="3" t="str">
        <f t="shared" si="229"/>
        <v>Hemisph</v>
      </c>
      <c r="H2915" s="34">
        <v>5</v>
      </c>
      <c r="I2915" s="34">
        <v>2</v>
      </c>
      <c r="J2915" s="34">
        <v>2</v>
      </c>
      <c r="K2915">
        <v>0</v>
      </c>
      <c r="L2915" s="12">
        <f t="shared" si="230"/>
        <v>20.420352248333657</v>
      </c>
      <c r="M2915" s="4">
        <f t="shared" si="231"/>
        <v>1.3100632293369894</v>
      </c>
      <c r="N2915" s="4">
        <f t="shared" si="232"/>
        <v>3.0165320627509917</v>
      </c>
    </row>
    <row r="2916" spans="1:14" x14ac:dyDescent="0.2">
      <c r="A2916" s="33">
        <v>37590</v>
      </c>
      <c r="B2916" t="s">
        <v>31</v>
      </c>
      <c r="C2916" s="3" t="s">
        <v>41</v>
      </c>
      <c r="D2916" s="7">
        <v>8</v>
      </c>
      <c r="E2916" t="s">
        <v>6</v>
      </c>
      <c r="F2916" s="3" t="str">
        <f t="shared" si="228"/>
        <v>Por</v>
      </c>
      <c r="G2916" s="3" t="str">
        <f t="shared" si="229"/>
        <v>Hemisph</v>
      </c>
      <c r="H2916" s="34">
        <v>10</v>
      </c>
      <c r="I2916" s="34">
        <v>11</v>
      </c>
      <c r="J2916" s="34">
        <v>4</v>
      </c>
      <c r="K2916">
        <v>5</v>
      </c>
      <c r="L2916" s="12">
        <f t="shared" si="230"/>
        <v>136.65928043115599</v>
      </c>
      <c r="M2916" s="4">
        <f t="shared" si="231"/>
        <v>2.1356391296487711</v>
      </c>
      <c r="N2916" s="4">
        <f t="shared" si="232"/>
        <v>4.9174908239440382</v>
      </c>
    </row>
    <row r="2917" spans="1:14" x14ac:dyDescent="0.2">
      <c r="A2917" s="30">
        <v>37583</v>
      </c>
      <c r="B2917" s="3" t="s">
        <v>20</v>
      </c>
      <c r="C2917" s="3" t="s">
        <v>41</v>
      </c>
      <c r="D2917" s="2">
        <v>9</v>
      </c>
      <c r="E2917" s="3" t="s">
        <v>6</v>
      </c>
      <c r="F2917" s="3" t="str">
        <f t="shared" si="228"/>
        <v>Por</v>
      </c>
      <c r="G2917" s="3" t="str">
        <f t="shared" si="229"/>
        <v>Hemisph</v>
      </c>
      <c r="H2917" s="17">
        <v>14.5</v>
      </c>
      <c r="I2917" s="17">
        <v>17.5</v>
      </c>
      <c r="J2917" s="17">
        <v>20.5</v>
      </c>
      <c r="K2917" s="22">
        <v>60</v>
      </c>
      <c r="L2917" s="12">
        <f t="shared" si="230"/>
        <v>1519.5490966332131</v>
      </c>
      <c r="M2917" s="4">
        <f t="shared" si="231"/>
        <v>3.1817147366979079</v>
      </c>
      <c r="N2917" s="4">
        <f t="shared" si="232"/>
        <v>7.3261689228800781</v>
      </c>
    </row>
    <row r="2918" spans="1:14" x14ac:dyDescent="0.2">
      <c r="A2918" s="30">
        <v>37583</v>
      </c>
      <c r="B2918" s="3" t="s">
        <v>20</v>
      </c>
      <c r="C2918" s="3" t="s">
        <v>41</v>
      </c>
      <c r="D2918" s="2">
        <v>9</v>
      </c>
      <c r="E2918" s="3" t="s">
        <v>6</v>
      </c>
      <c r="F2918" s="3" t="str">
        <f t="shared" si="228"/>
        <v>Por</v>
      </c>
      <c r="G2918" s="3" t="str">
        <f t="shared" si="229"/>
        <v>Hemisph</v>
      </c>
      <c r="H2918" s="17">
        <v>7</v>
      </c>
      <c r="I2918" s="17">
        <v>5.5</v>
      </c>
      <c r="J2918" s="17">
        <v>5</v>
      </c>
      <c r="K2918" s="22">
        <v>20</v>
      </c>
      <c r="L2918" s="12">
        <f t="shared" si="230"/>
        <v>108.77764563054659</v>
      </c>
      <c r="M2918" s="4">
        <f t="shared" si="231"/>
        <v>2.036539654766639</v>
      </c>
      <c r="N2918" s="4">
        <f t="shared" si="232"/>
        <v>4.6893058503569023</v>
      </c>
    </row>
    <row r="2919" spans="1:14" x14ac:dyDescent="0.2">
      <c r="A2919" s="31">
        <v>37583</v>
      </c>
      <c r="B2919" s="11" t="s">
        <v>38</v>
      </c>
      <c r="C2919" s="3" t="s">
        <v>41</v>
      </c>
      <c r="D2919" s="6">
        <v>9</v>
      </c>
      <c r="E2919" s="28" t="s">
        <v>6</v>
      </c>
      <c r="F2919" s="3" t="str">
        <f t="shared" si="228"/>
        <v>Por</v>
      </c>
      <c r="G2919" s="3" t="str">
        <f t="shared" si="229"/>
        <v>Hemisph</v>
      </c>
      <c r="H2919" s="19">
        <v>15.5</v>
      </c>
      <c r="I2919" s="19">
        <v>13</v>
      </c>
      <c r="J2919" s="19">
        <v>0</v>
      </c>
      <c r="K2919" s="24">
        <v>5</v>
      </c>
      <c r="L2919" s="12">
        <f t="shared" si="230"/>
        <v>158.25772992458582</v>
      </c>
      <c r="M2919" s="4">
        <f t="shared" si="231"/>
        <v>2.1993649318432995</v>
      </c>
      <c r="N2919" s="4">
        <f t="shared" si="232"/>
        <v>5.0642249061162472</v>
      </c>
    </row>
    <row r="2920" spans="1:14" x14ac:dyDescent="0.2">
      <c r="A2920" s="31">
        <v>37583</v>
      </c>
      <c r="B2920" s="11" t="s">
        <v>38</v>
      </c>
      <c r="C2920" s="3" t="s">
        <v>41</v>
      </c>
      <c r="D2920" s="6">
        <v>9</v>
      </c>
      <c r="E2920" s="28" t="s">
        <v>6</v>
      </c>
      <c r="F2920" s="3" t="str">
        <f t="shared" si="228"/>
        <v>Por</v>
      </c>
      <c r="G2920" s="3" t="str">
        <f t="shared" si="229"/>
        <v>Hemisph</v>
      </c>
      <c r="H2920" s="19">
        <v>1.5</v>
      </c>
      <c r="I2920" s="19">
        <v>1</v>
      </c>
      <c r="J2920" s="19">
        <v>0</v>
      </c>
      <c r="K2920" s="24">
        <v>10</v>
      </c>
      <c r="L2920" s="12">
        <f t="shared" si="230"/>
        <v>1.1780972450961724</v>
      </c>
      <c r="M2920" s="4">
        <f t="shared" si="231"/>
        <v>7.1181140421852696E-2</v>
      </c>
      <c r="N2920" s="4">
        <f t="shared" si="232"/>
        <v>0.16390063283767389</v>
      </c>
    </row>
    <row r="2921" spans="1:14" x14ac:dyDescent="0.2">
      <c r="A2921" s="31">
        <v>37583</v>
      </c>
      <c r="B2921" s="11" t="s">
        <v>38</v>
      </c>
      <c r="C2921" s="3" t="s">
        <v>41</v>
      </c>
      <c r="D2921" s="6">
        <v>9</v>
      </c>
      <c r="E2921" s="28" t="s">
        <v>6</v>
      </c>
      <c r="F2921" s="3" t="str">
        <f t="shared" si="228"/>
        <v>Por</v>
      </c>
      <c r="G2921" s="3" t="str">
        <f t="shared" si="229"/>
        <v>Hemisph</v>
      </c>
      <c r="H2921" s="19">
        <v>23</v>
      </c>
      <c r="I2921" s="19">
        <v>8</v>
      </c>
      <c r="J2921" s="19">
        <v>8.5</v>
      </c>
      <c r="K2921" s="24">
        <v>20</v>
      </c>
      <c r="L2921" s="12">
        <f t="shared" si="230"/>
        <v>371.49333128699305</v>
      </c>
      <c r="M2921" s="4">
        <f t="shared" si="231"/>
        <v>2.5699510221039832</v>
      </c>
      <c r="N2921" s="4">
        <f t="shared" si="232"/>
        <v>5.9175309132214426</v>
      </c>
    </row>
    <row r="2922" spans="1:14" x14ac:dyDescent="0.2">
      <c r="A2922" s="31">
        <v>37583</v>
      </c>
      <c r="B2922" s="11" t="s">
        <v>38</v>
      </c>
      <c r="C2922" s="3" t="s">
        <v>41</v>
      </c>
      <c r="D2922" s="6">
        <v>9</v>
      </c>
      <c r="E2922" s="28" t="s">
        <v>6</v>
      </c>
      <c r="F2922" s="3" t="str">
        <f t="shared" si="228"/>
        <v>Por</v>
      </c>
      <c r="G2922" s="3" t="str">
        <f t="shared" si="229"/>
        <v>Hemisph</v>
      </c>
      <c r="H2922" s="19">
        <v>5</v>
      </c>
      <c r="I2922" s="19">
        <v>4</v>
      </c>
      <c r="J2922" s="19">
        <v>0</v>
      </c>
      <c r="K2922" s="24">
        <v>5</v>
      </c>
      <c r="L2922" s="12">
        <f t="shared" si="230"/>
        <v>15.707963267948966</v>
      </c>
      <c r="M2922" s="4">
        <f t="shared" si="231"/>
        <v>1.1961198770301527</v>
      </c>
      <c r="N2922" s="4">
        <f t="shared" si="232"/>
        <v>2.7541677982835004</v>
      </c>
    </row>
    <row r="2923" spans="1:14" x14ac:dyDescent="0.2">
      <c r="A2923" s="31">
        <v>37583</v>
      </c>
      <c r="B2923" s="11" t="s">
        <v>38</v>
      </c>
      <c r="C2923" s="3" t="s">
        <v>41</v>
      </c>
      <c r="D2923" s="6">
        <v>9</v>
      </c>
      <c r="E2923" s="28" t="s">
        <v>6</v>
      </c>
      <c r="F2923" s="3" t="str">
        <f t="shared" si="228"/>
        <v>Por</v>
      </c>
      <c r="G2923" s="3" t="str">
        <f t="shared" si="229"/>
        <v>Hemisph</v>
      </c>
      <c r="H2923" s="19">
        <v>4.5</v>
      </c>
      <c r="I2923" s="19">
        <v>4</v>
      </c>
      <c r="J2923" s="19">
        <v>0</v>
      </c>
      <c r="K2923" s="24">
        <v>0</v>
      </c>
      <c r="L2923" s="12">
        <f t="shared" si="230"/>
        <v>14.137166941154069</v>
      </c>
      <c r="M2923" s="4">
        <f t="shared" si="231"/>
        <v>1.1503623864694774</v>
      </c>
      <c r="N2923" s="4">
        <f t="shared" si="232"/>
        <v>2.6488072826256741</v>
      </c>
    </row>
    <row r="2924" spans="1:14" x14ac:dyDescent="0.2">
      <c r="A2924" s="31">
        <v>37583</v>
      </c>
      <c r="B2924" s="11" t="s">
        <v>38</v>
      </c>
      <c r="C2924" s="3" t="s">
        <v>41</v>
      </c>
      <c r="D2924" s="6">
        <v>9</v>
      </c>
      <c r="E2924" s="28" t="s">
        <v>6</v>
      </c>
      <c r="F2924" s="3" t="str">
        <f t="shared" si="228"/>
        <v>Por</v>
      </c>
      <c r="G2924" s="3" t="str">
        <f t="shared" si="229"/>
        <v>Hemisph</v>
      </c>
      <c r="H2924" s="19">
        <v>2.5</v>
      </c>
      <c r="I2924" s="19">
        <v>1.5</v>
      </c>
      <c r="J2924" s="19">
        <v>3</v>
      </c>
      <c r="K2924" s="24">
        <v>0</v>
      </c>
      <c r="L2924" s="12">
        <f t="shared" si="230"/>
        <v>31.21957699504857</v>
      </c>
      <c r="M2924" s="4">
        <f t="shared" si="231"/>
        <v>1.4944270143586607</v>
      </c>
      <c r="N2924" s="4">
        <f t="shared" si="232"/>
        <v>3.4410453658298503</v>
      </c>
    </row>
    <row r="2925" spans="1:14" x14ac:dyDescent="0.2">
      <c r="A2925" s="31">
        <v>37583</v>
      </c>
      <c r="B2925" s="11" t="s">
        <v>38</v>
      </c>
      <c r="C2925" s="3" t="s">
        <v>41</v>
      </c>
      <c r="D2925" s="6">
        <v>9</v>
      </c>
      <c r="E2925" s="28" t="s">
        <v>6</v>
      </c>
      <c r="F2925" s="3" t="str">
        <f t="shared" si="228"/>
        <v>Por</v>
      </c>
      <c r="G2925" s="3" t="str">
        <f t="shared" si="229"/>
        <v>Hemisph</v>
      </c>
      <c r="H2925" s="19">
        <v>1</v>
      </c>
      <c r="I2925" s="19">
        <v>1</v>
      </c>
      <c r="J2925" s="19">
        <v>1.5</v>
      </c>
      <c r="K2925" s="24">
        <v>0</v>
      </c>
      <c r="L2925" s="12">
        <f t="shared" si="230"/>
        <v>7.8539816339744828</v>
      </c>
      <c r="M2925" s="4">
        <f t="shared" si="231"/>
        <v>0.8950898813661714</v>
      </c>
      <c r="N2925" s="4">
        <f t="shared" si="232"/>
        <v>2.061020617723555</v>
      </c>
    </row>
    <row r="2926" spans="1:14" x14ac:dyDescent="0.2">
      <c r="A2926" s="31">
        <v>37583</v>
      </c>
      <c r="B2926" s="11" t="s">
        <v>38</v>
      </c>
      <c r="C2926" s="3" t="s">
        <v>41</v>
      </c>
      <c r="D2926" s="6">
        <v>9</v>
      </c>
      <c r="E2926" s="28" t="s">
        <v>6</v>
      </c>
      <c r="F2926" s="3" t="str">
        <f t="shared" si="228"/>
        <v>Por</v>
      </c>
      <c r="G2926" s="3" t="str">
        <f t="shared" si="229"/>
        <v>Hemisph</v>
      </c>
      <c r="H2926" s="19">
        <v>1</v>
      </c>
      <c r="I2926" s="19">
        <v>1</v>
      </c>
      <c r="J2926" s="19">
        <v>0</v>
      </c>
      <c r="K2926" s="24">
        <v>0</v>
      </c>
      <c r="L2926" s="12">
        <f t="shared" si="230"/>
        <v>0.78539816339744828</v>
      </c>
      <c r="M2926" s="4">
        <f t="shared" si="231"/>
        <v>-0.10491011863382856</v>
      </c>
      <c r="N2926" s="4">
        <f t="shared" si="232"/>
        <v>-0.24156447527049049</v>
      </c>
    </row>
    <row r="2927" spans="1:14" x14ac:dyDescent="0.2">
      <c r="A2927" s="31">
        <v>37583</v>
      </c>
      <c r="B2927" s="11" t="s">
        <v>38</v>
      </c>
      <c r="C2927" s="3" t="s">
        <v>41</v>
      </c>
      <c r="D2927" s="6">
        <v>9</v>
      </c>
      <c r="E2927" s="28" t="s">
        <v>6</v>
      </c>
      <c r="F2927" s="3" t="str">
        <f t="shared" si="228"/>
        <v>Por</v>
      </c>
      <c r="G2927" s="3" t="str">
        <f t="shared" si="229"/>
        <v>Hemisph</v>
      </c>
      <c r="H2927" s="19">
        <v>1.5</v>
      </c>
      <c r="I2927" s="19">
        <v>1</v>
      </c>
      <c r="J2927" s="19">
        <v>1.5</v>
      </c>
      <c r="K2927" s="24">
        <v>20</v>
      </c>
      <c r="L2927" s="12">
        <f t="shared" si="230"/>
        <v>8.2466807156732074</v>
      </c>
      <c r="M2927" s="4">
        <f t="shared" si="231"/>
        <v>0.91627918043610956</v>
      </c>
      <c r="N2927" s="4">
        <f t="shared" si="232"/>
        <v>2.1098107818929872</v>
      </c>
    </row>
    <row r="2928" spans="1:14" x14ac:dyDescent="0.2">
      <c r="A2928" s="31">
        <v>37583</v>
      </c>
      <c r="B2928" s="11" t="s">
        <v>38</v>
      </c>
      <c r="C2928" s="3" t="s">
        <v>41</v>
      </c>
      <c r="D2928" s="6">
        <v>9</v>
      </c>
      <c r="E2928" s="28" t="s">
        <v>6</v>
      </c>
      <c r="F2928" s="3" t="str">
        <f t="shared" si="228"/>
        <v>Por</v>
      </c>
      <c r="G2928" s="3" t="str">
        <f t="shared" si="229"/>
        <v>Hemisph</v>
      </c>
      <c r="H2928" s="19">
        <v>5</v>
      </c>
      <c r="I2928" s="19">
        <v>3</v>
      </c>
      <c r="J2928" s="19">
        <v>2</v>
      </c>
      <c r="K2928" s="24">
        <v>5</v>
      </c>
      <c r="L2928" s="12">
        <f t="shared" si="230"/>
        <v>24.347343065320896</v>
      </c>
      <c r="M2928" s="4">
        <f t="shared" si="231"/>
        <v>1.386451575200444</v>
      </c>
      <c r="N2928" s="4">
        <f t="shared" si="232"/>
        <v>3.1924227292146559</v>
      </c>
    </row>
    <row r="2929" spans="1:14" x14ac:dyDescent="0.2">
      <c r="A2929" s="31">
        <v>37583</v>
      </c>
      <c r="B2929" s="11" t="s">
        <v>38</v>
      </c>
      <c r="C2929" s="3" t="s">
        <v>41</v>
      </c>
      <c r="D2929" s="6">
        <v>9</v>
      </c>
      <c r="E2929" s="28" t="s">
        <v>6</v>
      </c>
      <c r="F2929" s="3" t="str">
        <f t="shared" si="228"/>
        <v>Por</v>
      </c>
      <c r="G2929" s="3" t="str">
        <f t="shared" si="229"/>
        <v>Hemisph</v>
      </c>
      <c r="H2929" s="19">
        <v>8</v>
      </c>
      <c r="I2929" s="19">
        <v>6</v>
      </c>
      <c r="J2929" s="19">
        <v>10</v>
      </c>
      <c r="K2929" s="24">
        <v>20</v>
      </c>
      <c r="L2929" s="12">
        <f t="shared" si="230"/>
        <v>351.85837720205683</v>
      </c>
      <c r="M2929" s="4">
        <f t="shared" si="231"/>
        <v>2.5463678953643156</v>
      </c>
      <c r="N2929" s="4">
        <f t="shared" si="232"/>
        <v>5.863228757144495</v>
      </c>
    </row>
    <row r="2930" spans="1:14" x14ac:dyDescent="0.2">
      <c r="A2930" s="30">
        <v>37590</v>
      </c>
      <c r="B2930" s="3" t="s">
        <v>20</v>
      </c>
      <c r="C2930" s="3" t="s">
        <v>41</v>
      </c>
      <c r="D2930" s="2">
        <v>10</v>
      </c>
      <c r="E2930" s="3" t="s">
        <v>6</v>
      </c>
      <c r="F2930" s="3" t="str">
        <f t="shared" si="228"/>
        <v>Por</v>
      </c>
      <c r="G2930" s="3" t="str">
        <f t="shared" si="229"/>
        <v>Hemisph</v>
      </c>
      <c r="H2930" s="17">
        <v>98</v>
      </c>
      <c r="I2930" s="17">
        <v>87</v>
      </c>
      <c r="J2930" s="17">
        <v>39</v>
      </c>
      <c r="K2930" s="22">
        <v>70</v>
      </c>
      <c r="L2930" s="12">
        <f t="shared" si="230"/>
        <v>11474.667167236719</v>
      </c>
      <c r="M2930" s="4">
        <f t="shared" si="231"/>
        <v>4.0597400973004678</v>
      </c>
      <c r="N2930" s="4">
        <f t="shared" si="232"/>
        <v>9.3478970294742538</v>
      </c>
    </row>
    <row r="2931" spans="1:14" x14ac:dyDescent="0.2">
      <c r="A2931" s="30">
        <v>37590</v>
      </c>
      <c r="B2931" s="3" t="s">
        <v>20</v>
      </c>
      <c r="C2931" s="3" t="s">
        <v>41</v>
      </c>
      <c r="D2931" s="2">
        <v>10</v>
      </c>
      <c r="E2931" s="3" t="s">
        <v>6</v>
      </c>
      <c r="F2931" s="3" t="str">
        <f t="shared" si="228"/>
        <v>Por</v>
      </c>
      <c r="G2931" s="3" t="str">
        <f t="shared" si="229"/>
        <v>Hemisph</v>
      </c>
      <c r="H2931" s="17">
        <v>6.5</v>
      </c>
      <c r="I2931" s="17">
        <v>3.5</v>
      </c>
      <c r="J2931" s="17">
        <v>1</v>
      </c>
      <c r="K2931" s="22">
        <v>15</v>
      </c>
      <c r="L2931" s="12">
        <f t="shared" si="230"/>
        <v>21.009400870881741</v>
      </c>
      <c r="M2931" s="4">
        <f t="shared" si="231"/>
        <v>1.3224136677234186</v>
      </c>
      <c r="N2931" s="4">
        <f t="shared" si="232"/>
        <v>3.044969998071525</v>
      </c>
    </row>
    <row r="2932" spans="1:14" x14ac:dyDescent="0.2">
      <c r="A2932" s="30">
        <v>37590</v>
      </c>
      <c r="B2932" s="3" t="s">
        <v>20</v>
      </c>
      <c r="C2932" s="3" t="s">
        <v>41</v>
      </c>
      <c r="D2932" s="2">
        <v>10</v>
      </c>
      <c r="E2932" s="3" t="s">
        <v>6</v>
      </c>
      <c r="F2932" s="3" t="str">
        <f t="shared" si="228"/>
        <v>Por</v>
      </c>
      <c r="G2932" s="3" t="str">
        <f t="shared" si="229"/>
        <v>Hemisph</v>
      </c>
      <c r="H2932" s="17">
        <v>19</v>
      </c>
      <c r="I2932" s="17">
        <v>14.5</v>
      </c>
      <c r="J2932" s="17">
        <v>5.5</v>
      </c>
      <c r="K2932" s="22">
        <v>85</v>
      </c>
      <c r="L2932" s="12">
        <f t="shared" si="230"/>
        <v>311.41037178708825</v>
      </c>
      <c r="M2932" s="4">
        <f t="shared" si="231"/>
        <v>2.493333073019794</v>
      </c>
      <c r="N2932" s="4">
        <f t="shared" si="232"/>
        <v>5.7411115658044123</v>
      </c>
    </row>
    <row r="2933" spans="1:14" x14ac:dyDescent="0.2">
      <c r="A2933" s="30">
        <v>37590</v>
      </c>
      <c r="B2933" s="3" t="s">
        <v>20</v>
      </c>
      <c r="C2933" s="3" t="s">
        <v>41</v>
      </c>
      <c r="D2933" s="2">
        <v>10</v>
      </c>
      <c r="E2933" s="3" t="s">
        <v>6</v>
      </c>
      <c r="F2933" s="3" t="str">
        <f t="shared" si="228"/>
        <v>Por</v>
      </c>
      <c r="G2933" s="3" t="str">
        <f t="shared" si="229"/>
        <v>Hemisph</v>
      </c>
      <c r="H2933" s="17">
        <v>7.5</v>
      </c>
      <c r="I2933" s="17">
        <v>7</v>
      </c>
      <c r="J2933" s="17">
        <v>4.5</v>
      </c>
      <c r="K2933" s="22">
        <v>20</v>
      </c>
      <c r="L2933" s="12">
        <f t="shared" si="230"/>
        <v>104.85065481355934</v>
      </c>
      <c r="M2933" s="4">
        <f t="shared" si="231"/>
        <v>2.0205711470667653</v>
      </c>
      <c r="N2933" s="4">
        <f t="shared" si="232"/>
        <v>4.6525370025698134</v>
      </c>
    </row>
    <row r="2934" spans="1:14" x14ac:dyDescent="0.2">
      <c r="A2934" s="30">
        <v>37590</v>
      </c>
      <c r="B2934" s="3" t="s">
        <v>20</v>
      </c>
      <c r="C2934" s="3" t="s">
        <v>41</v>
      </c>
      <c r="D2934" s="2">
        <v>10</v>
      </c>
      <c r="E2934" s="3" t="s">
        <v>6</v>
      </c>
      <c r="F2934" s="3" t="str">
        <f t="shared" si="228"/>
        <v>Por</v>
      </c>
      <c r="G2934" s="3" t="str">
        <f t="shared" si="229"/>
        <v>Hemisph</v>
      </c>
      <c r="H2934" s="17">
        <v>9</v>
      </c>
      <c r="I2934" s="17">
        <v>8</v>
      </c>
      <c r="J2934" s="17">
        <v>5.5</v>
      </c>
      <c r="K2934" s="22">
        <v>5</v>
      </c>
      <c r="L2934" s="12">
        <f t="shared" si="230"/>
        <v>151.58184553570752</v>
      </c>
      <c r="M2934" s="4">
        <f t="shared" si="231"/>
        <v>2.1806471903739451</v>
      </c>
      <c r="N2934" s="4">
        <f t="shared" si="232"/>
        <v>5.0211257136343947</v>
      </c>
    </row>
    <row r="2935" spans="1:14" x14ac:dyDescent="0.2">
      <c r="A2935" s="33">
        <v>37590</v>
      </c>
      <c r="B2935" t="s">
        <v>31</v>
      </c>
      <c r="C2935" s="3" t="s">
        <v>41</v>
      </c>
      <c r="D2935" s="7">
        <v>10</v>
      </c>
      <c r="E2935" t="s">
        <v>6</v>
      </c>
      <c r="F2935" s="3" t="str">
        <f t="shared" si="228"/>
        <v>Por</v>
      </c>
      <c r="G2935" s="3" t="str">
        <f t="shared" si="229"/>
        <v>Hemisph</v>
      </c>
      <c r="H2935" s="34">
        <v>13</v>
      </c>
      <c r="I2935" s="34">
        <v>10</v>
      </c>
      <c r="J2935" s="34">
        <v>0</v>
      </c>
      <c r="K2935">
        <v>5</v>
      </c>
      <c r="L2935" s="12">
        <f t="shared" si="230"/>
        <v>102.10176124166827</v>
      </c>
      <c r="M2935" s="4">
        <f t="shared" si="231"/>
        <v>2.0090332336730081</v>
      </c>
      <c r="N2935" s="4">
        <f t="shared" si="232"/>
        <v>4.6259699751850922</v>
      </c>
    </row>
    <row r="2936" spans="1:14" x14ac:dyDescent="0.2">
      <c r="A2936" s="33">
        <v>37590</v>
      </c>
      <c r="B2936" t="s">
        <v>31</v>
      </c>
      <c r="C2936" s="3" t="s">
        <v>41</v>
      </c>
      <c r="D2936" s="7">
        <v>10</v>
      </c>
      <c r="E2936" t="s">
        <v>6</v>
      </c>
      <c r="F2936" s="3" t="str">
        <f t="shared" si="228"/>
        <v>Por</v>
      </c>
      <c r="G2936" s="3" t="str">
        <f t="shared" si="229"/>
        <v>Hemisph</v>
      </c>
      <c r="H2936" s="34">
        <v>23</v>
      </c>
      <c r="I2936" s="34">
        <v>15</v>
      </c>
      <c r="J2936" s="34">
        <v>5</v>
      </c>
      <c r="K2936">
        <v>10</v>
      </c>
      <c r="L2936" s="12">
        <f t="shared" si="230"/>
        <v>349.50218271186446</v>
      </c>
      <c r="M2936" s="4">
        <f t="shared" si="231"/>
        <v>2.5434498923471032</v>
      </c>
      <c r="N2936" s="4">
        <f t="shared" si="232"/>
        <v>5.8565098068957493</v>
      </c>
    </row>
    <row r="2937" spans="1:14" x14ac:dyDescent="0.2">
      <c r="A2937" s="33">
        <v>37590</v>
      </c>
      <c r="B2937" t="s">
        <v>31</v>
      </c>
      <c r="C2937" s="3" t="s">
        <v>41</v>
      </c>
      <c r="D2937" s="7">
        <v>10</v>
      </c>
      <c r="E2937" t="s">
        <v>6</v>
      </c>
      <c r="F2937" s="3" t="str">
        <f t="shared" si="228"/>
        <v>Por</v>
      </c>
      <c r="G2937" s="3" t="str">
        <f t="shared" si="229"/>
        <v>Hemisph</v>
      </c>
      <c r="H2937" s="34">
        <v>3</v>
      </c>
      <c r="I2937" s="34">
        <v>3</v>
      </c>
      <c r="J2937" s="34">
        <v>0</v>
      </c>
      <c r="K2937">
        <v>0</v>
      </c>
      <c r="L2937" s="12">
        <f t="shared" si="230"/>
        <v>7.0685834705770345</v>
      </c>
      <c r="M2937" s="4">
        <f t="shared" si="231"/>
        <v>0.84933239080549627</v>
      </c>
      <c r="N2937" s="4">
        <f t="shared" si="232"/>
        <v>1.9556601020657289</v>
      </c>
    </row>
    <row r="2938" spans="1:14" x14ac:dyDescent="0.2">
      <c r="A2938" s="33">
        <v>37590</v>
      </c>
      <c r="B2938" t="s">
        <v>31</v>
      </c>
      <c r="C2938" s="3" t="s">
        <v>41</v>
      </c>
      <c r="D2938" s="7">
        <v>10</v>
      </c>
      <c r="E2938" t="s">
        <v>6</v>
      </c>
      <c r="F2938" s="3" t="str">
        <f t="shared" si="228"/>
        <v>Por</v>
      </c>
      <c r="G2938" s="3" t="str">
        <f t="shared" si="229"/>
        <v>Hemisph</v>
      </c>
      <c r="H2938" s="34">
        <v>10</v>
      </c>
      <c r="I2938" s="34">
        <v>6</v>
      </c>
      <c r="J2938" s="34">
        <v>9</v>
      </c>
      <c r="K2938">
        <v>0</v>
      </c>
      <c r="L2938" s="12">
        <f t="shared" si="230"/>
        <v>301.59289474462014</v>
      </c>
      <c r="M2938" s="4">
        <f t="shared" si="231"/>
        <v>2.4794211057337021</v>
      </c>
      <c r="N2938" s="4">
        <f t="shared" si="232"/>
        <v>5.709078077317236</v>
      </c>
    </row>
    <row r="2939" spans="1:14" x14ac:dyDescent="0.2">
      <c r="A2939" s="33">
        <v>37590</v>
      </c>
      <c r="B2939" t="s">
        <v>31</v>
      </c>
      <c r="C2939" s="3" t="s">
        <v>41</v>
      </c>
      <c r="D2939" s="7">
        <v>10</v>
      </c>
      <c r="E2939" t="s">
        <v>6</v>
      </c>
      <c r="F2939" s="3" t="str">
        <f t="shared" si="228"/>
        <v>Por</v>
      </c>
      <c r="G2939" s="3" t="str">
        <f t="shared" si="229"/>
        <v>Hemisph</v>
      </c>
      <c r="H2939" s="34">
        <v>7</v>
      </c>
      <c r="I2939" s="34">
        <v>6</v>
      </c>
      <c r="J2939" s="34">
        <v>10</v>
      </c>
      <c r="K2939">
        <v>0</v>
      </c>
      <c r="L2939" s="12">
        <f t="shared" si="230"/>
        <v>347.14598822167216</v>
      </c>
      <c r="M2939" s="4">
        <f t="shared" si="231"/>
        <v>2.5405121507152635</v>
      </c>
      <c r="N2939" s="4">
        <f t="shared" si="232"/>
        <v>5.8497454068072079</v>
      </c>
    </row>
    <row r="2940" spans="1:14" x14ac:dyDescent="0.2">
      <c r="A2940" s="33">
        <v>37590</v>
      </c>
      <c r="B2940" t="s">
        <v>31</v>
      </c>
      <c r="C2940" s="3" t="s">
        <v>41</v>
      </c>
      <c r="D2940" s="7">
        <v>10</v>
      </c>
      <c r="E2940" t="s">
        <v>6</v>
      </c>
      <c r="F2940" s="3" t="str">
        <f t="shared" si="228"/>
        <v>Por</v>
      </c>
      <c r="G2940" s="3" t="str">
        <f t="shared" si="229"/>
        <v>Hemisph</v>
      </c>
      <c r="H2940" s="34">
        <v>3</v>
      </c>
      <c r="I2940" s="34">
        <v>3</v>
      </c>
      <c r="J2940" s="34">
        <v>0</v>
      </c>
      <c r="K2940">
        <v>0</v>
      </c>
      <c r="L2940" s="12">
        <f t="shared" si="230"/>
        <v>7.0685834705770345</v>
      </c>
      <c r="M2940" s="4">
        <f t="shared" si="231"/>
        <v>0.84933239080549627</v>
      </c>
      <c r="N2940" s="4">
        <f t="shared" si="232"/>
        <v>1.9556601020657289</v>
      </c>
    </row>
    <row r="2941" spans="1:14" x14ac:dyDescent="0.2">
      <c r="A2941" s="33">
        <v>37590</v>
      </c>
      <c r="B2941" t="s">
        <v>31</v>
      </c>
      <c r="C2941" s="3" t="s">
        <v>41</v>
      </c>
      <c r="D2941" s="7">
        <v>10</v>
      </c>
      <c r="E2941" t="s">
        <v>6</v>
      </c>
      <c r="F2941" s="3" t="str">
        <f t="shared" si="228"/>
        <v>Por</v>
      </c>
      <c r="G2941" s="3" t="str">
        <f t="shared" si="229"/>
        <v>Hemisph</v>
      </c>
      <c r="H2941" s="34">
        <v>7</v>
      </c>
      <c r="I2941" s="34">
        <v>5</v>
      </c>
      <c r="J2941" s="34">
        <v>7</v>
      </c>
      <c r="K2941">
        <v>0</v>
      </c>
      <c r="L2941" s="12">
        <f t="shared" si="230"/>
        <v>181.42697574481056</v>
      </c>
      <c r="M2941" s="4">
        <f t="shared" si="231"/>
        <v>2.2587018612583156</v>
      </c>
      <c r="N2941" s="4">
        <f t="shared" si="232"/>
        <v>5.2008532352513033</v>
      </c>
    </row>
    <row r="2942" spans="1:14" x14ac:dyDescent="0.2">
      <c r="A2942" s="33">
        <v>37590</v>
      </c>
      <c r="B2942" t="s">
        <v>31</v>
      </c>
      <c r="C2942" s="3" t="s">
        <v>41</v>
      </c>
      <c r="D2942" s="7">
        <v>10</v>
      </c>
      <c r="E2942" t="s">
        <v>6</v>
      </c>
      <c r="F2942" s="3" t="str">
        <f t="shared" si="228"/>
        <v>Por</v>
      </c>
      <c r="G2942" s="3" t="str">
        <f t="shared" si="229"/>
        <v>Hemisph</v>
      </c>
      <c r="H2942" s="34">
        <v>8</v>
      </c>
      <c r="I2942" s="34">
        <v>6</v>
      </c>
      <c r="J2942" s="34">
        <v>4</v>
      </c>
      <c r="K2942">
        <v>0</v>
      </c>
      <c r="L2942" s="12">
        <f t="shared" si="230"/>
        <v>87.964594300514207</v>
      </c>
      <c r="M2942" s="4">
        <f t="shared" si="231"/>
        <v>1.9443079040363531</v>
      </c>
      <c r="N2942" s="4">
        <f t="shared" si="232"/>
        <v>4.4769343960246042</v>
      </c>
    </row>
    <row r="2943" spans="1:14" x14ac:dyDescent="0.2">
      <c r="A2943" s="33">
        <v>37590</v>
      </c>
      <c r="B2943" t="s">
        <v>31</v>
      </c>
      <c r="C2943" s="3" t="s">
        <v>41</v>
      </c>
      <c r="D2943" s="7">
        <v>10</v>
      </c>
      <c r="E2943" t="s">
        <v>6</v>
      </c>
      <c r="F2943" s="3" t="str">
        <f t="shared" si="228"/>
        <v>Por</v>
      </c>
      <c r="G2943" s="3" t="str">
        <f t="shared" si="229"/>
        <v>Hemisph</v>
      </c>
      <c r="H2943" s="34">
        <v>2</v>
      </c>
      <c r="I2943" s="34">
        <v>2</v>
      </c>
      <c r="J2943" s="34">
        <v>0</v>
      </c>
      <c r="K2943">
        <v>0</v>
      </c>
      <c r="L2943" s="12">
        <f t="shared" si="230"/>
        <v>3.1415926535897931</v>
      </c>
      <c r="M2943" s="4">
        <f t="shared" si="231"/>
        <v>0.49714987269413385</v>
      </c>
      <c r="N2943" s="4">
        <f t="shared" si="232"/>
        <v>1.1447298858494002</v>
      </c>
    </row>
    <row r="2944" spans="1:14" x14ac:dyDescent="0.2">
      <c r="A2944" s="33">
        <v>37590</v>
      </c>
      <c r="B2944" t="s">
        <v>31</v>
      </c>
      <c r="C2944" s="3" t="s">
        <v>41</v>
      </c>
      <c r="D2944" s="7">
        <v>10</v>
      </c>
      <c r="E2944" t="s">
        <v>6</v>
      </c>
      <c r="F2944" s="3" t="str">
        <f t="shared" si="228"/>
        <v>Por</v>
      </c>
      <c r="G2944" s="3" t="str">
        <f t="shared" si="229"/>
        <v>Hemisph</v>
      </c>
      <c r="H2944" s="34">
        <v>16</v>
      </c>
      <c r="I2944" s="34">
        <v>10</v>
      </c>
      <c r="J2944" s="34">
        <v>0</v>
      </c>
      <c r="K2944">
        <v>0</v>
      </c>
      <c r="L2944" s="12">
        <f t="shared" si="230"/>
        <v>125.66370614359172</v>
      </c>
      <c r="M2944" s="4">
        <f t="shared" si="231"/>
        <v>2.0992098640220962</v>
      </c>
      <c r="N2944" s="4">
        <f t="shared" si="232"/>
        <v>4.8336093399633366</v>
      </c>
    </row>
    <row r="2945" spans="1:14" x14ac:dyDescent="0.2">
      <c r="A2945" s="33">
        <v>37590</v>
      </c>
      <c r="B2945" t="s">
        <v>31</v>
      </c>
      <c r="C2945" s="3" t="s">
        <v>41</v>
      </c>
      <c r="D2945" s="7">
        <v>10</v>
      </c>
      <c r="E2945" t="s">
        <v>6</v>
      </c>
      <c r="F2945" s="3" t="str">
        <f t="shared" si="228"/>
        <v>Por</v>
      </c>
      <c r="G2945" s="3" t="str">
        <f t="shared" si="229"/>
        <v>Hemisph</v>
      </c>
      <c r="H2945" s="34">
        <v>5</v>
      </c>
      <c r="I2945" s="34">
        <v>5</v>
      </c>
      <c r="J2945" s="34">
        <v>0</v>
      </c>
      <c r="K2945">
        <v>0</v>
      </c>
      <c r="L2945" s="12">
        <f t="shared" si="230"/>
        <v>19.634954084936208</v>
      </c>
      <c r="M2945" s="4">
        <f t="shared" si="231"/>
        <v>1.2930298900382091</v>
      </c>
      <c r="N2945" s="4">
        <f t="shared" si="232"/>
        <v>2.9773113495977102</v>
      </c>
    </row>
    <row r="2946" spans="1:14" x14ac:dyDescent="0.2">
      <c r="A2946" s="33">
        <v>37590</v>
      </c>
      <c r="B2946" t="s">
        <v>31</v>
      </c>
      <c r="C2946" s="3" t="s">
        <v>41</v>
      </c>
      <c r="D2946" s="7">
        <v>10</v>
      </c>
      <c r="E2946" t="s">
        <v>6</v>
      </c>
      <c r="F2946" s="3" t="str">
        <f t="shared" si="228"/>
        <v>Por</v>
      </c>
      <c r="G2946" s="3" t="str">
        <f t="shared" si="229"/>
        <v>Hemisph</v>
      </c>
      <c r="H2946" s="34">
        <v>3</v>
      </c>
      <c r="I2946" s="34">
        <v>3</v>
      </c>
      <c r="J2946" s="34">
        <v>3</v>
      </c>
      <c r="K2946">
        <v>0</v>
      </c>
      <c r="L2946" s="12">
        <f t="shared" si="230"/>
        <v>35.342917352885173</v>
      </c>
      <c r="M2946" s="4">
        <f t="shared" si="231"/>
        <v>1.5483023951415151</v>
      </c>
      <c r="N2946" s="4">
        <f t="shared" si="232"/>
        <v>3.5650980144998292</v>
      </c>
    </row>
    <row r="2947" spans="1:14" x14ac:dyDescent="0.2">
      <c r="A2947" s="30">
        <v>37590</v>
      </c>
      <c r="B2947" s="3" t="s">
        <v>20</v>
      </c>
      <c r="C2947" s="3" t="s">
        <v>41</v>
      </c>
      <c r="D2947" s="2">
        <v>1</v>
      </c>
      <c r="E2947" s="3" t="s">
        <v>12</v>
      </c>
      <c r="F2947" s="3" t="str">
        <f t="shared" ref="F2947:F3010" si="233">VLOOKUP(E2947,P$3:Q$22,2)</f>
        <v>Poc</v>
      </c>
      <c r="G2947" s="3" t="str">
        <f t="shared" ref="G2947:G3010" si="234">VLOOKUP(E2947,P$24:Q$44,2)</f>
        <v>Branch</v>
      </c>
      <c r="H2947" s="17">
        <v>17.5</v>
      </c>
      <c r="I2947" s="17">
        <v>17</v>
      </c>
      <c r="J2947" s="17">
        <v>13</v>
      </c>
      <c r="K2947" s="22">
        <v>0</v>
      </c>
      <c r="L2947" s="12">
        <f t="shared" ref="L2947:L3010" si="235">IF(J2947&gt;0,PI()*((H2947/2)*(I2947/2)+J2947^2),((H2947/2)*(I2947/2))*PI())</f>
        <v>764.58511206741593</v>
      </c>
      <c r="M2947" s="4">
        <f t="shared" si="231"/>
        <v>2.8834258372222221</v>
      </c>
      <c r="N2947" s="4">
        <f t="shared" si="232"/>
        <v>6.6393333495417641</v>
      </c>
    </row>
    <row r="2948" spans="1:14" x14ac:dyDescent="0.2">
      <c r="A2948" s="30">
        <v>37590</v>
      </c>
      <c r="B2948" s="3" t="s">
        <v>20</v>
      </c>
      <c r="C2948" s="3" t="s">
        <v>41</v>
      </c>
      <c r="D2948" s="2">
        <v>1</v>
      </c>
      <c r="E2948" s="3" t="s">
        <v>12</v>
      </c>
      <c r="F2948" s="3" t="str">
        <f t="shared" si="233"/>
        <v>Poc</v>
      </c>
      <c r="G2948" s="3" t="str">
        <f t="shared" si="234"/>
        <v>Branch</v>
      </c>
      <c r="H2948" s="17">
        <v>10</v>
      </c>
      <c r="I2948" s="17">
        <v>9</v>
      </c>
      <c r="J2948" s="17">
        <v>10.5</v>
      </c>
      <c r="K2948" s="22">
        <v>10</v>
      </c>
      <c r="L2948" s="12">
        <f t="shared" si="235"/>
        <v>417.04642476404501</v>
      </c>
      <c r="M2948" s="4">
        <f t="shared" si="231"/>
        <v>2.6201844024476406</v>
      </c>
      <c r="N2948" s="4">
        <f t="shared" si="232"/>
        <v>6.033197545971448</v>
      </c>
    </row>
    <row r="2949" spans="1:14" x14ac:dyDescent="0.2">
      <c r="A2949" s="30">
        <v>37590</v>
      </c>
      <c r="B2949" s="3" t="s">
        <v>20</v>
      </c>
      <c r="C2949" s="3" t="s">
        <v>41</v>
      </c>
      <c r="D2949" s="2">
        <v>1</v>
      </c>
      <c r="E2949" s="3" t="s">
        <v>12</v>
      </c>
      <c r="F2949" s="3" t="str">
        <f t="shared" si="233"/>
        <v>Poc</v>
      </c>
      <c r="G2949" s="3" t="str">
        <f t="shared" si="234"/>
        <v>Branch</v>
      </c>
      <c r="H2949" s="17">
        <v>1.4</v>
      </c>
      <c r="I2949" s="17">
        <v>1</v>
      </c>
      <c r="J2949" s="17">
        <v>0</v>
      </c>
      <c r="K2949" s="22">
        <v>0</v>
      </c>
      <c r="L2949" s="12">
        <f t="shared" si="235"/>
        <v>1.0995574287564276</v>
      </c>
      <c r="M2949" s="4">
        <f t="shared" si="231"/>
        <v>4.1217917044409476E-2</v>
      </c>
      <c r="N2949" s="4">
        <f t="shared" si="232"/>
        <v>9.4907761350722444E-2</v>
      </c>
    </row>
    <row r="2950" spans="1:14" x14ac:dyDescent="0.2">
      <c r="A2950" s="30">
        <v>37590</v>
      </c>
      <c r="B2950" s="3" t="s">
        <v>20</v>
      </c>
      <c r="C2950" s="3" t="s">
        <v>41</v>
      </c>
      <c r="D2950" s="2">
        <v>1</v>
      </c>
      <c r="E2950" s="3" t="s">
        <v>12</v>
      </c>
      <c r="F2950" s="3" t="str">
        <f t="shared" si="233"/>
        <v>Poc</v>
      </c>
      <c r="G2950" s="3" t="str">
        <f t="shared" si="234"/>
        <v>Branch</v>
      </c>
      <c r="H2950" s="17">
        <v>24.5</v>
      </c>
      <c r="I2950" s="17">
        <v>21.5</v>
      </c>
      <c r="J2950" s="17">
        <v>18.5</v>
      </c>
      <c r="K2950" s="22">
        <v>40</v>
      </c>
      <c r="L2950" s="12">
        <f t="shared" si="235"/>
        <v>1488.9185682607126</v>
      </c>
      <c r="M2950" s="4">
        <f t="shared" si="231"/>
        <v>3.1728709460247715</v>
      </c>
      <c r="N2950" s="4">
        <f t="shared" si="232"/>
        <v>7.3058053423105545</v>
      </c>
    </row>
    <row r="2951" spans="1:14" x14ac:dyDescent="0.2">
      <c r="A2951" s="30">
        <v>37590</v>
      </c>
      <c r="B2951" s="3" t="s">
        <v>20</v>
      </c>
      <c r="C2951" s="3" t="s">
        <v>41</v>
      </c>
      <c r="D2951" s="2">
        <v>1</v>
      </c>
      <c r="E2951" s="3" t="s">
        <v>12</v>
      </c>
      <c r="F2951" s="3" t="str">
        <f t="shared" si="233"/>
        <v>Poc</v>
      </c>
      <c r="G2951" s="3" t="str">
        <f t="shared" si="234"/>
        <v>Branch</v>
      </c>
      <c r="H2951" s="17">
        <v>15.5</v>
      </c>
      <c r="I2951" s="17">
        <v>13</v>
      </c>
      <c r="J2951" s="17">
        <v>14</v>
      </c>
      <c r="K2951" s="22">
        <v>0</v>
      </c>
      <c r="L2951" s="12">
        <f t="shared" si="235"/>
        <v>774.00989002818528</v>
      </c>
      <c r="M2951" s="4">
        <f t="shared" si="231"/>
        <v>2.8887465099816336</v>
      </c>
      <c r="N2951" s="4">
        <f t="shared" si="232"/>
        <v>6.6515846513222847</v>
      </c>
    </row>
    <row r="2952" spans="1:14" x14ac:dyDescent="0.2">
      <c r="A2952" s="30">
        <v>37590</v>
      </c>
      <c r="B2952" s="3" t="s">
        <v>20</v>
      </c>
      <c r="C2952" s="3" t="s">
        <v>41</v>
      </c>
      <c r="D2952" s="2">
        <v>1</v>
      </c>
      <c r="E2952" s="3" t="s">
        <v>12</v>
      </c>
      <c r="F2952" s="3" t="str">
        <f t="shared" si="233"/>
        <v>Poc</v>
      </c>
      <c r="G2952" s="3" t="str">
        <f t="shared" si="234"/>
        <v>Branch</v>
      </c>
      <c r="H2952" s="17">
        <v>6</v>
      </c>
      <c r="I2952" s="17">
        <v>6</v>
      </c>
      <c r="J2952" s="17">
        <v>4</v>
      </c>
      <c r="K2952" s="22">
        <v>0</v>
      </c>
      <c r="L2952" s="12">
        <f t="shared" si="235"/>
        <v>78.539816339744831</v>
      </c>
      <c r="M2952" s="4">
        <f t="shared" si="231"/>
        <v>1.8950898813661714</v>
      </c>
      <c r="N2952" s="4">
        <f t="shared" si="232"/>
        <v>4.3636057107176009</v>
      </c>
    </row>
    <row r="2953" spans="1:14" x14ac:dyDescent="0.2">
      <c r="A2953" s="33">
        <v>37590</v>
      </c>
      <c r="B2953" t="s">
        <v>31</v>
      </c>
      <c r="C2953" s="3" t="s">
        <v>41</v>
      </c>
      <c r="D2953" s="7">
        <v>1</v>
      </c>
      <c r="E2953" t="s">
        <v>12</v>
      </c>
      <c r="F2953" s="3" t="str">
        <f t="shared" si="233"/>
        <v>Poc</v>
      </c>
      <c r="G2953" s="3" t="str">
        <f t="shared" si="234"/>
        <v>Branch</v>
      </c>
      <c r="H2953" s="34">
        <v>17</v>
      </c>
      <c r="I2953" s="34">
        <v>14</v>
      </c>
      <c r="J2953" s="34">
        <v>12</v>
      </c>
      <c r="K2953">
        <v>0</v>
      </c>
      <c r="L2953" s="12">
        <f t="shared" si="235"/>
        <v>639.31410500552295</v>
      </c>
      <c r="M2953" s="4">
        <f t="shared" si="231"/>
        <v>2.8057142862553728</v>
      </c>
      <c r="N2953" s="4">
        <f t="shared" si="232"/>
        <v>6.46039589073205</v>
      </c>
    </row>
    <row r="2954" spans="1:14" x14ac:dyDescent="0.2">
      <c r="A2954" s="33">
        <v>37590</v>
      </c>
      <c r="B2954" t="s">
        <v>31</v>
      </c>
      <c r="C2954" s="3" t="s">
        <v>41</v>
      </c>
      <c r="D2954" s="7">
        <v>1</v>
      </c>
      <c r="E2954" t="s">
        <v>12</v>
      </c>
      <c r="F2954" s="3" t="str">
        <f t="shared" si="233"/>
        <v>Poc</v>
      </c>
      <c r="G2954" s="3" t="str">
        <f t="shared" si="234"/>
        <v>Branch</v>
      </c>
      <c r="H2954" s="34">
        <v>26</v>
      </c>
      <c r="I2954" s="34">
        <v>16</v>
      </c>
      <c r="J2954" s="34">
        <v>14</v>
      </c>
      <c r="K2954">
        <v>0</v>
      </c>
      <c r="L2954" s="12">
        <f t="shared" si="235"/>
        <v>942.47779607693792</v>
      </c>
      <c r="M2954" s="4">
        <f t="shared" ref="M2954:M3017" si="236">LOG(L2954)</f>
        <v>2.9742711274137963</v>
      </c>
      <c r="N2954" s="4">
        <f t="shared" ref="N2954:N3017" si="237">LN(L2954)</f>
        <v>6.8485123605056009</v>
      </c>
    </row>
    <row r="2955" spans="1:14" x14ac:dyDescent="0.2">
      <c r="A2955" s="33">
        <v>37590</v>
      </c>
      <c r="B2955" t="s">
        <v>31</v>
      </c>
      <c r="C2955" s="3" t="s">
        <v>41</v>
      </c>
      <c r="D2955" s="7">
        <v>1</v>
      </c>
      <c r="E2955" t="s">
        <v>12</v>
      </c>
      <c r="F2955" s="3" t="str">
        <f t="shared" si="233"/>
        <v>Poc</v>
      </c>
      <c r="G2955" s="3" t="str">
        <f t="shared" si="234"/>
        <v>Branch</v>
      </c>
      <c r="H2955" s="34">
        <v>25</v>
      </c>
      <c r="I2955" s="34">
        <v>17</v>
      </c>
      <c r="J2955" s="34">
        <v>11</v>
      </c>
      <c r="K2955">
        <v>5</v>
      </c>
      <c r="L2955" s="12">
        <f t="shared" si="235"/>
        <v>713.92693052828054</v>
      </c>
      <c r="M2955" s="4">
        <f t="shared" si="236"/>
        <v>2.853653764588139</v>
      </c>
      <c r="N2955" s="4">
        <f t="shared" si="237"/>
        <v>6.5707806189069888</v>
      </c>
    </row>
    <row r="2956" spans="1:14" x14ac:dyDescent="0.2">
      <c r="A2956" s="33">
        <v>37590</v>
      </c>
      <c r="B2956" t="s">
        <v>31</v>
      </c>
      <c r="C2956" s="3" t="s">
        <v>41</v>
      </c>
      <c r="D2956" s="7">
        <v>1</v>
      </c>
      <c r="E2956" t="s">
        <v>12</v>
      </c>
      <c r="F2956" s="3" t="str">
        <f t="shared" si="233"/>
        <v>Poc</v>
      </c>
      <c r="G2956" s="3" t="str">
        <f t="shared" si="234"/>
        <v>Branch</v>
      </c>
      <c r="H2956" s="34">
        <v>20</v>
      </c>
      <c r="I2956" s="34">
        <v>20</v>
      </c>
      <c r="J2956" s="34">
        <v>20</v>
      </c>
      <c r="K2956">
        <v>50</v>
      </c>
      <c r="L2956" s="12">
        <f t="shared" si="235"/>
        <v>1570.7963267948965</v>
      </c>
      <c r="M2956" s="4">
        <f t="shared" si="236"/>
        <v>3.1961198770301524</v>
      </c>
      <c r="N2956" s="4">
        <f t="shared" si="237"/>
        <v>7.3593379842715922</v>
      </c>
    </row>
    <row r="2957" spans="1:14" x14ac:dyDescent="0.2">
      <c r="A2957" s="33">
        <v>37590</v>
      </c>
      <c r="B2957" t="s">
        <v>31</v>
      </c>
      <c r="C2957" s="3" t="s">
        <v>41</v>
      </c>
      <c r="D2957" s="7">
        <v>1</v>
      </c>
      <c r="E2957" t="s">
        <v>12</v>
      </c>
      <c r="F2957" s="3" t="str">
        <f t="shared" si="233"/>
        <v>Poc</v>
      </c>
      <c r="G2957" s="3" t="str">
        <f t="shared" si="234"/>
        <v>Branch</v>
      </c>
      <c r="H2957" s="34">
        <v>24</v>
      </c>
      <c r="I2957" s="34">
        <v>20</v>
      </c>
      <c r="J2957" s="34">
        <v>15</v>
      </c>
      <c r="K2957">
        <v>98</v>
      </c>
      <c r="L2957" s="12">
        <f t="shared" si="235"/>
        <v>1083.8494654884787</v>
      </c>
      <c r="M2957" s="4">
        <f t="shared" si="236"/>
        <v>3.0349689677674081</v>
      </c>
      <c r="N2957" s="4">
        <f t="shared" si="237"/>
        <v>6.9882743028807601</v>
      </c>
    </row>
    <row r="2958" spans="1:14" x14ac:dyDescent="0.2">
      <c r="A2958" s="30">
        <v>37583</v>
      </c>
      <c r="B2958" s="3" t="s">
        <v>20</v>
      </c>
      <c r="C2958" s="3" t="s">
        <v>41</v>
      </c>
      <c r="D2958" s="2">
        <v>2</v>
      </c>
      <c r="E2958" s="3" t="s">
        <v>12</v>
      </c>
      <c r="F2958" s="3" t="str">
        <f t="shared" si="233"/>
        <v>Poc</v>
      </c>
      <c r="G2958" s="3" t="str">
        <f t="shared" si="234"/>
        <v>Branch</v>
      </c>
      <c r="H2958" s="17">
        <v>20</v>
      </c>
      <c r="I2958" s="17">
        <v>18.5</v>
      </c>
      <c r="J2958" s="17">
        <v>11.5</v>
      </c>
      <c r="K2958" s="22">
        <v>95</v>
      </c>
      <c r="L2958" s="12">
        <f t="shared" si="235"/>
        <v>706.07294889430602</v>
      </c>
      <c r="M2958" s="4">
        <f t="shared" si="236"/>
        <v>2.8488495730994003</v>
      </c>
      <c r="N2958" s="4">
        <f t="shared" si="237"/>
        <v>6.55971855920113</v>
      </c>
    </row>
    <row r="2959" spans="1:14" x14ac:dyDescent="0.2">
      <c r="A2959" s="30">
        <v>37583</v>
      </c>
      <c r="B2959" s="3" t="s">
        <v>20</v>
      </c>
      <c r="C2959" s="3" t="s">
        <v>41</v>
      </c>
      <c r="D2959" s="2">
        <v>2</v>
      </c>
      <c r="E2959" s="3" t="s">
        <v>12</v>
      </c>
      <c r="F2959" s="3" t="str">
        <f t="shared" si="233"/>
        <v>Poc</v>
      </c>
      <c r="G2959" s="3" t="str">
        <f t="shared" si="234"/>
        <v>Branch</v>
      </c>
      <c r="H2959" s="17">
        <v>1.2</v>
      </c>
      <c r="I2959" s="17">
        <v>1</v>
      </c>
      <c r="J2959" s="17">
        <v>0.6</v>
      </c>
      <c r="K2959" s="22">
        <v>0</v>
      </c>
      <c r="L2959" s="12">
        <f t="shared" si="235"/>
        <v>2.0734511513692633</v>
      </c>
      <c r="M2959" s="4">
        <f t="shared" si="236"/>
        <v>0.31669380823600246</v>
      </c>
      <c r="N2959" s="4">
        <f t="shared" si="237"/>
        <v>0.72921444188773421</v>
      </c>
    </row>
    <row r="2960" spans="1:14" x14ac:dyDescent="0.2">
      <c r="A2960" s="31">
        <v>37583</v>
      </c>
      <c r="B2960" s="11" t="s">
        <v>38</v>
      </c>
      <c r="C2960" s="3" t="s">
        <v>41</v>
      </c>
      <c r="D2960" s="6">
        <v>2</v>
      </c>
      <c r="E2960" s="28" t="s">
        <v>12</v>
      </c>
      <c r="F2960" s="3" t="str">
        <f t="shared" si="233"/>
        <v>Poc</v>
      </c>
      <c r="G2960" s="3" t="str">
        <f t="shared" si="234"/>
        <v>Branch</v>
      </c>
      <c r="H2960" s="19">
        <v>3</v>
      </c>
      <c r="I2960" s="19">
        <v>6</v>
      </c>
      <c r="J2960" s="19">
        <v>5</v>
      </c>
      <c r="K2960" s="24">
        <v>90</v>
      </c>
      <c r="L2960" s="12">
        <f t="shared" si="235"/>
        <v>92.676983280898895</v>
      </c>
      <c r="M2960" s="4">
        <f t="shared" si="236"/>
        <v>1.9669718886722969</v>
      </c>
      <c r="N2960" s="4">
        <f t="shared" si="237"/>
        <v>4.5291201491951742</v>
      </c>
    </row>
    <row r="2961" spans="1:14" x14ac:dyDescent="0.2">
      <c r="A2961" s="31">
        <v>37583</v>
      </c>
      <c r="B2961" s="11" t="s">
        <v>38</v>
      </c>
      <c r="C2961" s="3" t="s">
        <v>41</v>
      </c>
      <c r="D2961" s="6">
        <v>2</v>
      </c>
      <c r="E2961" s="28" t="s">
        <v>12</v>
      </c>
      <c r="F2961" s="3" t="str">
        <f t="shared" si="233"/>
        <v>Poc</v>
      </c>
      <c r="G2961" s="3" t="str">
        <f t="shared" si="234"/>
        <v>Branch</v>
      </c>
      <c r="H2961" s="19">
        <v>15</v>
      </c>
      <c r="I2961" s="19">
        <v>13</v>
      </c>
      <c r="J2961" s="19">
        <v>12.5</v>
      </c>
      <c r="K2961" s="24">
        <v>95</v>
      </c>
      <c r="L2961" s="12">
        <f t="shared" si="235"/>
        <v>644.02649398590756</v>
      </c>
      <c r="M2961" s="4">
        <f t="shared" si="236"/>
        <v>2.8089037337498883</v>
      </c>
      <c r="N2961" s="4">
        <f t="shared" si="237"/>
        <v>6.4677398649878084</v>
      </c>
    </row>
    <row r="2962" spans="1:14" x14ac:dyDescent="0.2">
      <c r="A2962" s="31">
        <v>37583</v>
      </c>
      <c r="B2962" s="11" t="s">
        <v>38</v>
      </c>
      <c r="C2962" s="3" t="s">
        <v>41</v>
      </c>
      <c r="D2962" s="6">
        <v>2</v>
      </c>
      <c r="E2962" s="28" t="s">
        <v>12</v>
      </c>
      <c r="F2962" s="3" t="str">
        <f t="shared" si="233"/>
        <v>Poc</v>
      </c>
      <c r="G2962" s="3" t="str">
        <f t="shared" si="234"/>
        <v>Branch</v>
      </c>
      <c r="H2962" s="19">
        <v>18</v>
      </c>
      <c r="I2962" s="19">
        <v>12</v>
      </c>
      <c r="J2962" s="19">
        <v>10</v>
      </c>
      <c r="K2962" s="24">
        <v>95</v>
      </c>
      <c r="L2962" s="12">
        <f t="shared" si="235"/>
        <v>483.80526865282815</v>
      </c>
      <c r="M2962" s="4">
        <f t="shared" si="236"/>
        <v>2.6846705935305968</v>
      </c>
      <c r="N2962" s="4">
        <f t="shared" si="237"/>
        <v>6.1816824882630295</v>
      </c>
    </row>
    <row r="2963" spans="1:14" x14ac:dyDescent="0.2">
      <c r="A2963" s="31">
        <v>37583</v>
      </c>
      <c r="B2963" s="11" t="s">
        <v>38</v>
      </c>
      <c r="C2963" s="3" t="s">
        <v>41</v>
      </c>
      <c r="D2963" s="6">
        <v>2</v>
      </c>
      <c r="E2963" s="28" t="s">
        <v>12</v>
      </c>
      <c r="F2963" s="3" t="str">
        <f t="shared" si="233"/>
        <v>Poc</v>
      </c>
      <c r="G2963" s="3" t="str">
        <f t="shared" si="234"/>
        <v>Branch</v>
      </c>
      <c r="H2963" s="19">
        <v>2</v>
      </c>
      <c r="I2963" s="19">
        <v>2</v>
      </c>
      <c r="J2963" s="19">
        <v>1.5</v>
      </c>
      <c r="K2963" s="24">
        <v>0</v>
      </c>
      <c r="L2963" s="12">
        <f t="shared" si="235"/>
        <v>10.210176124166829</v>
      </c>
      <c r="M2963" s="4">
        <f t="shared" si="236"/>
        <v>1.0090332336730083</v>
      </c>
      <c r="N2963" s="4">
        <f t="shared" si="237"/>
        <v>2.3233848821910463</v>
      </c>
    </row>
    <row r="2964" spans="1:14" x14ac:dyDescent="0.2">
      <c r="A2964" s="30">
        <v>37583</v>
      </c>
      <c r="B2964" s="3" t="s">
        <v>20</v>
      </c>
      <c r="C2964" s="3" t="s">
        <v>41</v>
      </c>
      <c r="D2964" s="2">
        <v>3</v>
      </c>
      <c r="E2964" s="3" t="s">
        <v>12</v>
      </c>
      <c r="F2964" s="3" t="str">
        <f t="shared" si="233"/>
        <v>Poc</v>
      </c>
      <c r="G2964" s="3" t="str">
        <f t="shared" si="234"/>
        <v>Branch</v>
      </c>
      <c r="H2964" s="17">
        <v>8</v>
      </c>
      <c r="I2964" s="17">
        <v>8</v>
      </c>
      <c r="J2964" s="17">
        <v>9</v>
      </c>
      <c r="K2964" s="22">
        <v>40</v>
      </c>
      <c r="L2964" s="12">
        <f t="shared" si="235"/>
        <v>304.73448739820992</v>
      </c>
      <c r="M2964" s="4">
        <f t="shared" si="236"/>
        <v>2.4839216069603789</v>
      </c>
      <c r="N2964" s="4">
        <f t="shared" si="237"/>
        <v>5.7194408643527828</v>
      </c>
    </row>
    <row r="2965" spans="1:14" x14ac:dyDescent="0.2">
      <c r="A2965" s="30">
        <v>37583</v>
      </c>
      <c r="B2965" s="3" t="s">
        <v>20</v>
      </c>
      <c r="C2965" s="3" t="s">
        <v>41</v>
      </c>
      <c r="D2965" s="2">
        <v>3</v>
      </c>
      <c r="E2965" s="3" t="s">
        <v>12</v>
      </c>
      <c r="F2965" s="3" t="str">
        <f t="shared" si="233"/>
        <v>Poc</v>
      </c>
      <c r="G2965" s="3" t="str">
        <f t="shared" si="234"/>
        <v>Branch</v>
      </c>
      <c r="H2965" s="17">
        <v>9</v>
      </c>
      <c r="I2965" s="17">
        <v>7.5</v>
      </c>
      <c r="J2965" s="17">
        <v>6.5</v>
      </c>
      <c r="K2965" s="22">
        <v>90</v>
      </c>
      <c r="L2965" s="12">
        <f t="shared" si="235"/>
        <v>185.74666564349653</v>
      </c>
      <c r="M2965" s="4">
        <f t="shared" si="236"/>
        <v>2.2689210264400019</v>
      </c>
      <c r="N2965" s="4">
        <f t="shared" si="237"/>
        <v>5.2243837326614972</v>
      </c>
    </row>
    <row r="2966" spans="1:14" x14ac:dyDescent="0.2">
      <c r="A2966" s="30">
        <v>37583</v>
      </c>
      <c r="B2966" s="3" t="s">
        <v>20</v>
      </c>
      <c r="C2966" s="3" t="s">
        <v>41</v>
      </c>
      <c r="D2966" s="2">
        <v>3</v>
      </c>
      <c r="E2966" s="3" t="s">
        <v>12</v>
      </c>
      <c r="F2966" s="3" t="str">
        <f t="shared" si="233"/>
        <v>Poc</v>
      </c>
      <c r="G2966" s="3" t="str">
        <f t="shared" si="234"/>
        <v>Branch</v>
      </c>
      <c r="H2966" s="17">
        <v>8</v>
      </c>
      <c r="I2966" s="17">
        <v>5.5</v>
      </c>
      <c r="J2966" s="17">
        <v>4</v>
      </c>
      <c r="K2966" s="22">
        <v>98</v>
      </c>
      <c r="L2966" s="12">
        <f t="shared" si="235"/>
        <v>84.823001646924411</v>
      </c>
      <c r="M2966" s="4">
        <f t="shared" si="236"/>
        <v>1.928513636853121</v>
      </c>
      <c r="N2966" s="4">
        <f t="shared" si="237"/>
        <v>4.4405667518537291</v>
      </c>
    </row>
    <row r="2967" spans="1:14" x14ac:dyDescent="0.2">
      <c r="A2967" s="30">
        <v>37583</v>
      </c>
      <c r="B2967" s="3" t="s">
        <v>20</v>
      </c>
      <c r="C2967" s="3" t="s">
        <v>41</v>
      </c>
      <c r="D2967" s="2">
        <v>3</v>
      </c>
      <c r="E2967" s="3" t="s">
        <v>12</v>
      </c>
      <c r="F2967" s="3" t="str">
        <f t="shared" si="233"/>
        <v>Poc</v>
      </c>
      <c r="G2967" s="3" t="str">
        <f t="shared" si="234"/>
        <v>Branch</v>
      </c>
      <c r="H2967" s="17">
        <v>11.5</v>
      </c>
      <c r="I2967" s="17">
        <v>11</v>
      </c>
      <c r="J2967" s="17">
        <v>11.5</v>
      </c>
      <c r="K2967" s="22">
        <v>92</v>
      </c>
      <c r="L2967" s="12">
        <f t="shared" si="235"/>
        <v>514.82849610702738</v>
      </c>
      <c r="M2967" s="4">
        <f t="shared" si="236"/>
        <v>2.7116625773922745</v>
      </c>
      <c r="N2967" s="4">
        <f t="shared" si="237"/>
        <v>6.2438338279332637</v>
      </c>
    </row>
    <row r="2968" spans="1:14" x14ac:dyDescent="0.2">
      <c r="A2968" s="31">
        <v>37583</v>
      </c>
      <c r="B2968" s="11" t="s">
        <v>38</v>
      </c>
      <c r="C2968" s="3" t="s">
        <v>41</v>
      </c>
      <c r="D2968" s="6">
        <v>3</v>
      </c>
      <c r="E2968" s="28" t="s">
        <v>12</v>
      </c>
      <c r="F2968" s="3" t="str">
        <f t="shared" si="233"/>
        <v>Poc</v>
      </c>
      <c r="G2968" s="3" t="str">
        <f t="shared" si="234"/>
        <v>Branch</v>
      </c>
      <c r="H2968" s="19">
        <v>7.5</v>
      </c>
      <c r="I2968" s="19">
        <v>4.5</v>
      </c>
      <c r="J2968" s="19">
        <v>4</v>
      </c>
      <c r="K2968" s="24">
        <v>0</v>
      </c>
      <c r="L2968" s="12">
        <f t="shared" si="235"/>
        <v>76.772670472100572</v>
      </c>
      <c r="M2968" s="4">
        <f t="shared" si="236"/>
        <v>1.8852066474340758</v>
      </c>
      <c r="N2968" s="4">
        <f t="shared" si="237"/>
        <v>4.3408487235949851</v>
      </c>
    </row>
    <row r="2969" spans="1:14" x14ac:dyDescent="0.2">
      <c r="A2969" s="31">
        <v>37583</v>
      </c>
      <c r="B2969" s="11" t="s">
        <v>38</v>
      </c>
      <c r="C2969" s="3" t="s">
        <v>41</v>
      </c>
      <c r="D2969" s="6">
        <v>3</v>
      </c>
      <c r="E2969" s="28" t="s">
        <v>12</v>
      </c>
      <c r="F2969" s="3" t="str">
        <f t="shared" si="233"/>
        <v>Poc</v>
      </c>
      <c r="G2969" s="3" t="str">
        <f t="shared" si="234"/>
        <v>Branch</v>
      </c>
      <c r="H2969" s="19">
        <v>2.5</v>
      </c>
      <c r="I2969" s="19">
        <v>2</v>
      </c>
      <c r="J2969" s="19">
        <v>2.5</v>
      </c>
      <c r="K2969" s="24">
        <v>0</v>
      </c>
      <c r="L2969" s="12">
        <f t="shared" si="235"/>
        <v>23.561944901923447</v>
      </c>
      <c r="M2969" s="4">
        <f t="shared" si="236"/>
        <v>1.3722111360858338</v>
      </c>
      <c r="N2969" s="4">
        <f t="shared" si="237"/>
        <v>3.1596329063916646</v>
      </c>
    </row>
    <row r="2970" spans="1:14" x14ac:dyDescent="0.2">
      <c r="A2970" s="31">
        <v>37583</v>
      </c>
      <c r="B2970" s="11" t="s">
        <v>38</v>
      </c>
      <c r="C2970" s="3" t="s">
        <v>41</v>
      </c>
      <c r="D2970" s="6">
        <v>3</v>
      </c>
      <c r="E2970" s="28" t="s">
        <v>12</v>
      </c>
      <c r="F2970" s="3" t="str">
        <f t="shared" si="233"/>
        <v>Poc</v>
      </c>
      <c r="G2970" s="3" t="str">
        <f t="shared" si="234"/>
        <v>Branch</v>
      </c>
      <c r="H2970" s="19">
        <v>2</v>
      </c>
      <c r="I2970" s="19">
        <v>2</v>
      </c>
      <c r="J2970" s="19">
        <v>1.5</v>
      </c>
      <c r="K2970" s="24">
        <v>0</v>
      </c>
      <c r="L2970" s="12">
        <f t="shared" si="235"/>
        <v>10.210176124166829</v>
      </c>
      <c r="M2970" s="4">
        <f t="shared" si="236"/>
        <v>1.0090332336730083</v>
      </c>
      <c r="N2970" s="4">
        <f t="shared" si="237"/>
        <v>2.3233848821910463</v>
      </c>
    </row>
    <row r="2971" spans="1:14" x14ac:dyDescent="0.2">
      <c r="A2971" s="31">
        <v>37583</v>
      </c>
      <c r="B2971" s="11" t="s">
        <v>38</v>
      </c>
      <c r="C2971" s="3" t="s">
        <v>41</v>
      </c>
      <c r="D2971" s="6">
        <v>3</v>
      </c>
      <c r="E2971" s="28" t="s">
        <v>12</v>
      </c>
      <c r="F2971" s="3" t="str">
        <f t="shared" si="233"/>
        <v>Poc</v>
      </c>
      <c r="G2971" s="3" t="str">
        <f t="shared" si="234"/>
        <v>Branch</v>
      </c>
      <c r="H2971" s="19">
        <v>3</v>
      </c>
      <c r="I2971" s="19">
        <v>2</v>
      </c>
      <c r="J2971" s="19">
        <v>2</v>
      </c>
      <c r="K2971" s="24">
        <v>0</v>
      </c>
      <c r="L2971" s="12">
        <f t="shared" si="235"/>
        <v>17.27875959474386</v>
      </c>
      <c r="M2971" s="4">
        <f t="shared" si="236"/>
        <v>1.2375125621883776</v>
      </c>
      <c r="N2971" s="4">
        <f t="shared" si="237"/>
        <v>2.8494779780878252</v>
      </c>
    </row>
    <row r="2972" spans="1:14" x14ac:dyDescent="0.2">
      <c r="A2972" s="31">
        <v>37583</v>
      </c>
      <c r="B2972" s="11" t="s">
        <v>38</v>
      </c>
      <c r="C2972" s="3" t="s">
        <v>41</v>
      </c>
      <c r="D2972" s="6">
        <v>3</v>
      </c>
      <c r="E2972" s="28" t="s">
        <v>12</v>
      </c>
      <c r="F2972" s="3" t="str">
        <f t="shared" si="233"/>
        <v>Poc</v>
      </c>
      <c r="G2972" s="3" t="str">
        <f t="shared" si="234"/>
        <v>Branch</v>
      </c>
      <c r="H2972" s="19">
        <v>12</v>
      </c>
      <c r="I2972" s="19">
        <v>10</v>
      </c>
      <c r="J2972" s="19">
        <v>9</v>
      </c>
      <c r="K2972" s="24">
        <v>50</v>
      </c>
      <c r="L2972" s="12">
        <f t="shared" si="235"/>
        <v>348.71678454846705</v>
      </c>
      <c r="M2972" s="4">
        <f t="shared" si="236"/>
        <v>2.5424728514807913</v>
      </c>
      <c r="N2972" s="4">
        <f t="shared" si="237"/>
        <v>5.8542600871617347</v>
      </c>
    </row>
    <row r="2973" spans="1:14" x14ac:dyDescent="0.2">
      <c r="A2973" s="31">
        <v>37583</v>
      </c>
      <c r="B2973" s="11" t="s">
        <v>38</v>
      </c>
      <c r="C2973" s="3" t="s">
        <v>41</v>
      </c>
      <c r="D2973" s="6">
        <v>3</v>
      </c>
      <c r="E2973" s="28" t="s">
        <v>12</v>
      </c>
      <c r="F2973" s="3" t="str">
        <f t="shared" si="233"/>
        <v>Poc</v>
      </c>
      <c r="G2973" s="3" t="str">
        <f t="shared" si="234"/>
        <v>Branch</v>
      </c>
      <c r="H2973" s="19">
        <v>20</v>
      </c>
      <c r="I2973" s="19">
        <v>16</v>
      </c>
      <c r="J2973" s="19">
        <v>12.5</v>
      </c>
      <c r="K2973" s="24">
        <v>85</v>
      </c>
      <c r="L2973" s="12">
        <f t="shared" si="235"/>
        <v>742.20126441058858</v>
      </c>
      <c r="M2973" s="4">
        <f t="shared" si="236"/>
        <v>2.8705216898754342</v>
      </c>
      <c r="N2973" s="4">
        <f t="shared" si="237"/>
        <v>6.6096204522232522</v>
      </c>
    </row>
    <row r="2974" spans="1:14" x14ac:dyDescent="0.2">
      <c r="A2974" s="30">
        <v>37583</v>
      </c>
      <c r="B2974" s="3" t="s">
        <v>20</v>
      </c>
      <c r="C2974" s="3" t="s">
        <v>41</v>
      </c>
      <c r="D2974" s="2">
        <v>4</v>
      </c>
      <c r="E2974" s="3" t="s">
        <v>12</v>
      </c>
      <c r="F2974" s="3" t="str">
        <f t="shared" si="233"/>
        <v>Poc</v>
      </c>
      <c r="G2974" s="3" t="str">
        <f t="shared" si="234"/>
        <v>Branch</v>
      </c>
      <c r="H2974" s="17">
        <v>2.2000000000000002</v>
      </c>
      <c r="I2974" s="17">
        <v>1.5</v>
      </c>
      <c r="J2974" s="17">
        <v>0.8</v>
      </c>
      <c r="K2974" s="22">
        <v>0</v>
      </c>
      <c r="L2974" s="12">
        <f t="shared" si="235"/>
        <v>4.6024332375090475</v>
      </c>
      <c r="M2974" s="4">
        <f t="shared" si="236"/>
        <v>0.6629874973842621</v>
      </c>
      <c r="N2974" s="4">
        <f t="shared" si="237"/>
        <v>1.5265851283184309</v>
      </c>
    </row>
    <row r="2975" spans="1:14" x14ac:dyDescent="0.2">
      <c r="A2975" s="30">
        <v>37583</v>
      </c>
      <c r="B2975" s="3" t="s">
        <v>20</v>
      </c>
      <c r="C2975" s="3" t="s">
        <v>41</v>
      </c>
      <c r="D2975" s="2">
        <v>4</v>
      </c>
      <c r="E2975" s="3" t="s">
        <v>12</v>
      </c>
      <c r="F2975" s="3" t="str">
        <f t="shared" si="233"/>
        <v>Poc</v>
      </c>
      <c r="G2975" s="3" t="str">
        <f t="shared" si="234"/>
        <v>Branch</v>
      </c>
      <c r="H2975" s="17">
        <v>14</v>
      </c>
      <c r="I2975" s="17">
        <v>12</v>
      </c>
      <c r="J2975" s="17">
        <v>11.5</v>
      </c>
      <c r="K2975" s="22">
        <v>15</v>
      </c>
      <c r="L2975" s="12">
        <f t="shared" si="235"/>
        <v>547.4225198880215</v>
      </c>
      <c r="M2975" s="4">
        <f t="shared" si="236"/>
        <v>2.7383226594641807</v>
      </c>
      <c r="N2975" s="4">
        <f t="shared" si="237"/>
        <v>6.3052209354900333</v>
      </c>
    </row>
    <row r="2976" spans="1:14" x14ac:dyDescent="0.2">
      <c r="A2976" s="30">
        <v>37583</v>
      </c>
      <c r="B2976" s="3" t="s">
        <v>20</v>
      </c>
      <c r="C2976" s="3" t="s">
        <v>41</v>
      </c>
      <c r="D2976" s="2">
        <v>4</v>
      </c>
      <c r="E2976" s="3" t="s">
        <v>12</v>
      </c>
      <c r="F2976" s="3" t="str">
        <f t="shared" si="233"/>
        <v>Poc</v>
      </c>
      <c r="G2976" s="3" t="str">
        <f t="shared" si="234"/>
        <v>Branch</v>
      </c>
      <c r="H2976" s="17">
        <v>14.5</v>
      </c>
      <c r="I2976" s="17">
        <v>11.5</v>
      </c>
      <c r="J2976" s="17">
        <v>8.5</v>
      </c>
      <c r="K2976" s="22">
        <v>2</v>
      </c>
      <c r="L2976" s="12">
        <f t="shared" si="235"/>
        <v>357.94521296838707</v>
      </c>
      <c r="M2976" s="4">
        <f t="shared" si="236"/>
        <v>2.5538165586931854</v>
      </c>
      <c r="N2976" s="4">
        <f t="shared" si="237"/>
        <v>5.8803799382882822</v>
      </c>
    </row>
    <row r="2977" spans="1:14" x14ac:dyDescent="0.2">
      <c r="A2977" s="30">
        <v>37583</v>
      </c>
      <c r="B2977" s="3" t="s">
        <v>20</v>
      </c>
      <c r="C2977" s="3" t="s">
        <v>41</v>
      </c>
      <c r="D2977" s="2">
        <v>4</v>
      </c>
      <c r="E2977" s="3" t="s">
        <v>12</v>
      </c>
      <c r="F2977" s="3" t="str">
        <f t="shared" si="233"/>
        <v>Poc</v>
      </c>
      <c r="G2977" s="3" t="str">
        <f t="shared" si="234"/>
        <v>Branch</v>
      </c>
      <c r="H2977" s="17">
        <v>17.5</v>
      </c>
      <c r="I2977" s="17">
        <v>16</v>
      </c>
      <c r="J2977" s="17">
        <v>9</v>
      </c>
      <c r="K2977" s="22">
        <v>95</v>
      </c>
      <c r="L2977" s="12">
        <f t="shared" si="235"/>
        <v>474.38049069205874</v>
      </c>
      <c r="M2977" s="4">
        <f t="shared" si="236"/>
        <v>2.6761268199873034</v>
      </c>
      <c r="N2977" s="4">
        <f t="shared" si="237"/>
        <v>6.1620097226643242</v>
      </c>
    </row>
    <row r="2978" spans="1:14" x14ac:dyDescent="0.2">
      <c r="A2978" s="30">
        <v>37583</v>
      </c>
      <c r="B2978" s="3" t="s">
        <v>20</v>
      </c>
      <c r="C2978" s="3" t="s">
        <v>41</v>
      </c>
      <c r="D2978" s="2">
        <v>4</v>
      </c>
      <c r="E2978" s="3" t="s">
        <v>12</v>
      </c>
      <c r="F2978" s="3" t="str">
        <f t="shared" si="233"/>
        <v>Poc</v>
      </c>
      <c r="G2978" s="3" t="str">
        <f t="shared" si="234"/>
        <v>Branch</v>
      </c>
      <c r="H2978" s="17">
        <v>8.5</v>
      </c>
      <c r="I2978" s="17">
        <v>6.5</v>
      </c>
      <c r="J2978" s="17">
        <v>5.5</v>
      </c>
      <c r="K2978" s="22">
        <v>70</v>
      </c>
      <c r="L2978" s="12">
        <f t="shared" si="235"/>
        <v>138.42642629880027</v>
      </c>
      <c r="M2978" s="4">
        <f t="shared" si="236"/>
        <v>2.141219007029608</v>
      </c>
      <c r="N2978" s="4">
        <f t="shared" si="237"/>
        <v>4.9303389664218873</v>
      </c>
    </row>
    <row r="2979" spans="1:14" x14ac:dyDescent="0.2">
      <c r="A2979" s="31">
        <v>37583</v>
      </c>
      <c r="B2979" s="11" t="s">
        <v>38</v>
      </c>
      <c r="C2979" s="3" t="s">
        <v>41</v>
      </c>
      <c r="D2979" s="6">
        <v>4</v>
      </c>
      <c r="E2979" s="28" t="s">
        <v>12</v>
      </c>
      <c r="F2979" s="3" t="str">
        <f t="shared" si="233"/>
        <v>Poc</v>
      </c>
      <c r="G2979" s="3" t="str">
        <f t="shared" si="234"/>
        <v>Branch</v>
      </c>
      <c r="H2979" s="19">
        <v>6.5</v>
      </c>
      <c r="I2979" s="17">
        <v>8</v>
      </c>
      <c r="J2979" s="19">
        <v>4</v>
      </c>
      <c r="K2979" s="22">
        <v>0</v>
      </c>
      <c r="L2979" s="12">
        <f t="shared" si="235"/>
        <v>91.106186954104004</v>
      </c>
      <c r="M2979" s="4">
        <f t="shared" si="236"/>
        <v>1.95954787059309</v>
      </c>
      <c r="N2979" s="4">
        <f t="shared" si="237"/>
        <v>4.5120257158358745</v>
      </c>
    </row>
    <row r="2980" spans="1:14" x14ac:dyDescent="0.2">
      <c r="A2980" s="31">
        <v>37583</v>
      </c>
      <c r="B2980" s="11" t="s">
        <v>38</v>
      </c>
      <c r="C2980" s="3" t="s">
        <v>41</v>
      </c>
      <c r="D2980" s="6">
        <v>4</v>
      </c>
      <c r="E2980" s="28" t="s">
        <v>12</v>
      </c>
      <c r="F2980" s="3" t="str">
        <f t="shared" si="233"/>
        <v>Poc</v>
      </c>
      <c r="G2980" s="3" t="str">
        <f t="shared" si="234"/>
        <v>Branch</v>
      </c>
      <c r="H2980" s="19">
        <v>11</v>
      </c>
      <c r="I2980" s="17">
        <v>14</v>
      </c>
      <c r="J2980" s="19">
        <v>12</v>
      </c>
      <c r="K2980" s="22">
        <v>20</v>
      </c>
      <c r="L2980" s="12">
        <f t="shared" si="235"/>
        <v>573.34065928013729</v>
      </c>
      <c r="M2980" s="4">
        <f t="shared" si="236"/>
        <v>2.7584127414866275</v>
      </c>
      <c r="N2980" s="4">
        <f t="shared" si="237"/>
        <v>6.351480058871946</v>
      </c>
    </row>
    <row r="2981" spans="1:14" x14ac:dyDescent="0.2">
      <c r="A2981" s="31">
        <v>37583</v>
      </c>
      <c r="B2981" s="11" t="s">
        <v>38</v>
      </c>
      <c r="C2981" s="3" t="s">
        <v>41</v>
      </c>
      <c r="D2981" s="6">
        <v>4</v>
      </c>
      <c r="E2981" s="28" t="s">
        <v>12</v>
      </c>
      <c r="F2981" s="3" t="str">
        <f t="shared" si="233"/>
        <v>Poc</v>
      </c>
      <c r="G2981" s="3" t="str">
        <f t="shared" si="234"/>
        <v>Branch</v>
      </c>
      <c r="H2981" s="19">
        <v>18</v>
      </c>
      <c r="I2981" s="17">
        <v>12</v>
      </c>
      <c r="J2981" s="19">
        <v>12.5</v>
      </c>
      <c r="K2981" s="22">
        <v>0</v>
      </c>
      <c r="L2981" s="12">
        <f t="shared" si="235"/>
        <v>660.51985541725401</v>
      </c>
      <c r="M2981" s="4">
        <f t="shared" si="236"/>
        <v>2.8198858771640838</v>
      </c>
      <c r="N2981" s="4">
        <f t="shared" si="237"/>
        <v>6.4930271847024574</v>
      </c>
    </row>
    <row r="2982" spans="1:14" x14ac:dyDescent="0.2">
      <c r="A2982" s="31">
        <v>37583</v>
      </c>
      <c r="B2982" s="11" t="s">
        <v>38</v>
      </c>
      <c r="C2982" s="3" t="s">
        <v>41</v>
      </c>
      <c r="D2982" s="6">
        <v>4</v>
      </c>
      <c r="E2982" s="28" t="s">
        <v>12</v>
      </c>
      <c r="F2982" s="3" t="str">
        <f t="shared" si="233"/>
        <v>Poc</v>
      </c>
      <c r="G2982" s="3" t="str">
        <f t="shared" si="234"/>
        <v>Branch</v>
      </c>
      <c r="H2982" s="19">
        <v>25</v>
      </c>
      <c r="I2982" s="17">
        <v>26</v>
      </c>
      <c r="J2982" s="19">
        <v>17</v>
      </c>
      <c r="K2982" s="22">
        <v>10</v>
      </c>
      <c r="L2982" s="12">
        <f t="shared" si="235"/>
        <v>1418.4290830957916</v>
      </c>
      <c r="M2982" s="4">
        <f t="shared" si="236"/>
        <v>3.1518076273436586</v>
      </c>
      <c r="N2982" s="4">
        <f t="shared" si="237"/>
        <v>7.2573052587064399</v>
      </c>
    </row>
    <row r="2983" spans="1:14" x14ac:dyDescent="0.2">
      <c r="A2983" s="31">
        <v>37583</v>
      </c>
      <c r="B2983" s="11" t="s">
        <v>38</v>
      </c>
      <c r="C2983" s="3" t="s">
        <v>41</v>
      </c>
      <c r="D2983" s="6">
        <v>4</v>
      </c>
      <c r="E2983" s="28" t="s">
        <v>12</v>
      </c>
      <c r="F2983" s="3" t="str">
        <f t="shared" si="233"/>
        <v>Poc</v>
      </c>
      <c r="G2983" s="3" t="str">
        <f t="shared" si="234"/>
        <v>Branch</v>
      </c>
      <c r="H2983" s="19">
        <v>7</v>
      </c>
      <c r="I2983" s="17">
        <v>5</v>
      </c>
      <c r="J2983" s="19">
        <v>4</v>
      </c>
      <c r="K2983" s="22">
        <v>0</v>
      </c>
      <c r="L2983" s="12">
        <f t="shared" si="235"/>
        <v>77.754418176347386</v>
      </c>
      <c r="M2983" s="4">
        <f t="shared" si="236"/>
        <v>1.8907250759637213</v>
      </c>
      <c r="N2983" s="4">
        <f t="shared" si="237"/>
        <v>4.3535553748640998</v>
      </c>
    </row>
    <row r="2984" spans="1:14" x14ac:dyDescent="0.2">
      <c r="A2984" s="31">
        <v>37583</v>
      </c>
      <c r="B2984" s="11" t="s">
        <v>38</v>
      </c>
      <c r="C2984" s="3" t="s">
        <v>41</v>
      </c>
      <c r="D2984" s="6">
        <v>4</v>
      </c>
      <c r="E2984" s="28" t="s">
        <v>12</v>
      </c>
      <c r="F2984" s="3" t="str">
        <f t="shared" si="233"/>
        <v>Poc</v>
      </c>
      <c r="G2984" s="3" t="str">
        <f t="shared" si="234"/>
        <v>Branch</v>
      </c>
      <c r="H2984" s="19">
        <v>3</v>
      </c>
      <c r="I2984" s="17">
        <v>2.5</v>
      </c>
      <c r="J2984" s="19">
        <v>1.5</v>
      </c>
      <c r="K2984" s="22">
        <v>5</v>
      </c>
      <c r="L2984" s="12">
        <f t="shared" si="235"/>
        <v>12.959069696057897</v>
      </c>
      <c r="M2984" s="4">
        <f t="shared" si="236"/>
        <v>1.1125738255800777</v>
      </c>
      <c r="N2984" s="4">
        <f t="shared" si="237"/>
        <v>2.5617959056360444</v>
      </c>
    </row>
    <row r="2985" spans="1:14" x14ac:dyDescent="0.2">
      <c r="A2985" s="31">
        <v>37583</v>
      </c>
      <c r="B2985" s="11" t="s">
        <v>38</v>
      </c>
      <c r="C2985" s="3" t="s">
        <v>41</v>
      </c>
      <c r="D2985" s="6">
        <v>4</v>
      </c>
      <c r="E2985" s="28" t="s">
        <v>12</v>
      </c>
      <c r="F2985" s="3" t="str">
        <f t="shared" si="233"/>
        <v>Poc</v>
      </c>
      <c r="G2985" s="3" t="str">
        <f t="shared" si="234"/>
        <v>Branch</v>
      </c>
      <c r="H2985" s="19">
        <v>3</v>
      </c>
      <c r="I2985" s="17">
        <v>2.5</v>
      </c>
      <c r="J2985" s="19">
        <v>2</v>
      </c>
      <c r="K2985" s="22">
        <v>5</v>
      </c>
      <c r="L2985" s="12">
        <f t="shared" si="235"/>
        <v>18.456856839840036</v>
      </c>
      <c r="M2985" s="4">
        <f t="shared" si="236"/>
        <v>1.2661577436379077</v>
      </c>
      <c r="N2985" s="4">
        <f t="shared" si="237"/>
        <v>2.9154359458796231</v>
      </c>
    </row>
    <row r="2986" spans="1:14" x14ac:dyDescent="0.2">
      <c r="A2986" s="30">
        <v>37583</v>
      </c>
      <c r="B2986" s="3" t="s">
        <v>20</v>
      </c>
      <c r="C2986" s="3" t="s">
        <v>41</v>
      </c>
      <c r="D2986" s="2">
        <v>5</v>
      </c>
      <c r="E2986" s="3" t="s">
        <v>12</v>
      </c>
      <c r="F2986" s="3" t="str">
        <f t="shared" si="233"/>
        <v>Poc</v>
      </c>
      <c r="G2986" s="3" t="str">
        <f t="shared" si="234"/>
        <v>Branch</v>
      </c>
      <c r="H2986" s="17">
        <v>12</v>
      </c>
      <c r="I2986" s="17">
        <v>11.5</v>
      </c>
      <c r="J2986" s="17">
        <v>8</v>
      </c>
      <c r="K2986" s="22">
        <v>95</v>
      </c>
      <c r="L2986" s="12">
        <f t="shared" si="235"/>
        <v>309.4468763785946</v>
      </c>
      <c r="M2986" s="4">
        <f t="shared" si="236"/>
        <v>2.4905861031917453</v>
      </c>
      <c r="N2986" s="4">
        <f t="shared" si="237"/>
        <v>5.734786434027443</v>
      </c>
    </row>
    <row r="2987" spans="1:14" x14ac:dyDescent="0.2">
      <c r="A2987" s="30">
        <v>37583</v>
      </c>
      <c r="B2987" s="3" t="s">
        <v>20</v>
      </c>
      <c r="C2987" s="3" t="s">
        <v>41</v>
      </c>
      <c r="D2987" s="2">
        <v>5</v>
      </c>
      <c r="E2987" s="3" t="s">
        <v>12</v>
      </c>
      <c r="F2987" s="3" t="str">
        <f t="shared" si="233"/>
        <v>Poc</v>
      </c>
      <c r="G2987" s="3" t="str">
        <f t="shared" si="234"/>
        <v>Branch</v>
      </c>
      <c r="H2987" s="17">
        <v>19</v>
      </c>
      <c r="I2987" s="17">
        <v>16.5</v>
      </c>
      <c r="J2987" s="17">
        <v>14</v>
      </c>
      <c r="K2987" s="22">
        <v>90</v>
      </c>
      <c r="L2987" s="12">
        <f t="shared" si="235"/>
        <v>861.97448432869953</v>
      </c>
      <c r="M2987" s="4">
        <f t="shared" si="236"/>
        <v>2.9354944102803304</v>
      </c>
      <c r="N2987" s="4">
        <f t="shared" si="237"/>
        <v>6.7592256696788358</v>
      </c>
    </row>
    <row r="2988" spans="1:14" x14ac:dyDescent="0.2">
      <c r="A2988" s="30">
        <v>37583</v>
      </c>
      <c r="B2988" s="3" t="s">
        <v>20</v>
      </c>
      <c r="C2988" s="3" t="s">
        <v>41</v>
      </c>
      <c r="D2988" s="2">
        <v>5</v>
      </c>
      <c r="E2988" s="3" t="s">
        <v>12</v>
      </c>
      <c r="F2988" s="3" t="str">
        <f t="shared" si="233"/>
        <v>Poc</v>
      </c>
      <c r="G2988" s="3" t="str">
        <f t="shared" si="234"/>
        <v>Branch</v>
      </c>
      <c r="H2988" s="17">
        <v>4.5</v>
      </c>
      <c r="I2988" s="17">
        <v>4</v>
      </c>
      <c r="J2988" s="17">
        <v>4</v>
      </c>
      <c r="K2988" s="22">
        <v>0</v>
      </c>
      <c r="L2988" s="12">
        <f t="shared" si="235"/>
        <v>64.402649398590754</v>
      </c>
      <c r="M2988" s="4">
        <f t="shared" si="236"/>
        <v>1.8089037337498881</v>
      </c>
      <c r="N2988" s="4">
        <f t="shared" si="237"/>
        <v>4.1651547719937625</v>
      </c>
    </row>
    <row r="2989" spans="1:14" x14ac:dyDescent="0.2">
      <c r="A2989" s="30">
        <v>37583</v>
      </c>
      <c r="B2989" s="3" t="s">
        <v>20</v>
      </c>
      <c r="C2989" s="3" t="s">
        <v>41</v>
      </c>
      <c r="D2989" s="2">
        <v>5</v>
      </c>
      <c r="E2989" s="3" t="s">
        <v>12</v>
      </c>
      <c r="F2989" s="3" t="str">
        <f t="shared" si="233"/>
        <v>Poc</v>
      </c>
      <c r="G2989" s="3" t="str">
        <f t="shared" si="234"/>
        <v>Branch</v>
      </c>
      <c r="H2989" s="17">
        <v>12.5</v>
      </c>
      <c r="I2989" s="17">
        <v>10.5</v>
      </c>
      <c r="J2989" s="17">
        <v>7</v>
      </c>
      <c r="K2989" s="22">
        <v>0</v>
      </c>
      <c r="L2989" s="12">
        <f t="shared" si="235"/>
        <v>257.02154897181492</v>
      </c>
      <c r="M2989" s="4">
        <f t="shared" si="236"/>
        <v>2.4099695365889646</v>
      </c>
      <c r="N2989" s="4">
        <f t="shared" si="237"/>
        <v>5.5491599295195186</v>
      </c>
    </row>
    <row r="2990" spans="1:14" x14ac:dyDescent="0.2">
      <c r="A2990" s="31">
        <v>37583</v>
      </c>
      <c r="B2990" s="11" t="s">
        <v>38</v>
      </c>
      <c r="C2990" s="3" t="s">
        <v>41</v>
      </c>
      <c r="D2990" s="6">
        <v>5</v>
      </c>
      <c r="E2990" s="28" t="s">
        <v>12</v>
      </c>
      <c r="F2990" s="3" t="str">
        <f t="shared" si="233"/>
        <v>Poc</v>
      </c>
      <c r="G2990" s="3" t="str">
        <f t="shared" si="234"/>
        <v>Branch</v>
      </c>
      <c r="H2990" s="19">
        <v>16</v>
      </c>
      <c r="I2990" s="17">
        <v>14</v>
      </c>
      <c r="J2990" s="19">
        <v>9</v>
      </c>
      <c r="K2990" s="22">
        <v>0</v>
      </c>
      <c r="L2990" s="12">
        <f t="shared" si="235"/>
        <v>430.39819354180167</v>
      </c>
      <c r="M2990" s="4">
        <f t="shared" si="236"/>
        <v>2.6338704398505408</v>
      </c>
      <c r="N2990" s="4">
        <f t="shared" si="237"/>
        <v>6.064710811677525</v>
      </c>
    </row>
    <row r="2991" spans="1:14" x14ac:dyDescent="0.2">
      <c r="A2991" s="31">
        <v>37583</v>
      </c>
      <c r="B2991" s="11" t="s">
        <v>38</v>
      </c>
      <c r="C2991" s="3" t="s">
        <v>41</v>
      </c>
      <c r="D2991" s="6">
        <v>5</v>
      </c>
      <c r="E2991" s="28" t="s">
        <v>12</v>
      </c>
      <c r="F2991" s="3" t="str">
        <f t="shared" si="233"/>
        <v>Poc</v>
      </c>
      <c r="G2991" s="3" t="str">
        <f t="shared" si="234"/>
        <v>Branch</v>
      </c>
      <c r="H2991" s="19">
        <v>26</v>
      </c>
      <c r="I2991" s="17">
        <v>22</v>
      </c>
      <c r="J2991" s="19">
        <v>19</v>
      </c>
      <c r="K2991" s="22">
        <v>95</v>
      </c>
      <c r="L2991" s="12">
        <f t="shared" si="235"/>
        <v>1583.3626974092558</v>
      </c>
      <c r="M2991" s="4">
        <f t="shared" si="236"/>
        <v>3.1995804091396591</v>
      </c>
      <c r="N2991" s="4">
        <f t="shared" si="237"/>
        <v>7.3673061539207687</v>
      </c>
    </row>
    <row r="2992" spans="1:14" x14ac:dyDescent="0.2">
      <c r="A2992" s="31">
        <v>37583</v>
      </c>
      <c r="B2992" s="11" t="s">
        <v>38</v>
      </c>
      <c r="C2992" s="3" t="s">
        <v>41</v>
      </c>
      <c r="D2992" s="6">
        <v>5</v>
      </c>
      <c r="E2992" s="28" t="s">
        <v>12</v>
      </c>
      <c r="F2992" s="3" t="str">
        <f t="shared" si="233"/>
        <v>Poc</v>
      </c>
      <c r="G2992" s="3" t="str">
        <f t="shared" si="234"/>
        <v>Branch</v>
      </c>
      <c r="H2992" s="19">
        <v>2</v>
      </c>
      <c r="I2992" s="17">
        <v>2</v>
      </c>
      <c r="J2992" s="19">
        <v>1</v>
      </c>
      <c r="K2992" s="22">
        <v>0</v>
      </c>
      <c r="L2992" s="12">
        <f t="shared" si="235"/>
        <v>6.2831853071795862</v>
      </c>
      <c r="M2992" s="4">
        <f t="shared" si="236"/>
        <v>0.79817986835811505</v>
      </c>
      <c r="N2992" s="4">
        <f t="shared" si="237"/>
        <v>1.8378770664093453</v>
      </c>
    </row>
    <row r="2993" spans="1:14" x14ac:dyDescent="0.2">
      <c r="A2993" s="31">
        <v>37583</v>
      </c>
      <c r="B2993" s="11" t="s">
        <v>38</v>
      </c>
      <c r="C2993" s="3" t="s">
        <v>41</v>
      </c>
      <c r="D2993" s="6">
        <v>5</v>
      </c>
      <c r="E2993" s="28" t="s">
        <v>12</v>
      </c>
      <c r="F2993" s="3" t="str">
        <f t="shared" si="233"/>
        <v>Poc</v>
      </c>
      <c r="G2993" s="3" t="str">
        <f t="shared" si="234"/>
        <v>Branch</v>
      </c>
      <c r="H2993" s="19">
        <v>17</v>
      </c>
      <c r="I2993" s="17">
        <v>14.5</v>
      </c>
      <c r="J2993" s="19">
        <v>12</v>
      </c>
      <c r="K2993" s="22">
        <v>15</v>
      </c>
      <c r="L2993" s="12">
        <f t="shared" si="235"/>
        <v>645.98998939440116</v>
      </c>
      <c r="M2993" s="4">
        <f t="shared" si="236"/>
        <v>2.8102257879881831</v>
      </c>
      <c r="N2993" s="4">
        <f t="shared" si="237"/>
        <v>6.4707840073690361</v>
      </c>
    </row>
    <row r="2994" spans="1:14" x14ac:dyDescent="0.2">
      <c r="A2994" s="31">
        <v>37583</v>
      </c>
      <c r="B2994" s="11" t="s">
        <v>38</v>
      </c>
      <c r="C2994" s="3" t="s">
        <v>41</v>
      </c>
      <c r="D2994" s="6">
        <v>5</v>
      </c>
      <c r="E2994" s="28" t="s">
        <v>12</v>
      </c>
      <c r="F2994" s="3" t="str">
        <f t="shared" si="233"/>
        <v>Poc</v>
      </c>
      <c r="G2994" s="3" t="str">
        <f t="shared" si="234"/>
        <v>Branch</v>
      </c>
      <c r="H2994" s="19">
        <v>8</v>
      </c>
      <c r="I2994" s="17">
        <v>6</v>
      </c>
      <c r="J2994" s="19">
        <v>6</v>
      </c>
      <c r="K2994" s="22">
        <v>70</v>
      </c>
      <c r="L2994" s="12">
        <f t="shared" si="235"/>
        <v>150.79644737231007</v>
      </c>
      <c r="M2994" s="4">
        <f t="shared" si="236"/>
        <v>2.1783911100697209</v>
      </c>
      <c r="N2994" s="4">
        <f t="shared" si="237"/>
        <v>5.0159308967572906</v>
      </c>
    </row>
    <row r="2995" spans="1:14" x14ac:dyDescent="0.2">
      <c r="A2995" s="31">
        <v>37583</v>
      </c>
      <c r="B2995" s="11" t="s">
        <v>38</v>
      </c>
      <c r="C2995" s="3" t="s">
        <v>41</v>
      </c>
      <c r="D2995" s="6">
        <v>5</v>
      </c>
      <c r="E2995" s="28" t="s">
        <v>12</v>
      </c>
      <c r="F2995" s="3" t="str">
        <f t="shared" si="233"/>
        <v>Poc</v>
      </c>
      <c r="G2995" s="3" t="str">
        <f t="shared" si="234"/>
        <v>Branch</v>
      </c>
      <c r="H2995" s="19">
        <v>22</v>
      </c>
      <c r="I2995" s="17">
        <v>15</v>
      </c>
      <c r="J2995" s="19">
        <v>17</v>
      </c>
      <c r="K2995" s="22">
        <v>20</v>
      </c>
      <c r="L2995" s="12">
        <f t="shared" si="235"/>
        <v>1167.1016708086081</v>
      </c>
      <c r="M2995" s="4">
        <f t="shared" si="236"/>
        <v>3.0671086907907279</v>
      </c>
      <c r="N2995" s="4">
        <f t="shared" si="237"/>
        <v>7.0622787500072137</v>
      </c>
    </row>
    <row r="2996" spans="1:14" x14ac:dyDescent="0.2">
      <c r="A2996" s="30">
        <v>37583</v>
      </c>
      <c r="B2996" s="3" t="s">
        <v>20</v>
      </c>
      <c r="C2996" s="3" t="s">
        <v>41</v>
      </c>
      <c r="D2996" s="2">
        <v>6</v>
      </c>
      <c r="E2996" s="3" t="s">
        <v>12</v>
      </c>
      <c r="F2996" s="3" t="str">
        <f t="shared" si="233"/>
        <v>Poc</v>
      </c>
      <c r="G2996" s="3" t="str">
        <f t="shared" si="234"/>
        <v>Branch</v>
      </c>
      <c r="H2996" s="17">
        <v>7.5</v>
      </c>
      <c r="I2996" s="17">
        <v>7.5</v>
      </c>
      <c r="J2996" s="17">
        <v>7</v>
      </c>
      <c r="K2996" s="22">
        <v>40</v>
      </c>
      <c r="L2996" s="12">
        <f t="shared" si="235"/>
        <v>198.11668671700633</v>
      </c>
      <c r="M2996" s="4">
        <f t="shared" si="236"/>
        <v>2.2969210562751194</v>
      </c>
      <c r="N2996" s="4">
        <f t="shared" si="237"/>
        <v>5.2888561839632278</v>
      </c>
    </row>
    <row r="2997" spans="1:14" x14ac:dyDescent="0.2">
      <c r="A2997" s="30">
        <v>37583</v>
      </c>
      <c r="B2997" s="3" t="s">
        <v>20</v>
      </c>
      <c r="C2997" s="3" t="s">
        <v>41</v>
      </c>
      <c r="D2997" s="2">
        <v>6</v>
      </c>
      <c r="E2997" s="3" t="s">
        <v>12</v>
      </c>
      <c r="F2997" s="3" t="str">
        <f t="shared" si="233"/>
        <v>Poc</v>
      </c>
      <c r="G2997" s="3" t="str">
        <f t="shared" si="234"/>
        <v>Branch</v>
      </c>
      <c r="H2997" s="17">
        <v>4</v>
      </c>
      <c r="I2997" s="17">
        <v>4</v>
      </c>
      <c r="J2997" s="17">
        <v>2.2000000000000002</v>
      </c>
      <c r="K2997" s="22">
        <v>0</v>
      </c>
      <c r="L2997" s="12">
        <f t="shared" si="235"/>
        <v>27.77167905773377</v>
      </c>
      <c r="M2997" s="4">
        <f t="shared" si="236"/>
        <v>1.443602137707207</v>
      </c>
      <c r="N2997" s="4">
        <f t="shared" si="237"/>
        <v>3.3240167624989523</v>
      </c>
    </row>
    <row r="2998" spans="1:14" x14ac:dyDescent="0.2">
      <c r="A2998" s="30">
        <v>37583</v>
      </c>
      <c r="B2998" s="3" t="s">
        <v>20</v>
      </c>
      <c r="C2998" s="3" t="s">
        <v>41</v>
      </c>
      <c r="D2998" s="2">
        <v>6</v>
      </c>
      <c r="E2998" s="3" t="s">
        <v>12</v>
      </c>
      <c r="F2998" s="3" t="str">
        <f t="shared" si="233"/>
        <v>Poc</v>
      </c>
      <c r="G2998" s="3" t="str">
        <f t="shared" si="234"/>
        <v>Branch</v>
      </c>
      <c r="H2998" s="17">
        <v>12</v>
      </c>
      <c r="I2998" s="17">
        <v>12.5</v>
      </c>
      <c r="J2998" s="17">
        <v>9</v>
      </c>
      <c r="K2998" s="22">
        <v>0</v>
      </c>
      <c r="L2998" s="12">
        <f t="shared" si="235"/>
        <v>372.27872945039047</v>
      </c>
      <c r="M2998" s="4">
        <f t="shared" si="236"/>
        <v>2.5708682230402564</v>
      </c>
      <c r="N2998" s="4">
        <f t="shared" si="237"/>
        <v>5.919642846424586</v>
      </c>
    </row>
    <row r="2999" spans="1:14" x14ac:dyDescent="0.2">
      <c r="A2999" s="30">
        <v>37583</v>
      </c>
      <c r="B2999" s="3" t="s">
        <v>20</v>
      </c>
      <c r="C2999" s="3" t="s">
        <v>41</v>
      </c>
      <c r="D2999" s="2">
        <v>6</v>
      </c>
      <c r="E2999" s="3" t="s">
        <v>12</v>
      </c>
      <c r="F2999" s="3" t="str">
        <f t="shared" si="233"/>
        <v>Poc</v>
      </c>
      <c r="G2999" s="3" t="str">
        <f t="shared" si="234"/>
        <v>Branch</v>
      </c>
      <c r="H2999" s="17">
        <v>11.5</v>
      </c>
      <c r="I2999" s="17">
        <v>10.5</v>
      </c>
      <c r="J2999" s="17">
        <v>10.5</v>
      </c>
      <c r="K2999" s="22">
        <v>15</v>
      </c>
      <c r="L2999" s="12">
        <f t="shared" si="235"/>
        <v>441.19741828851659</v>
      </c>
      <c r="M2999" s="4">
        <f t="shared" si="236"/>
        <v>2.6446329624573379</v>
      </c>
      <c r="N2999" s="4">
        <f t="shared" si="237"/>
        <v>6.0894924357949485</v>
      </c>
    </row>
    <row r="3000" spans="1:14" x14ac:dyDescent="0.2">
      <c r="A3000" s="31">
        <v>37583</v>
      </c>
      <c r="B3000" s="11" t="s">
        <v>38</v>
      </c>
      <c r="C3000" s="3" t="s">
        <v>41</v>
      </c>
      <c r="D3000" s="6">
        <v>6</v>
      </c>
      <c r="E3000" s="28" t="s">
        <v>12</v>
      </c>
      <c r="F3000" s="3" t="str">
        <f t="shared" si="233"/>
        <v>Poc</v>
      </c>
      <c r="G3000" s="3" t="str">
        <f t="shared" si="234"/>
        <v>Branch</v>
      </c>
      <c r="H3000" s="19">
        <v>11</v>
      </c>
      <c r="I3000" s="19">
        <v>10</v>
      </c>
      <c r="J3000" s="19">
        <v>9</v>
      </c>
      <c r="K3000" s="24">
        <v>5</v>
      </c>
      <c r="L3000" s="12">
        <f t="shared" si="235"/>
        <v>340.86280291449253</v>
      </c>
      <c r="M3000" s="4">
        <f t="shared" si="236"/>
        <v>2.532579610878682</v>
      </c>
      <c r="N3000" s="4">
        <f t="shared" si="237"/>
        <v>5.8314800588299143</v>
      </c>
    </row>
    <row r="3001" spans="1:14" x14ac:dyDescent="0.2">
      <c r="A3001" s="31">
        <v>37583</v>
      </c>
      <c r="B3001" s="11" t="s">
        <v>38</v>
      </c>
      <c r="C3001" s="3" t="s">
        <v>41</v>
      </c>
      <c r="D3001" s="6">
        <v>6</v>
      </c>
      <c r="E3001" s="28" t="s">
        <v>12</v>
      </c>
      <c r="F3001" s="3" t="str">
        <f t="shared" si="233"/>
        <v>Poc</v>
      </c>
      <c r="G3001" s="3" t="str">
        <f t="shared" si="234"/>
        <v>Branch</v>
      </c>
      <c r="H3001" s="19">
        <v>22</v>
      </c>
      <c r="I3001" s="19">
        <v>19</v>
      </c>
      <c r="J3001" s="19">
        <v>19</v>
      </c>
      <c r="K3001" s="24">
        <v>5</v>
      </c>
      <c r="L3001" s="12">
        <f t="shared" si="235"/>
        <v>1462.4113802460488</v>
      </c>
      <c r="M3001" s="4">
        <f t="shared" si="236"/>
        <v>3.1650695580114951</v>
      </c>
      <c r="N3001" s="4">
        <f t="shared" si="237"/>
        <v>7.2878419825665217</v>
      </c>
    </row>
    <row r="3002" spans="1:14" x14ac:dyDescent="0.2">
      <c r="A3002" s="31">
        <v>37583</v>
      </c>
      <c r="B3002" s="11" t="s">
        <v>38</v>
      </c>
      <c r="C3002" s="3" t="s">
        <v>41</v>
      </c>
      <c r="D3002" s="6">
        <v>6</v>
      </c>
      <c r="E3002" s="28" t="s">
        <v>12</v>
      </c>
      <c r="F3002" s="3" t="str">
        <f t="shared" si="233"/>
        <v>Poc</v>
      </c>
      <c r="G3002" s="3" t="str">
        <f t="shared" si="234"/>
        <v>Branch</v>
      </c>
      <c r="H3002" s="19">
        <v>14</v>
      </c>
      <c r="I3002" s="19">
        <v>9.5</v>
      </c>
      <c r="J3002" s="19">
        <v>8.5</v>
      </c>
      <c r="K3002" s="24">
        <v>10</v>
      </c>
      <c r="L3002" s="12">
        <f t="shared" si="235"/>
        <v>331.43802495372319</v>
      </c>
      <c r="M3002" s="4">
        <f t="shared" si="236"/>
        <v>2.5204023323278455</v>
      </c>
      <c r="N3002" s="4">
        <f t="shared" si="237"/>
        <v>5.8034408387655212</v>
      </c>
    </row>
    <row r="3003" spans="1:14" x14ac:dyDescent="0.2">
      <c r="A3003" s="31">
        <v>37583</v>
      </c>
      <c r="B3003" s="11" t="s">
        <v>38</v>
      </c>
      <c r="C3003" s="3" t="s">
        <v>41</v>
      </c>
      <c r="D3003" s="6">
        <v>6</v>
      </c>
      <c r="E3003" s="28" t="s">
        <v>12</v>
      </c>
      <c r="F3003" s="3" t="str">
        <f t="shared" si="233"/>
        <v>Poc</v>
      </c>
      <c r="G3003" s="3" t="str">
        <f t="shared" si="234"/>
        <v>Branch</v>
      </c>
      <c r="H3003" s="19">
        <v>3.5</v>
      </c>
      <c r="I3003" s="19">
        <v>2.5</v>
      </c>
      <c r="J3003" s="19">
        <v>2</v>
      </c>
      <c r="K3003" s="24">
        <v>0</v>
      </c>
      <c r="L3003" s="12">
        <f t="shared" si="235"/>
        <v>19.438604544086846</v>
      </c>
      <c r="M3003" s="4">
        <f t="shared" si="236"/>
        <v>1.288665084635759</v>
      </c>
      <c r="N3003" s="4">
        <f t="shared" si="237"/>
        <v>2.967261013744209</v>
      </c>
    </row>
    <row r="3004" spans="1:14" x14ac:dyDescent="0.2">
      <c r="A3004" s="30">
        <v>37583</v>
      </c>
      <c r="B3004" s="3" t="s">
        <v>20</v>
      </c>
      <c r="C3004" s="3" t="s">
        <v>41</v>
      </c>
      <c r="D3004" s="2">
        <v>7</v>
      </c>
      <c r="E3004" s="3" t="s">
        <v>12</v>
      </c>
      <c r="F3004" s="3" t="str">
        <f t="shared" si="233"/>
        <v>Poc</v>
      </c>
      <c r="G3004" s="3" t="str">
        <f t="shared" si="234"/>
        <v>Branch</v>
      </c>
      <c r="H3004" s="17">
        <v>1.5</v>
      </c>
      <c r="I3004" s="17">
        <v>1.5</v>
      </c>
      <c r="J3004" s="17">
        <v>1.2</v>
      </c>
      <c r="K3004" s="22">
        <v>0</v>
      </c>
      <c r="L3004" s="12">
        <f t="shared" si="235"/>
        <v>6.2910392888135602</v>
      </c>
      <c r="M3004" s="4">
        <f t="shared" si="236"/>
        <v>0.79872239745040907</v>
      </c>
      <c r="N3004" s="4">
        <f t="shared" si="237"/>
        <v>1.8391262858097772</v>
      </c>
    </row>
    <row r="3005" spans="1:14" x14ac:dyDescent="0.2">
      <c r="A3005" s="30">
        <v>37583</v>
      </c>
      <c r="B3005" s="3" t="s">
        <v>20</v>
      </c>
      <c r="C3005" s="3" t="s">
        <v>41</v>
      </c>
      <c r="D3005" s="2">
        <v>7</v>
      </c>
      <c r="E3005" s="3" t="s">
        <v>12</v>
      </c>
      <c r="F3005" s="3" t="str">
        <f t="shared" si="233"/>
        <v>Poc</v>
      </c>
      <c r="G3005" s="3" t="str">
        <f t="shared" si="234"/>
        <v>Branch</v>
      </c>
      <c r="H3005" s="17">
        <v>18</v>
      </c>
      <c r="I3005" s="17">
        <v>13</v>
      </c>
      <c r="J3005" s="17">
        <v>15</v>
      </c>
      <c r="K3005" s="22">
        <v>60</v>
      </c>
      <c r="L3005" s="12">
        <f t="shared" si="235"/>
        <v>890.64151729270634</v>
      </c>
      <c r="M3005" s="4">
        <f t="shared" si="236"/>
        <v>2.9497029359230593</v>
      </c>
      <c r="N3005" s="4">
        <f t="shared" si="237"/>
        <v>6.7919420090172071</v>
      </c>
    </row>
    <row r="3006" spans="1:14" x14ac:dyDescent="0.2">
      <c r="A3006" s="30">
        <v>37583</v>
      </c>
      <c r="B3006" s="3" t="s">
        <v>20</v>
      </c>
      <c r="C3006" s="3" t="s">
        <v>41</v>
      </c>
      <c r="D3006" s="2">
        <v>7</v>
      </c>
      <c r="E3006" s="3" t="s">
        <v>12</v>
      </c>
      <c r="F3006" s="3" t="str">
        <f t="shared" si="233"/>
        <v>Poc</v>
      </c>
      <c r="G3006" s="3" t="str">
        <f t="shared" si="234"/>
        <v>Branch</v>
      </c>
      <c r="H3006" s="17">
        <v>10.5</v>
      </c>
      <c r="I3006" s="17">
        <v>10.5</v>
      </c>
      <c r="J3006" s="17">
        <v>11</v>
      </c>
      <c r="K3006" s="22">
        <v>90</v>
      </c>
      <c r="L3006" s="12">
        <f t="shared" si="235"/>
        <v>466.72285859893361</v>
      </c>
      <c r="M3006" s="4">
        <f t="shared" si="236"/>
        <v>2.6690590717663891</v>
      </c>
      <c r="N3006" s="4">
        <f t="shared" si="237"/>
        <v>6.1457356309698126</v>
      </c>
    </row>
    <row r="3007" spans="1:14" x14ac:dyDescent="0.2">
      <c r="A3007" s="30">
        <v>37583</v>
      </c>
      <c r="B3007" s="3" t="s">
        <v>20</v>
      </c>
      <c r="C3007" s="3" t="s">
        <v>41</v>
      </c>
      <c r="D3007" s="2">
        <v>7</v>
      </c>
      <c r="E3007" s="3" t="s">
        <v>12</v>
      </c>
      <c r="F3007" s="3" t="str">
        <f t="shared" si="233"/>
        <v>Poc</v>
      </c>
      <c r="G3007" s="3" t="str">
        <f t="shared" si="234"/>
        <v>Branch</v>
      </c>
      <c r="H3007" s="17">
        <v>1</v>
      </c>
      <c r="I3007" s="17">
        <v>0.8</v>
      </c>
      <c r="J3007" s="17">
        <v>0.4</v>
      </c>
      <c r="K3007" s="22">
        <v>0</v>
      </c>
      <c r="L3007" s="12">
        <f t="shared" si="235"/>
        <v>1.1309733552923256</v>
      </c>
      <c r="M3007" s="4">
        <f t="shared" si="236"/>
        <v>5.3452373461421121E-2</v>
      </c>
      <c r="N3007" s="4">
        <f t="shared" si="237"/>
        <v>0.1230786383174188</v>
      </c>
    </row>
    <row r="3008" spans="1:14" x14ac:dyDescent="0.2">
      <c r="A3008" s="30">
        <v>37583</v>
      </c>
      <c r="B3008" s="3" t="s">
        <v>20</v>
      </c>
      <c r="C3008" s="3" t="s">
        <v>41</v>
      </c>
      <c r="D3008" s="2">
        <v>7</v>
      </c>
      <c r="E3008" s="3" t="s">
        <v>12</v>
      </c>
      <c r="F3008" s="3" t="str">
        <f t="shared" si="233"/>
        <v>Poc</v>
      </c>
      <c r="G3008" s="3" t="str">
        <f t="shared" si="234"/>
        <v>Branch</v>
      </c>
      <c r="H3008" s="17">
        <v>18</v>
      </c>
      <c r="I3008" s="17">
        <v>14</v>
      </c>
      <c r="J3008" s="17">
        <v>15</v>
      </c>
      <c r="K3008" s="22">
        <v>5</v>
      </c>
      <c r="L3008" s="12">
        <f t="shared" si="235"/>
        <v>904.77868423386042</v>
      </c>
      <c r="M3008" s="4">
        <f t="shared" si="236"/>
        <v>2.9565423604533647</v>
      </c>
      <c r="N3008" s="4">
        <f t="shared" si="237"/>
        <v>6.807690365985346</v>
      </c>
    </row>
    <row r="3009" spans="1:14" x14ac:dyDescent="0.2">
      <c r="A3009" s="31">
        <v>37583</v>
      </c>
      <c r="B3009" s="11" t="s">
        <v>38</v>
      </c>
      <c r="C3009" s="3" t="s">
        <v>41</v>
      </c>
      <c r="D3009" s="6">
        <v>7</v>
      </c>
      <c r="E3009" s="28" t="s">
        <v>12</v>
      </c>
      <c r="F3009" s="3" t="str">
        <f t="shared" si="233"/>
        <v>Poc</v>
      </c>
      <c r="G3009" s="3" t="str">
        <f t="shared" si="234"/>
        <v>Branch</v>
      </c>
      <c r="H3009" s="19">
        <v>20</v>
      </c>
      <c r="I3009" s="17">
        <v>16.5</v>
      </c>
      <c r="J3009" s="19">
        <v>15</v>
      </c>
      <c r="K3009" s="22">
        <v>10</v>
      </c>
      <c r="L3009" s="12">
        <f t="shared" si="235"/>
        <v>966.03974097886135</v>
      </c>
      <c r="M3009" s="4">
        <f t="shared" si="236"/>
        <v>2.9849949928055692</v>
      </c>
      <c r="N3009" s="4">
        <f t="shared" si="237"/>
        <v>6.873204973095973</v>
      </c>
    </row>
    <row r="3010" spans="1:14" x14ac:dyDescent="0.2">
      <c r="A3010" s="31">
        <v>37583</v>
      </c>
      <c r="B3010" s="11" t="s">
        <v>38</v>
      </c>
      <c r="C3010" s="3" t="s">
        <v>41</v>
      </c>
      <c r="D3010" s="6">
        <v>7</v>
      </c>
      <c r="E3010" s="28" t="s">
        <v>12</v>
      </c>
      <c r="F3010" s="3" t="str">
        <f t="shared" si="233"/>
        <v>Poc</v>
      </c>
      <c r="G3010" s="3" t="str">
        <f t="shared" si="234"/>
        <v>Branch</v>
      </c>
      <c r="H3010" s="19">
        <v>4.5</v>
      </c>
      <c r="I3010" s="17">
        <v>3.5</v>
      </c>
      <c r="J3010" s="19">
        <v>5.5</v>
      </c>
      <c r="K3010" s="22">
        <v>0</v>
      </c>
      <c r="L3010" s="12">
        <f t="shared" si="235"/>
        <v>107.40319884460105</v>
      </c>
      <c r="M3010" s="4">
        <f t="shared" si="236"/>
        <v>2.03101721637164</v>
      </c>
      <c r="N3010" s="4">
        <f t="shared" si="237"/>
        <v>4.6765899660316004</v>
      </c>
    </row>
    <row r="3011" spans="1:14" x14ac:dyDescent="0.2">
      <c r="A3011" s="31">
        <v>37583</v>
      </c>
      <c r="B3011" s="11" t="s">
        <v>38</v>
      </c>
      <c r="C3011" s="3" t="s">
        <v>41</v>
      </c>
      <c r="D3011" s="6">
        <v>7</v>
      </c>
      <c r="E3011" s="28" t="s">
        <v>12</v>
      </c>
      <c r="F3011" s="3" t="str">
        <f t="shared" ref="F3011:F3037" si="238">VLOOKUP(E3011,P$3:Q$22,2)</f>
        <v>Poc</v>
      </c>
      <c r="G3011" s="3" t="str">
        <f t="shared" ref="G3011:G3037" si="239">VLOOKUP(E3011,P$24:Q$44,2)</f>
        <v>Branch</v>
      </c>
      <c r="H3011" s="19">
        <v>1</v>
      </c>
      <c r="I3011" s="17">
        <v>1</v>
      </c>
      <c r="J3011" s="19">
        <v>0.5</v>
      </c>
      <c r="K3011" s="22">
        <v>0</v>
      </c>
      <c r="L3011" s="12">
        <f t="shared" ref="L3011:L3037" si="240">IF(J3011&gt;0,PI()*((H3011/2)*(I3011/2)+J3011^2),((H3011/2)*(I3011/2))*PI())</f>
        <v>1.5707963267948966</v>
      </c>
      <c r="M3011" s="4">
        <f t="shared" si="236"/>
        <v>0.19611987703015263</v>
      </c>
      <c r="N3011" s="4">
        <f t="shared" si="237"/>
        <v>0.45158270528945482</v>
      </c>
    </row>
    <row r="3012" spans="1:14" x14ac:dyDescent="0.2">
      <c r="A3012" s="31">
        <v>37583</v>
      </c>
      <c r="B3012" s="11" t="s">
        <v>38</v>
      </c>
      <c r="C3012" s="3" t="s">
        <v>41</v>
      </c>
      <c r="D3012" s="6">
        <v>7</v>
      </c>
      <c r="E3012" s="28" t="s">
        <v>12</v>
      </c>
      <c r="F3012" s="3" t="str">
        <f t="shared" si="238"/>
        <v>Poc</v>
      </c>
      <c r="G3012" s="3" t="str">
        <f t="shared" si="239"/>
        <v>Branch</v>
      </c>
      <c r="H3012" s="19">
        <v>1.5</v>
      </c>
      <c r="I3012" s="17">
        <v>1.5</v>
      </c>
      <c r="J3012" s="19">
        <v>0.5</v>
      </c>
      <c r="K3012" s="22">
        <v>0</v>
      </c>
      <c r="L3012" s="12">
        <f t="shared" si="240"/>
        <v>2.5525440310417071</v>
      </c>
      <c r="M3012" s="4">
        <f t="shared" si="236"/>
        <v>0.40697324234504584</v>
      </c>
      <c r="N3012" s="4">
        <f t="shared" si="237"/>
        <v>0.93709052107115576</v>
      </c>
    </row>
    <row r="3013" spans="1:14" x14ac:dyDescent="0.2">
      <c r="A3013" s="31">
        <v>37583</v>
      </c>
      <c r="B3013" s="11" t="s">
        <v>38</v>
      </c>
      <c r="C3013" s="3" t="s">
        <v>41</v>
      </c>
      <c r="D3013" s="6">
        <v>7</v>
      </c>
      <c r="E3013" s="28" t="s">
        <v>12</v>
      </c>
      <c r="F3013" s="3" t="str">
        <f t="shared" si="238"/>
        <v>Poc</v>
      </c>
      <c r="G3013" s="3" t="str">
        <f t="shared" si="239"/>
        <v>Branch</v>
      </c>
      <c r="H3013" s="19">
        <v>14</v>
      </c>
      <c r="I3013" s="17">
        <v>12.5</v>
      </c>
      <c r="J3013" s="19">
        <v>10.5</v>
      </c>
      <c r="K3013" s="22">
        <v>50</v>
      </c>
      <c r="L3013" s="12">
        <f t="shared" si="240"/>
        <v>483.80526865282815</v>
      </c>
      <c r="M3013" s="4">
        <f t="shared" si="236"/>
        <v>2.6846705935305968</v>
      </c>
      <c r="N3013" s="4">
        <f t="shared" si="237"/>
        <v>6.1816824882630295</v>
      </c>
    </row>
    <row r="3014" spans="1:14" x14ac:dyDescent="0.2">
      <c r="A3014" s="30">
        <v>37590</v>
      </c>
      <c r="B3014" s="3" t="s">
        <v>20</v>
      </c>
      <c r="C3014" s="3" t="s">
        <v>41</v>
      </c>
      <c r="D3014" s="2">
        <v>8</v>
      </c>
      <c r="E3014" s="3" t="s">
        <v>12</v>
      </c>
      <c r="F3014" s="3" t="str">
        <f t="shared" si="238"/>
        <v>Poc</v>
      </c>
      <c r="G3014" s="3" t="str">
        <f t="shared" si="239"/>
        <v>Branch</v>
      </c>
      <c r="H3014" s="17">
        <v>19</v>
      </c>
      <c r="I3014" s="17">
        <v>17.5</v>
      </c>
      <c r="J3014" s="17">
        <v>14.5</v>
      </c>
      <c r="K3014" s="22">
        <v>10</v>
      </c>
      <c r="L3014" s="12">
        <f t="shared" si="240"/>
        <v>921.66474474690551</v>
      </c>
      <c r="M3014" s="4">
        <f t="shared" si="236"/>
        <v>2.9645729753007828</v>
      </c>
      <c r="N3014" s="4">
        <f t="shared" si="237"/>
        <v>6.8261815400205874</v>
      </c>
    </row>
    <row r="3015" spans="1:14" x14ac:dyDescent="0.2">
      <c r="A3015" s="30">
        <v>37590</v>
      </c>
      <c r="B3015" s="3" t="s">
        <v>20</v>
      </c>
      <c r="C3015" s="3" t="s">
        <v>41</v>
      </c>
      <c r="D3015" s="2">
        <v>8</v>
      </c>
      <c r="E3015" s="3" t="s">
        <v>12</v>
      </c>
      <c r="F3015" s="3" t="str">
        <f t="shared" si="238"/>
        <v>Poc</v>
      </c>
      <c r="G3015" s="3" t="str">
        <f t="shared" si="239"/>
        <v>Branch</v>
      </c>
      <c r="H3015" s="17">
        <v>2.5</v>
      </c>
      <c r="I3015" s="17">
        <v>2</v>
      </c>
      <c r="J3015" s="17">
        <v>2.2000000000000002</v>
      </c>
      <c r="K3015" s="22">
        <v>10</v>
      </c>
      <c r="L3015" s="12">
        <f t="shared" si="240"/>
        <v>19.132299260361844</v>
      </c>
      <c r="M3015" s="4">
        <f t="shared" si="236"/>
        <v>1.2817671653270093</v>
      </c>
      <c r="N3015" s="4">
        <f t="shared" si="237"/>
        <v>2.9513779675712062</v>
      </c>
    </row>
    <row r="3016" spans="1:14" x14ac:dyDescent="0.2">
      <c r="A3016" s="33">
        <v>37590</v>
      </c>
      <c r="B3016" t="s">
        <v>31</v>
      </c>
      <c r="C3016" s="3" t="s">
        <v>41</v>
      </c>
      <c r="D3016" s="7">
        <v>8</v>
      </c>
      <c r="E3016" t="s">
        <v>12</v>
      </c>
      <c r="F3016" s="3" t="str">
        <f t="shared" si="238"/>
        <v>Poc</v>
      </c>
      <c r="G3016" s="3" t="str">
        <f t="shared" si="239"/>
        <v>Branch</v>
      </c>
      <c r="H3016" s="34">
        <v>5</v>
      </c>
      <c r="I3016" s="34">
        <v>3</v>
      </c>
      <c r="J3016" s="34">
        <v>5</v>
      </c>
      <c r="K3016">
        <v>0</v>
      </c>
      <c r="L3016" s="12">
        <f t="shared" si="240"/>
        <v>90.320788790706558</v>
      </c>
      <c r="M3016" s="4">
        <f t="shared" si="236"/>
        <v>1.9557877217197832</v>
      </c>
      <c r="N3016" s="4">
        <f t="shared" si="237"/>
        <v>4.5033676530927593</v>
      </c>
    </row>
    <row r="3017" spans="1:14" x14ac:dyDescent="0.2">
      <c r="A3017" s="33">
        <v>37590</v>
      </c>
      <c r="B3017" t="s">
        <v>31</v>
      </c>
      <c r="C3017" s="3" t="s">
        <v>41</v>
      </c>
      <c r="D3017" s="7">
        <v>8</v>
      </c>
      <c r="E3017" t="s">
        <v>12</v>
      </c>
      <c r="F3017" s="3" t="str">
        <f t="shared" si="238"/>
        <v>Poc</v>
      </c>
      <c r="G3017" s="3" t="str">
        <f t="shared" si="239"/>
        <v>Branch</v>
      </c>
      <c r="H3017" s="34">
        <v>20</v>
      </c>
      <c r="I3017" s="34">
        <v>24</v>
      </c>
      <c r="J3017" s="34">
        <v>15</v>
      </c>
      <c r="K3017">
        <v>80</v>
      </c>
      <c r="L3017" s="12">
        <f t="shared" si="240"/>
        <v>1083.8494654884787</v>
      </c>
      <c r="M3017" s="4">
        <f t="shared" si="236"/>
        <v>3.0349689677674081</v>
      </c>
      <c r="N3017" s="4">
        <f t="shared" si="237"/>
        <v>6.9882743028807601</v>
      </c>
    </row>
    <row r="3018" spans="1:14" x14ac:dyDescent="0.2">
      <c r="A3018" s="33">
        <v>37590</v>
      </c>
      <c r="B3018" t="s">
        <v>31</v>
      </c>
      <c r="C3018" s="3" t="s">
        <v>41</v>
      </c>
      <c r="D3018" s="7">
        <v>8</v>
      </c>
      <c r="E3018" t="s">
        <v>12</v>
      </c>
      <c r="F3018" s="3" t="str">
        <f t="shared" si="238"/>
        <v>Poc</v>
      </c>
      <c r="G3018" s="3" t="str">
        <f t="shared" si="239"/>
        <v>Branch</v>
      </c>
      <c r="H3018" s="34">
        <v>6</v>
      </c>
      <c r="I3018" s="34">
        <v>6</v>
      </c>
      <c r="J3018" s="34">
        <v>4</v>
      </c>
      <c r="K3018">
        <v>0</v>
      </c>
      <c r="L3018" s="12">
        <f t="shared" si="240"/>
        <v>78.539816339744831</v>
      </c>
      <c r="M3018" s="4">
        <f t="shared" ref="M3018:M3037" si="241">LOG(L3018)</f>
        <v>1.8950898813661714</v>
      </c>
      <c r="N3018" s="4">
        <f t="shared" ref="N3018:N3037" si="242">LN(L3018)</f>
        <v>4.3636057107176009</v>
      </c>
    </row>
    <row r="3019" spans="1:14" x14ac:dyDescent="0.2">
      <c r="A3019" s="30">
        <v>37583</v>
      </c>
      <c r="B3019" s="3" t="s">
        <v>20</v>
      </c>
      <c r="C3019" s="3" t="s">
        <v>41</v>
      </c>
      <c r="D3019" s="2">
        <v>9</v>
      </c>
      <c r="E3019" s="3" t="s">
        <v>12</v>
      </c>
      <c r="F3019" s="3" t="str">
        <f t="shared" si="238"/>
        <v>Poc</v>
      </c>
      <c r="G3019" s="3" t="str">
        <f t="shared" si="239"/>
        <v>Branch</v>
      </c>
      <c r="H3019" s="17">
        <v>15</v>
      </c>
      <c r="I3019" s="17">
        <v>15</v>
      </c>
      <c r="J3019" s="17">
        <v>14.5</v>
      </c>
      <c r="K3019" s="22">
        <v>0</v>
      </c>
      <c r="L3019" s="12">
        <f t="shared" si="240"/>
        <v>837.23444218167981</v>
      </c>
      <c r="M3019" s="4">
        <f t="shared" si="241"/>
        <v>2.9228470860567248</v>
      </c>
      <c r="N3019" s="4">
        <f t="shared" si="242"/>
        <v>6.7301041294552997</v>
      </c>
    </row>
    <row r="3020" spans="1:14" x14ac:dyDescent="0.2">
      <c r="A3020" s="30">
        <v>37583</v>
      </c>
      <c r="B3020" s="3" t="s">
        <v>20</v>
      </c>
      <c r="C3020" s="3" t="s">
        <v>41</v>
      </c>
      <c r="D3020" s="2">
        <v>9</v>
      </c>
      <c r="E3020" s="3" t="s">
        <v>12</v>
      </c>
      <c r="F3020" s="3" t="str">
        <f t="shared" si="238"/>
        <v>Poc</v>
      </c>
      <c r="G3020" s="3" t="str">
        <f t="shared" si="239"/>
        <v>Branch</v>
      </c>
      <c r="H3020" s="17">
        <v>2.5</v>
      </c>
      <c r="I3020" s="17">
        <v>1.2</v>
      </c>
      <c r="J3020" s="17">
        <v>1</v>
      </c>
      <c r="K3020" s="22">
        <v>10</v>
      </c>
      <c r="L3020" s="12">
        <f t="shared" si="240"/>
        <v>5.497787143782138</v>
      </c>
      <c r="M3020" s="4">
        <f t="shared" si="241"/>
        <v>0.74018792138042833</v>
      </c>
      <c r="N3020" s="4">
        <f t="shared" si="242"/>
        <v>1.7043456737848228</v>
      </c>
    </row>
    <row r="3021" spans="1:14" x14ac:dyDescent="0.2">
      <c r="A3021" s="30">
        <v>37583</v>
      </c>
      <c r="B3021" s="3" t="s">
        <v>20</v>
      </c>
      <c r="C3021" s="3" t="s">
        <v>41</v>
      </c>
      <c r="D3021" s="2">
        <v>9</v>
      </c>
      <c r="E3021" s="3" t="s">
        <v>12</v>
      </c>
      <c r="F3021" s="3" t="str">
        <f t="shared" si="238"/>
        <v>Poc</v>
      </c>
      <c r="G3021" s="3" t="str">
        <f t="shared" si="239"/>
        <v>Branch</v>
      </c>
      <c r="H3021" s="17">
        <v>1.8</v>
      </c>
      <c r="I3021" s="17">
        <v>1.8</v>
      </c>
      <c r="J3021" s="17">
        <v>1</v>
      </c>
      <c r="K3021" s="22">
        <v>0</v>
      </c>
      <c r="L3021" s="12">
        <f t="shared" si="240"/>
        <v>5.6862827029975254</v>
      </c>
      <c r="M3021" s="4">
        <f t="shared" si="241"/>
        <v>0.75482844756331835</v>
      </c>
      <c r="N3021" s="4">
        <f t="shared" si="242"/>
        <v>1.7380567311271344</v>
      </c>
    </row>
    <row r="3022" spans="1:14" x14ac:dyDescent="0.2">
      <c r="A3022" s="30">
        <v>37583</v>
      </c>
      <c r="B3022" s="3" t="s">
        <v>20</v>
      </c>
      <c r="C3022" s="3" t="s">
        <v>41</v>
      </c>
      <c r="D3022" s="2">
        <v>9</v>
      </c>
      <c r="E3022" s="3" t="s">
        <v>12</v>
      </c>
      <c r="F3022" s="3" t="str">
        <f t="shared" si="238"/>
        <v>Poc</v>
      </c>
      <c r="G3022" s="3" t="str">
        <f t="shared" si="239"/>
        <v>Branch</v>
      </c>
      <c r="H3022" s="17">
        <v>0.8</v>
      </c>
      <c r="I3022" s="17">
        <v>0.6</v>
      </c>
      <c r="J3022" s="17">
        <v>0.4</v>
      </c>
      <c r="K3022" s="22">
        <v>0</v>
      </c>
      <c r="L3022" s="12">
        <f t="shared" si="240"/>
        <v>0.87964594300514221</v>
      </c>
      <c r="M3022" s="4">
        <f t="shared" si="241"/>
        <v>-5.5692095963646875E-2</v>
      </c>
      <c r="N3022" s="4">
        <f t="shared" si="242"/>
        <v>-0.12823578996348717</v>
      </c>
    </row>
    <row r="3023" spans="1:14" x14ac:dyDescent="0.2">
      <c r="A3023" s="31">
        <v>37583</v>
      </c>
      <c r="B3023" s="11" t="s">
        <v>38</v>
      </c>
      <c r="C3023" s="3" t="s">
        <v>41</v>
      </c>
      <c r="D3023" s="6">
        <v>9</v>
      </c>
      <c r="E3023" s="28" t="s">
        <v>12</v>
      </c>
      <c r="F3023" s="3" t="str">
        <f t="shared" si="238"/>
        <v>Poc</v>
      </c>
      <c r="G3023" s="3" t="str">
        <f t="shared" si="239"/>
        <v>Branch</v>
      </c>
      <c r="H3023" s="19">
        <v>16</v>
      </c>
      <c r="I3023" s="19">
        <v>13</v>
      </c>
      <c r="J3023" s="19">
        <v>11</v>
      </c>
      <c r="K3023" s="24">
        <v>90</v>
      </c>
      <c r="L3023" s="12">
        <f t="shared" si="240"/>
        <v>543.49552907103418</v>
      </c>
      <c r="M3023" s="4">
        <f t="shared" si="241"/>
        <v>2.7351959758229292</v>
      </c>
      <c r="N3023" s="4">
        <f t="shared" si="242"/>
        <v>6.2980214803471792</v>
      </c>
    </row>
    <row r="3024" spans="1:14" x14ac:dyDescent="0.2">
      <c r="A3024" s="31">
        <v>37583</v>
      </c>
      <c r="B3024" s="11" t="s">
        <v>38</v>
      </c>
      <c r="C3024" s="3" t="s">
        <v>41</v>
      </c>
      <c r="D3024" s="6">
        <v>9</v>
      </c>
      <c r="E3024" s="28" t="s">
        <v>12</v>
      </c>
      <c r="F3024" s="3" t="str">
        <f t="shared" si="238"/>
        <v>Poc</v>
      </c>
      <c r="G3024" s="3" t="str">
        <f t="shared" si="239"/>
        <v>Branch</v>
      </c>
      <c r="H3024" s="19">
        <v>16</v>
      </c>
      <c r="I3024" s="19">
        <v>11.5</v>
      </c>
      <c r="J3024" s="19">
        <v>12.5</v>
      </c>
      <c r="K3024" s="24">
        <v>15</v>
      </c>
      <c r="L3024" s="12">
        <f t="shared" si="240"/>
        <v>635.38711418853563</v>
      </c>
      <c r="M3024" s="4">
        <f t="shared" si="241"/>
        <v>2.8030384029784439</v>
      </c>
      <c r="N3024" s="4">
        <f t="shared" si="242"/>
        <v>6.4542344417880013</v>
      </c>
    </row>
    <row r="3025" spans="1:14" x14ac:dyDescent="0.2">
      <c r="A3025" s="31">
        <v>37583</v>
      </c>
      <c r="B3025" s="11" t="s">
        <v>38</v>
      </c>
      <c r="C3025" s="3" t="s">
        <v>41</v>
      </c>
      <c r="D3025" s="6">
        <v>9</v>
      </c>
      <c r="E3025" s="28" t="s">
        <v>12</v>
      </c>
      <c r="F3025" s="3" t="str">
        <f t="shared" si="238"/>
        <v>Poc</v>
      </c>
      <c r="G3025" s="3" t="str">
        <f t="shared" si="239"/>
        <v>Branch</v>
      </c>
      <c r="H3025" s="19">
        <v>12.5</v>
      </c>
      <c r="I3025" s="19">
        <v>9.5</v>
      </c>
      <c r="J3025" s="19">
        <v>10</v>
      </c>
      <c r="K3025" s="24">
        <v>5</v>
      </c>
      <c r="L3025" s="12">
        <f t="shared" si="240"/>
        <v>407.42529726242628</v>
      </c>
      <c r="M3025" s="4">
        <f t="shared" si="241"/>
        <v>2.6100479910863204</v>
      </c>
      <c r="N3025" s="4">
        <f t="shared" si="242"/>
        <v>6.0098575962744176</v>
      </c>
    </row>
    <row r="3026" spans="1:14" x14ac:dyDescent="0.2">
      <c r="A3026" s="31">
        <v>37583</v>
      </c>
      <c r="B3026" s="11" t="s">
        <v>38</v>
      </c>
      <c r="C3026" s="3" t="s">
        <v>41</v>
      </c>
      <c r="D3026" s="6">
        <v>9</v>
      </c>
      <c r="E3026" s="28" t="s">
        <v>12</v>
      </c>
      <c r="F3026" s="3" t="str">
        <f t="shared" si="238"/>
        <v>Poc</v>
      </c>
      <c r="G3026" s="3" t="str">
        <f t="shared" si="239"/>
        <v>Branch</v>
      </c>
      <c r="H3026" s="19">
        <v>4.5</v>
      </c>
      <c r="I3026" s="19">
        <v>4</v>
      </c>
      <c r="J3026" s="19">
        <v>3</v>
      </c>
      <c r="K3026" s="24">
        <v>80</v>
      </c>
      <c r="L3026" s="12">
        <f t="shared" si="240"/>
        <v>42.411500823462205</v>
      </c>
      <c r="M3026" s="4">
        <f t="shared" si="241"/>
        <v>1.62748364118914</v>
      </c>
      <c r="N3026" s="4">
        <f t="shared" si="242"/>
        <v>3.7474195712937837</v>
      </c>
    </row>
    <row r="3027" spans="1:14" x14ac:dyDescent="0.2">
      <c r="A3027" s="31">
        <v>37583</v>
      </c>
      <c r="B3027" s="11" t="s">
        <v>38</v>
      </c>
      <c r="C3027" s="3" t="s">
        <v>41</v>
      </c>
      <c r="D3027" s="6">
        <v>9</v>
      </c>
      <c r="E3027" s="28" t="s">
        <v>12</v>
      </c>
      <c r="F3027" s="3" t="str">
        <f t="shared" si="238"/>
        <v>Poc</v>
      </c>
      <c r="G3027" s="3" t="str">
        <f t="shared" si="239"/>
        <v>Branch</v>
      </c>
      <c r="H3027" s="19">
        <v>15</v>
      </c>
      <c r="I3027" s="19">
        <v>16</v>
      </c>
      <c r="J3027" s="19">
        <v>13</v>
      </c>
      <c r="K3027" s="24">
        <v>95</v>
      </c>
      <c r="L3027" s="12">
        <f t="shared" si="240"/>
        <v>719.42471767206257</v>
      </c>
      <c r="M3027" s="4">
        <f t="shared" si="241"/>
        <v>2.8569853550340216</v>
      </c>
      <c r="N3027" s="4">
        <f t="shared" si="242"/>
        <v>6.5784518894036399</v>
      </c>
    </row>
    <row r="3028" spans="1:14" x14ac:dyDescent="0.2">
      <c r="A3028" s="31">
        <v>37583</v>
      </c>
      <c r="B3028" s="11" t="s">
        <v>38</v>
      </c>
      <c r="C3028" s="3" t="s">
        <v>41</v>
      </c>
      <c r="D3028" s="6">
        <v>9</v>
      </c>
      <c r="E3028" s="28" t="s">
        <v>12</v>
      </c>
      <c r="F3028" s="3" t="str">
        <f t="shared" si="238"/>
        <v>Poc</v>
      </c>
      <c r="G3028" s="3" t="str">
        <f t="shared" si="239"/>
        <v>Branch</v>
      </c>
      <c r="H3028" s="19">
        <v>12</v>
      </c>
      <c r="I3028" s="19">
        <v>10</v>
      </c>
      <c r="J3028" s="19">
        <v>8.5</v>
      </c>
      <c r="K3028" s="24">
        <v>80</v>
      </c>
      <c r="L3028" s="12">
        <f t="shared" si="240"/>
        <v>321.22784882955636</v>
      </c>
      <c r="M3028" s="4">
        <f t="shared" si="241"/>
        <v>2.5068131893735135</v>
      </c>
      <c r="N3028" s="4">
        <f t="shared" si="242"/>
        <v>5.7721506807723113</v>
      </c>
    </row>
    <row r="3029" spans="1:14" x14ac:dyDescent="0.2">
      <c r="A3029" s="31">
        <v>37583</v>
      </c>
      <c r="B3029" s="11" t="s">
        <v>38</v>
      </c>
      <c r="C3029" s="3" t="s">
        <v>41</v>
      </c>
      <c r="D3029" s="6">
        <v>9</v>
      </c>
      <c r="E3029" s="28" t="s">
        <v>12</v>
      </c>
      <c r="F3029" s="3" t="str">
        <f t="shared" si="238"/>
        <v>Poc</v>
      </c>
      <c r="G3029" s="3" t="str">
        <f t="shared" si="239"/>
        <v>Branch</v>
      </c>
      <c r="H3029" s="19">
        <v>32.5</v>
      </c>
      <c r="I3029" s="19">
        <v>26</v>
      </c>
      <c r="J3029" s="19">
        <v>18</v>
      </c>
      <c r="K3029" s="24">
        <v>70</v>
      </c>
      <c r="L3029" s="12">
        <f t="shared" si="240"/>
        <v>1681.5374678339367</v>
      </c>
      <c r="M3029" s="4">
        <f t="shared" si="241"/>
        <v>3.2257065486606096</v>
      </c>
      <c r="N3029" s="4">
        <f t="shared" si="242"/>
        <v>7.4274638133191919</v>
      </c>
    </row>
    <row r="3030" spans="1:14" x14ac:dyDescent="0.2">
      <c r="A3030" s="30">
        <v>37590</v>
      </c>
      <c r="B3030" s="3" t="s">
        <v>20</v>
      </c>
      <c r="C3030" s="3" t="s">
        <v>41</v>
      </c>
      <c r="D3030" s="2">
        <v>10</v>
      </c>
      <c r="E3030" s="3" t="s">
        <v>12</v>
      </c>
      <c r="F3030" s="3" t="str">
        <f t="shared" si="238"/>
        <v>Poc</v>
      </c>
      <c r="G3030" s="3" t="str">
        <f t="shared" si="239"/>
        <v>Branch</v>
      </c>
      <c r="H3030" s="17">
        <v>7</v>
      </c>
      <c r="I3030" s="17">
        <v>6.5</v>
      </c>
      <c r="J3030" s="17">
        <v>4.5</v>
      </c>
      <c r="K3030" s="22">
        <v>0</v>
      </c>
      <c r="L3030" s="12">
        <f t="shared" si="240"/>
        <v>99.352867669777211</v>
      </c>
      <c r="M3030" s="4">
        <f t="shared" si="241"/>
        <v>1.9971804068780081</v>
      </c>
      <c r="N3030" s="4">
        <f t="shared" si="242"/>
        <v>4.5986778328970841</v>
      </c>
    </row>
    <row r="3031" spans="1:14" x14ac:dyDescent="0.2">
      <c r="A3031" s="30">
        <v>37590</v>
      </c>
      <c r="B3031" s="3" t="s">
        <v>20</v>
      </c>
      <c r="C3031" s="3" t="s">
        <v>41</v>
      </c>
      <c r="D3031" s="2">
        <v>10</v>
      </c>
      <c r="E3031" s="3" t="s">
        <v>12</v>
      </c>
      <c r="F3031" s="3" t="str">
        <f t="shared" si="238"/>
        <v>Poc</v>
      </c>
      <c r="G3031" s="3" t="str">
        <f t="shared" si="239"/>
        <v>Branch</v>
      </c>
      <c r="H3031" s="17">
        <v>1.2</v>
      </c>
      <c r="I3031" s="17">
        <v>1</v>
      </c>
      <c r="J3031" s="17">
        <v>0.3</v>
      </c>
      <c r="K3031" s="22">
        <v>0</v>
      </c>
      <c r="L3031" s="12">
        <f t="shared" si="240"/>
        <v>1.2252211349000193</v>
      </c>
      <c r="M3031" s="4">
        <f t="shared" si="241"/>
        <v>8.8214479720633024E-2</v>
      </c>
      <c r="N3031" s="4">
        <f t="shared" si="242"/>
        <v>0.20312134599095516</v>
      </c>
    </row>
    <row r="3032" spans="1:14" x14ac:dyDescent="0.2">
      <c r="A3032" s="30">
        <v>37590</v>
      </c>
      <c r="B3032" s="3" t="s">
        <v>20</v>
      </c>
      <c r="C3032" s="3" t="s">
        <v>41</v>
      </c>
      <c r="D3032" s="2">
        <v>10</v>
      </c>
      <c r="E3032" s="3" t="s">
        <v>12</v>
      </c>
      <c r="F3032" s="3" t="str">
        <f t="shared" si="238"/>
        <v>Poc</v>
      </c>
      <c r="G3032" s="3" t="str">
        <f t="shared" si="239"/>
        <v>Branch</v>
      </c>
      <c r="H3032" s="17">
        <v>3.5</v>
      </c>
      <c r="I3032" s="17">
        <v>2.5</v>
      </c>
      <c r="J3032" s="17">
        <v>2.5</v>
      </c>
      <c r="K3032" s="22">
        <v>0</v>
      </c>
      <c r="L3032" s="12">
        <f t="shared" si="240"/>
        <v>26.507188014663878</v>
      </c>
      <c r="M3032" s="4">
        <f t="shared" si="241"/>
        <v>1.4233636585332152</v>
      </c>
      <c r="N3032" s="4">
        <f t="shared" si="242"/>
        <v>3.2774159420480484</v>
      </c>
    </row>
    <row r="3033" spans="1:14" x14ac:dyDescent="0.2">
      <c r="A3033" s="30">
        <v>37590</v>
      </c>
      <c r="B3033" s="3" t="s">
        <v>20</v>
      </c>
      <c r="C3033" s="3" t="s">
        <v>41</v>
      </c>
      <c r="D3033" s="2">
        <v>10</v>
      </c>
      <c r="E3033" s="3" t="s">
        <v>12</v>
      </c>
      <c r="F3033" s="3" t="str">
        <f t="shared" si="238"/>
        <v>Poc</v>
      </c>
      <c r="G3033" s="3" t="str">
        <f t="shared" si="239"/>
        <v>Branch</v>
      </c>
      <c r="H3033" s="17">
        <v>4</v>
      </c>
      <c r="I3033" s="17">
        <v>3.5</v>
      </c>
      <c r="J3033" s="17">
        <v>4.5</v>
      </c>
      <c r="K3033" s="22">
        <v>5</v>
      </c>
      <c r="L3033" s="12">
        <f t="shared" si="240"/>
        <v>74.612825522757589</v>
      </c>
      <c r="M3033" s="4">
        <f t="shared" si="241"/>
        <v>1.8728134866550192</v>
      </c>
      <c r="N3033" s="4">
        <f t="shared" si="242"/>
        <v>4.3123124163300508</v>
      </c>
    </row>
    <row r="3034" spans="1:14" x14ac:dyDescent="0.2">
      <c r="A3034" s="33">
        <v>37590</v>
      </c>
      <c r="B3034" t="s">
        <v>31</v>
      </c>
      <c r="C3034" s="3" t="s">
        <v>41</v>
      </c>
      <c r="D3034" s="7">
        <v>10</v>
      </c>
      <c r="E3034" t="s">
        <v>12</v>
      </c>
      <c r="F3034" s="3" t="str">
        <f t="shared" si="238"/>
        <v>Poc</v>
      </c>
      <c r="G3034" s="3" t="str">
        <f t="shared" si="239"/>
        <v>Branch</v>
      </c>
      <c r="H3034" s="34">
        <v>13</v>
      </c>
      <c r="I3034" s="34">
        <v>14</v>
      </c>
      <c r="J3034" s="34">
        <v>11</v>
      </c>
      <c r="K3034">
        <v>95</v>
      </c>
      <c r="L3034" s="12">
        <f t="shared" si="240"/>
        <v>523.07517682270054</v>
      </c>
      <c r="M3034" s="4">
        <f t="shared" si="241"/>
        <v>2.7185641105364726</v>
      </c>
      <c r="N3034" s="4">
        <f t="shared" si="242"/>
        <v>6.2597251952698985</v>
      </c>
    </row>
    <row r="3035" spans="1:14" x14ac:dyDescent="0.2">
      <c r="A3035" s="33">
        <v>37590</v>
      </c>
      <c r="B3035" t="s">
        <v>31</v>
      </c>
      <c r="C3035" s="3" t="s">
        <v>41</v>
      </c>
      <c r="D3035" s="7">
        <v>10</v>
      </c>
      <c r="E3035" t="s">
        <v>12</v>
      </c>
      <c r="F3035" s="3" t="str">
        <f t="shared" si="238"/>
        <v>Poc</v>
      </c>
      <c r="G3035" s="3" t="str">
        <f t="shared" si="239"/>
        <v>Branch</v>
      </c>
      <c r="H3035" s="34">
        <v>12</v>
      </c>
      <c r="I3035" s="34">
        <v>11</v>
      </c>
      <c r="J3035" s="34">
        <v>10</v>
      </c>
      <c r="K3035">
        <v>0</v>
      </c>
      <c r="L3035" s="12">
        <f t="shared" si="240"/>
        <v>417.83182292744249</v>
      </c>
      <c r="M3035" s="4">
        <f t="shared" si="241"/>
        <v>2.6210015136612195</v>
      </c>
      <c r="N3035" s="4">
        <f t="shared" si="242"/>
        <v>6.0350790140711537</v>
      </c>
    </row>
    <row r="3036" spans="1:14" x14ac:dyDescent="0.2">
      <c r="A3036" s="31">
        <v>37583</v>
      </c>
      <c r="B3036" s="11" t="s">
        <v>38</v>
      </c>
      <c r="C3036" s="3" t="s">
        <v>41</v>
      </c>
      <c r="D3036" s="6">
        <v>4</v>
      </c>
      <c r="E3036" s="28" t="s">
        <v>7</v>
      </c>
      <c r="F3036" s="3" t="str">
        <f t="shared" si="238"/>
        <v>Other</v>
      </c>
      <c r="G3036" s="3" t="str">
        <f t="shared" si="239"/>
        <v>OtherEnc</v>
      </c>
      <c r="H3036" s="19">
        <v>3</v>
      </c>
      <c r="I3036" s="17">
        <v>3</v>
      </c>
      <c r="J3036" s="19">
        <v>0</v>
      </c>
      <c r="K3036" s="22">
        <v>40</v>
      </c>
      <c r="L3036" s="12">
        <f t="shared" si="240"/>
        <v>7.0685834705770345</v>
      </c>
      <c r="M3036" s="4">
        <f t="shared" si="241"/>
        <v>0.84933239080549627</v>
      </c>
      <c r="N3036" s="4">
        <f t="shared" si="242"/>
        <v>1.9556601020657289</v>
      </c>
    </row>
    <row r="3037" spans="1:14" x14ac:dyDescent="0.2">
      <c r="A3037" s="31">
        <v>37583</v>
      </c>
      <c r="B3037" s="11" t="s">
        <v>38</v>
      </c>
      <c r="C3037" s="3" t="s">
        <v>41</v>
      </c>
      <c r="D3037" s="6">
        <v>4</v>
      </c>
      <c r="E3037" s="28" t="s">
        <v>7</v>
      </c>
      <c r="F3037" s="3" t="str">
        <f t="shared" si="238"/>
        <v>Other</v>
      </c>
      <c r="G3037" s="3" t="str">
        <f t="shared" si="239"/>
        <v>OtherEnc</v>
      </c>
      <c r="H3037" s="19">
        <v>4</v>
      </c>
      <c r="I3037" s="17">
        <v>2.5</v>
      </c>
      <c r="J3037" s="19">
        <v>0</v>
      </c>
      <c r="K3037" s="22">
        <v>25</v>
      </c>
      <c r="L3037" s="12">
        <f t="shared" si="240"/>
        <v>7.8539816339744828</v>
      </c>
      <c r="M3037" s="4">
        <f t="shared" si="241"/>
        <v>0.8950898813661714</v>
      </c>
      <c r="N3037" s="4">
        <f t="shared" si="242"/>
        <v>2.061020617723555</v>
      </c>
    </row>
  </sheetData>
  <mergeCells count="2">
    <mergeCell ref="P1737:R1737"/>
    <mergeCell ref="S1737:U1737"/>
  </mergeCells>
  <phoneticPr fontId="0" type="noConversion"/>
  <pageMargins left="0.75" right="0.75" top="1" bottom="1" header="0.5" footer="0.5"/>
  <pageSetup orientation="portrait" horizontalDpi="300" verticalDpi="300" r:id="rId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3037"/>
  <sheetViews>
    <sheetView workbookViewId="0"/>
  </sheetViews>
  <sheetFormatPr defaultRowHeight="11.25" x14ac:dyDescent="0.2"/>
  <cols>
    <col min="1" max="1" width="13.33203125" style="3" bestFit="1" customWidth="1"/>
    <col min="2" max="2" width="8.33203125" style="80" bestFit="1" customWidth="1"/>
    <col min="3" max="3" width="7.6640625" style="5" bestFit="1" customWidth="1"/>
    <col min="4" max="4" width="10" bestFit="1" customWidth="1"/>
    <col min="5" max="5" width="11.6640625" style="76" bestFit="1" customWidth="1"/>
    <col min="6" max="6" width="8.6640625" style="76" bestFit="1" customWidth="1"/>
    <col min="7" max="7" width="7.6640625" style="76" bestFit="1" customWidth="1"/>
    <col min="8" max="8" width="12" bestFit="1" customWidth="1"/>
    <col min="13" max="13" width="20" bestFit="1" customWidth="1"/>
    <col min="15" max="15" width="14.83203125" bestFit="1" customWidth="1"/>
    <col min="16" max="16" width="12.1640625" customWidth="1"/>
    <col min="17" max="17" width="12.1640625" bestFit="1" customWidth="1"/>
    <col min="20" max="20" width="13" customWidth="1"/>
    <col min="21" max="21" width="12.1640625" customWidth="1"/>
    <col min="22" max="22" width="12.1640625" style="34" bestFit="1" customWidth="1"/>
    <col min="23" max="23" width="9.33203125" style="34"/>
    <col min="24" max="24" width="10" style="34" customWidth="1"/>
    <col min="25" max="25" width="12.1640625" bestFit="1" customWidth="1"/>
    <col min="26" max="26" width="12.1640625" customWidth="1"/>
    <col min="27" max="27" width="12.1640625" bestFit="1" customWidth="1"/>
    <col min="29" max="29" width="10.5" bestFit="1" customWidth="1"/>
    <col min="30" max="30" width="12.1640625" bestFit="1" customWidth="1"/>
  </cols>
  <sheetData>
    <row r="1" spans="1:57" x14ac:dyDescent="0.2">
      <c r="A1" s="3" t="s">
        <v>0</v>
      </c>
      <c r="B1" s="80" t="s">
        <v>1</v>
      </c>
      <c r="C1" s="13" t="s">
        <v>2</v>
      </c>
      <c r="D1" t="s">
        <v>3</v>
      </c>
      <c r="E1" s="76" t="s">
        <v>249</v>
      </c>
      <c r="F1" s="76" t="s">
        <v>57</v>
      </c>
      <c r="G1" s="76" t="s">
        <v>247</v>
      </c>
      <c r="H1" s="76" t="s">
        <v>53</v>
      </c>
      <c r="AQ1" s="54" t="s">
        <v>332</v>
      </c>
      <c r="AZ1" s="54" t="s">
        <v>333</v>
      </c>
    </row>
    <row r="2" spans="1:57" ht="12.75" x14ac:dyDescent="0.2">
      <c r="A2" s="3" t="s">
        <v>4</v>
      </c>
      <c r="B2" s="2">
        <v>1</v>
      </c>
      <c r="C2" s="3" t="s">
        <v>13</v>
      </c>
      <c r="D2" s="35">
        <v>0</v>
      </c>
      <c r="E2" s="77">
        <v>4.1233403578366037</v>
      </c>
      <c r="F2" s="77">
        <v>0.61524918477212831</v>
      </c>
      <c r="G2" s="77">
        <v>1.416663601333042</v>
      </c>
      <c r="H2" s="35">
        <f>VLOOKUP(E2,J$2:K$16,2)</f>
        <v>7</v>
      </c>
      <c r="J2" s="77">
        <v>0</v>
      </c>
      <c r="K2" s="77">
        <v>0.37</v>
      </c>
      <c r="M2" s="46" t="s">
        <v>54</v>
      </c>
      <c r="N2" s="44"/>
      <c r="O2" s="44"/>
      <c r="P2" s="37"/>
      <c r="AA2" s="86"/>
      <c r="AB2" s="47" t="s">
        <v>318</v>
      </c>
      <c r="AC2" s="47" t="s">
        <v>318</v>
      </c>
      <c r="AD2" s="47" t="s">
        <v>238</v>
      </c>
      <c r="AE2" s="47" t="s">
        <v>59</v>
      </c>
      <c r="AF2" s="47" t="s">
        <v>324</v>
      </c>
      <c r="AG2" s="47" t="s">
        <v>322</v>
      </c>
      <c r="AH2" s="47" t="s">
        <v>323</v>
      </c>
      <c r="AJ2" s="86"/>
      <c r="AK2" s="47" t="s">
        <v>325</v>
      </c>
      <c r="AL2" s="47" t="s">
        <v>326</v>
      </c>
      <c r="AM2" s="47" t="s">
        <v>327</v>
      </c>
      <c r="AN2" s="47" t="s">
        <v>328</v>
      </c>
      <c r="AO2" s="47" t="s">
        <v>312</v>
      </c>
      <c r="AQ2" s="86"/>
      <c r="AR2" s="47" t="s">
        <v>325</v>
      </c>
      <c r="AS2" s="47" t="s">
        <v>326</v>
      </c>
      <c r="AT2" s="47" t="s">
        <v>327</v>
      </c>
      <c r="AU2" s="47" t="s">
        <v>328</v>
      </c>
      <c r="AV2" s="47" t="s">
        <v>312</v>
      </c>
      <c r="AZ2" s="86"/>
      <c r="BA2" s="47" t="s">
        <v>325</v>
      </c>
      <c r="BB2" s="47" t="s">
        <v>326</v>
      </c>
      <c r="BC2" s="47" t="s">
        <v>327</v>
      </c>
      <c r="BD2" s="47" t="s">
        <v>328</v>
      </c>
      <c r="BE2" s="47" t="s">
        <v>312</v>
      </c>
    </row>
    <row r="3" spans="1:57" x14ac:dyDescent="0.2">
      <c r="A3" s="3" t="s">
        <v>4</v>
      </c>
      <c r="B3" s="2">
        <v>1</v>
      </c>
      <c r="C3" s="3" t="s">
        <v>13</v>
      </c>
      <c r="D3" s="35">
        <v>0</v>
      </c>
      <c r="E3" s="77">
        <v>2.3561944901923448</v>
      </c>
      <c r="F3" s="77">
        <v>0.37221113608583389</v>
      </c>
      <c r="G3" s="77">
        <v>0.85704781339761926</v>
      </c>
      <c r="H3" s="35">
        <f t="shared" ref="H3:H66" si="0">VLOOKUP(E3,J$2:K$16,2)</f>
        <v>3</v>
      </c>
      <c r="J3" s="77">
        <v>0.37</v>
      </c>
      <c r="K3" s="78">
        <v>1</v>
      </c>
      <c r="M3" s="46" t="s">
        <v>0</v>
      </c>
      <c r="N3" s="46" t="s">
        <v>2</v>
      </c>
      <c r="O3" s="46" t="s">
        <v>53</v>
      </c>
      <c r="P3" s="37" t="s">
        <v>45</v>
      </c>
      <c r="S3" t="s">
        <v>284</v>
      </c>
      <c r="T3" t="s">
        <v>0</v>
      </c>
      <c r="U3" t="s">
        <v>2</v>
      </c>
      <c r="V3" s="34" t="s">
        <v>251</v>
      </c>
      <c r="W3" s="34" t="s">
        <v>252</v>
      </c>
      <c r="X3" s="34" t="s">
        <v>253</v>
      </c>
      <c r="AA3" s="48"/>
      <c r="AB3" s="49" t="s">
        <v>320</v>
      </c>
      <c r="AC3" s="49" t="s">
        <v>16</v>
      </c>
      <c r="AD3" s="49">
        <v>93</v>
      </c>
      <c r="AE3" s="52">
        <v>15.161290322580649</v>
      </c>
      <c r="AF3" s="53">
        <v>2.0014189871857329</v>
      </c>
      <c r="AG3" s="52">
        <f>AE3-AF3</f>
        <v>13.159871335394916</v>
      </c>
      <c r="AH3" s="52">
        <f>AE3+AF3</f>
        <v>17.162709309766381</v>
      </c>
      <c r="AJ3" s="48" t="s">
        <v>329</v>
      </c>
      <c r="AK3" s="59">
        <v>153.76417053202914</v>
      </c>
      <c r="AL3" s="49">
        <v>1</v>
      </c>
      <c r="AM3" s="59">
        <v>153.76417053202914</v>
      </c>
      <c r="AN3" s="51">
        <v>1425.0599618942247</v>
      </c>
      <c r="AO3" s="60">
        <v>0</v>
      </c>
      <c r="AQ3" s="48" t="s">
        <v>329</v>
      </c>
      <c r="AR3" s="110">
        <v>7.0992528400174615E-2</v>
      </c>
      <c r="AS3" s="49">
        <v>1</v>
      </c>
      <c r="AT3" s="110">
        <v>7.0992528400174615E-2</v>
      </c>
      <c r="AU3" s="110">
        <v>3.8366993101855917</v>
      </c>
      <c r="AV3" s="51">
        <v>6.1860533890431002E-2</v>
      </c>
      <c r="AZ3" s="48" t="s">
        <v>329</v>
      </c>
      <c r="BA3" s="110">
        <v>6.9222421495094277E-3</v>
      </c>
      <c r="BB3" s="49">
        <v>1</v>
      </c>
      <c r="BC3" s="110">
        <v>6.9222421495094277E-3</v>
      </c>
      <c r="BD3" s="110">
        <v>0.14785280774189627</v>
      </c>
      <c r="BE3" s="51">
        <v>0.70398191651078479</v>
      </c>
    </row>
    <row r="4" spans="1:57" x14ac:dyDescent="0.2">
      <c r="A4" s="3" t="s">
        <v>4</v>
      </c>
      <c r="B4" s="2">
        <v>2</v>
      </c>
      <c r="C4" s="3" t="s">
        <v>13</v>
      </c>
      <c r="D4" s="35">
        <v>0</v>
      </c>
      <c r="E4" s="77">
        <v>2.3561944901923448</v>
      </c>
      <c r="F4" s="77">
        <v>0.37221113608583389</v>
      </c>
      <c r="G4" s="77">
        <v>0.85704781339761926</v>
      </c>
      <c r="H4" s="35">
        <f t="shared" si="0"/>
        <v>3</v>
      </c>
      <c r="J4" s="78">
        <v>1</v>
      </c>
      <c r="K4" s="78">
        <v>3</v>
      </c>
      <c r="M4" s="36" t="s">
        <v>4</v>
      </c>
      <c r="N4" s="36" t="s">
        <v>13</v>
      </c>
      <c r="O4" s="36">
        <v>3</v>
      </c>
      <c r="P4" s="38">
        <v>0</v>
      </c>
      <c r="T4" t="s">
        <v>254</v>
      </c>
      <c r="U4" t="s">
        <v>16</v>
      </c>
      <c r="V4" s="34">
        <v>7.6</v>
      </c>
      <c r="W4" s="34">
        <v>15.161290322580646</v>
      </c>
      <c r="X4" s="110">
        <v>45</v>
      </c>
      <c r="AA4" s="48"/>
      <c r="AB4" s="49" t="s">
        <v>321</v>
      </c>
      <c r="AC4" s="49" t="s">
        <v>16</v>
      </c>
      <c r="AD4" s="49">
        <v>58</v>
      </c>
      <c r="AE4" s="52">
        <v>13.706896551724139</v>
      </c>
      <c r="AF4" s="53">
        <v>2.1776804096421989</v>
      </c>
      <c r="AG4" s="52">
        <f t="shared" ref="AG4:AG32" si="1">AE4-AF4</f>
        <v>11.529216142081939</v>
      </c>
      <c r="AH4" s="52">
        <f t="shared" ref="AH4:AH32" si="2">AE4+AF4</f>
        <v>15.884576961366339</v>
      </c>
      <c r="AJ4" s="48" t="s">
        <v>0</v>
      </c>
      <c r="AK4" s="59">
        <v>11.848197516140836</v>
      </c>
      <c r="AL4" s="49">
        <v>5</v>
      </c>
      <c r="AM4" s="59">
        <v>2.369639503228167</v>
      </c>
      <c r="AN4" s="51">
        <v>21.961412522106219</v>
      </c>
      <c r="AO4" s="60">
        <v>0</v>
      </c>
      <c r="AQ4" s="48" t="s">
        <v>261</v>
      </c>
      <c r="AR4" s="110">
        <v>1.0223035462904293</v>
      </c>
      <c r="AS4" s="49">
        <v>1</v>
      </c>
      <c r="AT4" s="110">
        <v>1.0223035462904293</v>
      </c>
      <c r="AU4" s="110">
        <v>55.249071969144389</v>
      </c>
      <c r="AV4" s="51">
        <v>1.1304579528026437E-7</v>
      </c>
      <c r="AZ4" s="48" t="s">
        <v>262</v>
      </c>
      <c r="BA4" s="110">
        <v>0.34274529941485282</v>
      </c>
      <c r="BB4" s="49">
        <v>1</v>
      </c>
      <c r="BC4" s="110">
        <v>0.34274529941485282</v>
      </c>
      <c r="BD4" s="110">
        <v>7.3207284235808272</v>
      </c>
      <c r="BE4" s="51">
        <v>1.234468192138316E-2</v>
      </c>
    </row>
    <row r="5" spans="1:57" x14ac:dyDescent="0.2">
      <c r="A5" s="3" t="s">
        <v>4</v>
      </c>
      <c r="B5" s="2">
        <v>5</v>
      </c>
      <c r="C5" s="3" t="s">
        <v>13</v>
      </c>
      <c r="D5" s="35">
        <v>0</v>
      </c>
      <c r="E5" s="77">
        <v>3.9269908169872414</v>
      </c>
      <c r="F5" s="77">
        <v>0.59405988570219026</v>
      </c>
      <c r="G5" s="77">
        <v>1.3678734371636099</v>
      </c>
      <c r="H5" s="35">
        <f t="shared" si="0"/>
        <v>7</v>
      </c>
      <c r="J5" s="78">
        <v>3</v>
      </c>
      <c r="K5" s="78">
        <v>7</v>
      </c>
      <c r="M5" s="43"/>
      <c r="N5" s="43"/>
      <c r="O5" s="39">
        <v>7</v>
      </c>
      <c r="P5" s="40">
        <v>3.3333333333333335</v>
      </c>
      <c r="T5" t="s">
        <v>254</v>
      </c>
      <c r="U5" t="s">
        <v>5</v>
      </c>
      <c r="V5" s="34">
        <v>9.1999999999999993</v>
      </c>
      <c r="W5" s="34">
        <v>11.063492063492063</v>
      </c>
      <c r="X5" s="110">
        <v>28.333333333333332</v>
      </c>
      <c r="AA5" s="48"/>
      <c r="AB5" s="49" t="s">
        <v>270</v>
      </c>
      <c r="AC5" s="49" t="s">
        <v>16</v>
      </c>
      <c r="AD5" s="49">
        <v>132</v>
      </c>
      <c r="AE5" s="52">
        <v>9.8636363636363651</v>
      </c>
      <c r="AF5" s="53">
        <v>1.5789711044542418</v>
      </c>
      <c r="AG5" s="52">
        <f t="shared" si="1"/>
        <v>8.2846652591821233</v>
      </c>
      <c r="AH5" s="52">
        <f t="shared" si="2"/>
        <v>11.442607468090607</v>
      </c>
      <c r="AJ5" s="48" t="s">
        <v>2</v>
      </c>
      <c r="AK5" s="59">
        <v>10.27645727211204</v>
      </c>
      <c r="AL5" s="49">
        <v>4</v>
      </c>
      <c r="AM5" s="59">
        <v>2.56911431802801</v>
      </c>
      <c r="AN5" s="51">
        <v>23.810110895686751</v>
      </c>
      <c r="AO5" s="60">
        <v>0</v>
      </c>
      <c r="AQ5" s="48" t="s">
        <v>2</v>
      </c>
      <c r="AR5" s="110">
        <v>7.5915095731344209E-2</v>
      </c>
      <c r="AS5" s="49">
        <v>4</v>
      </c>
      <c r="AT5" s="110">
        <v>1.8978773932836052E-2</v>
      </c>
      <c r="AU5" s="110">
        <v>1.0256832725526828</v>
      </c>
      <c r="AV5" s="51">
        <v>0.41417387905156089</v>
      </c>
      <c r="AZ5" s="48" t="s">
        <v>2</v>
      </c>
      <c r="BA5" s="110">
        <v>9.8545494428561739E-2</v>
      </c>
      <c r="BB5" s="49">
        <v>4</v>
      </c>
      <c r="BC5" s="110">
        <v>2.4636373607140435E-2</v>
      </c>
      <c r="BD5" s="110">
        <v>0.52621057335479182</v>
      </c>
      <c r="BE5" s="51">
        <v>0.7174818148208526</v>
      </c>
    </row>
    <row r="6" spans="1:57" x14ac:dyDescent="0.2">
      <c r="A6" s="3" t="s">
        <v>4</v>
      </c>
      <c r="B6" s="2">
        <v>8</v>
      </c>
      <c r="C6" s="3" t="s">
        <v>13</v>
      </c>
      <c r="D6" s="35">
        <v>10</v>
      </c>
      <c r="E6" s="77">
        <v>5.8904862254808616</v>
      </c>
      <c r="F6" s="77">
        <v>0.7701511447578715</v>
      </c>
      <c r="G6" s="77">
        <v>1.7733385452717743</v>
      </c>
      <c r="H6" s="35">
        <f t="shared" si="0"/>
        <v>7</v>
      </c>
      <c r="J6" s="78">
        <v>7</v>
      </c>
      <c r="K6" s="78">
        <v>20</v>
      </c>
      <c r="M6" s="43"/>
      <c r="N6" s="36" t="s">
        <v>16</v>
      </c>
      <c r="O6" s="36">
        <v>1</v>
      </c>
      <c r="P6" s="38">
        <v>0</v>
      </c>
      <c r="T6" t="s">
        <v>254</v>
      </c>
      <c r="U6" t="s">
        <v>8</v>
      </c>
      <c r="V6" s="34">
        <v>18</v>
      </c>
      <c r="W6" s="34">
        <v>34.444444444444443</v>
      </c>
      <c r="X6" s="110">
        <v>90</v>
      </c>
      <c r="AA6" s="48"/>
      <c r="AB6" s="49" t="s">
        <v>271</v>
      </c>
      <c r="AC6" s="49" t="s">
        <v>16</v>
      </c>
      <c r="AD6" s="49">
        <v>93</v>
      </c>
      <c r="AE6" s="52">
        <v>11.612903225806454</v>
      </c>
      <c r="AF6" s="53">
        <v>2.5170773557232673</v>
      </c>
      <c r="AG6" s="52">
        <f t="shared" si="1"/>
        <v>9.0958258700831855</v>
      </c>
      <c r="AH6" s="52">
        <f t="shared" si="2"/>
        <v>14.129980581529722</v>
      </c>
      <c r="AJ6" s="48" t="s">
        <v>319</v>
      </c>
      <c r="AK6" s="59">
        <v>19.996797697664615</v>
      </c>
      <c r="AL6" s="49">
        <v>20</v>
      </c>
      <c r="AM6" s="59">
        <v>0.99983988488323072</v>
      </c>
      <c r="AN6" s="51">
        <v>9.2663445802884858</v>
      </c>
      <c r="AO6" s="60">
        <v>0</v>
      </c>
      <c r="AQ6" s="48" t="s">
        <v>330</v>
      </c>
      <c r="AR6" s="110">
        <v>0.44408501783835969</v>
      </c>
      <c r="AS6" s="49">
        <v>24</v>
      </c>
      <c r="AT6" s="110">
        <v>1.8503542409931652E-2</v>
      </c>
      <c r="AU6" s="110" t="s">
        <v>76</v>
      </c>
      <c r="AV6" s="51" t="s">
        <v>76</v>
      </c>
      <c r="AZ6" s="48" t="s">
        <v>330</v>
      </c>
      <c r="BA6" s="110">
        <v>1.1236432647139361</v>
      </c>
      <c r="BB6" s="49">
        <v>24</v>
      </c>
      <c r="BC6" s="110">
        <v>4.6818469363080671E-2</v>
      </c>
      <c r="BD6" s="110" t="s">
        <v>76</v>
      </c>
      <c r="BE6" s="51" t="s">
        <v>76</v>
      </c>
    </row>
    <row r="7" spans="1:57" x14ac:dyDescent="0.2">
      <c r="A7" s="3" t="s">
        <v>4</v>
      </c>
      <c r="B7" s="2">
        <v>1</v>
      </c>
      <c r="C7" s="3" t="s">
        <v>16</v>
      </c>
      <c r="D7" s="35">
        <v>0</v>
      </c>
      <c r="E7" s="77">
        <v>199.09843442125313</v>
      </c>
      <c r="F7" s="77">
        <v>2.2990678450355264</v>
      </c>
      <c r="G7" s="77">
        <v>5.2937993477607472</v>
      </c>
      <c r="H7" s="35">
        <f t="shared" si="0"/>
        <v>403</v>
      </c>
      <c r="J7" s="78">
        <v>20</v>
      </c>
      <c r="K7" s="78">
        <v>55</v>
      </c>
      <c r="M7" s="43"/>
      <c r="N7" s="43"/>
      <c r="O7" s="39">
        <v>3</v>
      </c>
      <c r="P7" s="40">
        <v>0</v>
      </c>
      <c r="T7" t="s">
        <v>254</v>
      </c>
      <c r="U7" t="s">
        <v>6</v>
      </c>
      <c r="V7" s="34">
        <v>29</v>
      </c>
      <c r="W7" s="34">
        <v>36.802816901408448</v>
      </c>
      <c r="X7" s="110">
        <v>77.5</v>
      </c>
      <c r="AA7" s="48"/>
      <c r="AB7" s="49" t="s">
        <v>272</v>
      </c>
      <c r="AC7" s="49" t="s">
        <v>16</v>
      </c>
      <c r="AD7" s="49">
        <v>156</v>
      </c>
      <c r="AE7" s="52">
        <v>20.173076923076916</v>
      </c>
      <c r="AF7" s="53">
        <v>2.0121048787620399</v>
      </c>
      <c r="AG7" s="52">
        <f t="shared" si="1"/>
        <v>18.160972044314875</v>
      </c>
      <c r="AH7" s="52">
        <f t="shared" si="2"/>
        <v>22.185181801838958</v>
      </c>
      <c r="AJ7" s="48" t="s">
        <v>330</v>
      </c>
      <c r="AK7" s="59">
        <v>244.6096191859636</v>
      </c>
      <c r="AL7" s="49">
        <v>2267</v>
      </c>
      <c r="AM7" s="59">
        <v>0.10790014079663149</v>
      </c>
      <c r="AN7" s="51" t="s">
        <v>76</v>
      </c>
      <c r="AO7" s="60" t="s">
        <v>76</v>
      </c>
    </row>
    <row r="8" spans="1:57" ht="12.75" x14ac:dyDescent="0.2">
      <c r="A8" s="3" t="s">
        <v>4</v>
      </c>
      <c r="B8" s="2">
        <v>1</v>
      </c>
      <c r="C8" s="3" t="s">
        <v>16</v>
      </c>
      <c r="D8" s="35">
        <v>0</v>
      </c>
      <c r="E8" s="77">
        <v>84.823001646924411</v>
      </c>
      <c r="F8" s="77">
        <v>1.928513636853121</v>
      </c>
      <c r="G8" s="77">
        <v>4.4405667518537291</v>
      </c>
      <c r="H8" s="35">
        <f t="shared" si="0"/>
        <v>148</v>
      </c>
      <c r="J8" s="78">
        <v>55</v>
      </c>
      <c r="K8" s="78">
        <v>148</v>
      </c>
      <c r="M8" s="43"/>
      <c r="N8" s="43"/>
      <c r="O8" s="39">
        <v>7</v>
      </c>
      <c r="P8" s="40">
        <v>0.55555555555555558</v>
      </c>
      <c r="S8" s="34">
        <f>AVERAGE(W4:W8)</f>
        <v>22.064408746385119</v>
      </c>
      <c r="T8" t="s">
        <v>254</v>
      </c>
      <c r="U8" t="s">
        <v>12</v>
      </c>
      <c r="V8" s="34">
        <v>1.3</v>
      </c>
      <c r="W8" s="34">
        <v>12.85</v>
      </c>
      <c r="X8" s="110">
        <v>46.666666666666664</v>
      </c>
      <c r="AA8" s="48"/>
      <c r="AB8" s="49" t="s">
        <v>273</v>
      </c>
      <c r="AC8" s="49" t="s">
        <v>16</v>
      </c>
      <c r="AD8" s="49">
        <v>196</v>
      </c>
      <c r="AE8" s="52">
        <v>13.306122448979592</v>
      </c>
      <c r="AF8" s="53">
        <v>1.5804075199690764</v>
      </c>
      <c r="AG8" s="52">
        <f t="shared" si="1"/>
        <v>11.725714929010515</v>
      </c>
      <c r="AH8" s="52">
        <f t="shared" si="2"/>
        <v>14.886529968948668</v>
      </c>
      <c r="AQ8" s="86"/>
      <c r="AR8" s="47" t="s">
        <v>318</v>
      </c>
      <c r="AS8" s="47" t="s">
        <v>238</v>
      </c>
      <c r="AT8" s="47" t="s">
        <v>251</v>
      </c>
      <c r="AU8" s="47" t="s">
        <v>251</v>
      </c>
      <c r="AV8" s="47" t="s">
        <v>251</v>
      </c>
      <c r="AW8" s="47" t="s">
        <v>251</v>
      </c>
    </row>
    <row r="9" spans="1:57" ht="12" thickBot="1" x14ac:dyDescent="0.25">
      <c r="A9" s="3" t="s">
        <v>4</v>
      </c>
      <c r="B9" s="2">
        <v>1</v>
      </c>
      <c r="C9" s="3" t="s">
        <v>16</v>
      </c>
      <c r="D9" s="35">
        <v>0</v>
      </c>
      <c r="E9" s="77">
        <v>1.9634954084936207</v>
      </c>
      <c r="F9" s="77">
        <v>0.29302989003820906</v>
      </c>
      <c r="G9" s="77">
        <v>0.67472625660366459</v>
      </c>
      <c r="H9" s="35">
        <f t="shared" si="0"/>
        <v>3</v>
      </c>
      <c r="J9" s="78">
        <v>148</v>
      </c>
      <c r="K9" s="78">
        <v>403</v>
      </c>
      <c r="M9" s="43"/>
      <c r="N9" s="43"/>
      <c r="O9" s="39">
        <v>20</v>
      </c>
      <c r="P9" s="40">
        <v>7.6190476190476186</v>
      </c>
      <c r="T9" t="s">
        <v>255</v>
      </c>
      <c r="U9" t="s">
        <v>16</v>
      </c>
      <c r="V9" s="34">
        <v>7.5</v>
      </c>
      <c r="W9" s="34">
        <v>13.706896551724139</v>
      </c>
      <c r="X9" s="110">
        <v>27.5</v>
      </c>
      <c r="AA9" s="48"/>
      <c r="AB9" s="49" t="s">
        <v>320</v>
      </c>
      <c r="AC9" s="49" t="s">
        <v>5</v>
      </c>
      <c r="AD9" s="49">
        <v>63</v>
      </c>
      <c r="AE9" s="52">
        <v>11.063492063492061</v>
      </c>
      <c r="AF9" s="53">
        <v>1.7097163695920761</v>
      </c>
      <c r="AG9" s="52">
        <f t="shared" si="1"/>
        <v>9.3537756938999852</v>
      </c>
      <c r="AH9" s="52">
        <f t="shared" si="2"/>
        <v>12.773208433084138</v>
      </c>
      <c r="AQ9" s="48" t="s">
        <v>45</v>
      </c>
      <c r="AR9" s="49" t="s">
        <v>76</v>
      </c>
      <c r="AS9" s="112">
        <v>30</v>
      </c>
      <c r="AT9" s="52">
        <v>21.073759820426485</v>
      </c>
      <c r="AU9" s="52">
        <v>3.6711248946931812</v>
      </c>
      <c r="AV9" s="52">
        <v>13.565466365828676</v>
      </c>
      <c r="AW9" s="52">
        <v>28.582053275024293</v>
      </c>
    </row>
    <row r="10" spans="1:57" ht="12" thickTop="1" x14ac:dyDescent="0.2">
      <c r="A10" s="3" t="s">
        <v>4</v>
      </c>
      <c r="B10" s="2">
        <v>1</v>
      </c>
      <c r="C10" s="3" t="s">
        <v>16</v>
      </c>
      <c r="D10" s="35">
        <v>5</v>
      </c>
      <c r="E10" s="77">
        <v>117.80972450961724</v>
      </c>
      <c r="F10" s="77">
        <v>2.0711811404218525</v>
      </c>
      <c r="G10" s="77">
        <v>4.7690708188257656</v>
      </c>
      <c r="H10" s="35">
        <f t="shared" si="0"/>
        <v>148</v>
      </c>
      <c r="J10" s="78">
        <v>403</v>
      </c>
      <c r="K10" s="78">
        <v>1097</v>
      </c>
      <c r="M10" s="43"/>
      <c r="N10" s="43"/>
      <c r="O10" s="39">
        <v>55</v>
      </c>
      <c r="P10" s="40">
        <v>15</v>
      </c>
      <c r="T10" t="s">
        <v>255</v>
      </c>
      <c r="U10" t="s">
        <v>5</v>
      </c>
      <c r="V10" s="34">
        <v>8.4</v>
      </c>
      <c r="W10" s="34">
        <v>10.56701030927835</v>
      </c>
      <c r="X10" s="110">
        <v>70</v>
      </c>
      <c r="AA10" s="48"/>
      <c r="AB10" s="49" t="s">
        <v>321</v>
      </c>
      <c r="AC10" s="49" t="s">
        <v>5</v>
      </c>
      <c r="AD10" s="49">
        <v>97</v>
      </c>
      <c r="AE10" s="52">
        <v>10.567010309278349</v>
      </c>
      <c r="AF10" s="53">
        <v>1.4853166797964461</v>
      </c>
      <c r="AG10" s="52">
        <f t="shared" si="1"/>
        <v>9.0816936294819026</v>
      </c>
      <c r="AH10" s="52">
        <f t="shared" si="2"/>
        <v>12.052326989074794</v>
      </c>
      <c r="AQ10" s="48" t="s">
        <v>2</v>
      </c>
      <c r="AR10" s="49" t="s">
        <v>236</v>
      </c>
      <c r="AS10" s="49">
        <v>6</v>
      </c>
      <c r="AT10" s="52">
        <v>9.2333333333333343</v>
      </c>
      <c r="AU10" s="52">
        <v>1.5289793254906288</v>
      </c>
      <c r="AV10" s="52">
        <v>5.3029668521636548</v>
      </c>
      <c r="AW10" s="52">
        <v>13.163699814503014</v>
      </c>
    </row>
    <row r="11" spans="1:57" x14ac:dyDescent="0.2">
      <c r="A11" s="3" t="s">
        <v>4</v>
      </c>
      <c r="B11" s="2">
        <v>1</v>
      </c>
      <c r="C11" s="3" t="s">
        <v>16</v>
      </c>
      <c r="D11" s="35">
        <v>15</v>
      </c>
      <c r="E11" s="77">
        <v>153.54534094420114</v>
      </c>
      <c r="F11" s="77">
        <v>2.1862366430980571</v>
      </c>
      <c r="G11" s="77">
        <v>5.0339959041549296</v>
      </c>
      <c r="H11" s="35">
        <f t="shared" si="0"/>
        <v>403</v>
      </c>
      <c r="J11" s="78">
        <v>1097</v>
      </c>
      <c r="K11" s="78">
        <v>2981</v>
      </c>
      <c r="M11" s="43"/>
      <c r="N11" s="43"/>
      <c r="O11" s="39">
        <v>148</v>
      </c>
      <c r="P11" s="40">
        <v>17.38095238095238</v>
      </c>
      <c r="T11" t="s">
        <v>255</v>
      </c>
      <c r="U11" t="s">
        <v>8</v>
      </c>
      <c r="V11" s="34">
        <v>72</v>
      </c>
      <c r="W11" s="34">
        <v>50</v>
      </c>
      <c r="X11" s="110">
        <v>80</v>
      </c>
      <c r="AA11" s="48"/>
      <c r="AB11" s="49" t="s">
        <v>270</v>
      </c>
      <c r="AC11" s="49" t="s">
        <v>5</v>
      </c>
      <c r="AD11" s="49">
        <v>101</v>
      </c>
      <c r="AE11" s="52">
        <v>7.0297029702970315</v>
      </c>
      <c r="AF11" s="53">
        <v>1.4761775259861682</v>
      </c>
      <c r="AG11" s="52">
        <f t="shared" si="1"/>
        <v>5.5535254443108633</v>
      </c>
      <c r="AH11" s="52">
        <f t="shared" si="2"/>
        <v>8.5058804962832006</v>
      </c>
      <c r="AQ11" s="48" t="s">
        <v>2</v>
      </c>
      <c r="AR11" s="49" t="s">
        <v>217</v>
      </c>
      <c r="AS11" s="49">
        <v>6</v>
      </c>
      <c r="AT11" s="52">
        <v>11.068799102132436</v>
      </c>
      <c r="AU11" s="52">
        <v>3.0008785441921759</v>
      </c>
      <c r="AV11" s="52">
        <v>3.3547952254812703</v>
      </c>
      <c r="AW11" s="52">
        <v>18.7828029787836</v>
      </c>
    </row>
    <row r="12" spans="1:57" x14ac:dyDescent="0.2">
      <c r="A12" s="3" t="s">
        <v>4</v>
      </c>
      <c r="B12" s="2">
        <v>1</v>
      </c>
      <c r="C12" s="3" t="s">
        <v>16</v>
      </c>
      <c r="D12" s="35">
        <v>85</v>
      </c>
      <c r="E12" s="77">
        <v>630.87107474900029</v>
      </c>
      <c r="F12" s="77">
        <v>2.7999406155897271</v>
      </c>
      <c r="G12" s="77">
        <v>6.4471015227254771</v>
      </c>
      <c r="H12" s="35">
        <f t="shared" si="0"/>
        <v>1097</v>
      </c>
      <c r="J12" s="78">
        <v>2981</v>
      </c>
      <c r="K12" s="78">
        <v>8103</v>
      </c>
      <c r="M12" s="43"/>
      <c r="N12" s="43"/>
      <c r="O12" s="39">
        <v>403</v>
      </c>
      <c r="P12" s="40">
        <v>34.090909090909093</v>
      </c>
      <c r="T12" t="s">
        <v>255</v>
      </c>
      <c r="U12" t="s">
        <v>6</v>
      </c>
      <c r="V12" s="34">
        <v>52</v>
      </c>
      <c r="W12" s="34">
        <v>34.71153846153846</v>
      </c>
      <c r="X12" s="110">
        <v>52.272727272727273</v>
      </c>
      <c r="AA12" s="48"/>
      <c r="AB12" s="49" t="s">
        <v>271</v>
      </c>
      <c r="AC12" s="49" t="s">
        <v>5</v>
      </c>
      <c r="AD12" s="49">
        <v>24</v>
      </c>
      <c r="AE12" s="52">
        <v>12.083333333333334</v>
      </c>
      <c r="AF12" s="53">
        <v>4.2977566892957633</v>
      </c>
      <c r="AG12" s="52">
        <f t="shared" si="1"/>
        <v>7.7855766440375707</v>
      </c>
      <c r="AH12" s="52">
        <f t="shared" si="2"/>
        <v>16.381090022629095</v>
      </c>
      <c r="AQ12" s="48" t="s">
        <v>2</v>
      </c>
      <c r="AR12" s="49" t="s">
        <v>218</v>
      </c>
      <c r="AS12" s="49">
        <v>6</v>
      </c>
      <c r="AT12" s="52">
        <v>35.166666666666671</v>
      </c>
      <c r="AU12" s="52">
        <v>13.553466141339808</v>
      </c>
      <c r="AV12" s="52">
        <v>0.32637279382669959</v>
      </c>
      <c r="AW12" s="52">
        <v>70.00696053950665</v>
      </c>
    </row>
    <row r="13" spans="1:57" x14ac:dyDescent="0.2">
      <c r="A13" s="3" t="s">
        <v>4</v>
      </c>
      <c r="B13" s="2">
        <v>1</v>
      </c>
      <c r="C13" s="3" t="s">
        <v>16</v>
      </c>
      <c r="D13" s="35">
        <v>25</v>
      </c>
      <c r="E13" s="77">
        <v>23.758294442772812</v>
      </c>
      <c r="F13" s="77">
        <v>1.3758152603546592</v>
      </c>
      <c r="G13" s="77">
        <v>3.1679317092063601</v>
      </c>
      <c r="H13" s="35">
        <f t="shared" si="0"/>
        <v>55</v>
      </c>
      <c r="J13" s="78">
        <v>8103</v>
      </c>
      <c r="K13" s="78">
        <v>22026</v>
      </c>
      <c r="M13" s="43"/>
      <c r="N13" s="43"/>
      <c r="O13" s="39">
        <v>1097</v>
      </c>
      <c r="P13" s="40">
        <v>45</v>
      </c>
      <c r="S13" s="34">
        <f>AVERAGE(W9:W13)</f>
        <v>24.287089064508191</v>
      </c>
      <c r="T13" t="s">
        <v>255</v>
      </c>
      <c r="U13" t="s">
        <v>12</v>
      </c>
      <c r="V13" s="34">
        <v>27</v>
      </c>
      <c r="W13" s="34">
        <v>12.45</v>
      </c>
      <c r="X13" s="110">
        <v>50</v>
      </c>
      <c r="AA13" s="48"/>
      <c r="AB13" s="49" t="s">
        <v>272</v>
      </c>
      <c r="AC13" s="49" t="s">
        <v>5</v>
      </c>
      <c r="AD13" s="49">
        <v>50</v>
      </c>
      <c r="AE13" s="52">
        <v>13.14</v>
      </c>
      <c r="AF13" s="53">
        <v>2.817294982852907</v>
      </c>
      <c r="AG13" s="52">
        <f t="shared" si="1"/>
        <v>10.322705017147094</v>
      </c>
      <c r="AH13" s="52">
        <f t="shared" si="2"/>
        <v>15.957294982852908</v>
      </c>
      <c r="AQ13" s="48" t="s">
        <v>2</v>
      </c>
      <c r="AR13" s="49" t="s">
        <v>214</v>
      </c>
      <c r="AS13" s="49">
        <v>6</v>
      </c>
      <c r="AT13" s="52">
        <v>29.233333333333334</v>
      </c>
      <c r="AU13" s="52">
        <v>7.9320727289768209</v>
      </c>
      <c r="AV13" s="52">
        <v>8.8432912572793185</v>
      </c>
      <c r="AW13" s="52">
        <v>49.62337540938735</v>
      </c>
    </row>
    <row r="14" spans="1:57" x14ac:dyDescent="0.2">
      <c r="A14" s="3" t="s">
        <v>4</v>
      </c>
      <c r="B14" s="2">
        <v>1</v>
      </c>
      <c r="C14" s="3" t="s">
        <v>16</v>
      </c>
      <c r="D14" s="35">
        <v>55</v>
      </c>
      <c r="E14" s="77">
        <v>40.644354955817946</v>
      </c>
      <c r="F14" s="77">
        <v>1.6090002354951267</v>
      </c>
      <c r="G14" s="77">
        <v>3.704859956874988</v>
      </c>
      <c r="H14" s="35">
        <f t="shared" si="0"/>
        <v>55</v>
      </c>
      <c r="J14" s="78">
        <v>22026</v>
      </c>
      <c r="K14" s="78">
        <v>59874</v>
      </c>
      <c r="M14" s="43"/>
      <c r="N14" s="43"/>
      <c r="O14" s="39">
        <v>2981</v>
      </c>
      <c r="P14" s="40">
        <v>35</v>
      </c>
      <c r="T14" t="s">
        <v>256</v>
      </c>
      <c r="U14" t="s">
        <v>16</v>
      </c>
      <c r="V14" s="34">
        <v>13.4</v>
      </c>
      <c r="W14" s="34">
        <v>20.173076923076923</v>
      </c>
      <c r="X14" s="110">
        <v>57.5</v>
      </c>
      <c r="AA14" s="48"/>
      <c r="AB14" s="49" t="s">
        <v>273</v>
      </c>
      <c r="AC14" s="49" t="s">
        <v>5</v>
      </c>
      <c r="AD14" s="49">
        <v>133</v>
      </c>
      <c r="AE14" s="52">
        <v>11.857142857142852</v>
      </c>
      <c r="AF14" s="53">
        <v>1.5534871311683676</v>
      </c>
      <c r="AG14" s="52">
        <f t="shared" si="1"/>
        <v>10.303655725974485</v>
      </c>
      <c r="AH14" s="52">
        <f t="shared" si="2"/>
        <v>13.41062998831122</v>
      </c>
      <c r="AQ14" s="48" t="s">
        <v>2</v>
      </c>
      <c r="AR14" s="49" t="s">
        <v>221</v>
      </c>
      <c r="AS14" s="49">
        <v>6</v>
      </c>
      <c r="AT14" s="52">
        <v>20.666666666666664</v>
      </c>
      <c r="AU14" s="52">
        <v>5.6347532727213929</v>
      </c>
      <c r="AV14" s="52">
        <v>6.1820722555167542</v>
      </c>
      <c r="AW14" s="52">
        <v>35.151261077816571</v>
      </c>
    </row>
    <row r="15" spans="1:57" x14ac:dyDescent="0.2">
      <c r="A15" s="3" t="s">
        <v>4</v>
      </c>
      <c r="B15" s="2">
        <v>2</v>
      </c>
      <c r="C15" s="3" t="s">
        <v>16</v>
      </c>
      <c r="D15" s="35">
        <v>0</v>
      </c>
      <c r="E15" s="77">
        <v>6.8722339297276722</v>
      </c>
      <c r="F15" s="77">
        <v>0.83709793438848468</v>
      </c>
      <c r="G15" s="77">
        <v>1.9274892250990325</v>
      </c>
      <c r="H15" s="35">
        <f t="shared" si="0"/>
        <v>7</v>
      </c>
      <c r="J15" s="78">
        <v>59874</v>
      </c>
      <c r="K15" s="78">
        <v>162754</v>
      </c>
      <c r="M15" s="43"/>
      <c r="N15" s="36" t="s">
        <v>9</v>
      </c>
      <c r="O15" s="36">
        <v>3</v>
      </c>
      <c r="P15" s="38">
        <v>2.5</v>
      </c>
      <c r="T15" t="s">
        <v>256</v>
      </c>
      <c r="U15" t="s">
        <v>5</v>
      </c>
      <c r="V15" s="34">
        <v>25.90909090909091</v>
      </c>
      <c r="W15" s="34">
        <v>13.14</v>
      </c>
      <c r="X15" s="110">
        <v>55</v>
      </c>
      <c r="AA15" s="48"/>
      <c r="AB15" s="49" t="s">
        <v>320</v>
      </c>
      <c r="AC15" s="49" t="s">
        <v>8</v>
      </c>
      <c r="AD15" s="49">
        <v>27</v>
      </c>
      <c r="AE15" s="52">
        <v>34.444444444444457</v>
      </c>
      <c r="AF15" s="53">
        <v>6.5226612062697145</v>
      </c>
      <c r="AG15" s="52">
        <f t="shared" si="1"/>
        <v>27.921783238174744</v>
      </c>
      <c r="AH15" s="52">
        <f t="shared" si="2"/>
        <v>40.967105650714174</v>
      </c>
    </row>
    <row r="16" spans="1:57" x14ac:dyDescent="0.2">
      <c r="A16" s="3" t="s">
        <v>4</v>
      </c>
      <c r="B16" s="2">
        <v>2</v>
      </c>
      <c r="C16" s="3" t="s">
        <v>16</v>
      </c>
      <c r="D16">
        <v>0</v>
      </c>
      <c r="E16" s="76">
        <v>17.671458676442587</v>
      </c>
      <c r="F16" s="76">
        <v>1.2472723994775339</v>
      </c>
      <c r="G16" s="76">
        <v>2.8719508339398838</v>
      </c>
      <c r="H16" s="35">
        <f t="shared" si="0"/>
        <v>20</v>
      </c>
      <c r="J16" s="78">
        <v>162754</v>
      </c>
      <c r="K16" s="78">
        <v>442413</v>
      </c>
      <c r="M16" s="43"/>
      <c r="N16" s="43"/>
      <c r="O16" s="39">
        <v>7</v>
      </c>
      <c r="P16" s="40">
        <v>6.3636363636363633</v>
      </c>
      <c r="T16" t="s">
        <v>256</v>
      </c>
      <c r="U16" t="s">
        <v>8</v>
      </c>
      <c r="V16" s="34">
        <v>41.1</v>
      </c>
      <c r="W16" s="34">
        <v>35.266666666666666</v>
      </c>
      <c r="X16" s="110">
        <v>65</v>
      </c>
      <c r="AA16" s="48"/>
      <c r="AB16" s="49" t="s">
        <v>321</v>
      </c>
      <c r="AC16" s="49" t="s">
        <v>8</v>
      </c>
      <c r="AD16" s="49">
        <v>17</v>
      </c>
      <c r="AE16" s="52">
        <v>50</v>
      </c>
      <c r="AF16" s="53">
        <v>9.3344712191519701</v>
      </c>
      <c r="AG16" s="52">
        <f t="shared" si="1"/>
        <v>40.665528780848028</v>
      </c>
      <c r="AH16" s="52">
        <f t="shared" si="2"/>
        <v>59.334471219151972</v>
      </c>
    </row>
    <row r="17" spans="1:34" x14ac:dyDescent="0.2">
      <c r="A17" s="3" t="s">
        <v>4</v>
      </c>
      <c r="B17" s="2">
        <v>2</v>
      </c>
      <c r="C17" s="3" t="s">
        <v>16</v>
      </c>
      <c r="D17">
        <v>5</v>
      </c>
      <c r="E17" s="76">
        <v>16.493361431346415</v>
      </c>
      <c r="F17" s="76">
        <v>1.2173091761000907</v>
      </c>
      <c r="G17" s="76">
        <v>2.8029579624529326</v>
      </c>
      <c r="H17" s="35">
        <f t="shared" si="0"/>
        <v>20</v>
      </c>
      <c r="J17" s="78">
        <v>442413</v>
      </c>
      <c r="K17" s="78">
        <v>1202604</v>
      </c>
      <c r="M17" s="43"/>
      <c r="N17" s="43"/>
      <c r="O17" s="39">
        <v>20</v>
      </c>
      <c r="P17" s="40">
        <v>7.5</v>
      </c>
      <c r="T17" t="s">
        <v>256</v>
      </c>
      <c r="U17" t="s">
        <v>6</v>
      </c>
      <c r="V17" s="34">
        <v>50.7</v>
      </c>
      <c r="W17" s="34">
        <v>33.571428571428569</v>
      </c>
      <c r="X17" s="110">
        <v>65</v>
      </c>
      <c r="AA17" s="48"/>
      <c r="AB17" s="49" t="s">
        <v>270</v>
      </c>
      <c r="AC17" s="49" t="s">
        <v>8</v>
      </c>
      <c r="AD17" s="49">
        <v>11</v>
      </c>
      <c r="AE17" s="52">
        <v>5.9090909090909092</v>
      </c>
      <c r="AF17" s="53">
        <v>3.8622992338632729</v>
      </c>
      <c r="AG17" s="52">
        <f t="shared" si="1"/>
        <v>2.0467916752276363</v>
      </c>
      <c r="AH17" s="52">
        <f t="shared" si="2"/>
        <v>9.7713901429541821</v>
      </c>
    </row>
    <row r="18" spans="1:34" x14ac:dyDescent="0.2">
      <c r="A18" s="3" t="s">
        <v>4</v>
      </c>
      <c r="B18" s="2">
        <v>2</v>
      </c>
      <c r="C18" s="3" t="s">
        <v>16</v>
      </c>
      <c r="D18">
        <v>10</v>
      </c>
      <c r="E18" s="76">
        <v>58.708512713959259</v>
      </c>
      <c r="F18" s="76">
        <v>1.7687010783626387</v>
      </c>
      <c r="G18" s="76">
        <v>4.0725847370003052</v>
      </c>
      <c r="H18" s="35">
        <f t="shared" si="0"/>
        <v>148</v>
      </c>
      <c r="J18" s="78">
        <v>1202604</v>
      </c>
      <c r="K18" s="78">
        <v>3269017</v>
      </c>
      <c r="M18" s="43"/>
      <c r="N18" s="43"/>
      <c r="O18" s="39">
        <v>55</v>
      </c>
      <c r="P18" s="40">
        <v>18.2</v>
      </c>
      <c r="S18" s="34">
        <f>AVERAGE(W14:W18)</f>
        <v>23.498805860805859</v>
      </c>
      <c r="T18" t="s">
        <v>256</v>
      </c>
      <c r="U18" t="s">
        <v>12</v>
      </c>
      <c r="V18" s="34">
        <v>14</v>
      </c>
      <c r="W18" s="34">
        <v>15.342857142857143</v>
      </c>
      <c r="X18" s="110">
        <v>45</v>
      </c>
      <c r="AA18" s="48"/>
      <c r="AB18" s="49" t="s">
        <v>271</v>
      </c>
      <c r="AC18" s="49" t="s">
        <v>8</v>
      </c>
      <c r="AD18" s="49">
        <v>90</v>
      </c>
      <c r="AE18" s="52">
        <v>3.6555555555555541</v>
      </c>
      <c r="AF18" s="53">
        <v>0.9695953454201669</v>
      </c>
      <c r="AG18" s="52">
        <f t="shared" si="1"/>
        <v>2.685960210135387</v>
      </c>
      <c r="AH18" s="52">
        <f t="shared" si="2"/>
        <v>4.6251509009757212</v>
      </c>
    </row>
    <row r="19" spans="1:34" x14ac:dyDescent="0.2">
      <c r="A19" s="3" t="s">
        <v>4</v>
      </c>
      <c r="B19" s="2">
        <v>2</v>
      </c>
      <c r="C19" s="3" t="s">
        <v>16</v>
      </c>
      <c r="D19">
        <v>0</v>
      </c>
      <c r="E19" s="76">
        <v>3.9269908169872414</v>
      </c>
      <c r="F19" s="76">
        <v>0.59405988570219026</v>
      </c>
      <c r="G19" s="76">
        <v>1.3678734371636099</v>
      </c>
      <c r="H19" s="35">
        <f t="shared" si="0"/>
        <v>7</v>
      </c>
      <c r="J19" s="78">
        <v>3269017</v>
      </c>
      <c r="K19" s="78">
        <v>8886110</v>
      </c>
      <c r="M19" s="43"/>
      <c r="N19" s="43"/>
      <c r="O19" s="39">
        <v>148</v>
      </c>
      <c r="P19" s="40">
        <v>35.833333333333336</v>
      </c>
      <c r="T19" t="s">
        <v>257</v>
      </c>
      <c r="U19" t="s">
        <v>16</v>
      </c>
      <c r="V19" s="34">
        <v>13.4</v>
      </c>
      <c r="W19" s="34">
        <v>13.306122448979592</v>
      </c>
      <c r="X19" s="110">
        <v>36.875</v>
      </c>
      <c r="AA19" s="48"/>
      <c r="AB19" s="49" t="s">
        <v>272</v>
      </c>
      <c r="AC19" s="49" t="s">
        <v>8</v>
      </c>
      <c r="AD19" s="49">
        <v>45</v>
      </c>
      <c r="AE19" s="52">
        <v>35.266666666666666</v>
      </c>
      <c r="AF19" s="53">
        <v>5.290108933212295</v>
      </c>
      <c r="AG19" s="52">
        <f t="shared" si="1"/>
        <v>29.976557733454371</v>
      </c>
      <c r="AH19" s="52">
        <f t="shared" si="2"/>
        <v>40.556775599878961</v>
      </c>
    </row>
    <row r="20" spans="1:34" x14ac:dyDescent="0.2">
      <c r="A20" s="3" t="s">
        <v>4</v>
      </c>
      <c r="B20" s="2">
        <v>2</v>
      </c>
      <c r="C20" s="3" t="s">
        <v>16</v>
      </c>
      <c r="D20">
        <v>5</v>
      </c>
      <c r="E20" s="76">
        <v>43.982297150257104</v>
      </c>
      <c r="F20" s="76">
        <v>1.6432779083723719</v>
      </c>
      <c r="G20" s="76">
        <v>3.7837872154646588</v>
      </c>
      <c r="H20" s="35">
        <f t="shared" si="0"/>
        <v>55</v>
      </c>
      <c r="M20" s="43"/>
      <c r="N20" s="43"/>
      <c r="O20" s="39">
        <v>403</v>
      </c>
      <c r="P20" s="40">
        <v>37.5</v>
      </c>
      <c r="T20" t="s">
        <v>257</v>
      </c>
      <c r="U20" t="s">
        <v>5</v>
      </c>
      <c r="V20" s="34">
        <v>7.7037037037037033</v>
      </c>
      <c r="W20" s="34">
        <v>11.857142857142858</v>
      </c>
      <c r="X20" s="110">
        <v>34</v>
      </c>
      <c r="AA20" s="48"/>
      <c r="AB20" s="49" t="s">
        <v>273</v>
      </c>
      <c r="AC20" s="49" t="s">
        <v>8</v>
      </c>
      <c r="AD20" s="49">
        <v>19</v>
      </c>
      <c r="AE20" s="52">
        <v>50.789473684210527</v>
      </c>
      <c r="AF20" s="53">
        <v>8.3092912651826012</v>
      </c>
      <c r="AG20" s="52">
        <f t="shared" si="1"/>
        <v>42.480182419027926</v>
      </c>
      <c r="AH20" s="52">
        <f t="shared" si="2"/>
        <v>59.098764949393129</v>
      </c>
    </row>
    <row r="21" spans="1:34" x14ac:dyDescent="0.2">
      <c r="A21" s="3" t="s">
        <v>4</v>
      </c>
      <c r="B21" s="2">
        <v>3</v>
      </c>
      <c r="C21" s="3" t="s">
        <v>16</v>
      </c>
      <c r="D21">
        <v>40</v>
      </c>
      <c r="E21" s="76">
        <v>761.05082033212739</v>
      </c>
      <c r="F21" s="76">
        <v>2.8814136584169368</v>
      </c>
      <c r="G21" s="76">
        <v>6.6347001366202756</v>
      </c>
      <c r="H21" s="35">
        <f t="shared" si="0"/>
        <v>1097</v>
      </c>
      <c r="M21" s="43"/>
      <c r="N21" s="43"/>
      <c r="O21" s="39">
        <v>1097</v>
      </c>
      <c r="P21" s="40">
        <v>30</v>
      </c>
      <c r="T21" t="s">
        <v>257</v>
      </c>
      <c r="U21" t="s">
        <v>8</v>
      </c>
      <c r="V21" s="34">
        <v>75.599999999999994</v>
      </c>
      <c r="W21" s="34">
        <v>50.789473684210527</v>
      </c>
      <c r="X21" s="110">
        <v>75.555555555555557</v>
      </c>
      <c r="AA21" s="48"/>
      <c r="AB21" s="49" t="s">
        <v>320</v>
      </c>
      <c r="AC21" s="49" t="s">
        <v>6</v>
      </c>
      <c r="AD21" s="49">
        <v>71</v>
      </c>
      <c r="AE21" s="52">
        <v>36.802816901408448</v>
      </c>
      <c r="AF21" s="53">
        <v>3.801229268411749</v>
      </c>
      <c r="AG21" s="52">
        <f t="shared" si="1"/>
        <v>33.001587632996703</v>
      </c>
      <c r="AH21" s="52">
        <f t="shared" si="2"/>
        <v>40.604046169820194</v>
      </c>
    </row>
    <row r="22" spans="1:34" x14ac:dyDescent="0.2">
      <c r="A22" s="3" t="s">
        <v>4</v>
      </c>
      <c r="B22" s="2">
        <v>3</v>
      </c>
      <c r="C22" s="3" t="s">
        <v>16</v>
      </c>
      <c r="D22">
        <v>60</v>
      </c>
      <c r="E22" s="76">
        <v>259.18139392115791</v>
      </c>
      <c r="F22" s="76">
        <v>2.4136038212440587</v>
      </c>
      <c r="G22" s="76">
        <v>5.5575281791900357</v>
      </c>
      <c r="H22" s="35">
        <f t="shared" si="0"/>
        <v>403</v>
      </c>
      <c r="M22" s="43"/>
      <c r="N22" s="43"/>
      <c r="O22" s="39">
        <v>2981</v>
      </c>
      <c r="P22" s="40">
        <v>18.333333333333332</v>
      </c>
      <c r="T22" t="s">
        <v>257</v>
      </c>
      <c r="U22" t="s">
        <v>6</v>
      </c>
      <c r="V22" s="34">
        <v>27.1</v>
      </c>
      <c r="W22" s="34">
        <v>21.577464788732396</v>
      </c>
      <c r="X22" s="110">
        <v>43</v>
      </c>
      <c r="AA22" s="48"/>
      <c r="AB22" s="49" t="s">
        <v>321</v>
      </c>
      <c r="AC22" s="49" t="s">
        <v>6</v>
      </c>
      <c r="AD22" s="49">
        <v>52</v>
      </c>
      <c r="AE22" s="52">
        <v>34.71153846153846</v>
      </c>
      <c r="AF22" s="53">
        <v>4.1702400850387384</v>
      </c>
      <c r="AG22" s="52">
        <f t="shared" si="1"/>
        <v>30.541298376499721</v>
      </c>
      <c r="AH22" s="52">
        <f t="shared" si="2"/>
        <v>38.881778546577195</v>
      </c>
    </row>
    <row r="23" spans="1:34" x14ac:dyDescent="0.2">
      <c r="A23" s="3" t="s">
        <v>4</v>
      </c>
      <c r="B23" s="2">
        <v>3</v>
      </c>
      <c r="C23" s="3" t="s">
        <v>16</v>
      </c>
      <c r="D23">
        <v>10</v>
      </c>
      <c r="E23" s="76">
        <v>15.550883635269473</v>
      </c>
      <c r="F23" s="76">
        <v>1.1917550716277026</v>
      </c>
      <c r="G23" s="76">
        <v>2.7441174624299989</v>
      </c>
      <c r="H23" s="35">
        <f t="shared" si="0"/>
        <v>20</v>
      </c>
      <c r="M23" s="43"/>
      <c r="N23" s="36" t="s">
        <v>5</v>
      </c>
      <c r="O23" s="36">
        <v>1</v>
      </c>
      <c r="P23" s="38">
        <v>0</v>
      </c>
      <c r="S23" s="34">
        <f>AVERAGE(W19:W23)</f>
        <v>23.684988124234128</v>
      </c>
      <c r="T23" t="s">
        <v>257</v>
      </c>
      <c r="U23" t="s">
        <v>12</v>
      </c>
      <c r="V23" s="34">
        <v>15.8</v>
      </c>
      <c r="W23" s="34">
        <v>20.894736842105264</v>
      </c>
      <c r="X23" s="110">
        <v>55</v>
      </c>
      <c r="AA23" s="48"/>
      <c r="AB23" s="49" t="s">
        <v>270</v>
      </c>
      <c r="AC23" s="49" t="s">
        <v>6</v>
      </c>
      <c r="AD23" s="49">
        <v>167</v>
      </c>
      <c r="AE23" s="52">
        <v>11.491017964071855</v>
      </c>
      <c r="AF23" s="53">
        <v>1.4819421004098319</v>
      </c>
      <c r="AG23" s="52">
        <f t="shared" si="1"/>
        <v>10.009075863662023</v>
      </c>
      <c r="AH23" s="52">
        <f t="shared" si="2"/>
        <v>12.972960064481686</v>
      </c>
    </row>
    <row r="24" spans="1:34" x14ac:dyDescent="0.2">
      <c r="A24" s="3" t="s">
        <v>4</v>
      </c>
      <c r="B24" s="2">
        <v>3</v>
      </c>
      <c r="C24" s="3" t="s">
        <v>16</v>
      </c>
      <c r="D24">
        <v>30</v>
      </c>
      <c r="E24" s="76">
        <v>57.726765009712452</v>
      </c>
      <c r="F24" s="76">
        <v>1.7613772204503664</v>
      </c>
      <c r="G24" s="76">
        <v>4.0557209309483007</v>
      </c>
      <c r="H24" s="35">
        <f t="shared" si="0"/>
        <v>148</v>
      </c>
      <c r="M24" s="43"/>
      <c r="N24" s="43"/>
      <c r="O24" s="39">
        <v>3</v>
      </c>
      <c r="P24" s="40">
        <v>11.25</v>
      </c>
      <c r="T24" t="s">
        <v>258</v>
      </c>
      <c r="U24" t="s">
        <v>16</v>
      </c>
      <c r="V24" s="34">
        <v>3.8</v>
      </c>
      <c r="W24" s="34">
        <v>26.111111111111111</v>
      </c>
      <c r="X24" s="110">
        <v>26.111111111111111</v>
      </c>
      <c r="AA24" s="48"/>
      <c r="AB24" s="49" t="s">
        <v>271</v>
      </c>
      <c r="AC24" s="49" t="s">
        <v>6</v>
      </c>
      <c r="AD24" s="49">
        <v>213</v>
      </c>
      <c r="AE24" s="52">
        <v>5.6291079812206553</v>
      </c>
      <c r="AF24" s="53">
        <v>0.95370400164791391</v>
      </c>
      <c r="AG24" s="52">
        <f t="shared" si="1"/>
        <v>4.6754039795727413</v>
      </c>
      <c r="AH24" s="52">
        <f t="shared" si="2"/>
        <v>6.5828119828685692</v>
      </c>
    </row>
    <row r="25" spans="1:34" x14ac:dyDescent="0.2">
      <c r="A25" s="3" t="s">
        <v>4</v>
      </c>
      <c r="B25" s="2">
        <v>3</v>
      </c>
      <c r="C25" s="3" t="s">
        <v>16</v>
      </c>
      <c r="D25">
        <v>60</v>
      </c>
      <c r="E25" s="76">
        <v>174.35839227423352</v>
      </c>
      <c r="F25" s="76">
        <v>2.24144285581681</v>
      </c>
      <c r="G25" s="76">
        <v>5.1611129066017893</v>
      </c>
      <c r="H25" s="35">
        <f t="shared" si="0"/>
        <v>403</v>
      </c>
      <c r="M25" s="43"/>
      <c r="N25" s="43"/>
      <c r="O25" s="39">
        <v>7</v>
      </c>
      <c r="P25" s="40">
        <v>0.2857142857142857</v>
      </c>
      <c r="T25" t="s">
        <v>258</v>
      </c>
      <c r="U25" t="s">
        <v>5</v>
      </c>
      <c r="V25" s="34">
        <v>9</v>
      </c>
      <c r="W25" s="34">
        <v>7.0297029702970297</v>
      </c>
      <c r="X25" s="110">
        <v>11.388888888888889</v>
      </c>
      <c r="AA25" s="48"/>
      <c r="AB25" s="49" t="s">
        <v>272</v>
      </c>
      <c r="AC25" s="49" t="s">
        <v>6</v>
      </c>
      <c r="AD25" s="49">
        <v>21</v>
      </c>
      <c r="AE25" s="52">
        <v>33.571428571428569</v>
      </c>
      <c r="AF25" s="53">
        <v>6.6201609204191483</v>
      </c>
      <c r="AG25" s="52">
        <f t="shared" si="1"/>
        <v>26.95126765100942</v>
      </c>
      <c r="AH25" s="52">
        <f t="shared" si="2"/>
        <v>40.191589491847715</v>
      </c>
    </row>
    <row r="26" spans="1:34" x14ac:dyDescent="0.2">
      <c r="A26" s="3" t="s">
        <v>4</v>
      </c>
      <c r="B26" s="2">
        <v>3</v>
      </c>
      <c r="C26" s="3" t="s">
        <v>16</v>
      </c>
      <c r="D26">
        <v>30</v>
      </c>
      <c r="E26" s="76">
        <v>1385.4423602330987</v>
      </c>
      <c r="F26" s="76">
        <v>3.1415884621619723</v>
      </c>
      <c r="G26" s="76">
        <v>7.233774761296246</v>
      </c>
      <c r="H26" s="35">
        <f t="shared" si="0"/>
        <v>2981</v>
      </c>
      <c r="M26" s="43"/>
      <c r="N26" s="43"/>
      <c r="O26" s="39">
        <v>20</v>
      </c>
      <c r="P26" s="40">
        <v>9.2105263157894743</v>
      </c>
      <c r="T26" t="s">
        <v>258</v>
      </c>
      <c r="U26" t="s">
        <v>8</v>
      </c>
      <c r="V26" s="34">
        <v>0</v>
      </c>
      <c r="W26" s="34">
        <v>5.9090909090909092</v>
      </c>
      <c r="X26" s="110">
        <v>40</v>
      </c>
      <c r="AA26" s="48"/>
      <c r="AB26" s="49" t="s">
        <v>273</v>
      </c>
      <c r="AC26" s="49" t="s">
        <v>6</v>
      </c>
      <c r="AD26" s="49">
        <v>71</v>
      </c>
      <c r="AE26" s="52">
        <v>21.577464788732399</v>
      </c>
      <c r="AF26" s="53">
        <v>3.2869880638548015</v>
      </c>
      <c r="AG26" s="52">
        <f t="shared" si="1"/>
        <v>18.2904767248776</v>
      </c>
      <c r="AH26" s="52">
        <f t="shared" si="2"/>
        <v>24.864452852587199</v>
      </c>
    </row>
    <row r="27" spans="1:34" x14ac:dyDescent="0.2">
      <c r="A27" s="3" t="s">
        <v>4</v>
      </c>
      <c r="B27" s="2">
        <v>3</v>
      </c>
      <c r="C27" s="3" t="s">
        <v>16</v>
      </c>
      <c r="D27">
        <v>80</v>
      </c>
      <c r="E27" s="76">
        <v>282.74333882308139</v>
      </c>
      <c r="F27" s="76">
        <v>2.4513923821334589</v>
      </c>
      <c r="G27" s="76">
        <v>5.644539556179665</v>
      </c>
      <c r="H27" s="35">
        <f t="shared" si="0"/>
        <v>403</v>
      </c>
      <c r="M27" s="43"/>
      <c r="N27" s="43"/>
      <c r="O27" s="39">
        <v>55</v>
      </c>
      <c r="P27" s="40">
        <v>9.4117647058823533</v>
      </c>
      <c r="T27" t="s">
        <v>258</v>
      </c>
      <c r="U27" t="s">
        <v>6</v>
      </c>
      <c r="V27" s="34">
        <v>12</v>
      </c>
      <c r="W27" s="34">
        <v>11.491017964071856</v>
      </c>
      <c r="X27" s="110">
        <v>70</v>
      </c>
      <c r="AA27" s="48"/>
      <c r="AB27" s="49" t="s">
        <v>320</v>
      </c>
      <c r="AC27" s="49" t="s">
        <v>12</v>
      </c>
      <c r="AD27" s="49">
        <v>20</v>
      </c>
      <c r="AE27" s="52">
        <v>12.85</v>
      </c>
      <c r="AF27" s="53">
        <v>4.8467433450340218</v>
      </c>
      <c r="AG27" s="52">
        <f t="shared" si="1"/>
        <v>8.0032566549659769</v>
      </c>
      <c r="AH27" s="52">
        <f t="shared" si="2"/>
        <v>17.696743345034022</v>
      </c>
    </row>
    <row r="28" spans="1:34" x14ac:dyDescent="0.2">
      <c r="A28" s="3" t="s">
        <v>4</v>
      </c>
      <c r="B28" s="2">
        <v>4</v>
      </c>
      <c r="C28" s="3" t="s">
        <v>16</v>
      </c>
      <c r="D28">
        <v>30</v>
      </c>
      <c r="E28" s="76">
        <v>20.616701789183018</v>
      </c>
      <c r="F28" s="76">
        <v>1.3142191891081472</v>
      </c>
      <c r="G28" s="76">
        <v>3.0261015137671423</v>
      </c>
      <c r="H28" s="35">
        <f t="shared" si="0"/>
        <v>55</v>
      </c>
      <c r="M28" s="43"/>
      <c r="N28" s="43"/>
      <c r="O28" s="39">
        <v>148</v>
      </c>
      <c r="P28" s="40">
        <v>19</v>
      </c>
      <c r="S28" s="34">
        <f>AVERAGE(W24:W28)</f>
        <v>15.894701444846765</v>
      </c>
      <c r="T28" t="s">
        <v>258</v>
      </c>
      <c r="U28" t="s">
        <v>12</v>
      </c>
      <c r="V28" s="34">
        <v>42.1</v>
      </c>
      <c r="W28" s="34">
        <v>28.932584269662922</v>
      </c>
      <c r="X28" s="111">
        <v>42.058823529411768</v>
      </c>
      <c r="AA28" s="48"/>
      <c r="AB28" s="49" t="s">
        <v>321</v>
      </c>
      <c r="AC28" s="49" t="s">
        <v>12</v>
      </c>
      <c r="AD28" s="49">
        <v>40</v>
      </c>
      <c r="AE28" s="52">
        <v>12.45</v>
      </c>
      <c r="AF28" s="53">
        <v>3.0134208348992884</v>
      </c>
      <c r="AG28" s="52">
        <f t="shared" si="1"/>
        <v>9.43657916510071</v>
      </c>
      <c r="AH28" s="52">
        <f t="shared" si="2"/>
        <v>15.463420834899289</v>
      </c>
    </row>
    <row r="29" spans="1:34" x14ac:dyDescent="0.2">
      <c r="A29" s="3" t="s">
        <v>4</v>
      </c>
      <c r="B29" s="2">
        <v>4</v>
      </c>
      <c r="C29" s="3" t="s">
        <v>16</v>
      </c>
      <c r="D29">
        <v>30</v>
      </c>
      <c r="E29" s="76">
        <v>35.342917352885173</v>
      </c>
      <c r="F29" s="76">
        <v>1.5483023951415151</v>
      </c>
      <c r="G29" s="76">
        <v>3.5650980144998292</v>
      </c>
      <c r="H29" s="35">
        <f t="shared" si="0"/>
        <v>55</v>
      </c>
      <c r="M29" s="43"/>
      <c r="N29" s="43"/>
      <c r="O29" s="39">
        <v>403</v>
      </c>
      <c r="P29" s="40">
        <v>28.333333333333332</v>
      </c>
      <c r="T29" t="s">
        <v>259</v>
      </c>
      <c r="U29" t="s">
        <v>16</v>
      </c>
      <c r="V29" s="34">
        <v>9.6999999999999993</v>
      </c>
      <c r="W29" s="34">
        <v>11.612903225806452</v>
      </c>
      <c r="X29" s="110">
        <v>19.347826086956523</v>
      </c>
      <c r="AA29" s="48"/>
      <c r="AB29" s="49" t="s">
        <v>270</v>
      </c>
      <c r="AC29" s="49" t="s">
        <v>12</v>
      </c>
      <c r="AD29" s="49">
        <v>89</v>
      </c>
      <c r="AE29" s="52">
        <v>28.932584269662922</v>
      </c>
      <c r="AF29" s="53">
        <v>4.0029929352211315</v>
      </c>
      <c r="AG29" s="52">
        <f t="shared" si="1"/>
        <v>24.929591334441788</v>
      </c>
      <c r="AH29" s="52">
        <f t="shared" si="2"/>
        <v>32.935577204884055</v>
      </c>
    </row>
    <row r="30" spans="1:34" x14ac:dyDescent="0.2">
      <c r="A30" s="3" t="s">
        <v>4</v>
      </c>
      <c r="B30" s="2">
        <v>4</v>
      </c>
      <c r="C30" s="3" t="s">
        <v>16</v>
      </c>
      <c r="D30">
        <v>15</v>
      </c>
      <c r="E30" s="76">
        <v>247.40042147019622</v>
      </c>
      <c r="F30" s="76">
        <v>2.3934004351557721</v>
      </c>
      <c r="G30" s="76">
        <v>5.5110081635551422</v>
      </c>
      <c r="H30" s="35">
        <f t="shared" si="0"/>
        <v>403</v>
      </c>
      <c r="M30" s="43"/>
      <c r="N30" s="43"/>
      <c r="O30" s="39">
        <v>2981</v>
      </c>
      <c r="P30" s="40">
        <v>20</v>
      </c>
      <c r="T30" t="s">
        <v>259</v>
      </c>
      <c r="U30" t="s">
        <v>5</v>
      </c>
      <c r="V30" s="34">
        <v>6.2</v>
      </c>
      <c r="W30" s="34">
        <v>12.083333333333334</v>
      </c>
      <c r="X30" s="110">
        <v>33.333333333333336</v>
      </c>
      <c r="AA30" s="48"/>
      <c r="AB30" s="49" t="s">
        <v>271</v>
      </c>
      <c r="AC30" s="49" t="s">
        <v>12</v>
      </c>
      <c r="AD30" s="49">
        <v>75</v>
      </c>
      <c r="AE30" s="52">
        <v>23.773333333333319</v>
      </c>
      <c r="AF30" s="53">
        <v>3.4430540252835153</v>
      </c>
      <c r="AG30" s="52">
        <f t="shared" si="1"/>
        <v>20.330279308049803</v>
      </c>
      <c r="AH30" s="52">
        <f t="shared" si="2"/>
        <v>27.216387358616835</v>
      </c>
    </row>
    <row r="31" spans="1:34" x14ac:dyDescent="0.2">
      <c r="A31" s="3" t="s">
        <v>4</v>
      </c>
      <c r="B31" s="2">
        <v>4</v>
      </c>
      <c r="C31" s="3" t="s">
        <v>16</v>
      </c>
      <c r="D31">
        <v>0</v>
      </c>
      <c r="E31" s="76">
        <v>86.59014751456867</v>
      </c>
      <c r="F31" s="76">
        <v>1.9374684795060475</v>
      </c>
      <c r="G31" s="76">
        <v>4.4611860390564653</v>
      </c>
      <c r="H31" s="35">
        <f t="shared" si="0"/>
        <v>148</v>
      </c>
      <c r="M31" s="43"/>
      <c r="N31" s="43"/>
      <c r="O31" s="39">
        <v>8103</v>
      </c>
      <c r="P31" s="40">
        <v>20</v>
      </c>
      <c r="T31" t="s">
        <v>259</v>
      </c>
      <c r="U31" t="s">
        <v>8</v>
      </c>
      <c r="V31" s="34">
        <v>4.3</v>
      </c>
      <c r="W31" s="34">
        <v>3.6555555555555554</v>
      </c>
      <c r="X31" s="110">
        <v>8.4615384615384617</v>
      </c>
      <c r="AA31" s="48"/>
      <c r="AB31" s="49" t="s">
        <v>272</v>
      </c>
      <c r="AC31" s="49" t="s">
        <v>12</v>
      </c>
      <c r="AD31" s="49">
        <v>35</v>
      </c>
      <c r="AE31" s="52">
        <v>15.342857142857143</v>
      </c>
      <c r="AF31" s="53">
        <v>4.2544969500187779</v>
      </c>
      <c r="AG31" s="52">
        <f t="shared" si="1"/>
        <v>11.088360192838365</v>
      </c>
      <c r="AH31" s="52">
        <f t="shared" si="2"/>
        <v>19.597354092875921</v>
      </c>
    </row>
    <row r="32" spans="1:34" x14ac:dyDescent="0.2">
      <c r="A32" s="3" t="s">
        <v>4</v>
      </c>
      <c r="B32" s="2">
        <v>4</v>
      </c>
      <c r="C32" s="3" t="s">
        <v>16</v>
      </c>
      <c r="D32">
        <v>0</v>
      </c>
      <c r="E32" s="76">
        <v>9.4247779607693793</v>
      </c>
      <c r="F32" s="76">
        <v>0.97427112741379629</v>
      </c>
      <c r="G32" s="76">
        <v>2.2433421745175099</v>
      </c>
      <c r="H32" s="35">
        <f t="shared" si="0"/>
        <v>20</v>
      </c>
      <c r="M32" s="43"/>
      <c r="N32" s="36" t="s">
        <v>22</v>
      </c>
      <c r="O32" s="36">
        <v>1</v>
      </c>
      <c r="P32" s="38">
        <v>0</v>
      </c>
      <c r="T32" t="s">
        <v>259</v>
      </c>
      <c r="U32" t="s">
        <v>6</v>
      </c>
      <c r="V32" s="34">
        <v>4.5999999999999996</v>
      </c>
      <c r="W32" s="34">
        <v>5.629107981220657</v>
      </c>
      <c r="X32" s="110">
        <v>11.535714285714286</v>
      </c>
      <c r="AA32" s="48"/>
      <c r="AB32" s="49" t="s">
        <v>273</v>
      </c>
      <c r="AC32" s="49" t="s">
        <v>12</v>
      </c>
      <c r="AD32" s="49">
        <v>38</v>
      </c>
      <c r="AE32" s="52">
        <v>20.894736842105264</v>
      </c>
      <c r="AF32" s="53">
        <v>4.1630682472683835</v>
      </c>
      <c r="AG32" s="52">
        <f t="shared" si="1"/>
        <v>16.731668594836879</v>
      </c>
      <c r="AH32" s="52">
        <f t="shared" si="2"/>
        <v>25.057805089373648</v>
      </c>
    </row>
    <row r="33" spans="1:40" x14ac:dyDescent="0.2">
      <c r="A33" s="3" t="s">
        <v>4</v>
      </c>
      <c r="B33" s="2">
        <v>4</v>
      </c>
      <c r="C33" s="3" t="s">
        <v>16</v>
      </c>
      <c r="D33">
        <v>0</v>
      </c>
      <c r="E33" s="76">
        <v>3.1415926535897931</v>
      </c>
      <c r="F33" s="76">
        <v>0.49714987269413385</v>
      </c>
      <c r="G33" s="76">
        <v>1.1447298858494002</v>
      </c>
      <c r="H33" s="35">
        <f t="shared" si="0"/>
        <v>7</v>
      </c>
      <c r="M33" s="43"/>
      <c r="N33" s="43"/>
      <c r="O33" s="39">
        <v>3</v>
      </c>
      <c r="P33" s="40">
        <v>0</v>
      </c>
      <c r="S33" s="34">
        <f>AVERAGE(W29:W33)</f>
        <v>11.350846685849866</v>
      </c>
      <c r="T33" t="s">
        <v>259</v>
      </c>
      <c r="U33" t="s">
        <v>12</v>
      </c>
      <c r="V33" s="34">
        <v>23.8</v>
      </c>
      <c r="W33" s="34">
        <v>23.773333333333333</v>
      </c>
      <c r="X33" s="110">
        <v>43.333333333333336</v>
      </c>
    </row>
    <row r="34" spans="1:40" x14ac:dyDescent="0.2">
      <c r="A34" s="3" t="s">
        <v>4</v>
      </c>
      <c r="B34" s="2">
        <v>4</v>
      </c>
      <c r="C34" s="3" t="s">
        <v>16</v>
      </c>
      <c r="D34">
        <v>45</v>
      </c>
      <c r="E34" s="76">
        <v>83.448554860978874</v>
      </c>
      <c r="F34" s="76">
        <v>1.9214188200885205</v>
      </c>
      <c r="G34" s="76">
        <v>4.4242303325340355</v>
      </c>
      <c r="H34" s="35">
        <f t="shared" si="0"/>
        <v>148</v>
      </c>
      <c r="M34" s="43"/>
      <c r="N34" s="43"/>
      <c r="O34" s="39">
        <v>7</v>
      </c>
      <c r="P34" s="40">
        <v>6.666666666666667</v>
      </c>
    </row>
    <row r="35" spans="1:40" x14ac:dyDescent="0.2">
      <c r="A35" s="3" t="s">
        <v>4</v>
      </c>
      <c r="B35" s="2">
        <v>4</v>
      </c>
      <c r="C35" s="3" t="s">
        <v>16</v>
      </c>
      <c r="D35">
        <v>25</v>
      </c>
      <c r="E35" s="76">
        <v>169.64600329384882</v>
      </c>
      <c r="F35" s="76">
        <v>2.2295436325171023</v>
      </c>
      <c r="G35" s="76">
        <v>5.1337139324136745</v>
      </c>
      <c r="H35" s="35">
        <f t="shared" si="0"/>
        <v>403</v>
      </c>
      <c r="M35" s="43"/>
      <c r="N35" s="43"/>
      <c r="O35" s="39">
        <v>20</v>
      </c>
      <c r="P35" s="40">
        <v>2.5</v>
      </c>
      <c r="AN35" t="s">
        <v>0</v>
      </c>
    </row>
    <row r="36" spans="1:40" x14ac:dyDescent="0.2">
      <c r="A36" s="3" t="s">
        <v>4</v>
      </c>
      <c r="B36" s="2">
        <v>4</v>
      </c>
      <c r="C36" s="3" t="s">
        <v>16</v>
      </c>
      <c r="D36">
        <v>30</v>
      </c>
      <c r="E36" s="76">
        <v>270.56966729042091</v>
      </c>
      <c r="F36" s="76">
        <v>2.432279107609816</v>
      </c>
      <c r="G36" s="76">
        <v>5.6005296151832225</v>
      </c>
      <c r="H36" s="35">
        <f t="shared" si="0"/>
        <v>403</v>
      </c>
      <c r="M36" s="43"/>
      <c r="N36" s="43"/>
      <c r="O36" s="39">
        <v>55</v>
      </c>
      <c r="P36" s="40">
        <v>47.5</v>
      </c>
      <c r="R36" s="107"/>
      <c r="S36" s="107"/>
      <c r="T36" s="107"/>
      <c r="U36" s="107"/>
      <c r="V36" s="108" t="s">
        <v>54</v>
      </c>
      <c r="AN36" t="s">
        <v>2</v>
      </c>
    </row>
    <row r="37" spans="1:40" x14ac:dyDescent="0.2">
      <c r="A37" s="3" t="s">
        <v>4</v>
      </c>
      <c r="B37" s="2">
        <v>4</v>
      </c>
      <c r="C37" s="3" t="s">
        <v>16</v>
      </c>
      <c r="D37">
        <v>10</v>
      </c>
      <c r="E37" s="76">
        <v>805.81851564578199</v>
      </c>
      <c r="F37" s="76">
        <v>2.9062372421419691</v>
      </c>
      <c r="G37" s="76">
        <v>6.6918585504602248</v>
      </c>
      <c r="H37" s="35">
        <f t="shared" si="0"/>
        <v>1097</v>
      </c>
      <c r="M37" s="43"/>
      <c r="N37" s="36" t="s">
        <v>8</v>
      </c>
      <c r="O37" s="36">
        <v>3</v>
      </c>
      <c r="P37" s="38">
        <v>0</v>
      </c>
      <c r="R37" s="107"/>
      <c r="S37" s="107"/>
      <c r="T37" s="107"/>
      <c r="U37" s="107"/>
      <c r="V37" s="107" t="s">
        <v>0</v>
      </c>
      <c r="W37" s="105" t="s">
        <v>2</v>
      </c>
      <c r="X37" s="44" t="s">
        <v>53</v>
      </c>
      <c r="Y37" s="37" t="s">
        <v>45</v>
      </c>
      <c r="Z37" s="107"/>
      <c r="AB37" t="s">
        <v>54</v>
      </c>
      <c r="AF37" t="s">
        <v>0</v>
      </c>
      <c r="AG37" t="s">
        <v>2</v>
      </c>
      <c r="AH37" t="s">
        <v>251</v>
      </c>
      <c r="AI37" t="s">
        <v>252</v>
      </c>
      <c r="AJ37" t="s">
        <v>253</v>
      </c>
      <c r="AK37" t="s">
        <v>260</v>
      </c>
      <c r="AL37" t="s">
        <v>261</v>
      </c>
      <c r="AM37" t="s">
        <v>262</v>
      </c>
      <c r="AN37" t="s">
        <v>251</v>
      </c>
    </row>
    <row r="38" spans="1:40" x14ac:dyDescent="0.2">
      <c r="A38" s="3" t="s">
        <v>4</v>
      </c>
      <c r="B38" s="2">
        <v>4</v>
      </c>
      <c r="C38" s="3" t="s">
        <v>16</v>
      </c>
      <c r="D38">
        <v>5</v>
      </c>
      <c r="E38" s="76">
        <v>103.67255756846318</v>
      </c>
      <c r="F38" s="76">
        <v>2.0156638125720212</v>
      </c>
      <c r="G38" s="76">
        <v>4.6412374473158806</v>
      </c>
      <c r="H38" s="35">
        <f t="shared" si="0"/>
        <v>148</v>
      </c>
      <c r="M38" s="43"/>
      <c r="N38" s="43"/>
      <c r="O38" s="39">
        <v>55</v>
      </c>
      <c r="P38" s="40">
        <v>5</v>
      </c>
      <c r="R38" s="107"/>
      <c r="S38" s="107"/>
      <c r="T38" s="107"/>
      <c r="U38" s="107"/>
      <c r="V38" s="107" t="s">
        <v>4</v>
      </c>
      <c r="W38" s="106" t="s">
        <v>16</v>
      </c>
      <c r="X38" s="39">
        <v>1</v>
      </c>
      <c r="Y38" s="40">
        <v>0</v>
      </c>
      <c r="Z38" s="109"/>
      <c r="AB38" s="46" t="s">
        <v>331</v>
      </c>
      <c r="AC38" s="44"/>
      <c r="AD38" s="37"/>
      <c r="AF38" t="s">
        <v>254</v>
      </c>
      <c r="AG38" t="s">
        <v>236</v>
      </c>
      <c r="AH38">
        <v>7.6</v>
      </c>
      <c r="AI38">
        <v>15.161290322580646</v>
      </c>
      <c r="AJ38">
        <v>45</v>
      </c>
      <c r="AK38">
        <f>ASIN(SQRT(AH38/100))</f>
        <v>0.27929805766928523</v>
      </c>
      <c r="AL38">
        <f>ASIN(SQRT(AI38/100))</f>
        <v>0.39995296109887057</v>
      </c>
      <c r="AM38">
        <f>ASIN(SQRT(AJ38/100))</f>
        <v>0.73531445281666841</v>
      </c>
      <c r="AN38" t="s">
        <v>252</v>
      </c>
    </row>
    <row r="39" spans="1:40" x14ac:dyDescent="0.2">
      <c r="A39" s="3" t="s">
        <v>4</v>
      </c>
      <c r="B39" s="2">
        <v>4</v>
      </c>
      <c r="C39" s="3" t="s">
        <v>16</v>
      </c>
      <c r="D39">
        <v>40</v>
      </c>
      <c r="E39" s="76">
        <v>13.744467859455344</v>
      </c>
      <c r="F39" s="76">
        <v>1.1381279300524658</v>
      </c>
      <c r="G39" s="76">
        <v>2.6206364056589777</v>
      </c>
      <c r="H39" s="35">
        <f t="shared" si="0"/>
        <v>20</v>
      </c>
      <c r="M39" s="43"/>
      <c r="N39" s="43"/>
      <c r="O39" s="39">
        <v>148</v>
      </c>
      <c r="P39" s="40">
        <v>18.333333333333332</v>
      </c>
      <c r="R39" s="107"/>
      <c r="S39" s="107"/>
      <c r="T39" s="107"/>
      <c r="U39" s="109"/>
      <c r="V39" s="107" t="s">
        <v>4</v>
      </c>
      <c r="W39" s="106" t="s">
        <v>16</v>
      </c>
      <c r="X39" s="39">
        <v>3</v>
      </c>
      <c r="Y39" s="40">
        <v>0</v>
      </c>
      <c r="Z39" s="109"/>
      <c r="AB39" s="46" t="s">
        <v>0</v>
      </c>
      <c r="AC39" s="46" t="s">
        <v>2</v>
      </c>
      <c r="AD39" s="37" t="s">
        <v>45</v>
      </c>
      <c r="AF39" t="s">
        <v>255</v>
      </c>
      <c r="AG39" t="s">
        <v>236</v>
      </c>
      <c r="AH39">
        <v>7.5</v>
      </c>
      <c r="AI39">
        <v>13.706896551724139</v>
      </c>
      <c r="AJ39">
        <v>27.5</v>
      </c>
      <c r="AK39">
        <f t="shared" ref="AK39:AK67" si="3">ASIN(SQRT(AH39/100))</f>
        <v>0.27740551649003575</v>
      </c>
      <c r="AL39">
        <f t="shared" ref="AL39:AL67" si="4">ASIN(SQRT(AI39/100))</f>
        <v>0.37925473085672295</v>
      </c>
      <c r="AM39">
        <f t="shared" ref="AM39:AM67" si="5">ASIN(SQRT(AJ39/100))</f>
        <v>0.55201549387380022</v>
      </c>
      <c r="AN39" t="s">
        <v>253</v>
      </c>
    </row>
    <row r="40" spans="1:40" x14ac:dyDescent="0.2">
      <c r="A40" s="3" t="s">
        <v>4</v>
      </c>
      <c r="B40" s="2">
        <v>5</v>
      </c>
      <c r="C40" s="3" t="s">
        <v>16</v>
      </c>
      <c r="D40">
        <v>5</v>
      </c>
      <c r="E40" s="76">
        <v>6.2831853071795862</v>
      </c>
      <c r="F40" s="76">
        <v>0.79817986835811505</v>
      </c>
      <c r="G40" s="76">
        <v>1.8378770664093453</v>
      </c>
      <c r="H40" s="35">
        <f t="shared" si="0"/>
        <v>7</v>
      </c>
      <c r="M40" s="43"/>
      <c r="N40" s="43"/>
      <c r="O40" s="39">
        <v>403</v>
      </c>
      <c r="P40" s="40">
        <v>30.833333333333332</v>
      </c>
      <c r="R40" s="107"/>
      <c r="S40" s="107"/>
      <c r="T40" s="107"/>
      <c r="U40" s="109"/>
      <c r="V40" s="107" t="s">
        <v>4</v>
      </c>
      <c r="W40" s="106" t="s">
        <v>16</v>
      </c>
      <c r="X40" s="39">
        <v>7</v>
      </c>
      <c r="Y40" s="40">
        <v>0.55555555555555558</v>
      </c>
      <c r="Z40" s="109"/>
      <c r="AB40" s="36" t="s">
        <v>4</v>
      </c>
      <c r="AC40" s="36" t="s">
        <v>16</v>
      </c>
      <c r="AD40" s="38">
        <v>45</v>
      </c>
      <c r="AF40" t="s">
        <v>256</v>
      </c>
      <c r="AG40" t="s">
        <v>236</v>
      </c>
      <c r="AH40">
        <v>13.4</v>
      </c>
      <c r="AI40">
        <v>20.173076923076923</v>
      </c>
      <c r="AJ40">
        <v>57.5</v>
      </c>
      <c r="AK40">
        <f t="shared" si="3"/>
        <v>0.37477172117135538</v>
      </c>
      <c r="AL40">
        <f t="shared" si="4"/>
        <v>0.46580757816279378</v>
      </c>
      <c r="AM40">
        <f t="shared" si="5"/>
        <v>0.86068229978579125</v>
      </c>
      <c r="AN40" t="s">
        <v>260</v>
      </c>
    </row>
    <row r="41" spans="1:40" x14ac:dyDescent="0.2">
      <c r="A41" s="3" t="s">
        <v>4</v>
      </c>
      <c r="B41" s="2">
        <v>5</v>
      </c>
      <c r="C41" s="3" t="s">
        <v>16</v>
      </c>
      <c r="D41">
        <v>0</v>
      </c>
      <c r="E41" s="76">
        <v>16.493361431346415</v>
      </c>
      <c r="F41" s="76">
        <v>1.2173091761000907</v>
      </c>
      <c r="G41" s="76">
        <v>2.8029579624529326</v>
      </c>
      <c r="H41" s="35">
        <f t="shared" si="0"/>
        <v>20</v>
      </c>
      <c r="M41" s="43"/>
      <c r="N41" s="43"/>
      <c r="O41" s="39">
        <v>1097</v>
      </c>
      <c r="P41" s="40">
        <v>41.666666666666664</v>
      </c>
      <c r="R41" s="107"/>
      <c r="S41" s="107"/>
      <c r="T41" s="107"/>
      <c r="U41" s="109"/>
      <c r="V41" s="107" t="s">
        <v>4</v>
      </c>
      <c r="W41" s="106" t="s">
        <v>16</v>
      </c>
      <c r="X41" s="39">
        <v>20</v>
      </c>
      <c r="Y41" s="40">
        <v>7.6190476190476186</v>
      </c>
      <c r="Z41" s="109"/>
      <c r="AB41" s="43"/>
      <c r="AC41" s="39" t="s">
        <v>5</v>
      </c>
      <c r="AD41" s="40">
        <v>28.333333333333332</v>
      </c>
      <c r="AF41" t="s">
        <v>257</v>
      </c>
      <c r="AG41" t="s">
        <v>236</v>
      </c>
      <c r="AH41">
        <v>13.4</v>
      </c>
      <c r="AI41">
        <v>13.306122448979592</v>
      </c>
      <c r="AJ41">
        <v>36.875</v>
      </c>
      <c r="AK41">
        <f t="shared" si="3"/>
        <v>0.37477172117135538</v>
      </c>
      <c r="AL41">
        <f t="shared" si="4"/>
        <v>0.37339176484507092</v>
      </c>
      <c r="AM41">
        <f t="shared" si="5"/>
        <v>0.65259208861234663</v>
      </c>
      <c r="AN41" t="s">
        <v>261</v>
      </c>
    </row>
    <row r="42" spans="1:40" x14ac:dyDescent="0.2">
      <c r="A42" s="3" t="s">
        <v>4</v>
      </c>
      <c r="B42" s="2">
        <v>5</v>
      </c>
      <c r="C42" s="3" t="s">
        <v>16</v>
      </c>
      <c r="D42">
        <v>20</v>
      </c>
      <c r="E42" s="76">
        <v>137.44467859455344</v>
      </c>
      <c r="F42" s="76">
        <v>2.138127930052466</v>
      </c>
      <c r="G42" s="76">
        <v>4.9232214986530236</v>
      </c>
      <c r="H42" s="35">
        <f t="shared" si="0"/>
        <v>148</v>
      </c>
      <c r="M42" s="43"/>
      <c r="N42" s="43"/>
      <c r="O42" s="39">
        <v>2981</v>
      </c>
      <c r="P42" s="40">
        <v>70</v>
      </c>
      <c r="R42" s="107"/>
      <c r="S42" s="107"/>
      <c r="T42" s="107"/>
      <c r="U42" s="109"/>
      <c r="V42" s="107" t="s">
        <v>4</v>
      </c>
      <c r="W42" s="106" t="s">
        <v>16</v>
      </c>
      <c r="X42" s="39">
        <v>55</v>
      </c>
      <c r="Y42" s="40">
        <v>15</v>
      </c>
      <c r="Z42" s="109"/>
      <c r="AB42" s="43"/>
      <c r="AC42" s="39" t="s">
        <v>8</v>
      </c>
      <c r="AD42" s="40">
        <v>90</v>
      </c>
      <c r="AF42" t="s">
        <v>259</v>
      </c>
      <c r="AG42" t="s">
        <v>236</v>
      </c>
      <c r="AH42">
        <v>9.6999999999999993</v>
      </c>
      <c r="AI42">
        <v>11.612903225806452</v>
      </c>
      <c r="AJ42">
        <v>19.347826086956523</v>
      </c>
      <c r="AK42">
        <f t="shared" si="3"/>
        <v>0.31671668316461954</v>
      </c>
      <c r="AL42">
        <f t="shared" si="4"/>
        <v>0.34774334981272081</v>
      </c>
      <c r="AM42">
        <f t="shared" si="5"/>
        <v>0.45544460123911579</v>
      </c>
      <c r="AN42" t="s">
        <v>262</v>
      </c>
    </row>
    <row r="43" spans="1:40" x14ac:dyDescent="0.2">
      <c r="A43" s="3" t="s">
        <v>4</v>
      </c>
      <c r="B43" s="2">
        <v>5</v>
      </c>
      <c r="C43" s="3" t="s">
        <v>16</v>
      </c>
      <c r="D43">
        <v>10</v>
      </c>
      <c r="E43" s="76">
        <v>19.242255003237482</v>
      </c>
      <c r="F43" s="76">
        <v>1.2842559657307038</v>
      </c>
      <c r="G43" s="76">
        <v>2.9571086422801907</v>
      </c>
      <c r="H43" s="35">
        <f t="shared" si="0"/>
        <v>20</v>
      </c>
      <c r="M43" s="43"/>
      <c r="N43" s="43"/>
      <c r="O43" s="39">
        <v>8103</v>
      </c>
      <c r="P43" s="40">
        <v>82.5</v>
      </c>
      <c r="R43" s="107"/>
      <c r="S43" s="107"/>
      <c r="T43" s="107"/>
      <c r="U43" s="109"/>
      <c r="V43" s="107" t="s">
        <v>4</v>
      </c>
      <c r="W43" s="106" t="s">
        <v>16</v>
      </c>
      <c r="X43" s="39">
        <v>148</v>
      </c>
      <c r="Y43" s="40">
        <v>17.38095238095238</v>
      </c>
      <c r="Z43" s="109"/>
      <c r="AB43" s="43"/>
      <c r="AC43" s="39" t="s">
        <v>6</v>
      </c>
      <c r="AD43" s="40">
        <v>77.5</v>
      </c>
      <c r="AF43" t="s">
        <v>258</v>
      </c>
      <c r="AG43" t="s">
        <v>236</v>
      </c>
      <c r="AH43">
        <v>3.8</v>
      </c>
      <c r="AI43">
        <v>26.111111111111111</v>
      </c>
      <c r="AJ43">
        <v>26.111111111111111</v>
      </c>
      <c r="AK43">
        <f t="shared" si="3"/>
        <v>0.19619208263172072</v>
      </c>
      <c r="AL43">
        <f t="shared" si="4"/>
        <v>0.53633648968063519</v>
      </c>
      <c r="AM43">
        <f t="shared" si="5"/>
        <v>0.53633648968063519</v>
      </c>
    </row>
    <row r="44" spans="1:40" x14ac:dyDescent="0.2">
      <c r="A44" s="3" t="s">
        <v>4</v>
      </c>
      <c r="B44" s="2">
        <v>6</v>
      </c>
      <c r="C44" s="3" t="s">
        <v>16</v>
      </c>
      <c r="D44">
        <v>5</v>
      </c>
      <c r="E44" s="76">
        <v>33.575771485240914</v>
      </c>
      <c r="F44" s="76">
        <v>1.526026000430363</v>
      </c>
      <c r="G44" s="76">
        <v>3.5138047201122786</v>
      </c>
      <c r="H44" s="35">
        <f t="shared" si="0"/>
        <v>55</v>
      </c>
      <c r="M44" s="43"/>
      <c r="N44" s="43"/>
      <c r="O44" s="39">
        <v>22026</v>
      </c>
      <c r="P44" s="40">
        <v>90</v>
      </c>
      <c r="R44" s="107"/>
      <c r="S44" s="107"/>
      <c r="T44" s="107"/>
      <c r="U44" s="109"/>
      <c r="V44" s="107" t="s">
        <v>4</v>
      </c>
      <c r="W44" s="106" t="s">
        <v>16</v>
      </c>
      <c r="X44" s="39">
        <v>403</v>
      </c>
      <c r="Y44" s="40">
        <v>34.090909090909093</v>
      </c>
      <c r="Z44" s="109"/>
      <c r="AB44" s="43"/>
      <c r="AC44" s="39" t="s">
        <v>12</v>
      </c>
      <c r="AD44" s="40">
        <v>46.666666666666664</v>
      </c>
      <c r="AF44" t="s">
        <v>254</v>
      </c>
      <c r="AG44" t="s">
        <v>217</v>
      </c>
      <c r="AH44">
        <v>9.1999999999999993</v>
      </c>
      <c r="AI44">
        <v>11.063492063492063</v>
      </c>
      <c r="AJ44">
        <v>28.333333333333332</v>
      </c>
      <c r="AK44">
        <f t="shared" si="3"/>
        <v>0.3081696448532098</v>
      </c>
      <c r="AL44">
        <f t="shared" si="4"/>
        <v>0.33907858315619488</v>
      </c>
      <c r="AM44">
        <f t="shared" si="5"/>
        <v>0.56130409540773263</v>
      </c>
    </row>
    <row r="45" spans="1:40" x14ac:dyDescent="0.2">
      <c r="A45" s="3" t="s">
        <v>4</v>
      </c>
      <c r="B45" s="2">
        <v>6</v>
      </c>
      <c r="C45" s="3" t="s">
        <v>16</v>
      </c>
      <c r="D45">
        <v>0</v>
      </c>
      <c r="E45" s="76">
        <v>5.8904862254808616</v>
      </c>
      <c r="F45" s="76">
        <v>0.7701511447578715</v>
      </c>
      <c r="G45" s="76">
        <v>1.7733385452717743</v>
      </c>
      <c r="H45" s="35">
        <f t="shared" si="0"/>
        <v>7</v>
      </c>
      <c r="M45" s="43"/>
      <c r="N45" s="36" t="s">
        <v>17</v>
      </c>
      <c r="O45" s="36">
        <v>403</v>
      </c>
      <c r="P45" s="38">
        <v>50</v>
      </c>
      <c r="R45" s="107"/>
      <c r="S45" s="107"/>
      <c r="T45" s="107"/>
      <c r="U45" s="109"/>
      <c r="V45" s="107" t="s">
        <v>4</v>
      </c>
      <c r="W45" s="106" t="s">
        <v>16</v>
      </c>
      <c r="X45" s="39">
        <v>1097</v>
      </c>
      <c r="Y45" s="40">
        <v>45</v>
      </c>
      <c r="Z45" s="109"/>
      <c r="AB45" s="36" t="s">
        <v>15</v>
      </c>
      <c r="AC45" s="36" t="s">
        <v>16</v>
      </c>
      <c r="AD45" s="38">
        <v>27.5</v>
      </c>
      <c r="AF45" t="s">
        <v>255</v>
      </c>
      <c r="AG45" t="s">
        <v>217</v>
      </c>
      <c r="AH45">
        <v>8.4</v>
      </c>
      <c r="AI45">
        <v>10.56701030927835</v>
      </c>
      <c r="AJ45">
        <v>70</v>
      </c>
      <c r="AK45">
        <f t="shared" si="3"/>
        <v>0.29404663339490228</v>
      </c>
      <c r="AL45">
        <f t="shared" si="4"/>
        <v>0.33108509365343597</v>
      </c>
      <c r="AM45">
        <f t="shared" si="5"/>
        <v>0.99115658643119231</v>
      </c>
    </row>
    <row r="46" spans="1:40" x14ac:dyDescent="0.2">
      <c r="A46" s="3" t="s">
        <v>4</v>
      </c>
      <c r="B46" s="2">
        <v>6</v>
      </c>
      <c r="C46" s="3" t="s">
        <v>16</v>
      </c>
      <c r="D46">
        <v>10</v>
      </c>
      <c r="E46" s="76">
        <v>12.762720155208534</v>
      </c>
      <c r="F46" s="76">
        <v>1.1059432466810646</v>
      </c>
      <c r="G46" s="76">
        <v>2.546528433505256</v>
      </c>
      <c r="H46" s="35">
        <f t="shared" si="0"/>
        <v>20</v>
      </c>
      <c r="M46" s="43"/>
      <c r="N46" s="43"/>
      <c r="O46" s="39">
        <v>2981</v>
      </c>
      <c r="P46" s="40">
        <v>75</v>
      </c>
      <c r="R46" s="107"/>
      <c r="S46" s="107"/>
      <c r="T46" s="107"/>
      <c r="U46" s="109"/>
      <c r="V46" s="107" t="s">
        <v>4</v>
      </c>
      <c r="W46" s="106" t="s">
        <v>16</v>
      </c>
      <c r="X46" s="39">
        <v>2981</v>
      </c>
      <c r="Y46" s="40">
        <v>35</v>
      </c>
      <c r="Z46" s="109"/>
      <c r="AB46" s="43"/>
      <c r="AC46" s="39" t="s">
        <v>5</v>
      </c>
      <c r="AD46" s="40">
        <v>70</v>
      </c>
      <c r="AF46" t="s">
        <v>256</v>
      </c>
      <c r="AG46" t="s">
        <v>217</v>
      </c>
      <c r="AH46">
        <v>25.90909090909091</v>
      </c>
      <c r="AI46">
        <v>13.14</v>
      </c>
      <c r="AJ46">
        <v>55</v>
      </c>
      <c r="AK46">
        <f t="shared" si="3"/>
        <v>0.53403394377823488</v>
      </c>
      <c r="AL46">
        <f t="shared" si="4"/>
        <v>0.37093969895371437</v>
      </c>
      <c r="AM46">
        <f t="shared" si="5"/>
        <v>0.83548187397822815</v>
      </c>
    </row>
    <row r="47" spans="1:40" x14ac:dyDescent="0.2">
      <c r="A47" s="3" t="s">
        <v>4</v>
      </c>
      <c r="B47" s="2">
        <v>6</v>
      </c>
      <c r="C47" s="3" t="s">
        <v>16</v>
      </c>
      <c r="D47">
        <v>0</v>
      </c>
      <c r="E47" s="76">
        <v>5.497787143782138</v>
      </c>
      <c r="F47" s="76">
        <v>0.74018792138042833</v>
      </c>
      <c r="G47" s="76">
        <v>1.7043456737848228</v>
      </c>
      <c r="H47" s="35">
        <f t="shared" si="0"/>
        <v>7</v>
      </c>
      <c r="M47" s="43"/>
      <c r="N47" s="43"/>
      <c r="O47" s="39">
        <v>8103</v>
      </c>
      <c r="P47" s="40">
        <v>85</v>
      </c>
      <c r="R47" s="107"/>
      <c r="S47" s="107"/>
      <c r="T47" s="107"/>
      <c r="U47" s="109"/>
      <c r="V47" s="107" t="s">
        <v>4</v>
      </c>
      <c r="W47" s="106" t="s">
        <v>5</v>
      </c>
      <c r="X47" s="39">
        <v>1</v>
      </c>
      <c r="Y47" s="40">
        <v>0</v>
      </c>
      <c r="Z47" s="109"/>
      <c r="AB47" s="43"/>
      <c r="AC47" s="39" t="s">
        <v>8</v>
      </c>
      <c r="AD47" s="40">
        <v>80</v>
      </c>
      <c r="AF47" t="s">
        <v>257</v>
      </c>
      <c r="AG47" t="s">
        <v>217</v>
      </c>
      <c r="AH47">
        <v>7.7037037037037033</v>
      </c>
      <c r="AI47">
        <v>11.857142857142858</v>
      </c>
      <c r="AJ47">
        <v>34</v>
      </c>
      <c r="AK47">
        <f t="shared" si="3"/>
        <v>0.28124866239383761</v>
      </c>
      <c r="AL47">
        <f t="shared" si="4"/>
        <v>0.35153785737480475</v>
      </c>
      <c r="AM47">
        <f t="shared" si="5"/>
        <v>0.62253341975013332</v>
      </c>
    </row>
    <row r="48" spans="1:40" x14ac:dyDescent="0.2">
      <c r="A48" s="3" t="s">
        <v>4</v>
      </c>
      <c r="B48" s="2">
        <v>6</v>
      </c>
      <c r="C48" s="3" t="s">
        <v>16</v>
      </c>
      <c r="D48">
        <v>5</v>
      </c>
      <c r="E48" s="76">
        <v>41.233403578366037</v>
      </c>
      <c r="F48" s="76">
        <v>1.6152491847721284</v>
      </c>
      <c r="G48" s="76">
        <v>3.7192486943270877</v>
      </c>
      <c r="H48" s="35">
        <f t="shared" si="0"/>
        <v>55</v>
      </c>
      <c r="M48" s="43"/>
      <c r="N48" s="36" t="s">
        <v>11</v>
      </c>
      <c r="O48" s="36">
        <v>0.37</v>
      </c>
      <c r="P48" s="38">
        <v>0</v>
      </c>
      <c r="R48" s="107"/>
      <c r="S48" s="107"/>
      <c r="T48" s="107"/>
      <c r="U48" s="109"/>
      <c r="V48" s="107" t="s">
        <v>4</v>
      </c>
      <c r="W48" s="106" t="s">
        <v>5</v>
      </c>
      <c r="X48" s="39">
        <v>3</v>
      </c>
      <c r="Y48" s="40">
        <v>11.25</v>
      </c>
      <c r="Z48" s="109"/>
      <c r="AB48" s="43"/>
      <c r="AC48" s="39" t="s">
        <v>6</v>
      </c>
      <c r="AD48" s="40">
        <v>52.272727272727273</v>
      </c>
      <c r="AF48" t="s">
        <v>259</v>
      </c>
      <c r="AG48" t="s">
        <v>217</v>
      </c>
      <c r="AH48">
        <v>6.2</v>
      </c>
      <c r="AI48">
        <v>12.083333333333334</v>
      </c>
      <c r="AJ48">
        <v>33.333333333333336</v>
      </c>
      <c r="AK48">
        <f t="shared" si="3"/>
        <v>0.25164552372619503</v>
      </c>
      <c r="AL48">
        <f t="shared" si="4"/>
        <v>0.35502189356508085</v>
      </c>
      <c r="AM48">
        <f t="shared" si="5"/>
        <v>0.61547970867038748</v>
      </c>
    </row>
    <row r="49" spans="1:39" x14ac:dyDescent="0.2">
      <c r="A49" s="3" t="s">
        <v>4</v>
      </c>
      <c r="B49" s="2">
        <v>6</v>
      </c>
      <c r="C49" s="3" t="s">
        <v>16</v>
      </c>
      <c r="D49">
        <v>5</v>
      </c>
      <c r="E49" s="76">
        <v>49.480084294039244</v>
      </c>
      <c r="F49" s="76">
        <v>1.6944304308197531</v>
      </c>
      <c r="G49" s="76">
        <v>3.9015702511210422</v>
      </c>
      <c r="H49" s="35">
        <f t="shared" si="0"/>
        <v>55</v>
      </c>
      <c r="M49" s="43"/>
      <c r="N49" s="43"/>
      <c r="O49" s="39">
        <v>1</v>
      </c>
      <c r="P49" s="40">
        <v>4.375</v>
      </c>
      <c r="R49" s="107"/>
      <c r="S49" s="107"/>
      <c r="T49" s="107"/>
      <c r="U49" s="109"/>
      <c r="V49" s="107" t="s">
        <v>4</v>
      </c>
      <c r="W49" s="106" t="s">
        <v>5</v>
      </c>
      <c r="X49" s="39">
        <v>7</v>
      </c>
      <c r="Y49" s="40">
        <v>0.2857142857142857</v>
      </c>
      <c r="Z49" s="109"/>
      <c r="AB49" s="43"/>
      <c r="AC49" s="39" t="s">
        <v>12</v>
      </c>
      <c r="AD49" s="40">
        <v>50</v>
      </c>
      <c r="AF49" t="s">
        <v>258</v>
      </c>
      <c r="AG49" t="s">
        <v>217</v>
      </c>
      <c r="AH49">
        <v>9</v>
      </c>
      <c r="AI49">
        <v>7.0297029702970297</v>
      </c>
      <c r="AJ49">
        <v>11.388888888888889</v>
      </c>
      <c r="AK49">
        <f t="shared" si="3"/>
        <v>0.30469265401539752</v>
      </c>
      <c r="AL49">
        <f t="shared" si="4"/>
        <v>0.26834483300009004</v>
      </c>
      <c r="AM49">
        <f t="shared" si="5"/>
        <v>0.34423247509374716</v>
      </c>
    </row>
    <row r="50" spans="1:39" x14ac:dyDescent="0.2">
      <c r="A50" s="3" t="s">
        <v>4</v>
      </c>
      <c r="B50" s="2">
        <v>6</v>
      </c>
      <c r="C50" s="3" t="s">
        <v>16</v>
      </c>
      <c r="D50">
        <v>5</v>
      </c>
      <c r="E50" s="76">
        <v>47.516588885545623</v>
      </c>
      <c r="F50" s="76">
        <v>1.6768452560186404</v>
      </c>
      <c r="G50" s="76">
        <v>3.8610788897663055</v>
      </c>
      <c r="H50" s="35">
        <f t="shared" si="0"/>
        <v>55</v>
      </c>
      <c r="M50" s="43"/>
      <c r="N50" s="43"/>
      <c r="O50" s="39">
        <v>3</v>
      </c>
      <c r="P50" s="40">
        <v>2.3076923076923075</v>
      </c>
      <c r="R50" s="107"/>
      <c r="S50" s="107"/>
      <c r="T50" s="107"/>
      <c r="U50" s="109"/>
      <c r="V50" s="107" t="s">
        <v>4</v>
      </c>
      <c r="W50" s="106" t="s">
        <v>5</v>
      </c>
      <c r="X50" s="39">
        <v>20</v>
      </c>
      <c r="Y50" s="40">
        <v>9.2105263157894743</v>
      </c>
      <c r="Z50" s="109"/>
      <c r="AB50" s="36" t="s">
        <v>32</v>
      </c>
      <c r="AC50" s="36" t="s">
        <v>16</v>
      </c>
      <c r="AD50" s="38">
        <v>57.5</v>
      </c>
      <c r="AF50" t="s">
        <v>254</v>
      </c>
      <c r="AG50" t="s">
        <v>214</v>
      </c>
      <c r="AH50">
        <v>18</v>
      </c>
      <c r="AI50">
        <v>34.444444444444443</v>
      </c>
      <c r="AJ50">
        <v>90</v>
      </c>
      <c r="AK50">
        <f t="shared" si="3"/>
        <v>0.43814903058417032</v>
      </c>
      <c r="AL50">
        <f t="shared" si="4"/>
        <v>0.62721719339757265</v>
      </c>
      <c r="AM50">
        <f t="shared" si="5"/>
        <v>1.2490457723982542</v>
      </c>
    </row>
    <row r="51" spans="1:39" x14ac:dyDescent="0.2">
      <c r="A51" s="3" t="s">
        <v>4</v>
      </c>
      <c r="B51" s="2">
        <v>6</v>
      </c>
      <c r="C51" s="3" t="s">
        <v>16</v>
      </c>
      <c r="D51">
        <v>0</v>
      </c>
      <c r="E51" s="76">
        <v>9.4247779607693793</v>
      </c>
      <c r="F51" s="76">
        <v>0.97427112741379629</v>
      </c>
      <c r="G51" s="76">
        <v>2.2433421745175099</v>
      </c>
      <c r="H51" s="35">
        <f t="shared" si="0"/>
        <v>20</v>
      </c>
      <c r="M51" s="43"/>
      <c r="N51" s="43"/>
      <c r="O51" s="39">
        <v>7</v>
      </c>
      <c r="P51" s="40">
        <v>5.7142857142857144</v>
      </c>
      <c r="R51" s="107"/>
      <c r="S51" s="107"/>
      <c r="T51" s="107"/>
      <c r="U51" s="109"/>
      <c r="V51" s="107" t="s">
        <v>4</v>
      </c>
      <c r="W51" s="106" t="s">
        <v>5</v>
      </c>
      <c r="X51" s="39">
        <v>55</v>
      </c>
      <c r="Y51" s="40">
        <v>9.4117647058823533</v>
      </c>
      <c r="Z51" s="109"/>
      <c r="AB51" s="43"/>
      <c r="AC51" s="39" t="s">
        <v>5</v>
      </c>
      <c r="AD51" s="40">
        <v>55</v>
      </c>
      <c r="AF51" t="s">
        <v>255</v>
      </c>
      <c r="AG51" t="s">
        <v>214</v>
      </c>
      <c r="AH51">
        <v>72</v>
      </c>
      <c r="AI51">
        <v>50</v>
      </c>
      <c r="AJ51">
        <v>80</v>
      </c>
      <c r="AK51">
        <f t="shared" si="3"/>
        <v>1.0131975000953599</v>
      </c>
      <c r="AL51">
        <f t="shared" si="4"/>
        <v>0.78539816339744839</v>
      </c>
      <c r="AM51">
        <f t="shared" si="5"/>
        <v>1.1071487177940904</v>
      </c>
    </row>
    <row r="52" spans="1:39" x14ac:dyDescent="0.2">
      <c r="A52" s="3" t="s">
        <v>4</v>
      </c>
      <c r="B52" s="2">
        <v>6</v>
      </c>
      <c r="C52" s="3" t="s">
        <v>16</v>
      </c>
      <c r="D52">
        <v>15</v>
      </c>
      <c r="E52" s="76">
        <v>51.050880620834135</v>
      </c>
      <c r="F52" s="76">
        <v>1.7080032380090271</v>
      </c>
      <c r="G52" s="76">
        <v>3.9328227946251464</v>
      </c>
      <c r="H52" s="35">
        <f t="shared" si="0"/>
        <v>55</v>
      </c>
      <c r="M52" s="43"/>
      <c r="N52" s="43"/>
      <c r="O52" s="39">
        <v>20</v>
      </c>
      <c r="P52" s="40">
        <v>0</v>
      </c>
      <c r="R52" s="107"/>
      <c r="S52" s="107"/>
      <c r="T52" s="107"/>
      <c r="U52" s="109"/>
      <c r="V52" s="107" t="s">
        <v>4</v>
      </c>
      <c r="W52" s="106" t="s">
        <v>5</v>
      </c>
      <c r="X52" s="39">
        <v>148</v>
      </c>
      <c r="Y52" s="40">
        <v>19</v>
      </c>
      <c r="Z52" s="109"/>
      <c r="AB52" s="43"/>
      <c r="AC52" s="39" t="s">
        <v>8</v>
      </c>
      <c r="AD52" s="40">
        <v>65</v>
      </c>
      <c r="AF52" t="s">
        <v>256</v>
      </c>
      <c r="AG52" t="s">
        <v>214</v>
      </c>
      <c r="AH52">
        <v>41.1</v>
      </c>
      <c r="AI52">
        <v>35.266666666666666</v>
      </c>
      <c r="AJ52">
        <v>65</v>
      </c>
      <c r="AK52">
        <f t="shared" si="3"/>
        <v>0.69592135402735933</v>
      </c>
      <c r="AL52">
        <f t="shared" si="4"/>
        <v>0.63584482392073904</v>
      </c>
      <c r="AM52">
        <f t="shared" si="5"/>
        <v>0.93774449040514718</v>
      </c>
    </row>
    <row r="53" spans="1:39" x14ac:dyDescent="0.2">
      <c r="A53" s="3" t="s">
        <v>4</v>
      </c>
      <c r="B53" s="2">
        <v>6</v>
      </c>
      <c r="C53" s="3" t="s">
        <v>16</v>
      </c>
      <c r="D53">
        <v>0</v>
      </c>
      <c r="E53" s="76">
        <v>8.2466807156732074</v>
      </c>
      <c r="F53" s="76">
        <v>0.91627918043610956</v>
      </c>
      <c r="G53" s="76">
        <v>2.1098107818929872</v>
      </c>
      <c r="H53" s="35">
        <f t="shared" si="0"/>
        <v>20</v>
      </c>
      <c r="M53" s="43"/>
      <c r="N53" s="36" t="s">
        <v>6</v>
      </c>
      <c r="O53" s="36">
        <v>3</v>
      </c>
      <c r="P53" s="38">
        <v>0</v>
      </c>
      <c r="R53" s="107"/>
      <c r="S53" s="107"/>
      <c r="T53" s="107"/>
      <c r="U53" s="109"/>
      <c r="V53" s="107" t="s">
        <v>4</v>
      </c>
      <c r="W53" s="106" t="s">
        <v>5</v>
      </c>
      <c r="X53" s="39">
        <v>403</v>
      </c>
      <c r="Y53" s="40">
        <v>28.333333333333332</v>
      </c>
      <c r="Z53" s="109"/>
      <c r="AB53" s="43"/>
      <c r="AC53" s="39" t="s">
        <v>6</v>
      </c>
      <c r="AD53" s="40">
        <v>65</v>
      </c>
      <c r="AF53" t="s">
        <v>257</v>
      </c>
      <c r="AG53" t="s">
        <v>214</v>
      </c>
      <c r="AH53">
        <v>75.599999999999994</v>
      </c>
      <c r="AI53">
        <v>50.789473684210527</v>
      </c>
      <c r="AJ53">
        <v>75.555555555555557</v>
      </c>
      <c r="AK53">
        <f t="shared" si="3"/>
        <v>1.0541539169622742</v>
      </c>
      <c r="AL53">
        <f t="shared" si="4"/>
        <v>0.79329322831251781</v>
      </c>
      <c r="AM53">
        <f t="shared" si="5"/>
        <v>1.053636670084573</v>
      </c>
    </row>
    <row r="54" spans="1:39" x14ac:dyDescent="0.2">
      <c r="A54" s="3" t="s">
        <v>4</v>
      </c>
      <c r="B54" s="2">
        <v>6</v>
      </c>
      <c r="C54" s="3" t="s">
        <v>16</v>
      </c>
      <c r="D54">
        <v>30</v>
      </c>
      <c r="E54" s="76">
        <v>171.60949870234245</v>
      </c>
      <c r="F54" s="76">
        <v>2.2345413226726123</v>
      </c>
      <c r="G54" s="76">
        <v>5.1452215392651546</v>
      </c>
      <c r="H54" s="35">
        <f t="shared" si="0"/>
        <v>403</v>
      </c>
      <c r="M54" s="43"/>
      <c r="N54" s="43"/>
      <c r="O54" s="39">
        <v>7</v>
      </c>
      <c r="P54" s="40">
        <v>1.25</v>
      </c>
      <c r="R54" s="107"/>
      <c r="S54" s="107"/>
      <c r="T54" s="107"/>
      <c r="U54" s="109"/>
      <c r="V54" s="107" t="s">
        <v>4</v>
      </c>
      <c r="W54" s="106" t="s">
        <v>5</v>
      </c>
      <c r="X54" s="36">
        <v>2981</v>
      </c>
      <c r="Y54" s="38">
        <v>20</v>
      </c>
      <c r="Z54" s="109"/>
      <c r="AB54" s="43"/>
      <c r="AC54" s="39" t="s">
        <v>12</v>
      </c>
      <c r="AD54" s="40">
        <v>45</v>
      </c>
      <c r="AF54" t="s">
        <v>259</v>
      </c>
      <c r="AG54" t="s">
        <v>214</v>
      </c>
      <c r="AH54">
        <v>4.3</v>
      </c>
      <c r="AI54">
        <v>3.6555555555555554</v>
      </c>
      <c r="AJ54">
        <v>8.4615384615384617</v>
      </c>
      <c r="AK54">
        <f t="shared" si="3"/>
        <v>0.20888003969143579</v>
      </c>
      <c r="AL54">
        <f t="shared" si="4"/>
        <v>0.19237953546249259</v>
      </c>
      <c r="AM54">
        <f t="shared" si="5"/>
        <v>0.29515404466752737</v>
      </c>
    </row>
    <row r="55" spans="1:39" x14ac:dyDescent="0.2">
      <c r="A55" s="3" t="s">
        <v>4</v>
      </c>
      <c r="B55" s="2">
        <v>6</v>
      </c>
      <c r="C55" s="3" t="s">
        <v>16</v>
      </c>
      <c r="D55">
        <v>50</v>
      </c>
      <c r="E55" s="76">
        <v>200.86558028889741</v>
      </c>
      <c r="F55" s="76">
        <v>2.3029055237503693</v>
      </c>
      <c r="G55" s="76">
        <v>5.3026359295612453</v>
      </c>
      <c r="H55" s="35">
        <f t="shared" si="0"/>
        <v>403</v>
      </c>
      <c r="M55" s="43"/>
      <c r="N55" s="43"/>
      <c r="O55" s="39">
        <v>20</v>
      </c>
      <c r="P55" s="40">
        <v>3.75</v>
      </c>
      <c r="R55" s="107"/>
      <c r="S55" s="107"/>
      <c r="T55" s="107"/>
      <c r="U55" s="109"/>
      <c r="V55" s="107" t="s">
        <v>4</v>
      </c>
      <c r="W55" s="106" t="s">
        <v>5</v>
      </c>
      <c r="X55" s="39">
        <v>8103</v>
      </c>
      <c r="Y55" s="40">
        <v>20</v>
      </c>
      <c r="Z55" s="109"/>
      <c r="AB55" s="36" t="s">
        <v>35</v>
      </c>
      <c r="AC55" s="36" t="s">
        <v>16</v>
      </c>
      <c r="AD55" s="38">
        <v>36.875</v>
      </c>
      <c r="AF55" t="s">
        <v>258</v>
      </c>
      <c r="AG55" t="s">
        <v>214</v>
      </c>
      <c r="AH55">
        <v>0</v>
      </c>
      <c r="AI55">
        <v>5.9090909090909092</v>
      </c>
      <c r="AJ55">
        <v>40</v>
      </c>
      <c r="AK55">
        <f t="shared" si="3"/>
        <v>0</v>
      </c>
      <c r="AL55">
        <f t="shared" si="4"/>
        <v>0.24554624104570447</v>
      </c>
      <c r="AM55">
        <f t="shared" si="5"/>
        <v>0.68471920300228295</v>
      </c>
    </row>
    <row r="56" spans="1:39" x14ac:dyDescent="0.2">
      <c r="A56" s="3" t="s">
        <v>4</v>
      </c>
      <c r="B56" s="2">
        <v>6</v>
      </c>
      <c r="C56" s="3" t="s">
        <v>16</v>
      </c>
      <c r="D56">
        <v>40</v>
      </c>
      <c r="E56" s="76">
        <v>7.8539816339744828</v>
      </c>
      <c r="F56" s="76">
        <v>0.8950898813661714</v>
      </c>
      <c r="G56" s="76">
        <v>2.061020617723555</v>
      </c>
      <c r="H56" s="35">
        <f t="shared" si="0"/>
        <v>20</v>
      </c>
      <c r="M56" s="43"/>
      <c r="N56" s="43"/>
      <c r="O56" s="39">
        <v>55</v>
      </c>
      <c r="P56" s="40">
        <v>8.5714285714285712</v>
      </c>
      <c r="R56" s="107"/>
      <c r="S56" s="107"/>
      <c r="T56" s="107"/>
      <c r="U56" s="109"/>
      <c r="V56" s="107" t="s">
        <v>4</v>
      </c>
      <c r="W56" s="106" t="s">
        <v>8</v>
      </c>
      <c r="X56" s="39">
        <v>3</v>
      </c>
      <c r="Y56" s="40">
        <v>0</v>
      </c>
      <c r="Z56" s="109"/>
      <c r="AB56" s="43"/>
      <c r="AC56" s="39" t="s">
        <v>5</v>
      </c>
      <c r="AD56" s="40">
        <v>34</v>
      </c>
      <c r="AF56" t="s">
        <v>254</v>
      </c>
      <c r="AG56" t="s">
        <v>221</v>
      </c>
      <c r="AH56">
        <v>29</v>
      </c>
      <c r="AI56">
        <v>36.802816901408448</v>
      </c>
      <c r="AJ56">
        <v>77.5</v>
      </c>
      <c r="AK56">
        <f t="shared" si="3"/>
        <v>0.56867550336250527</v>
      </c>
      <c r="AL56">
        <f t="shared" si="4"/>
        <v>0.65184387193395321</v>
      </c>
      <c r="AM56">
        <f t="shared" si="5"/>
        <v>1.07658028233182</v>
      </c>
    </row>
    <row r="57" spans="1:39" x14ac:dyDescent="0.2">
      <c r="A57" s="3" t="s">
        <v>4</v>
      </c>
      <c r="B57" s="2">
        <v>6</v>
      </c>
      <c r="C57" s="3" t="s">
        <v>16</v>
      </c>
      <c r="D57">
        <v>40</v>
      </c>
      <c r="E57" s="76">
        <v>24.740042147019622</v>
      </c>
      <c r="F57" s="76">
        <v>1.3934004351557721</v>
      </c>
      <c r="G57" s="76">
        <v>3.2084230705610968</v>
      </c>
      <c r="H57" s="35">
        <f t="shared" si="0"/>
        <v>55</v>
      </c>
      <c r="M57" s="43"/>
      <c r="N57" s="43"/>
      <c r="O57" s="39">
        <v>148</v>
      </c>
      <c r="P57" s="40">
        <v>11.428571428571429</v>
      </c>
      <c r="R57" s="107"/>
      <c r="S57" s="107"/>
      <c r="T57" s="107"/>
      <c r="U57" s="109"/>
      <c r="V57" s="107" t="s">
        <v>4</v>
      </c>
      <c r="W57" s="106" t="s">
        <v>8</v>
      </c>
      <c r="X57" s="39">
        <v>55</v>
      </c>
      <c r="Y57" s="40">
        <v>5</v>
      </c>
      <c r="Z57" s="109"/>
      <c r="AB57" s="43"/>
      <c r="AC57" s="39" t="s">
        <v>8</v>
      </c>
      <c r="AD57" s="40">
        <v>75.555555555555557</v>
      </c>
      <c r="AF57" t="s">
        <v>255</v>
      </c>
      <c r="AG57" t="s">
        <v>221</v>
      </c>
      <c r="AH57">
        <v>52</v>
      </c>
      <c r="AI57">
        <v>34.71153846153846</v>
      </c>
      <c r="AJ57">
        <v>52.272727272727273</v>
      </c>
      <c r="AK57">
        <f t="shared" si="3"/>
        <v>0.80540350057444288</v>
      </c>
      <c r="AL57">
        <f t="shared" si="4"/>
        <v>0.63002503818364497</v>
      </c>
      <c r="AM57">
        <f t="shared" si="5"/>
        <v>0.80813326960594689</v>
      </c>
    </row>
    <row r="58" spans="1:39" x14ac:dyDescent="0.2">
      <c r="A58" s="3" t="s">
        <v>4</v>
      </c>
      <c r="B58" s="2">
        <v>7</v>
      </c>
      <c r="C58" s="3" t="s">
        <v>16</v>
      </c>
      <c r="D58">
        <v>10</v>
      </c>
      <c r="E58" s="76">
        <v>212.64655273985912</v>
      </c>
      <c r="F58" s="76">
        <v>2.3276583466635294</v>
      </c>
      <c r="G58" s="76">
        <v>5.3596314106106098</v>
      </c>
      <c r="H58" s="35">
        <f t="shared" si="0"/>
        <v>403</v>
      </c>
      <c r="M58" s="43"/>
      <c r="N58" s="43"/>
      <c r="O58" s="39">
        <v>403</v>
      </c>
      <c r="P58" s="40">
        <v>29.166666666666668</v>
      </c>
      <c r="R58" s="107"/>
      <c r="S58" s="107"/>
      <c r="T58" s="107"/>
      <c r="U58" s="109"/>
      <c r="V58" s="107" t="s">
        <v>4</v>
      </c>
      <c r="W58" s="106" t="s">
        <v>8</v>
      </c>
      <c r="X58" s="39">
        <v>148</v>
      </c>
      <c r="Y58" s="40">
        <v>18.333333333333332</v>
      </c>
      <c r="Z58" s="109"/>
      <c r="AB58" s="43"/>
      <c r="AC58" s="39" t="s">
        <v>6</v>
      </c>
      <c r="AD58" s="40">
        <v>43</v>
      </c>
      <c r="AF58" t="s">
        <v>256</v>
      </c>
      <c r="AG58" t="s">
        <v>221</v>
      </c>
      <c r="AH58">
        <v>50.7</v>
      </c>
      <c r="AI58">
        <v>33.571428571428569</v>
      </c>
      <c r="AJ58">
        <v>65</v>
      </c>
      <c r="AK58">
        <f t="shared" si="3"/>
        <v>0.79239839208428564</v>
      </c>
      <c r="AL58">
        <f t="shared" si="4"/>
        <v>0.61800284993875398</v>
      </c>
      <c r="AM58">
        <f t="shared" si="5"/>
        <v>0.93774449040514718</v>
      </c>
    </row>
    <row r="59" spans="1:39" x14ac:dyDescent="0.2">
      <c r="A59" s="3" t="s">
        <v>4</v>
      </c>
      <c r="B59" s="2">
        <v>7</v>
      </c>
      <c r="C59" s="3" t="s">
        <v>16</v>
      </c>
      <c r="D59">
        <v>0</v>
      </c>
      <c r="E59" s="76">
        <v>0.39269908169872414</v>
      </c>
      <c r="F59" s="76">
        <v>-0.40594011429780974</v>
      </c>
      <c r="G59" s="76">
        <v>-0.93471165583043581</v>
      </c>
      <c r="H59" s="35">
        <f t="shared" si="0"/>
        <v>1</v>
      </c>
      <c r="M59" s="43"/>
      <c r="N59" s="43"/>
      <c r="O59" s="39">
        <v>1097</v>
      </c>
      <c r="P59" s="40">
        <v>62.8</v>
      </c>
      <c r="R59" s="107"/>
      <c r="S59" s="107"/>
      <c r="T59" s="107"/>
      <c r="U59" s="109"/>
      <c r="V59" s="107" t="s">
        <v>4</v>
      </c>
      <c r="W59" s="106" t="s">
        <v>8</v>
      </c>
      <c r="X59" s="39">
        <v>403</v>
      </c>
      <c r="Y59" s="40">
        <v>30.833333333333332</v>
      </c>
      <c r="Z59" s="109"/>
      <c r="AB59" s="43"/>
      <c r="AC59" s="39" t="s">
        <v>12</v>
      </c>
      <c r="AD59" s="40">
        <v>55</v>
      </c>
      <c r="AF59" t="s">
        <v>257</v>
      </c>
      <c r="AG59" t="s">
        <v>221</v>
      </c>
      <c r="AH59">
        <v>27.1</v>
      </c>
      <c r="AI59">
        <v>21.577464788732396</v>
      </c>
      <c r="AJ59">
        <v>43</v>
      </c>
      <c r="AK59">
        <f t="shared" si="3"/>
        <v>0.54752613770774428</v>
      </c>
      <c r="AL59">
        <f t="shared" si="4"/>
        <v>0.48308742206139649</v>
      </c>
      <c r="AM59">
        <f t="shared" si="5"/>
        <v>0.71516745604252041</v>
      </c>
    </row>
    <row r="60" spans="1:39" x14ac:dyDescent="0.2">
      <c r="A60" s="3" t="s">
        <v>4</v>
      </c>
      <c r="B60" s="2">
        <v>7</v>
      </c>
      <c r="C60" s="3" t="s">
        <v>16</v>
      </c>
      <c r="D60">
        <v>0</v>
      </c>
      <c r="E60" s="76">
        <v>51.050880620834135</v>
      </c>
      <c r="F60" s="76">
        <v>1.7080032380090271</v>
      </c>
      <c r="G60" s="76">
        <v>3.9328227946251464</v>
      </c>
      <c r="H60" s="35">
        <f t="shared" si="0"/>
        <v>55</v>
      </c>
      <c r="M60" s="43"/>
      <c r="N60" s="43"/>
      <c r="O60" s="39">
        <v>2981</v>
      </c>
      <c r="P60" s="40">
        <v>45</v>
      </c>
      <c r="R60" s="107"/>
      <c r="S60" s="107"/>
      <c r="T60" s="107"/>
      <c r="U60" s="109"/>
      <c r="V60" s="107" t="s">
        <v>4</v>
      </c>
      <c r="W60" s="106" t="s">
        <v>8</v>
      </c>
      <c r="X60" s="39">
        <v>1097</v>
      </c>
      <c r="Y60" s="40">
        <v>41.666666666666664</v>
      </c>
      <c r="Z60" s="109"/>
      <c r="AB60" s="36" t="s">
        <v>29</v>
      </c>
      <c r="AC60" s="36" t="s">
        <v>16</v>
      </c>
      <c r="AD60" s="38">
        <v>19.347826086956523</v>
      </c>
      <c r="AF60" t="s">
        <v>259</v>
      </c>
      <c r="AG60" t="s">
        <v>221</v>
      </c>
      <c r="AH60">
        <v>4.5999999999999996</v>
      </c>
      <c r="AI60">
        <v>5.629107981220657</v>
      </c>
      <c r="AJ60">
        <v>11.535714285714286</v>
      </c>
      <c r="AK60">
        <f t="shared" si="3"/>
        <v>0.2161554222413129</v>
      </c>
      <c r="AL60">
        <f t="shared" si="4"/>
        <v>0.23954167454247743</v>
      </c>
      <c r="AM60">
        <f t="shared" si="5"/>
        <v>0.34653695661515149</v>
      </c>
    </row>
    <row r="61" spans="1:39" x14ac:dyDescent="0.2">
      <c r="A61" s="3" t="s">
        <v>4</v>
      </c>
      <c r="B61" s="2">
        <v>7</v>
      </c>
      <c r="C61" s="3" t="s">
        <v>16</v>
      </c>
      <c r="D61">
        <v>0</v>
      </c>
      <c r="E61" s="76">
        <v>11.780972450961723</v>
      </c>
      <c r="F61" s="76">
        <v>1.0711811404218528</v>
      </c>
      <c r="G61" s="76">
        <v>2.4664857258317197</v>
      </c>
      <c r="H61" s="35">
        <f t="shared" si="0"/>
        <v>20</v>
      </c>
      <c r="M61" s="43"/>
      <c r="N61" s="43"/>
      <c r="O61" s="39">
        <v>8103</v>
      </c>
      <c r="P61" s="40">
        <v>77.5</v>
      </c>
      <c r="R61" s="107"/>
      <c r="S61" s="107"/>
      <c r="T61" s="107"/>
      <c r="U61" s="109"/>
      <c r="V61" s="107" t="s">
        <v>4</v>
      </c>
      <c r="W61" s="106" t="s">
        <v>8</v>
      </c>
      <c r="X61" s="39">
        <v>2981</v>
      </c>
      <c r="Y61" s="40">
        <v>70</v>
      </c>
      <c r="Z61" s="109"/>
      <c r="AB61" s="43"/>
      <c r="AC61" s="39" t="s">
        <v>5</v>
      </c>
      <c r="AD61" s="40">
        <v>33.333333333333336</v>
      </c>
      <c r="AF61" t="s">
        <v>258</v>
      </c>
      <c r="AG61" t="s">
        <v>221</v>
      </c>
      <c r="AH61">
        <v>12</v>
      </c>
      <c r="AI61">
        <v>11.491017964071856</v>
      </c>
      <c r="AJ61">
        <v>70</v>
      </c>
      <c r="AK61">
        <f t="shared" si="3"/>
        <v>0.35374160588967152</v>
      </c>
      <c r="AL61">
        <f t="shared" si="4"/>
        <v>0.34583678905832299</v>
      </c>
      <c r="AM61">
        <f t="shared" si="5"/>
        <v>0.99115658643119231</v>
      </c>
    </row>
    <row r="62" spans="1:39" x14ac:dyDescent="0.2">
      <c r="A62" s="3" t="s">
        <v>4</v>
      </c>
      <c r="B62" s="2">
        <v>7</v>
      </c>
      <c r="C62" s="3" t="s">
        <v>16</v>
      </c>
      <c r="D62">
        <v>0</v>
      </c>
      <c r="E62" s="76">
        <v>18.849555921538759</v>
      </c>
      <c r="F62" s="76">
        <v>1.2753011230777775</v>
      </c>
      <c r="G62" s="76">
        <v>2.9364893550774553</v>
      </c>
      <c r="H62" s="35">
        <f t="shared" si="0"/>
        <v>20</v>
      </c>
      <c r="M62" s="43"/>
      <c r="N62" s="43"/>
      <c r="O62" s="39">
        <v>22026</v>
      </c>
      <c r="P62" s="40">
        <v>75</v>
      </c>
      <c r="R62" s="107"/>
      <c r="S62" s="107"/>
      <c r="T62" s="107"/>
      <c r="U62" s="109"/>
      <c r="V62" s="107" t="s">
        <v>4</v>
      </c>
      <c r="W62" s="106" t="s">
        <v>8</v>
      </c>
      <c r="X62" s="39">
        <v>8103</v>
      </c>
      <c r="Y62" s="40">
        <v>82.5</v>
      </c>
      <c r="Z62" s="109"/>
      <c r="AB62" s="43"/>
      <c r="AC62" s="39" t="s">
        <v>8</v>
      </c>
      <c r="AD62" s="40">
        <v>8.4615384615384617</v>
      </c>
      <c r="AF62" t="s">
        <v>254</v>
      </c>
      <c r="AG62" t="s">
        <v>218</v>
      </c>
      <c r="AH62">
        <v>1.3</v>
      </c>
      <c r="AI62">
        <v>12.85</v>
      </c>
      <c r="AJ62">
        <v>46.666666666666664</v>
      </c>
      <c r="AK62">
        <f t="shared" si="3"/>
        <v>0.11426603697381206</v>
      </c>
      <c r="AL62">
        <f t="shared" si="4"/>
        <v>0.36662734905586597</v>
      </c>
      <c r="AM62">
        <f t="shared" si="5"/>
        <v>0.75204008919233556</v>
      </c>
    </row>
    <row r="63" spans="1:39" x14ac:dyDescent="0.2">
      <c r="A63" s="3" t="s">
        <v>4</v>
      </c>
      <c r="B63" s="2">
        <v>7</v>
      </c>
      <c r="C63" s="3" t="s">
        <v>16</v>
      </c>
      <c r="D63">
        <v>0</v>
      </c>
      <c r="E63" s="76">
        <v>42.411500823462205</v>
      </c>
      <c r="F63" s="76">
        <v>1.62748364118914</v>
      </c>
      <c r="G63" s="76">
        <v>3.7474195712937837</v>
      </c>
      <c r="H63" s="35">
        <f t="shared" si="0"/>
        <v>55</v>
      </c>
      <c r="M63" s="43"/>
      <c r="N63" s="43"/>
      <c r="O63" s="39">
        <v>59874</v>
      </c>
      <c r="P63" s="40">
        <v>63.333333333333336</v>
      </c>
      <c r="R63" s="107"/>
      <c r="S63" s="107"/>
      <c r="T63" s="107"/>
      <c r="U63" s="109"/>
      <c r="V63" s="107" t="s">
        <v>4</v>
      </c>
      <c r="W63" s="106" t="s">
        <v>8</v>
      </c>
      <c r="X63" s="39">
        <v>22026</v>
      </c>
      <c r="Y63" s="40">
        <v>90</v>
      </c>
      <c r="Z63" s="109"/>
      <c r="AB63" s="43"/>
      <c r="AC63" s="39" t="s">
        <v>6</v>
      </c>
      <c r="AD63" s="40">
        <v>11.535714285714286</v>
      </c>
      <c r="AF63" t="s">
        <v>255</v>
      </c>
      <c r="AG63" t="s">
        <v>218</v>
      </c>
      <c r="AH63">
        <v>27</v>
      </c>
      <c r="AI63">
        <v>12.45</v>
      </c>
      <c r="AJ63">
        <v>50</v>
      </c>
      <c r="AK63">
        <f t="shared" si="3"/>
        <v>0.54640056413797222</v>
      </c>
      <c r="AL63">
        <f t="shared" si="4"/>
        <v>0.36061054561936634</v>
      </c>
      <c r="AM63">
        <f t="shared" si="5"/>
        <v>0.78539816339744839</v>
      </c>
    </row>
    <row r="64" spans="1:39" x14ac:dyDescent="0.2">
      <c r="A64" s="3" t="s">
        <v>4</v>
      </c>
      <c r="B64" s="2">
        <v>7</v>
      </c>
      <c r="C64" s="3" t="s">
        <v>16</v>
      </c>
      <c r="D64">
        <v>10</v>
      </c>
      <c r="E64" s="76">
        <v>53.407075111026487</v>
      </c>
      <c r="F64" s="76">
        <v>1.7275987940724078</v>
      </c>
      <c r="G64" s="76">
        <v>3.9779432299056161</v>
      </c>
      <c r="H64" s="35">
        <f t="shared" si="0"/>
        <v>55</v>
      </c>
      <c r="M64" s="43"/>
      <c r="N64" s="43"/>
      <c r="O64" s="39">
        <v>162754</v>
      </c>
      <c r="P64" s="40">
        <v>70</v>
      </c>
      <c r="R64" s="107"/>
      <c r="S64" s="107"/>
      <c r="T64" s="107"/>
      <c r="U64" s="109"/>
      <c r="V64" s="107" t="s">
        <v>4</v>
      </c>
      <c r="W64" s="106" t="s">
        <v>6</v>
      </c>
      <c r="X64" s="39">
        <v>3</v>
      </c>
      <c r="Y64" s="40">
        <v>0</v>
      </c>
      <c r="Z64" s="109"/>
      <c r="AB64" s="43"/>
      <c r="AC64" s="39" t="s">
        <v>12</v>
      </c>
      <c r="AD64" s="40">
        <v>43.333333333333336</v>
      </c>
      <c r="AF64" t="s">
        <v>256</v>
      </c>
      <c r="AG64" t="s">
        <v>218</v>
      </c>
      <c r="AH64">
        <v>14</v>
      </c>
      <c r="AI64">
        <v>15.342857142857143</v>
      </c>
      <c r="AJ64">
        <v>45</v>
      </c>
      <c r="AK64">
        <f t="shared" si="3"/>
        <v>0.38349700393093333</v>
      </c>
      <c r="AL64">
        <f t="shared" si="4"/>
        <v>0.40247806503628775</v>
      </c>
      <c r="AM64">
        <f t="shared" si="5"/>
        <v>0.73531445281666841</v>
      </c>
    </row>
    <row r="65" spans="1:39" x14ac:dyDescent="0.2">
      <c r="A65" s="3" t="s">
        <v>4</v>
      </c>
      <c r="B65" s="2">
        <v>7</v>
      </c>
      <c r="C65" s="3" t="s">
        <v>16</v>
      </c>
      <c r="D65">
        <v>0</v>
      </c>
      <c r="E65" s="76">
        <v>5.8904862254808616</v>
      </c>
      <c r="F65" s="76">
        <v>0.7701511447578715</v>
      </c>
      <c r="G65" s="76">
        <v>1.7733385452717743</v>
      </c>
      <c r="H65" s="35">
        <f t="shared" si="0"/>
        <v>7</v>
      </c>
      <c r="M65" s="43"/>
      <c r="N65" s="36" t="s">
        <v>12</v>
      </c>
      <c r="O65" s="36">
        <v>55</v>
      </c>
      <c r="P65" s="38">
        <v>0</v>
      </c>
      <c r="R65" s="107"/>
      <c r="S65" s="107"/>
      <c r="T65" s="107"/>
      <c r="U65" s="109"/>
      <c r="V65" s="107" t="s">
        <v>4</v>
      </c>
      <c r="W65" s="106" t="s">
        <v>6</v>
      </c>
      <c r="X65" s="39">
        <v>7</v>
      </c>
      <c r="Y65" s="40">
        <v>1.25</v>
      </c>
      <c r="Z65" s="109"/>
      <c r="AB65" s="36" t="s">
        <v>41</v>
      </c>
      <c r="AC65" s="36" t="s">
        <v>16</v>
      </c>
      <c r="AD65" s="38">
        <v>26.111111111111111</v>
      </c>
      <c r="AF65" t="s">
        <v>257</v>
      </c>
      <c r="AG65" t="s">
        <v>218</v>
      </c>
      <c r="AH65">
        <v>15.8</v>
      </c>
      <c r="AI65">
        <v>20.894736842105264</v>
      </c>
      <c r="AJ65">
        <v>55</v>
      </c>
      <c r="AK65">
        <f t="shared" si="3"/>
        <v>0.40878217312647291</v>
      </c>
      <c r="AL65">
        <f t="shared" si="4"/>
        <v>0.47474044502160601</v>
      </c>
      <c r="AM65">
        <f t="shared" si="5"/>
        <v>0.83548187397822815</v>
      </c>
    </row>
    <row r="66" spans="1:39" x14ac:dyDescent="0.2">
      <c r="A66" s="3" t="s">
        <v>4</v>
      </c>
      <c r="B66" s="2">
        <v>7</v>
      </c>
      <c r="C66" s="3" t="s">
        <v>16</v>
      </c>
      <c r="D66">
        <v>10</v>
      </c>
      <c r="E66" s="76">
        <v>106.02875205865551</v>
      </c>
      <c r="F66" s="76">
        <v>2.0254236498611777</v>
      </c>
      <c r="G66" s="76">
        <v>4.6637103031679388</v>
      </c>
      <c r="H66" s="35">
        <f t="shared" si="0"/>
        <v>148</v>
      </c>
      <c r="M66" s="43"/>
      <c r="N66" s="43"/>
      <c r="O66" s="39">
        <v>148</v>
      </c>
      <c r="P66" s="40">
        <v>1.25</v>
      </c>
      <c r="R66" s="107"/>
      <c r="S66" s="107"/>
      <c r="T66" s="107"/>
      <c r="U66" s="109"/>
      <c r="V66" s="107" t="s">
        <v>4</v>
      </c>
      <c r="W66" s="106" t="s">
        <v>6</v>
      </c>
      <c r="X66" s="39">
        <v>20</v>
      </c>
      <c r="Y66" s="40">
        <v>3.75</v>
      </c>
      <c r="Z66" s="109"/>
      <c r="AB66" s="43"/>
      <c r="AC66" s="39" t="s">
        <v>5</v>
      </c>
      <c r="AD66" s="40">
        <v>11.388888888888889</v>
      </c>
      <c r="AF66" t="s">
        <v>259</v>
      </c>
      <c r="AG66" t="s">
        <v>218</v>
      </c>
      <c r="AH66">
        <v>23.8</v>
      </c>
      <c r="AI66">
        <v>23.773333333333333</v>
      </c>
      <c r="AJ66">
        <v>43.333333333333336</v>
      </c>
      <c r="AK66">
        <f t="shared" si="3"/>
        <v>0.50962786774415925</v>
      </c>
      <c r="AL66">
        <f t="shared" si="4"/>
        <v>0.50931471481374191</v>
      </c>
      <c r="AM66">
        <f t="shared" si="5"/>
        <v>0.71853236869247761</v>
      </c>
    </row>
    <row r="67" spans="1:39" x14ac:dyDescent="0.2">
      <c r="A67" s="3" t="s">
        <v>4</v>
      </c>
      <c r="B67" s="2">
        <v>7</v>
      </c>
      <c r="C67" s="3" t="s">
        <v>16</v>
      </c>
      <c r="D67">
        <v>0</v>
      </c>
      <c r="E67" s="76">
        <v>50.26548245743669</v>
      </c>
      <c r="F67" s="76">
        <v>1.7012698553500587</v>
      </c>
      <c r="G67" s="76">
        <v>3.9173186080891815</v>
      </c>
      <c r="H67" s="35">
        <f t="shared" ref="H67:H130" si="6">VLOOKUP(E67,J$2:K$16,2)</f>
        <v>55</v>
      </c>
      <c r="M67" s="43"/>
      <c r="N67" s="43"/>
      <c r="O67" s="39">
        <v>403</v>
      </c>
      <c r="P67" s="40">
        <v>5</v>
      </c>
      <c r="R67" s="107"/>
      <c r="S67" s="107"/>
      <c r="T67" s="107"/>
      <c r="U67" s="109"/>
      <c r="V67" s="107" t="s">
        <v>4</v>
      </c>
      <c r="W67" s="106" t="s">
        <v>6</v>
      </c>
      <c r="X67" s="39">
        <v>55</v>
      </c>
      <c r="Y67" s="40">
        <v>8.5714285714285712</v>
      </c>
      <c r="Z67" s="109"/>
      <c r="AB67" s="43"/>
      <c r="AC67" s="39" t="s">
        <v>8</v>
      </c>
      <c r="AD67" s="40">
        <v>40</v>
      </c>
      <c r="AF67" t="s">
        <v>258</v>
      </c>
      <c r="AG67" t="s">
        <v>218</v>
      </c>
      <c r="AH67">
        <v>42.1</v>
      </c>
      <c r="AI67">
        <v>28.932584269662922</v>
      </c>
      <c r="AJ67">
        <v>42.058823529411768</v>
      </c>
      <c r="AK67">
        <f t="shared" si="3"/>
        <v>0.70606572244513799</v>
      </c>
      <c r="AL67">
        <f t="shared" si="4"/>
        <v>0.56793239419650765</v>
      </c>
      <c r="AM67">
        <f t="shared" si="5"/>
        <v>0.70564869193957758</v>
      </c>
    </row>
    <row r="68" spans="1:39" x14ac:dyDescent="0.2">
      <c r="A68" s="3" t="s">
        <v>4</v>
      </c>
      <c r="B68" s="2">
        <v>7</v>
      </c>
      <c r="C68" s="3" t="s">
        <v>16</v>
      </c>
      <c r="D68">
        <v>0</v>
      </c>
      <c r="E68" s="76">
        <v>17.27875959474386</v>
      </c>
      <c r="F68" s="76">
        <v>1.2375125621883776</v>
      </c>
      <c r="G68" s="76">
        <v>2.8494779780878252</v>
      </c>
      <c r="H68" s="35">
        <f t="shared" si="6"/>
        <v>20</v>
      </c>
      <c r="M68" s="43"/>
      <c r="N68" s="43"/>
      <c r="O68" s="39">
        <v>1097</v>
      </c>
      <c r="P68" s="40">
        <v>1.75</v>
      </c>
      <c r="R68" s="107"/>
      <c r="S68" s="107"/>
      <c r="T68" s="107"/>
      <c r="U68" s="109"/>
      <c r="V68" s="107" t="s">
        <v>4</v>
      </c>
      <c r="W68" s="106" t="s">
        <v>6</v>
      </c>
      <c r="X68" s="39">
        <v>148</v>
      </c>
      <c r="Y68" s="40">
        <v>11.428571428571429</v>
      </c>
      <c r="Z68" s="109"/>
      <c r="AB68" s="43"/>
      <c r="AC68" s="39" t="s">
        <v>6</v>
      </c>
      <c r="AD68" s="40">
        <v>70</v>
      </c>
    </row>
    <row r="69" spans="1:39" x14ac:dyDescent="0.2">
      <c r="A69" s="3" t="s">
        <v>4</v>
      </c>
      <c r="B69" s="2">
        <v>7</v>
      </c>
      <c r="C69" s="3" t="s">
        <v>16</v>
      </c>
      <c r="D69">
        <v>10</v>
      </c>
      <c r="E69" s="76">
        <v>91.302536494953358</v>
      </c>
      <c r="F69" s="76">
        <v>1.9604828429281629</v>
      </c>
      <c r="G69" s="76">
        <v>4.5141785691969751</v>
      </c>
      <c r="H69" s="35">
        <f t="shared" si="6"/>
        <v>148</v>
      </c>
      <c r="M69" s="43"/>
      <c r="N69" s="43"/>
      <c r="O69" s="39">
        <v>2981</v>
      </c>
      <c r="P69" s="40">
        <v>30</v>
      </c>
      <c r="R69" s="107"/>
      <c r="S69" s="107"/>
      <c r="T69" s="107"/>
      <c r="U69" s="109"/>
      <c r="V69" s="107" t="s">
        <v>4</v>
      </c>
      <c r="W69" s="106" t="s">
        <v>6</v>
      </c>
      <c r="X69" s="39">
        <v>403</v>
      </c>
      <c r="Y69" s="40">
        <v>29.166666666666668</v>
      </c>
      <c r="Z69" s="109"/>
      <c r="AB69" s="43"/>
      <c r="AC69" s="39" t="s">
        <v>12</v>
      </c>
      <c r="AD69" s="40">
        <v>42.058823529411768</v>
      </c>
    </row>
    <row r="70" spans="1:39" x14ac:dyDescent="0.2">
      <c r="A70" s="3" t="s">
        <v>4</v>
      </c>
      <c r="B70" s="2">
        <v>7</v>
      </c>
      <c r="C70" s="3" t="s">
        <v>16</v>
      </c>
      <c r="D70">
        <v>40</v>
      </c>
      <c r="E70" s="76">
        <v>2224.6402978232722</v>
      </c>
      <c r="F70" s="76">
        <v>3.3472597999016065</v>
      </c>
      <c r="G70" s="76">
        <v>7.7073505176316708</v>
      </c>
      <c r="H70" s="35">
        <f t="shared" si="6"/>
        <v>2981</v>
      </c>
      <c r="M70" s="43"/>
      <c r="N70" s="43"/>
      <c r="O70" s="39">
        <v>8103</v>
      </c>
      <c r="P70" s="40">
        <v>46.666666666666664</v>
      </c>
      <c r="R70" s="107"/>
      <c r="S70" s="107"/>
      <c r="T70" s="107"/>
      <c r="U70" s="109"/>
      <c r="V70" s="107" t="s">
        <v>4</v>
      </c>
      <c r="W70" s="106" t="s">
        <v>6</v>
      </c>
      <c r="X70" s="39">
        <v>1097</v>
      </c>
      <c r="Y70" s="40">
        <v>62.8</v>
      </c>
      <c r="Z70" s="109"/>
      <c r="AB70" s="41" t="s">
        <v>46</v>
      </c>
      <c r="AC70" s="45"/>
      <c r="AD70" s="42">
        <v>90</v>
      </c>
    </row>
    <row r="71" spans="1:39" x14ac:dyDescent="0.2">
      <c r="A71" s="3" t="s">
        <v>4</v>
      </c>
      <c r="B71" s="2">
        <v>7</v>
      </c>
      <c r="C71" s="3" t="s">
        <v>16</v>
      </c>
      <c r="D71">
        <v>10</v>
      </c>
      <c r="E71" s="76">
        <v>109.95574287564276</v>
      </c>
      <c r="F71" s="76">
        <v>2.0412179170444094</v>
      </c>
      <c r="G71" s="76">
        <v>4.7000779473388139</v>
      </c>
      <c r="H71" s="35">
        <f t="shared" si="6"/>
        <v>148</v>
      </c>
      <c r="M71" s="43"/>
      <c r="N71" s="36" t="s">
        <v>10</v>
      </c>
      <c r="O71" s="36">
        <v>20</v>
      </c>
      <c r="P71" s="38">
        <v>10</v>
      </c>
      <c r="R71" s="107"/>
      <c r="S71" s="107"/>
      <c r="T71" s="107"/>
      <c r="U71" s="109"/>
      <c r="V71" s="107" t="s">
        <v>4</v>
      </c>
      <c r="W71" s="106" t="s">
        <v>6</v>
      </c>
      <c r="X71" s="39">
        <v>2981</v>
      </c>
      <c r="Y71" s="40">
        <v>45</v>
      </c>
      <c r="Z71" s="109"/>
    </row>
    <row r="72" spans="1:39" x14ac:dyDescent="0.2">
      <c r="A72" s="3" t="s">
        <v>4</v>
      </c>
      <c r="B72" s="2">
        <v>8</v>
      </c>
      <c r="C72" s="3" t="s">
        <v>16</v>
      </c>
      <c r="D72">
        <v>5</v>
      </c>
      <c r="E72" s="76">
        <v>21.598449493429829</v>
      </c>
      <c r="F72" s="76">
        <v>1.334422575196434</v>
      </c>
      <c r="G72" s="76">
        <v>3.0726215294020354</v>
      </c>
      <c r="H72" s="35">
        <f t="shared" si="6"/>
        <v>55</v>
      </c>
      <c r="M72" s="43"/>
      <c r="N72" s="43"/>
      <c r="O72" s="39">
        <v>1097</v>
      </c>
      <c r="P72" s="40">
        <v>40</v>
      </c>
      <c r="R72" s="107"/>
      <c r="S72" s="107"/>
      <c r="T72" s="107"/>
      <c r="U72" s="109"/>
      <c r="V72" s="107" t="s">
        <v>4</v>
      </c>
      <c r="W72" s="106" t="s">
        <v>6</v>
      </c>
      <c r="X72" s="36">
        <v>8103</v>
      </c>
      <c r="Y72" s="38">
        <v>77.5</v>
      </c>
      <c r="Z72" s="109"/>
    </row>
    <row r="73" spans="1:39" x14ac:dyDescent="0.2">
      <c r="A73" s="3" t="s">
        <v>4</v>
      </c>
      <c r="B73" s="2">
        <v>8</v>
      </c>
      <c r="C73" s="3" t="s">
        <v>16</v>
      </c>
      <c r="D73">
        <v>10</v>
      </c>
      <c r="E73" s="76">
        <v>81.288709911635891</v>
      </c>
      <c r="F73" s="76">
        <v>1.910030231159108</v>
      </c>
      <c r="G73" s="76">
        <v>4.3980071374349334</v>
      </c>
      <c r="H73" s="35">
        <f t="shared" si="6"/>
        <v>148</v>
      </c>
      <c r="M73" s="43"/>
      <c r="N73" s="36" t="s">
        <v>7</v>
      </c>
      <c r="O73" s="36">
        <v>1</v>
      </c>
      <c r="P73" s="38">
        <v>0</v>
      </c>
      <c r="R73" s="107"/>
      <c r="S73" s="107"/>
      <c r="T73" s="107"/>
      <c r="U73" s="109"/>
      <c r="V73" s="107" t="s">
        <v>4</v>
      </c>
      <c r="W73" s="106" t="s">
        <v>6</v>
      </c>
      <c r="X73" s="39">
        <v>22026</v>
      </c>
      <c r="Y73" s="40">
        <v>75</v>
      </c>
      <c r="Z73" s="109"/>
    </row>
    <row r="74" spans="1:39" x14ac:dyDescent="0.2">
      <c r="A74" s="3" t="s">
        <v>4</v>
      </c>
      <c r="B74" s="2">
        <v>8</v>
      </c>
      <c r="C74" s="3" t="s">
        <v>16</v>
      </c>
      <c r="D74">
        <v>0</v>
      </c>
      <c r="E74" s="76">
        <v>12.370021073509811</v>
      </c>
      <c r="F74" s="76">
        <v>1.0923704394917908</v>
      </c>
      <c r="G74" s="76">
        <v>2.5152758900011518</v>
      </c>
      <c r="H74" s="35">
        <f t="shared" si="6"/>
        <v>20</v>
      </c>
      <c r="M74" s="43"/>
      <c r="N74" s="43"/>
      <c r="O74" s="39">
        <v>3</v>
      </c>
      <c r="P74" s="40">
        <v>0</v>
      </c>
      <c r="R74" s="107"/>
      <c r="S74" s="107"/>
      <c r="T74" s="107"/>
      <c r="U74" s="109"/>
      <c r="V74" s="107" t="s">
        <v>4</v>
      </c>
      <c r="W74" s="106" t="s">
        <v>6</v>
      </c>
      <c r="X74" s="39">
        <v>59874</v>
      </c>
      <c r="Y74" s="40">
        <v>63.333333333333336</v>
      </c>
      <c r="Z74" s="109"/>
    </row>
    <row r="75" spans="1:39" x14ac:dyDescent="0.2">
      <c r="A75" s="3" t="s">
        <v>4</v>
      </c>
      <c r="B75" s="2">
        <v>8</v>
      </c>
      <c r="C75" s="3" t="s">
        <v>16</v>
      </c>
      <c r="D75">
        <v>15</v>
      </c>
      <c r="E75" s="76">
        <v>42.411500823462205</v>
      </c>
      <c r="F75" s="76">
        <v>1.62748364118914</v>
      </c>
      <c r="G75" s="76">
        <v>3.7474195712937837</v>
      </c>
      <c r="H75" s="35">
        <f t="shared" si="6"/>
        <v>55</v>
      </c>
      <c r="M75" s="43"/>
      <c r="N75" s="43"/>
      <c r="O75" s="39">
        <v>7</v>
      </c>
      <c r="P75" s="40">
        <v>6.25</v>
      </c>
      <c r="R75" s="107"/>
      <c r="S75" s="107"/>
      <c r="T75" s="107"/>
      <c r="U75" s="109"/>
      <c r="V75" s="107" t="s">
        <v>4</v>
      </c>
      <c r="W75" s="106" t="s">
        <v>6</v>
      </c>
      <c r="X75" s="39">
        <v>162754</v>
      </c>
      <c r="Y75" s="40">
        <v>70</v>
      </c>
      <c r="Z75" s="109"/>
    </row>
    <row r="76" spans="1:39" x14ac:dyDescent="0.2">
      <c r="A76" s="3" t="s">
        <v>4</v>
      </c>
      <c r="B76" s="2">
        <v>8</v>
      </c>
      <c r="C76" s="3" t="s">
        <v>16</v>
      </c>
      <c r="D76">
        <v>0</v>
      </c>
      <c r="E76" s="76">
        <v>19.634954084936208</v>
      </c>
      <c r="F76" s="76">
        <v>1.2930298900382091</v>
      </c>
      <c r="G76" s="76">
        <v>2.9773113495977102</v>
      </c>
      <c r="H76" s="35">
        <f t="shared" si="6"/>
        <v>20</v>
      </c>
      <c r="M76" s="43"/>
      <c r="N76" s="43"/>
      <c r="O76" s="39">
        <v>20</v>
      </c>
      <c r="P76" s="40">
        <v>10.076923076923077</v>
      </c>
      <c r="R76" s="107"/>
      <c r="S76" s="107"/>
      <c r="T76" s="107"/>
      <c r="U76" s="109"/>
      <c r="V76" s="107" t="s">
        <v>4</v>
      </c>
      <c r="W76" s="106" t="s">
        <v>12</v>
      </c>
      <c r="X76" s="39">
        <v>55</v>
      </c>
      <c r="Y76" s="40">
        <v>0</v>
      </c>
      <c r="Z76" s="109"/>
    </row>
    <row r="77" spans="1:39" x14ac:dyDescent="0.2">
      <c r="A77" s="3" t="s">
        <v>4</v>
      </c>
      <c r="B77" s="2">
        <v>8</v>
      </c>
      <c r="C77" s="3" t="s">
        <v>16</v>
      </c>
      <c r="D77">
        <v>10</v>
      </c>
      <c r="E77" s="76">
        <v>38.877209088173693</v>
      </c>
      <c r="F77" s="76">
        <v>1.5896950802997403</v>
      </c>
      <c r="G77" s="76">
        <v>3.6604081943041544</v>
      </c>
      <c r="H77" s="35">
        <f t="shared" si="6"/>
        <v>55</v>
      </c>
      <c r="M77" s="43"/>
      <c r="N77" s="43"/>
      <c r="O77" s="39">
        <v>55</v>
      </c>
      <c r="P77" s="40">
        <v>15.178571428571429</v>
      </c>
      <c r="R77" s="107"/>
      <c r="S77" s="107"/>
      <c r="T77" s="107"/>
      <c r="U77" s="109"/>
      <c r="V77" s="107" t="s">
        <v>4</v>
      </c>
      <c r="W77" s="106" t="s">
        <v>12</v>
      </c>
      <c r="X77" s="39">
        <v>148</v>
      </c>
      <c r="Y77" s="40">
        <v>1.25</v>
      </c>
      <c r="Z77" s="109"/>
    </row>
    <row r="78" spans="1:39" x14ac:dyDescent="0.2">
      <c r="A78" s="3" t="s">
        <v>4</v>
      </c>
      <c r="B78" s="2">
        <v>8</v>
      </c>
      <c r="C78" s="3" t="s">
        <v>16</v>
      </c>
      <c r="D78">
        <v>15</v>
      </c>
      <c r="E78" s="76">
        <v>57.726765009712452</v>
      </c>
      <c r="F78" s="76">
        <v>1.7613772204503664</v>
      </c>
      <c r="G78" s="76">
        <v>4.0557209309483007</v>
      </c>
      <c r="H78" s="35">
        <f t="shared" si="6"/>
        <v>148</v>
      </c>
      <c r="M78" s="43"/>
      <c r="N78" s="43"/>
      <c r="O78" s="39">
        <v>148</v>
      </c>
      <c r="P78" s="40">
        <v>20</v>
      </c>
      <c r="R78" s="107"/>
      <c r="S78" s="107"/>
      <c r="T78" s="107"/>
      <c r="U78" s="109"/>
      <c r="V78" s="107" t="s">
        <v>4</v>
      </c>
      <c r="W78" s="106" t="s">
        <v>12</v>
      </c>
      <c r="X78" s="39">
        <v>403</v>
      </c>
      <c r="Y78" s="40">
        <v>5</v>
      </c>
      <c r="Z78" s="109"/>
    </row>
    <row r="79" spans="1:39" x14ac:dyDescent="0.2">
      <c r="A79" s="3" t="s">
        <v>4</v>
      </c>
      <c r="B79" s="2">
        <v>8</v>
      </c>
      <c r="C79" s="3" t="s">
        <v>16</v>
      </c>
      <c r="D79">
        <v>0</v>
      </c>
      <c r="E79" s="76">
        <v>1.1780972450961724</v>
      </c>
      <c r="F79" s="76">
        <v>7.1181140421852696E-2</v>
      </c>
      <c r="G79" s="76">
        <v>0.16390063283767389</v>
      </c>
      <c r="H79" s="35">
        <f t="shared" si="6"/>
        <v>3</v>
      </c>
      <c r="M79" s="43"/>
      <c r="N79" s="43"/>
      <c r="O79" s="39">
        <v>403</v>
      </c>
      <c r="P79" s="40">
        <v>60</v>
      </c>
      <c r="R79" s="107"/>
      <c r="S79" s="107"/>
      <c r="T79" s="107"/>
      <c r="U79" s="109"/>
      <c r="V79" s="107" t="s">
        <v>4</v>
      </c>
      <c r="W79" s="106" t="s">
        <v>12</v>
      </c>
      <c r="X79" s="36">
        <v>1097</v>
      </c>
      <c r="Y79" s="38">
        <v>1.75</v>
      </c>
      <c r="Z79" s="109"/>
    </row>
    <row r="80" spans="1:39" x14ac:dyDescent="0.2">
      <c r="A80" s="3" t="s">
        <v>4</v>
      </c>
      <c r="B80" s="2">
        <v>8</v>
      </c>
      <c r="C80" s="3" t="s">
        <v>16</v>
      </c>
      <c r="D80">
        <v>0</v>
      </c>
      <c r="E80" s="76">
        <v>70.096786083222256</v>
      </c>
      <c r="F80" s="76">
        <v>1.8456981061504023</v>
      </c>
      <c r="G80" s="76">
        <v>4.249876945389258</v>
      </c>
      <c r="H80" s="35">
        <f t="shared" si="6"/>
        <v>148</v>
      </c>
      <c r="M80" s="43"/>
      <c r="N80" s="43"/>
      <c r="O80" s="39">
        <v>1097</v>
      </c>
      <c r="P80" s="40">
        <v>70</v>
      </c>
      <c r="R80" s="107"/>
      <c r="S80" s="107"/>
      <c r="T80" s="107"/>
      <c r="U80" s="109"/>
      <c r="V80" s="107" t="s">
        <v>4</v>
      </c>
      <c r="W80" s="106" t="s">
        <v>12</v>
      </c>
      <c r="X80" s="39">
        <v>2981</v>
      </c>
      <c r="Y80" s="40">
        <v>30</v>
      </c>
      <c r="Z80" s="109"/>
    </row>
    <row r="81" spans="1:26" x14ac:dyDescent="0.2">
      <c r="A81" s="3" t="s">
        <v>4</v>
      </c>
      <c r="B81" s="2">
        <v>8</v>
      </c>
      <c r="C81" s="3" t="s">
        <v>16</v>
      </c>
      <c r="D81">
        <v>5</v>
      </c>
      <c r="E81" s="76">
        <v>61.850105367549055</v>
      </c>
      <c r="F81" s="76">
        <v>1.7913404438278095</v>
      </c>
      <c r="G81" s="76">
        <v>4.1247138024352523</v>
      </c>
      <c r="H81" s="35">
        <f t="shared" si="6"/>
        <v>148</v>
      </c>
      <c r="M81" s="36" t="s">
        <v>15</v>
      </c>
      <c r="N81" s="36" t="s">
        <v>13</v>
      </c>
      <c r="O81" s="36">
        <v>1</v>
      </c>
      <c r="P81" s="38">
        <v>0</v>
      </c>
      <c r="R81" s="107"/>
      <c r="S81" s="107"/>
      <c r="T81" s="107"/>
      <c r="U81" s="109"/>
      <c r="V81" s="107" t="s">
        <v>4</v>
      </c>
      <c r="W81" s="106" t="s">
        <v>12</v>
      </c>
      <c r="X81" s="39">
        <v>8103</v>
      </c>
      <c r="Y81" s="40">
        <v>46.666666666666664</v>
      </c>
      <c r="Z81" s="109"/>
    </row>
    <row r="82" spans="1:26" x14ac:dyDescent="0.2">
      <c r="A82" s="3" t="s">
        <v>4</v>
      </c>
      <c r="B82" s="2">
        <v>8</v>
      </c>
      <c r="C82" s="3" t="s">
        <v>16</v>
      </c>
      <c r="D82">
        <v>10</v>
      </c>
      <c r="E82" s="76">
        <v>123.11116211255002</v>
      </c>
      <c r="F82" s="76">
        <v>2.0902974308689255</v>
      </c>
      <c r="G82" s="76">
        <v>4.8130877042425393</v>
      </c>
      <c r="H82" s="35">
        <f t="shared" si="6"/>
        <v>148</v>
      </c>
      <c r="M82" s="43"/>
      <c r="N82" s="43"/>
      <c r="O82" s="39">
        <v>3</v>
      </c>
      <c r="P82" s="40">
        <v>5</v>
      </c>
      <c r="R82" s="107"/>
      <c r="S82" s="107"/>
      <c r="T82" s="107"/>
      <c r="U82" s="109"/>
      <c r="V82" s="107" t="s">
        <v>15</v>
      </c>
      <c r="W82" s="106" t="s">
        <v>16</v>
      </c>
      <c r="X82" s="39">
        <v>1</v>
      </c>
      <c r="Y82" s="40">
        <v>0</v>
      </c>
      <c r="Z82" s="109"/>
    </row>
    <row r="83" spans="1:26" x14ac:dyDescent="0.2">
      <c r="A83" s="3" t="s">
        <v>4</v>
      </c>
      <c r="B83" s="2">
        <v>8</v>
      </c>
      <c r="C83" s="3" t="s">
        <v>16</v>
      </c>
      <c r="D83">
        <v>0</v>
      </c>
      <c r="E83" s="76">
        <v>10.602875205865551</v>
      </c>
      <c r="F83" s="76">
        <v>1.0254236498611775</v>
      </c>
      <c r="G83" s="76">
        <v>2.3611252101738933</v>
      </c>
      <c r="H83" s="35">
        <f t="shared" si="6"/>
        <v>20</v>
      </c>
      <c r="M83" s="43"/>
      <c r="N83" s="43"/>
      <c r="O83" s="39">
        <v>20</v>
      </c>
      <c r="P83" s="40">
        <v>12.5</v>
      </c>
      <c r="R83" s="107"/>
      <c r="S83" s="107"/>
      <c r="T83" s="107"/>
      <c r="U83" s="109"/>
      <c r="V83" s="107" t="s">
        <v>15</v>
      </c>
      <c r="W83" s="106" t="s">
        <v>16</v>
      </c>
      <c r="X83" s="39">
        <v>3</v>
      </c>
      <c r="Y83" s="40">
        <v>10</v>
      </c>
      <c r="Z83" s="109"/>
    </row>
    <row r="84" spans="1:26" x14ac:dyDescent="0.2">
      <c r="A84" s="3" t="s">
        <v>4</v>
      </c>
      <c r="B84" s="2">
        <v>8</v>
      </c>
      <c r="C84" s="3" t="s">
        <v>16</v>
      </c>
      <c r="D84">
        <v>30</v>
      </c>
      <c r="E84" s="76">
        <v>77.754418176347386</v>
      </c>
      <c r="F84" s="76">
        <v>1.8907250759637213</v>
      </c>
      <c r="G84" s="76">
        <v>4.3535553748640998</v>
      </c>
      <c r="H84" s="35">
        <f t="shared" si="6"/>
        <v>148</v>
      </c>
      <c r="M84" s="43"/>
      <c r="N84" s="36" t="s">
        <v>23</v>
      </c>
      <c r="O84" s="36">
        <v>20</v>
      </c>
      <c r="P84" s="38">
        <v>0</v>
      </c>
      <c r="R84" s="107"/>
      <c r="S84" s="107"/>
      <c r="T84" s="107"/>
      <c r="U84" s="109"/>
      <c r="V84" s="107" t="s">
        <v>15</v>
      </c>
      <c r="W84" s="106" t="s">
        <v>16</v>
      </c>
      <c r="X84" s="39">
        <v>7</v>
      </c>
      <c r="Y84" s="40">
        <v>7.5</v>
      </c>
      <c r="Z84" s="109"/>
    </row>
    <row r="85" spans="1:26" x14ac:dyDescent="0.2">
      <c r="A85" s="3" t="s">
        <v>4</v>
      </c>
      <c r="B85" s="2">
        <v>8</v>
      </c>
      <c r="C85" s="3" t="s">
        <v>16</v>
      </c>
      <c r="D85">
        <v>0</v>
      </c>
      <c r="E85" s="76">
        <v>8.8357293382212934</v>
      </c>
      <c r="F85" s="76">
        <v>0.94624240381355273</v>
      </c>
      <c r="G85" s="76">
        <v>2.1788036533799389</v>
      </c>
      <c r="H85" s="35">
        <f t="shared" si="6"/>
        <v>20</v>
      </c>
      <c r="M85" s="43"/>
      <c r="N85" s="43"/>
      <c r="O85" s="39">
        <v>55</v>
      </c>
      <c r="P85" s="40">
        <v>5</v>
      </c>
      <c r="R85" s="107"/>
      <c r="S85" s="107"/>
      <c r="T85" s="107"/>
      <c r="U85" s="109"/>
      <c r="V85" s="107" t="s">
        <v>15</v>
      </c>
      <c r="W85" s="106" t="s">
        <v>16</v>
      </c>
      <c r="X85" s="39">
        <v>20</v>
      </c>
      <c r="Y85" s="40">
        <v>7.7777777777777777</v>
      </c>
      <c r="Z85" s="109"/>
    </row>
    <row r="86" spans="1:26" x14ac:dyDescent="0.2">
      <c r="A86" s="3" t="s">
        <v>4</v>
      </c>
      <c r="B86" s="2">
        <v>8</v>
      </c>
      <c r="C86" s="3" t="s">
        <v>16</v>
      </c>
      <c r="D86">
        <v>0</v>
      </c>
      <c r="E86" s="76">
        <v>4.7123889803846897</v>
      </c>
      <c r="F86" s="76">
        <v>0.67324113174981504</v>
      </c>
      <c r="G86" s="76">
        <v>1.5501949939575645</v>
      </c>
      <c r="H86" s="35">
        <f t="shared" si="6"/>
        <v>7</v>
      </c>
      <c r="M86" s="43"/>
      <c r="N86" s="36" t="s">
        <v>16</v>
      </c>
      <c r="O86" s="36">
        <v>1</v>
      </c>
      <c r="P86" s="38">
        <v>0</v>
      </c>
      <c r="R86" s="107"/>
      <c r="S86" s="107"/>
      <c r="T86" s="107"/>
      <c r="U86" s="109"/>
      <c r="V86" s="107" t="s">
        <v>15</v>
      </c>
      <c r="W86" s="106" t="s">
        <v>16</v>
      </c>
      <c r="X86" s="39">
        <v>55</v>
      </c>
      <c r="Y86" s="40">
        <v>13.125</v>
      </c>
      <c r="Z86" s="109"/>
    </row>
    <row r="87" spans="1:26" x14ac:dyDescent="0.2">
      <c r="A87" s="3" t="s">
        <v>4</v>
      </c>
      <c r="B87" s="2">
        <v>9</v>
      </c>
      <c r="C87" s="26" t="s">
        <v>16</v>
      </c>
      <c r="D87">
        <v>20</v>
      </c>
      <c r="E87" s="76">
        <v>117.80972450961724</v>
      </c>
      <c r="F87" s="76">
        <v>2.0711811404218525</v>
      </c>
      <c r="G87" s="76">
        <v>4.7690708188257656</v>
      </c>
      <c r="H87" s="35">
        <f t="shared" si="6"/>
        <v>148</v>
      </c>
      <c r="M87" s="43"/>
      <c r="N87" s="43"/>
      <c r="O87" s="39">
        <v>3</v>
      </c>
      <c r="P87" s="40">
        <v>10</v>
      </c>
      <c r="R87" s="107"/>
      <c r="S87" s="107"/>
      <c r="T87" s="107"/>
      <c r="U87" s="109"/>
      <c r="V87" s="107" t="s">
        <v>15</v>
      </c>
      <c r="W87" s="106" t="s">
        <v>16</v>
      </c>
      <c r="X87" s="39">
        <v>148</v>
      </c>
      <c r="Y87" s="40">
        <v>19.166666666666668</v>
      </c>
      <c r="Z87" s="109"/>
    </row>
    <row r="88" spans="1:26" x14ac:dyDescent="0.2">
      <c r="A88" s="11" t="s">
        <v>4</v>
      </c>
      <c r="B88" s="7">
        <v>9</v>
      </c>
      <c r="C88" s="11" t="s">
        <v>16</v>
      </c>
      <c r="D88">
        <v>0</v>
      </c>
      <c r="E88" s="76">
        <v>2.9452431127404308</v>
      </c>
      <c r="F88" s="76">
        <v>0.46912114909389024</v>
      </c>
      <c r="G88" s="76">
        <v>1.0801913647118289</v>
      </c>
      <c r="H88" s="35">
        <f t="shared" si="6"/>
        <v>3</v>
      </c>
      <c r="M88" s="43"/>
      <c r="N88" s="43"/>
      <c r="O88" s="39">
        <v>7</v>
      </c>
      <c r="P88" s="40">
        <v>7.5</v>
      </c>
      <c r="R88" s="107"/>
      <c r="S88" s="107"/>
      <c r="T88" s="107"/>
      <c r="U88" s="109"/>
      <c r="V88" s="107" t="s">
        <v>15</v>
      </c>
      <c r="W88" s="106" t="s">
        <v>16</v>
      </c>
      <c r="X88" s="39">
        <v>403</v>
      </c>
      <c r="Y88" s="40">
        <v>13.333333333333334</v>
      </c>
      <c r="Z88" s="109"/>
    </row>
    <row r="89" spans="1:26" x14ac:dyDescent="0.2">
      <c r="A89" s="3" t="s">
        <v>4</v>
      </c>
      <c r="B89" s="2">
        <v>9</v>
      </c>
      <c r="C89" s="3" t="s">
        <v>16</v>
      </c>
      <c r="D89">
        <v>50</v>
      </c>
      <c r="E89" s="76">
        <v>70.882184246619701</v>
      </c>
      <c r="F89" s="76">
        <v>1.8505370919438668</v>
      </c>
      <c r="G89" s="76">
        <v>4.2610191219424998</v>
      </c>
      <c r="H89" s="35">
        <f t="shared" si="6"/>
        <v>148</v>
      </c>
      <c r="M89" s="43"/>
      <c r="N89" s="43"/>
      <c r="O89" s="39">
        <v>20</v>
      </c>
      <c r="P89" s="40">
        <v>7.7777777777777777</v>
      </c>
      <c r="R89" s="107"/>
      <c r="S89" s="107"/>
      <c r="T89" s="107"/>
      <c r="U89" s="109"/>
      <c r="V89" s="107" t="s">
        <v>15</v>
      </c>
      <c r="W89" s="106" t="s">
        <v>16</v>
      </c>
      <c r="X89" s="39">
        <v>1097</v>
      </c>
      <c r="Y89" s="40">
        <v>23.5</v>
      </c>
      <c r="Z89" s="109"/>
    </row>
    <row r="90" spans="1:26" x14ac:dyDescent="0.2">
      <c r="A90" s="3" t="s">
        <v>4</v>
      </c>
      <c r="B90" s="2">
        <v>9</v>
      </c>
      <c r="C90" s="3" t="s">
        <v>16</v>
      </c>
      <c r="D90">
        <v>15</v>
      </c>
      <c r="E90" s="76">
        <v>11.780972450961723</v>
      </c>
      <c r="F90" s="76">
        <v>1.0711811404218528</v>
      </c>
      <c r="G90" s="76">
        <v>2.4664857258317197</v>
      </c>
      <c r="H90" s="35">
        <f t="shared" si="6"/>
        <v>20</v>
      </c>
      <c r="M90" s="43"/>
      <c r="N90" s="43"/>
      <c r="O90" s="39">
        <v>55</v>
      </c>
      <c r="P90" s="40">
        <v>13.125</v>
      </c>
      <c r="R90" s="107"/>
      <c r="S90" s="107"/>
      <c r="T90" s="107"/>
      <c r="U90" s="109"/>
      <c r="V90" s="107" t="s">
        <v>15</v>
      </c>
      <c r="W90" s="106" t="s">
        <v>16</v>
      </c>
      <c r="X90" s="39">
        <v>2981</v>
      </c>
      <c r="Y90" s="40">
        <v>27.5</v>
      </c>
      <c r="Z90" s="109"/>
    </row>
    <row r="91" spans="1:26" x14ac:dyDescent="0.2">
      <c r="A91" s="3" t="s">
        <v>4</v>
      </c>
      <c r="B91" s="2">
        <v>9</v>
      </c>
      <c r="C91" s="3" t="s">
        <v>16</v>
      </c>
      <c r="D91">
        <v>10</v>
      </c>
      <c r="E91" s="76">
        <v>25.918139392115794</v>
      </c>
      <c r="F91" s="76">
        <v>1.4136038212440589</v>
      </c>
      <c r="G91" s="76">
        <v>3.2549430861959898</v>
      </c>
      <c r="H91" s="35">
        <f t="shared" si="6"/>
        <v>55</v>
      </c>
      <c r="M91" s="43"/>
      <c r="N91" s="43"/>
      <c r="O91" s="39">
        <v>148</v>
      </c>
      <c r="P91" s="40">
        <v>19.166666666666668</v>
      </c>
      <c r="R91" s="107"/>
      <c r="S91" s="107"/>
      <c r="T91" s="107"/>
      <c r="U91" s="109"/>
      <c r="V91" s="107" t="s">
        <v>15</v>
      </c>
      <c r="W91" s="34" t="s">
        <v>5</v>
      </c>
      <c r="X91" s="34">
        <v>1</v>
      </c>
      <c r="Y91">
        <v>0</v>
      </c>
    </row>
    <row r="92" spans="1:26" x14ac:dyDescent="0.2">
      <c r="A92" s="3" t="s">
        <v>4</v>
      </c>
      <c r="B92" s="2">
        <v>9</v>
      </c>
      <c r="C92" s="3" t="s">
        <v>16</v>
      </c>
      <c r="D92">
        <v>60</v>
      </c>
      <c r="E92" s="76">
        <v>146.08405839192537</v>
      </c>
      <c r="F92" s="76">
        <v>2.1646028255840877</v>
      </c>
      <c r="G92" s="76">
        <v>4.9841821984427108</v>
      </c>
      <c r="H92" s="35">
        <f t="shared" si="6"/>
        <v>148</v>
      </c>
      <c r="M92" s="43"/>
      <c r="N92" s="43"/>
      <c r="O92" s="39">
        <v>403</v>
      </c>
      <c r="P92" s="40">
        <v>13.333333333333334</v>
      </c>
      <c r="R92" s="107"/>
      <c r="S92" s="107"/>
      <c r="T92" s="107"/>
      <c r="U92" s="109"/>
      <c r="V92" s="107" t="s">
        <v>15</v>
      </c>
      <c r="W92" s="34" t="s">
        <v>5</v>
      </c>
      <c r="X92" s="34">
        <v>3</v>
      </c>
      <c r="Y92">
        <v>0.7142857142857143</v>
      </c>
    </row>
    <row r="93" spans="1:26" x14ac:dyDescent="0.2">
      <c r="A93" s="3" t="s">
        <v>4</v>
      </c>
      <c r="B93" s="2">
        <v>9</v>
      </c>
      <c r="C93" s="3" t="s">
        <v>16</v>
      </c>
      <c r="D93">
        <v>0</v>
      </c>
      <c r="E93" s="76">
        <v>4.7123889803846897</v>
      </c>
      <c r="F93" s="76">
        <v>0.67324113174981504</v>
      </c>
      <c r="G93" s="76">
        <v>1.5501949939575645</v>
      </c>
      <c r="H93" s="35">
        <f t="shared" si="6"/>
        <v>7</v>
      </c>
      <c r="M93" s="43"/>
      <c r="N93" s="43"/>
      <c r="O93" s="39">
        <v>1097</v>
      </c>
      <c r="P93" s="40">
        <v>23.5</v>
      </c>
      <c r="R93" s="107"/>
      <c r="S93" s="107"/>
      <c r="T93" s="107"/>
      <c r="U93" s="109"/>
      <c r="V93" s="107" t="s">
        <v>15</v>
      </c>
      <c r="W93" s="34" t="s">
        <v>5</v>
      </c>
      <c r="X93" s="34">
        <v>7</v>
      </c>
      <c r="Y93">
        <v>1.6666666666666667</v>
      </c>
    </row>
    <row r="94" spans="1:26" x14ac:dyDescent="0.2">
      <c r="A94" s="11" t="s">
        <v>4</v>
      </c>
      <c r="B94" s="7">
        <v>10</v>
      </c>
      <c r="C94" s="11" t="s">
        <v>16</v>
      </c>
      <c r="D94">
        <v>0</v>
      </c>
      <c r="E94" s="76">
        <v>0.78539816339744828</v>
      </c>
      <c r="F94" s="76">
        <v>-0.10491011863382856</v>
      </c>
      <c r="G94" s="76">
        <v>-0.24156447527049049</v>
      </c>
      <c r="H94" s="35">
        <f t="shared" si="6"/>
        <v>1</v>
      </c>
      <c r="M94" s="43"/>
      <c r="N94" s="43"/>
      <c r="O94" s="39">
        <v>2981</v>
      </c>
      <c r="P94" s="40">
        <v>27.5</v>
      </c>
      <c r="R94" s="107"/>
      <c r="S94" s="107"/>
      <c r="T94" s="107"/>
      <c r="U94" s="109"/>
      <c r="V94" s="107" t="s">
        <v>15</v>
      </c>
      <c r="W94" s="34" t="s">
        <v>5</v>
      </c>
      <c r="X94" s="34">
        <v>20</v>
      </c>
      <c r="Y94">
        <v>8.4</v>
      </c>
    </row>
    <row r="95" spans="1:26" x14ac:dyDescent="0.2">
      <c r="A95" s="11" t="s">
        <v>4</v>
      </c>
      <c r="B95" s="7">
        <v>10</v>
      </c>
      <c r="C95" s="11" t="s">
        <v>16</v>
      </c>
      <c r="D95">
        <v>10</v>
      </c>
      <c r="E95" s="76">
        <v>15.707963267948966</v>
      </c>
      <c r="F95" s="76">
        <v>1.1961198770301527</v>
      </c>
      <c r="G95" s="76">
        <v>2.7541677982835004</v>
      </c>
      <c r="H95" s="35">
        <f t="shared" si="6"/>
        <v>20</v>
      </c>
      <c r="M95" s="43"/>
      <c r="N95" s="36" t="s">
        <v>9</v>
      </c>
      <c r="O95" s="36">
        <v>3</v>
      </c>
      <c r="P95" s="38">
        <v>3</v>
      </c>
      <c r="R95" s="107"/>
      <c r="S95" s="107"/>
      <c r="T95" s="107"/>
      <c r="U95" s="109"/>
      <c r="V95" s="107" t="s">
        <v>15</v>
      </c>
      <c r="W95" s="34" t="s">
        <v>5</v>
      </c>
      <c r="X95" s="34">
        <v>55</v>
      </c>
      <c r="Y95">
        <v>7.333333333333333</v>
      </c>
    </row>
    <row r="96" spans="1:26" x14ac:dyDescent="0.2">
      <c r="A96" s="11" t="s">
        <v>4</v>
      </c>
      <c r="B96" s="7">
        <v>10</v>
      </c>
      <c r="C96" s="11" t="s">
        <v>16</v>
      </c>
      <c r="D96">
        <v>30</v>
      </c>
      <c r="E96" s="76">
        <v>28.077984341458777</v>
      </c>
      <c r="F96" s="76">
        <v>1.448365927503271</v>
      </c>
      <c r="G96" s="76">
        <v>3.3349857938695262</v>
      </c>
      <c r="H96" s="35">
        <f t="shared" si="6"/>
        <v>55</v>
      </c>
      <c r="M96" s="43"/>
      <c r="N96" s="43"/>
      <c r="O96" s="39">
        <v>7</v>
      </c>
      <c r="P96" s="40">
        <v>7.5</v>
      </c>
      <c r="R96" s="107"/>
      <c r="S96" s="107"/>
      <c r="T96" s="107"/>
      <c r="U96" s="109"/>
      <c r="V96" s="107" t="s">
        <v>15</v>
      </c>
      <c r="W96" s="34" t="s">
        <v>5</v>
      </c>
      <c r="X96" s="34">
        <v>148</v>
      </c>
      <c r="Y96">
        <v>6.666666666666667</v>
      </c>
    </row>
    <row r="97" spans="1:25" x14ac:dyDescent="0.2">
      <c r="A97" s="11" t="s">
        <v>4</v>
      </c>
      <c r="B97" s="7">
        <v>10</v>
      </c>
      <c r="C97" s="11" t="s">
        <v>16</v>
      </c>
      <c r="D97">
        <v>0</v>
      </c>
      <c r="E97" s="76">
        <v>1.7671458676442586</v>
      </c>
      <c r="F97" s="76">
        <v>0.24727239947753393</v>
      </c>
      <c r="G97" s="76">
        <v>0.56936574094583825</v>
      </c>
      <c r="H97" s="35">
        <f t="shared" si="6"/>
        <v>3</v>
      </c>
      <c r="M97" s="43"/>
      <c r="N97" s="43"/>
      <c r="O97" s="39">
        <v>20</v>
      </c>
      <c r="P97" s="40">
        <v>15</v>
      </c>
      <c r="R97" s="107"/>
      <c r="S97" s="107"/>
      <c r="T97" s="107"/>
      <c r="U97" s="109"/>
      <c r="V97" s="107" t="s">
        <v>15</v>
      </c>
      <c r="W97" s="34" t="s">
        <v>5</v>
      </c>
      <c r="X97" s="34">
        <v>403</v>
      </c>
      <c r="Y97">
        <v>20</v>
      </c>
    </row>
    <row r="98" spans="1:25" x14ac:dyDescent="0.2">
      <c r="A98" s="11" t="s">
        <v>4</v>
      </c>
      <c r="B98" s="7">
        <v>10</v>
      </c>
      <c r="C98" s="11" t="s">
        <v>16</v>
      </c>
      <c r="D98">
        <v>20</v>
      </c>
      <c r="E98" s="76">
        <v>7.0685834705770345</v>
      </c>
      <c r="F98" s="76">
        <v>0.84933239080549627</v>
      </c>
      <c r="G98" s="76">
        <v>1.9556601020657289</v>
      </c>
      <c r="H98" s="35">
        <f t="shared" si="6"/>
        <v>20</v>
      </c>
      <c r="M98" s="43"/>
      <c r="N98" s="43"/>
      <c r="O98" s="39">
        <v>55</v>
      </c>
      <c r="P98" s="40">
        <v>11.5625</v>
      </c>
      <c r="R98" s="107"/>
      <c r="S98" s="107"/>
      <c r="T98" s="107"/>
      <c r="U98" s="109"/>
      <c r="V98" s="107" t="s">
        <v>15</v>
      </c>
      <c r="W98" s="34" t="s">
        <v>5</v>
      </c>
      <c r="X98" s="34">
        <v>1097</v>
      </c>
      <c r="Y98">
        <v>21</v>
      </c>
    </row>
    <row r="99" spans="1:25" x14ac:dyDescent="0.2">
      <c r="A99" s="11" t="s">
        <v>4</v>
      </c>
      <c r="B99" s="7">
        <v>10</v>
      </c>
      <c r="C99" s="11" t="s">
        <v>16</v>
      </c>
      <c r="D99">
        <v>20</v>
      </c>
      <c r="E99" s="76">
        <v>71.274883328318438</v>
      </c>
      <c r="F99" s="76">
        <v>1.8529365150743216</v>
      </c>
      <c r="G99" s="76">
        <v>4.2665439978744697</v>
      </c>
      <c r="H99" s="35">
        <f t="shared" si="6"/>
        <v>148</v>
      </c>
      <c r="M99" s="43"/>
      <c r="N99" s="43"/>
      <c r="O99" s="39">
        <v>148</v>
      </c>
      <c r="P99" s="40">
        <v>14.75</v>
      </c>
      <c r="R99" s="107"/>
      <c r="S99" s="107"/>
      <c r="T99" s="107"/>
      <c r="U99" s="109"/>
      <c r="V99" s="107" t="s">
        <v>15</v>
      </c>
      <c r="W99" s="34" t="s">
        <v>5</v>
      </c>
      <c r="X99" s="34">
        <v>2981</v>
      </c>
      <c r="Y99">
        <v>52.5</v>
      </c>
    </row>
    <row r="100" spans="1:25" x14ac:dyDescent="0.2">
      <c r="A100" s="3" t="s">
        <v>4</v>
      </c>
      <c r="B100" s="2">
        <v>1</v>
      </c>
      <c r="C100" s="3" t="s">
        <v>9</v>
      </c>
      <c r="D100">
        <v>60</v>
      </c>
      <c r="E100" s="76">
        <v>182.60507298990672</v>
      </c>
      <c r="F100" s="76">
        <v>2.2615128385921444</v>
      </c>
      <c r="G100" s="76">
        <v>5.2073257497569205</v>
      </c>
      <c r="H100" s="35">
        <f t="shared" si="6"/>
        <v>403</v>
      </c>
      <c r="M100" s="43"/>
      <c r="N100" s="43"/>
      <c r="O100" s="39">
        <v>403</v>
      </c>
      <c r="P100" s="40">
        <v>22.291666666666668</v>
      </c>
      <c r="R100" s="107"/>
      <c r="S100" s="107"/>
      <c r="T100" s="107"/>
      <c r="U100" s="109"/>
      <c r="V100" s="107" t="s">
        <v>15</v>
      </c>
      <c r="W100" s="34" t="s">
        <v>5</v>
      </c>
      <c r="X100" s="34">
        <v>8103</v>
      </c>
      <c r="Y100">
        <v>10</v>
      </c>
    </row>
    <row r="101" spans="1:25" x14ac:dyDescent="0.2">
      <c r="A101" s="3" t="s">
        <v>4</v>
      </c>
      <c r="B101" s="2">
        <v>1</v>
      </c>
      <c r="C101" s="3" t="s">
        <v>9</v>
      </c>
      <c r="D101">
        <v>20</v>
      </c>
      <c r="E101" s="76">
        <v>4.7123889803846897</v>
      </c>
      <c r="F101" s="76">
        <v>0.67324113174981504</v>
      </c>
      <c r="G101" s="76">
        <v>1.5501949939575645</v>
      </c>
      <c r="H101" s="35">
        <f t="shared" si="6"/>
        <v>7</v>
      </c>
      <c r="M101" s="43"/>
      <c r="N101" s="43"/>
      <c r="O101" s="39">
        <v>1097</v>
      </c>
      <c r="P101" s="40">
        <v>23.636363636363637</v>
      </c>
      <c r="R101" s="107"/>
      <c r="S101" s="107"/>
      <c r="T101" s="107"/>
      <c r="U101" s="109"/>
      <c r="V101" s="107" t="s">
        <v>15</v>
      </c>
      <c r="W101" s="34" t="s">
        <v>5</v>
      </c>
      <c r="X101" s="34">
        <v>22026</v>
      </c>
      <c r="Y101">
        <v>70</v>
      </c>
    </row>
    <row r="102" spans="1:25" x14ac:dyDescent="0.2">
      <c r="A102" s="3" t="s">
        <v>4</v>
      </c>
      <c r="B102" s="2">
        <v>1</v>
      </c>
      <c r="C102" s="3" t="s">
        <v>9</v>
      </c>
      <c r="D102">
        <v>0</v>
      </c>
      <c r="E102" s="76">
        <v>1.7671458676442586</v>
      </c>
      <c r="F102" s="76">
        <v>0.24727239947753393</v>
      </c>
      <c r="G102" s="76">
        <v>0.56936574094583825</v>
      </c>
      <c r="H102" s="35">
        <f t="shared" si="6"/>
        <v>3</v>
      </c>
      <c r="M102" s="43"/>
      <c r="N102" s="43"/>
      <c r="O102" s="39">
        <v>2981</v>
      </c>
      <c r="P102" s="40">
        <v>43.214285714285715</v>
      </c>
      <c r="R102" s="107"/>
      <c r="S102" s="107"/>
      <c r="T102" s="107"/>
      <c r="U102" s="109"/>
      <c r="V102" s="107" t="s">
        <v>15</v>
      </c>
      <c r="W102" s="34" t="s">
        <v>8</v>
      </c>
      <c r="X102" s="34">
        <v>55</v>
      </c>
      <c r="Y102">
        <v>5</v>
      </c>
    </row>
    <row r="103" spans="1:25" x14ac:dyDescent="0.2">
      <c r="A103" s="3" t="s">
        <v>4</v>
      </c>
      <c r="B103" s="2">
        <v>1</v>
      </c>
      <c r="C103" s="3" t="s">
        <v>9</v>
      </c>
      <c r="D103">
        <v>0</v>
      </c>
      <c r="E103" s="76">
        <v>6.2831853071795862</v>
      </c>
      <c r="F103" s="76">
        <v>0.79817986835811505</v>
      </c>
      <c r="G103" s="76">
        <v>1.8378770664093453</v>
      </c>
      <c r="H103" s="35">
        <f t="shared" si="6"/>
        <v>7</v>
      </c>
      <c r="M103" s="43"/>
      <c r="N103" s="43"/>
      <c r="O103" s="39">
        <v>8103</v>
      </c>
      <c r="P103" s="40">
        <v>43.571428571428569</v>
      </c>
      <c r="R103" s="107"/>
      <c r="S103" s="107"/>
      <c r="T103" s="107"/>
      <c r="U103" s="109"/>
      <c r="V103" s="107" t="s">
        <v>15</v>
      </c>
      <c r="W103" s="34" t="s">
        <v>8</v>
      </c>
      <c r="X103" s="34">
        <v>148</v>
      </c>
      <c r="Y103">
        <v>2.5</v>
      </c>
    </row>
    <row r="104" spans="1:25" x14ac:dyDescent="0.2">
      <c r="A104" s="3" t="s">
        <v>4</v>
      </c>
      <c r="B104" s="2">
        <v>1</v>
      </c>
      <c r="C104" s="3" t="s">
        <v>9</v>
      </c>
      <c r="D104">
        <v>5</v>
      </c>
      <c r="E104" s="76">
        <v>35.342917352885173</v>
      </c>
      <c r="F104" s="76">
        <v>1.5483023951415151</v>
      </c>
      <c r="G104" s="76">
        <v>3.5650980144998292</v>
      </c>
      <c r="H104" s="35">
        <f t="shared" si="6"/>
        <v>55</v>
      </c>
      <c r="M104" s="43"/>
      <c r="N104" s="36" t="s">
        <v>5</v>
      </c>
      <c r="O104" s="36">
        <v>1</v>
      </c>
      <c r="P104" s="38">
        <v>0</v>
      </c>
      <c r="R104" s="107"/>
      <c r="S104" s="107"/>
      <c r="T104" s="107"/>
      <c r="U104" s="109"/>
      <c r="V104" s="107" t="s">
        <v>15</v>
      </c>
      <c r="W104" s="34" t="s">
        <v>8</v>
      </c>
      <c r="X104" s="34">
        <v>403</v>
      </c>
      <c r="Y104">
        <v>80</v>
      </c>
    </row>
    <row r="105" spans="1:25" x14ac:dyDescent="0.2">
      <c r="A105" s="3" t="s">
        <v>4</v>
      </c>
      <c r="B105" s="2">
        <v>1</v>
      </c>
      <c r="C105" s="3" t="s">
        <v>9</v>
      </c>
      <c r="D105">
        <v>20</v>
      </c>
      <c r="E105" s="76">
        <v>65.973445725385659</v>
      </c>
      <c r="F105" s="76">
        <v>1.8193691674280532</v>
      </c>
      <c r="G105" s="76">
        <v>4.1892523235728234</v>
      </c>
      <c r="H105" s="35">
        <f t="shared" si="6"/>
        <v>148</v>
      </c>
      <c r="M105" s="43"/>
      <c r="N105" s="43"/>
      <c r="O105" s="39">
        <v>3</v>
      </c>
      <c r="P105" s="40">
        <v>0.7142857142857143</v>
      </c>
      <c r="R105" s="107"/>
      <c r="S105" s="107"/>
      <c r="T105" s="107"/>
      <c r="U105" s="109"/>
      <c r="V105" s="107" t="s">
        <v>15</v>
      </c>
      <c r="W105" s="34" t="s">
        <v>8</v>
      </c>
      <c r="X105" s="34">
        <v>1097</v>
      </c>
      <c r="Y105">
        <v>72.142857142857139</v>
      </c>
    </row>
    <row r="106" spans="1:25" x14ac:dyDescent="0.2">
      <c r="A106" s="3" t="s">
        <v>4</v>
      </c>
      <c r="B106" s="2">
        <v>2</v>
      </c>
      <c r="C106" s="3" t="s">
        <v>9</v>
      </c>
      <c r="D106">
        <v>0</v>
      </c>
      <c r="E106" s="76">
        <v>4.7123889803846897</v>
      </c>
      <c r="F106" s="76">
        <v>0.67324113174981504</v>
      </c>
      <c r="G106" s="76">
        <v>1.5501949939575645</v>
      </c>
      <c r="H106" s="35">
        <f t="shared" si="6"/>
        <v>7</v>
      </c>
      <c r="M106" s="43"/>
      <c r="N106" s="43"/>
      <c r="O106" s="39">
        <v>7</v>
      </c>
      <c r="P106" s="40">
        <v>1.6666666666666667</v>
      </c>
      <c r="R106" s="107"/>
      <c r="S106" s="107"/>
      <c r="T106" s="107"/>
      <c r="U106" s="109"/>
      <c r="V106" s="107" t="s">
        <v>15</v>
      </c>
      <c r="W106" s="34" t="s">
        <v>8</v>
      </c>
      <c r="X106" s="34">
        <v>2981</v>
      </c>
      <c r="Y106">
        <v>80</v>
      </c>
    </row>
    <row r="107" spans="1:25" x14ac:dyDescent="0.2">
      <c r="A107" s="3" t="s">
        <v>4</v>
      </c>
      <c r="B107" s="2">
        <v>2</v>
      </c>
      <c r="C107" s="3" t="s">
        <v>9</v>
      </c>
      <c r="D107">
        <v>30</v>
      </c>
      <c r="E107" s="76">
        <v>53.603424651875848</v>
      </c>
      <c r="F107" s="76">
        <v>1.7291925370789651</v>
      </c>
      <c r="G107" s="76">
        <v>3.9816129587945785</v>
      </c>
      <c r="H107" s="35">
        <f t="shared" si="6"/>
        <v>55</v>
      </c>
      <c r="M107" s="43"/>
      <c r="N107" s="43"/>
      <c r="O107" s="39">
        <v>20</v>
      </c>
      <c r="P107" s="40">
        <v>8.4</v>
      </c>
      <c r="R107" s="107"/>
      <c r="S107" s="107"/>
      <c r="T107" s="107"/>
      <c r="U107" s="109"/>
      <c r="V107" s="107" t="s">
        <v>15</v>
      </c>
      <c r="W107" s="34" t="s">
        <v>6</v>
      </c>
      <c r="X107" s="34">
        <v>3</v>
      </c>
      <c r="Y107">
        <v>0</v>
      </c>
    </row>
    <row r="108" spans="1:25" x14ac:dyDescent="0.2">
      <c r="A108" s="3" t="s">
        <v>4</v>
      </c>
      <c r="B108" s="2">
        <v>2</v>
      </c>
      <c r="C108" s="3" t="s">
        <v>9</v>
      </c>
      <c r="D108">
        <v>15</v>
      </c>
      <c r="E108" s="76">
        <v>15.707963267948966</v>
      </c>
      <c r="F108" s="76">
        <v>1.1961198770301527</v>
      </c>
      <c r="G108" s="76">
        <v>2.7541677982835004</v>
      </c>
      <c r="H108" s="35">
        <f t="shared" si="6"/>
        <v>20</v>
      </c>
      <c r="M108" s="43"/>
      <c r="N108" s="43"/>
      <c r="O108" s="39">
        <v>55</v>
      </c>
      <c r="P108" s="40">
        <v>7.333333333333333</v>
      </c>
      <c r="R108" s="107"/>
      <c r="S108" s="107"/>
      <c r="T108" s="107"/>
      <c r="U108" s="109"/>
      <c r="V108" s="107" t="s">
        <v>15</v>
      </c>
      <c r="W108" s="34" t="s">
        <v>6</v>
      </c>
      <c r="X108" s="34">
        <v>20</v>
      </c>
      <c r="Y108">
        <v>5</v>
      </c>
    </row>
    <row r="109" spans="1:25" x14ac:dyDescent="0.2">
      <c r="A109" s="3" t="s">
        <v>4</v>
      </c>
      <c r="B109" s="2">
        <v>2</v>
      </c>
      <c r="C109" s="3" t="s">
        <v>9</v>
      </c>
      <c r="D109">
        <v>0</v>
      </c>
      <c r="E109" s="76">
        <v>7.8539816339744828</v>
      </c>
      <c r="F109" s="76">
        <v>0.8950898813661714</v>
      </c>
      <c r="G109" s="76">
        <v>2.061020617723555</v>
      </c>
      <c r="H109" s="35">
        <f t="shared" si="6"/>
        <v>20</v>
      </c>
      <c r="M109" s="43"/>
      <c r="N109" s="43"/>
      <c r="O109" s="39">
        <v>148</v>
      </c>
      <c r="P109" s="40">
        <v>6.666666666666667</v>
      </c>
      <c r="R109" s="107"/>
      <c r="S109" s="107"/>
      <c r="T109" s="107"/>
      <c r="U109" s="109"/>
      <c r="V109" s="107" t="s">
        <v>15</v>
      </c>
      <c r="W109" s="34" t="s">
        <v>6</v>
      </c>
      <c r="X109" s="34">
        <v>55</v>
      </c>
      <c r="Y109">
        <v>36.666666666666664</v>
      </c>
    </row>
    <row r="110" spans="1:25" x14ac:dyDescent="0.2">
      <c r="A110" s="3" t="s">
        <v>4</v>
      </c>
      <c r="B110" s="2">
        <v>2</v>
      </c>
      <c r="C110" s="3" t="s">
        <v>9</v>
      </c>
      <c r="D110">
        <v>25</v>
      </c>
      <c r="E110" s="76">
        <v>4.7123889803846897</v>
      </c>
      <c r="F110" s="76">
        <v>0.67324113174981504</v>
      </c>
      <c r="G110" s="76">
        <v>1.5501949939575645</v>
      </c>
      <c r="H110" s="35">
        <f t="shared" si="6"/>
        <v>7</v>
      </c>
      <c r="M110" s="43"/>
      <c r="N110" s="43"/>
      <c r="O110" s="39">
        <v>403</v>
      </c>
      <c r="P110" s="40">
        <v>20</v>
      </c>
      <c r="R110" s="107"/>
      <c r="S110" s="107"/>
      <c r="T110" s="107"/>
      <c r="U110" s="109"/>
      <c r="V110" s="107" t="s">
        <v>15</v>
      </c>
      <c r="W110" s="34" t="s">
        <v>6</v>
      </c>
      <c r="X110" s="34">
        <v>148</v>
      </c>
      <c r="Y110">
        <v>16.666666666666668</v>
      </c>
    </row>
    <row r="111" spans="1:25" x14ac:dyDescent="0.2">
      <c r="A111" s="3" t="s">
        <v>4</v>
      </c>
      <c r="B111" s="2">
        <v>2</v>
      </c>
      <c r="C111" s="3" t="s">
        <v>9</v>
      </c>
      <c r="D111">
        <v>10</v>
      </c>
      <c r="E111" s="76">
        <v>15.904312808798327</v>
      </c>
      <c r="F111" s="76">
        <v>1.2015149089168589</v>
      </c>
      <c r="G111" s="76">
        <v>2.7665903182820575</v>
      </c>
      <c r="H111" s="35">
        <f t="shared" si="6"/>
        <v>20</v>
      </c>
      <c r="M111" s="43"/>
      <c r="N111" s="43"/>
      <c r="O111" s="39">
        <v>1097</v>
      </c>
      <c r="P111" s="40">
        <v>21</v>
      </c>
      <c r="R111" s="107"/>
      <c r="S111" s="107"/>
      <c r="T111" s="107"/>
      <c r="U111" s="109"/>
      <c r="V111" s="107" t="s">
        <v>15</v>
      </c>
      <c r="W111" s="34" t="s">
        <v>6</v>
      </c>
      <c r="X111" s="34">
        <v>403</v>
      </c>
      <c r="Y111">
        <v>34.444444444444443</v>
      </c>
    </row>
    <row r="112" spans="1:25" x14ac:dyDescent="0.2">
      <c r="A112" s="3" t="s">
        <v>4</v>
      </c>
      <c r="B112" s="2">
        <v>2</v>
      </c>
      <c r="C112" s="3" t="s">
        <v>9</v>
      </c>
      <c r="D112">
        <v>50</v>
      </c>
      <c r="E112" s="76">
        <v>64.795348480289476</v>
      </c>
      <c r="F112" s="76">
        <v>1.8115438299160964</v>
      </c>
      <c r="G112" s="76">
        <v>4.1712338180701449</v>
      </c>
      <c r="H112" s="35">
        <f t="shared" si="6"/>
        <v>148</v>
      </c>
      <c r="M112" s="43"/>
      <c r="N112" s="43"/>
      <c r="O112" s="39">
        <v>2981</v>
      </c>
      <c r="P112" s="40">
        <v>52.5</v>
      </c>
      <c r="R112" s="107"/>
      <c r="S112" s="107"/>
      <c r="T112" s="107"/>
      <c r="U112" s="109"/>
      <c r="V112" s="107" t="s">
        <v>15</v>
      </c>
      <c r="W112" s="34" t="s">
        <v>6</v>
      </c>
      <c r="X112" s="34">
        <v>1097</v>
      </c>
      <c r="Y112">
        <v>22.5</v>
      </c>
    </row>
    <row r="113" spans="1:25" x14ac:dyDescent="0.2">
      <c r="A113" s="3" t="s">
        <v>4</v>
      </c>
      <c r="B113" s="2">
        <v>2</v>
      </c>
      <c r="C113" s="3" t="s">
        <v>9</v>
      </c>
      <c r="D113">
        <v>10</v>
      </c>
      <c r="E113" s="76">
        <v>33.379421944391552</v>
      </c>
      <c r="F113" s="76">
        <v>1.523478811416483</v>
      </c>
      <c r="G113" s="76">
        <v>3.5079396006598809</v>
      </c>
      <c r="H113" s="35">
        <f t="shared" si="6"/>
        <v>55</v>
      </c>
      <c r="M113" s="43"/>
      <c r="N113" s="43"/>
      <c r="O113" s="39">
        <v>8103</v>
      </c>
      <c r="P113" s="40">
        <v>10</v>
      </c>
      <c r="R113" s="107"/>
      <c r="S113" s="107"/>
      <c r="T113" s="107"/>
      <c r="U113" s="109"/>
      <c r="V113" s="107" t="s">
        <v>15</v>
      </c>
      <c r="W113" s="34" t="s">
        <v>6</v>
      </c>
      <c r="X113" s="34">
        <v>2981</v>
      </c>
      <c r="Y113">
        <v>52.272727272727273</v>
      </c>
    </row>
    <row r="114" spans="1:25" x14ac:dyDescent="0.2">
      <c r="A114" s="3" t="s">
        <v>4</v>
      </c>
      <c r="B114" s="2">
        <v>2</v>
      </c>
      <c r="C114" s="3" t="s">
        <v>9</v>
      </c>
      <c r="D114">
        <v>0</v>
      </c>
      <c r="E114" s="76">
        <v>2042.0352248333654</v>
      </c>
      <c r="F114" s="76">
        <v>3.3100632293369894</v>
      </c>
      <c r="G114" s="76">
        <v>7.6217022487390826</v>
      </c>
      <c r="H114" s="35">
        <f t="shared" si="6"/>
        <v>2981</v>
      </c>
      <c r="M114" s="43"/>
      <c r="N114" s="43"/>
      <c r="O114" s="39">
        <v>22026</v>
      </c>
      <c r="P114" s="40">
        <v>70</v>
      </c>
      <c r="R114" s="107"/>
      <c r="S114" s="107"/>
      <c r="T114" s="107"/>
      <c r="U114" s="109"/>
      <c r="V114" s="107" t="s">
        <v>15</v>
      </c>
      <c r="W114" s="34" t="s">
        <v>6</v>
      </c>
      <c r="X114" s="34">
        <v>8103</v>
      </c>
      <c r="Y114">
        <v>49.545454545454547</v>
      </c>
    </row>
    <row r="115" spans="1:25" x14ac:dyDescent="0.2">
      <c r="A115" s="3" t="s">
        <v>4</v>
      </c>
      <c r="B115" s="2">
        <v>2</v>
      </c>
      <c r="C115" s="3" t="s">
        <v>9</v>
      </c>
      <c r="D115">
        <v>0</v>
      </c>
      <c r="E115" s="76">
        <v>28.274333882308138</v>
      </c>
      <c r="F115" s="76">
        <v>1.4513923821334587</v>
      </c>
      <c r="G115" s="76">
        <v>3.3419544631856195</v>
      </c>
      <c r="H115" s="35">
        <f t="shared" si="6"/>
        <v>55</v>
      </c>
      <c r="M115" s="43"/>
      <c r="N115" s="36" t="s">
        <v>8</v>
      </c>
      <c r="O115" s="36">
        <v>55</v>
      </c>
      <c r="P115" s="38">
        <v>5</v>
      </c>
      <c r="R115" s="107"/>
      <c r="S115" s="107"/>
      <c r="T115" s="107"/>
      <c r="U115" s="109"/>
      <c r="V115" s="107" t="s">
        <v>15</v>
      </c>
      <c r="W115" s="34" t="s">
        <v>6</v>
      </c>
      <c r="X115" s="34">
        <v>22026</v>
      </c>
      <c r="Y115">
        <v>27.5</v>
      </c>
    </row>
    <row r="116" spans="1:25" x14ac:dyDescent="0.2">
      <c r="A116" s="3" t="s">
        <v>4</v>
      </c>
      <c r="B116" s="2">
        <v>2</v>
      </c>
      <c r="C116" s="3" t="s">
        <v>9</v>
      </c>
      <c r="D116">
        <v>2</v>
      </c>
      <c r="E116" s="76">
        <v>32.986722862692829</v>
      </c>
      <c r="F116" s="76">
        <v>1.518339171764072</v>
      </c>
      <c r="G116" s="76">
        <v>3.496105143012878</v>
      </c>
      <c r="H116" s="35">
        <f t="shared" si="6"/>
        <v>55</v>
      </c>
      <c r="M116" s="43"/>
      <c r="N116" s="43"/>
      <c r="O116" s="39">
        <v>148</v>
      </c>
      <c r="P116" s="40">
        <v>2.5</v>
      </c>
      <c r="R116" s="107"/>
      <c r="S116" s="107"/>
      <c r="T116" s="107"/>
      <c r="U116" s="109"/>
      <c r="V116" s="107" t="s">
        <v>15</v>
      </c>
      <c r="W116" s="34" t="s">
        <v>12</v>
      </c>
      <c r="X116" s="34">
        <v>3</v>
      </c>
      <c r="Y116">
        <v>0</v>
      </c>
    </row>
    <row r="117" spans="1:25" x14ac:dyDescent="0.2">
      <c r="A117" s="3" t="s">
        <v>4</v>
      </c>
      <c r="B117" s="2">
        <v>3</v>
      </c>
      <c r="C117" s="3" t="s">
        <v>9</v>
      </c>
      <c r="D117">
        <v>25</v>
      </c>
      <c r="E117" s="76">
        <v>2438.6612973490769</v>
      </c>
      <c r="F117" s="76">
        <v>3.3871514858787704</v>
      </c>
      <c r="G117" s="76">
        <v>7.7992045190970885</v>
      </c>
      <c r="H117" s="35">
        <f t="shared" si="6"/>
        <v>2981</v>
      </c>
      <c r="M117" s="43"/>
      <c r="N117" s="43"/>
      <c r="O117" s="39">
        <v>403</v>
      </c>
      <c r="P117" s="40">
        <v>80</v>
      </c>
      <c r="R117" s="107"/>
      <c r="S117" s="107"/>
      <c r="T117" s="107"/>
      <c r="U117" s="109"/>
      <c r="V117" s="107" t="s">
        <v>15</v>
      </c>
      <c r="W117" s="34" t="s">
        <v>12</v>
      </c>
      <c r="X117" s="34">
        <v>7</v>
      </c>
      <c r="Y117">
        <v>50</v>
      </c>
    </row>
    <row r="118" spans="1:25" x14ac:dyDescent="0.2">
      <c r="A118" s="3" t="s">
        <v>4</v>
      </c>
      <c r="B118" s="2">
        <v>3</v>
      </c>
      <c r="C118" s="3" t="s">
        <v>9</v>
      </c>
      <c r="D118">
        <v>30</v>
      </c>
      <c r="E118" s="76">
        <v>1473.4069545336129</v>
      </c>
      <c r="F118" s="76">
        <v>3.1683227154092171</v>
      </c>
      <c r="G118" s="76">
        <v>7.2953326542956791</v>
      </c>
      <c r="H118" s="35">
        <f t="shared" si="6"/>
        <v>2981</v>
      </c>
      <c r="M118" s="43"/>
      <c r="N118" s="43"/>
      <c r="O118" s="39">
        <v>1097</v>
      </c>
      <c r="P118" s="40">
        <v>72.142857142857139</v>
      </c>
      <c r="R118" s="107"/>
      <c r="S118" s="107"/>
      <c r="T118" s="107"/>
      <c r="U118" s="109"/>
      <c r="V118" s="107" t="s">
        <v>15</v>
      </c>
      <c r="W118" s="34" t="s">
        <v>12</v>
      </c>
      <c r="X118" s="34">
        <v>20</v>
      </c>
      <c r="Y118">
        <v>2.5</v>
      </c>
    </row>
    <row r="119" spans="1:25" x14ac:dyDescent="0.2">
      <c r="A119" s="3" t="s">
        <v>4</v>
      </c>
      <c r="B119" s="2">
        <v>4</v>
      </c>
      <c r="C119" s="3" t="s">
        <v>9</v>
      </c>
      <c r="D119">
        <v>0</v>
      </c>
      <c r="E119" s="76">
        <v>5.8904862254808616</v>
      </c>
      <c r="F119" s="76">
        <v>0.7701511447578715</v>
      </c>
      <c r="G119" s="76">
        <v>1.7733385452717743</v>
      </c>
      <c r="H119" s="35">
        <f t="shared" si="6"/>
        <v>7</v>
      </c>
      <c r="M119" s="43"/>
      <c r="N119" s="43"/>
      <c r="O119" s="39">
        <v>2981</v>
      </c>
      <c r="P119" s="40">
        <v>80</v>
      </c>
      <c r="R119" s="107"/>
      <c r="S119" s="107"/>
      <c r="T119" s="107"/>
      <c r="U119" s="109"/>
      <c r="V119" s="107" t="s">
        <v>15</v>
      </c>
      <c r="W119" s="34" t="s">
        <v>12</v>
      </c>
      <c r="X119" s="34">
        <v>55</v>
      </c>
      <c r="Y119">
        <v>7.5</v>
      </c>
    </row>
    <row r="120" spans="1:25" x14ac:dyDescent="0.2">
      <c r="A120" s="3" t="s">
        <v>4</v>
      </c>
      <c r="B120" s="2">
        <v>4</v>
      </c>
      <c r="C120" s="3" t="s">
        <v>9</v>
      </c>
      <c r="D120">
        <v>45</v>
      </c>
      <c r="E120" s="76">
        <v>41.037054037516675</v>
      </c>
      <c r="F120" s="76">
        <v>1.6131761761492631</v>
      </c>
      <c r="G120" s="76">
        <v>3.7144754155744302</v>
      </c>
      <c r="H120" s="35">
        <f t="shared" si="6"/>
        <v>55</v>
      </c>
      <c r="M120" s="43"/>
      <c r="N120" s="36" t="s">
        <v>14</v>
      </c>
      <c r="O120" s="36">
        <v>20</v>
      </c>
      <c r="P120" s="38">
        <v>25</v>
      </c>
      <c r="R120" s="107"/>
      <c r="S120" s="107"/>
      <c r="T120" s="107"/>
      <c r="U120" s="109"/>
      <c r="V120" s="107" t="s">
        <v>15</v>
      </c>
      <c r="W120" s="34" t="s">
        <v>12</v>
      </c>
      <c r="X120" s="34">
        <v>148</v>
      </c>
      <c r="Y120">
        <v>6</v>
      </c>
    </row>
    <row r="121" spans="1:25" x14ac:dyDescent="0.2">
      <c r="A121" s="3" t="s">
        <v>4</v>
      </c>
      <c r="B121" s="2">
        <v>4</v>
      </c>
      <c r="C121" s="3" t="s">
        <v>9</v>
      </c>
      <c r="D121">
        <v>0</v>
      </c>
      <c r="E121" s="76">
        <v>2.3561944901923448</v>
      </c>
      <c r="F121" s="76">
        <v>0.37221113608583389</v>
      </c>
      <c r="G121" s="76">
        <v>0.85704781339761926</v>
      </c>
      <c r="H121" s="35">
        <f t="shared" si="6"/>
        <v>3</v>
      </c>
      <c r="M121" s="43"/>
      <c r="N121" s="43"/>
      <c r="O121" s="39">
        <v>55</v>
      </c>
      <c r="P121" s="40">
        <v>5</v>
      </c>
      <c r="R121" s="107"/>
      <c r="S121" s="107"/>
      <c r="T121" s="107"/>
      <c r="U121" s="109"/>
      <c r="V121" s="107" t="s">
        <v>15</v>
      </c>
      <c r="W121" s="34" t="s">
        <v>12</v>
      </c>
      <c r="X121" s="34">
        <v>403</v>
      </c>
      <c r="Y121">
        <v>2.5</v>
      </c>
    </row>
    <row r="122" spans="1:25" x14ac:dyDescent="0.2">
      <c r="A122" s="3" t="s">
        <v>4</v>
      </c>
      <c r="B122" s="2">
        <v>4</v>
      </c>
      <c r="C122" s="3" t="s">
        <v>9</v>
      </c>
      <c r="D122">
        <v>30</v>
      </c>
      <c r="E122" s="76">
        <v>59.690260418206066</v>
      </c>
      <c r="F122" s="76">
        <v>1.7759034736469628</v>
      </c>
      <c r="G122" s="76">
        <v>4.0891688650158402</v>
      </c>
      <c r="H122" s="35">
        <f t="shared" si="6"/>
        <v>148</v>
      </c>
      <c r="M122" s="43"/>
      <c r="N122" s="43"/>
      <c r="O122" s="39">
        <v>148</v>
      </c>
      <c r="P122" s="40">
        <v>5</v>
      </c>
      <c r="R122" s="107"/>
      <c r="S122" s="107"/>
      <c r="T122" s="107"/>
      <c r="U122" s="109"/>
      <c r="V122" s="107" t="s">
        <v>15</v>
      </c>
      <c r="W122" s="34" t="s">
        <v>12</v>
      </c>
      <c r="X122" s="34">
        <v>1097</v>
      </c>
      <c r="Y122">
        <v>2.1666666666666665</v>
      </c>
    </row>
    <row r="123" spans="1:25" x14ac:dyDescent="0.2">
      <c r="A123" s="3" t="s">
        <v>4</v>
      </c>
      <c r="B123" s="2">
        <v>4</v>
      </c>
      <c r="C123" s="3" t="s">
        <v>9</v>
      </c>
      <c r="D123">
        <v>55</v>
      </c>
      <c r="E123" s="76">
        <v>204.98892064673399</v>
      </c>
      <c r="F123" s="76">
        <v>2.3117303887044525</v>
      </c>
      <c r="G123" s="76">
        <v>5.3229559320522029</v>
      </c>
      <c r="H123" s="35">
        <f t="shared" si="6"/>
        <v>403</v>
      </c>
      <c r="M123" s="43"/>
      <c r="N123" s="43"/>
      <c r="O123" s="39">
        <v>403</v>
      </c>
      <c r="P123" s="40">
        <v>5</v>
      </c>
      <c r="R123" s="107"/>
      <c r="S123" s="107"/>
      <c r="T123" s="107"/>
      <c r="U123" s="109"/>
      <c r="V123" s="107" t="s">
        <v>15</v>
      </c>
      <c r="W123" s="34" t="s">
        <v>12</v>
      </c>
      <c r="X123" s="34">
        <v>2981</v>
      </c>
      <c r="Y123">
        <v>26.666666666666668</v>
      </c>
    </row>
    <row r="124" spans="1:25" x14ac:dyDescent="0.2">
      <c r="A124" s="3" t="s">
        <v>4</v>
      </c>
      <c r="B124" s="2">
        <v>4</v>
      </c>
      <c r="C124" s="3" t="s">
        <v>9</v>
      </c>
      <c r="D124">
        <v>60</v>
      </c>
      <c r="E124" s="76">
        <v>47.123889803846893</v>
      </c>
      <c r="F124" s="76">
        <v>1.673241131749815</v>
      </c>
      <c r="G124" s="76">
        <v>3.85278008695161</v>
      </c>
      <c r="H124" s="35">
        <f t="shared" si="6"/>
        <v>55</v>
      </c>
      <c r="M124" s="43"/>
      <c r="N124" s="36" t="s">
        <v>17</v>
      </c>
      <c r="O124" s="36">
        <v>1097</v>
      </c>
      <c r="P124" s="38">
        <v>60</v>
      </c>
      <c r="R124" s="107"/>
      <c r="S124" s="107"/>
      <c r="T124" s="107"/>
      <c r="U124" s="109"/>
      <c r="V124" s="107" t="s">
        <v>15</v>
      </c>
      <c r="W124" s="34" t="s">
        <v>12</v>
      </c>
      <c r="X124" s="34">
        <v>8103</v>
      </c>
      <c r="Y124">
        <v>40</v>
      </c>
    </row>
    <row r="125" spans="1:25" x14ac:dyDescent="0.2">
      <c r="A125" s="3" t="s">
        <v>4</v>
      </c>
      <c r="B125" s="2">
        <v>4</v>
      </c>
      <c r="C125" s="3" t="s">
        <v>9</v>
      </c>
      <c r="D125">
        <v>0</v>
      </c>
      <c r="E125" s="76">
        <v>17.27875959474386</v>
      </c>
      <c r="F125" s="76">
        <v>1.2375125621883776</v>
      </c>
      <c r="G125" s="76">
        <v>2.8494779780878252</v>
      </c>
      <c r="H125" s="35">
        <f t="shared" si="6"/>
        <v>20</v>
      </c>
      <c r="M125" s="43"/>
      <c r="N125" s="43"/>
      <c r="O125" s="39">
        <v>2981</v>
      </c>
      <c r="P125" s="40">
        <v>50</v>
      </c>
      <c r="R125" s="107"/>
      <c r="S125" s="107"/>
      <c r="T125" s="107"/>
      <c r="U125" s="109"/>
      <c r="V125" t="s">
        <v>32</v>
      </c>
      <c r="W125" s="34" t="s">
        <v>16</v>
      </c>
      <c r="X125" s="34">
        <v>1</v>
      </c>
      <c r="Y125">
        <v>0</v>
      </c>
    </row>
    <row r="126" spans="1:25" x14ac:dyDescent="0.2">
      <c r="A126" s="3" t="s">
        <v>4</v>
      </c>
      <c r="B126" s="2">
        <v>4</v>
      </c>
      <c r="C126" s="3" t="s">
        <v>9</v>
      </c>
      <c r="D126">
        <v>40</v>
      </c>
      <c r="E126" s="76">
        <v>169.64600329384882</v>
      </c>
      <c r="F126" s="76">
        <v>2.2295436325171023</v>
      </c>
      <c r="G126" s="76">
        <v>5.1337139324136745</v>
      </c>
      <c r="H126" s="35">
        <f t="shared" si="6"/>
        <v>403</v>
      </c>
      <c r="M126" s="43"/>
      <c r="N126" s="43"/>
      <c r="O126" s="39">
        <v>8103</v>
      </c>
      <c r="P126" s="40">
        <v>50</v>
      </c>
      <c r="R126" s="107"/>
      <c r="S126" s="107"/>
      <c r="T126" s="107"/>
      <c r="U126" s="109"/>
      <c r="V126" t="s">
        <v>32</v>
      </c>
      <c r="W126" s="34" t="s">
        <v>16</v>
      </c>
      <c r="X126" s="34">
        <v>3</v>
      </c>
      <c r="Y126">
        <v>0</v>
      </c>
    </row>
    <row r="127" spans="1:25" x14ac:dyDescent="0.2">
      <c r="A127" s="3" t="s">
        <v>4</v>
      </c>
      <c r="B127" s="2">
        <v>5</v>
      </c>
      <c r="C127" s="3" t="s">
        <v>9</v>
      </c>
      <c r="D127">
        <v>0</v>
      </c>
      <c r="E127" s="76">
        <v>373.06412761378795</v>
      </c>
      <c r="F127" s="76">
        <v>2.571783490991038</v>
      </c>
      <c r="G127" s="76">
        <v>5.9217503287641504</v>
      </c>
      <c r="H127" s="35">
        <f t="shared" si="6"/>
        <v>403</v>
      </c>
      <c r="M127" s="43"/>
      <c r="N127" s="36" t="s">
        <v>11</v>
      </c>
      <c r="O127" s="36">
        <v>0.37</v>
      </c>
      <c r="P127" s="38">
        <v>0</v>
      </c>
      <c r="R127" s="107"/>
      <c r="S127" s="107"/>
      <c r="T127" s="107"/>
      <c r="U127" s="109"/>
      <c r="V127" t="s">
        <v>32</v>
      </c>
      <c r="W127" s="34" t="s">
        <v>16</v>
      </c>
      <c r="X127" s="34">
        <v>7</v>
      </c>
      <c r="Y127">
        <v>1.1538461538461537</v>
      </c>
    </row>
    <row r="128" spans="1:25" x14ac:dyDescent="0.2">
      <c r="A128" s="3" t="s">
        <v>4</v>
      </c>
      <c r="B128" s="2">
        <v>6</v>
      </c>
      <c r="C128" s="3" t="s">
        <v>9</v>
      </c>
      <c r="D128">
        <v>20</v>
      </c>
      <c r="E128" s="76">
        <v>500.6913291658733</v>
      </c>
      <c r="F128" s="76">
        <v>2.6995700704721641</v>
      </c>
      <c r="G128" s="76">
        <v>6.2159898017620909</v>
      </c>
      <c r="H128" s="35">
        <f t="shared" si="6"/>
        <v>1097</v>
      </c>
      <c r="M128" s="43"/>
      <c r="N128" s="43"/>
      <c r="O128" s="39">
        <v>1</v>
      </c>
      <c r="P128" s="40">
        <v>2.9166666666666665</v>
      </c>
      <c r="R128" s="107"/>
      <c r="S128" s="107"/>
      <c r="T128" s="107"/>
      <c r="U128" s="109"/>
      <c r="V128" t="s">
        <v>32</v>
      </c>
      <c r="W128" s="34" t="s">
        <v>16</v>
      </c>
      <c r="X128" s="34">
        <v>20</v>
      </c>
      <c r="Y128">
        <v>13.4375</v>
      </c>
    </row>
    <row r="129" spans="1:25" x14ac:dyDescent="0.2">
      <c r="A129" s="3" t="s">
        <v>4</v>
      </c>
      <c r="B129" s="2">
        <v>7</v>
      </c>
      <c r="C129" s="3" t="s">
        <v>9</v>
      </c>
      <c r="D129">
        <v>20</v>
      </c>
      <c r="E129" s="76">
        <v>206.16701789183017</v>
      </c>
      <c r="F129" s="76">
        <v>2.3142191891081469</v>
      </c>
      <c r="G129" s="76">
        <v>5.3286866067611882</v>
      </c>
      <c r="H129" s="35">
        <f t="shared" si="6"/>
        <v>403</v>
      </c>
      <c r="M129" s="43"/>
      <c r="N129" s="43"/>
      <c r="O129" s="39">
        <v>3</v>
      </c>
      <c r="P129" s="40">
        <v>5.8</v>
      </c>
      <c r="R129" s="107"/>
      <c r="S129" s="107"/>
      <c r="T129" s="107"/>
      <c r="U129" s="109"/>
      <c r="V129" t="s">
        <v>32</v>
      </c>
      <c r="W129" s="34" t="s">
        <v>16</v>
      </c>
      <c r="X129" s="34">
        <v>55</v>
      </c>
      <c r="Y129">
        <v>10.833333333333334</v>
      </c>
    </row>
    <row r="130" spans="1:25" x14ac:dyDescent="0.2">
      <c r="A130" s="3" t="s">
        <v>4</v>
      </c>
      <c r="B130" s="2">
        <v>7</v>
      </c>
      <c r="C130" s="3" t="s">
        <v>9</v>
      </c>
      <c r="D130">
        <v>0</v>
      </c>
      <c r="E130" s="76">
        <v>21.205750411731103</v>
      </c>
      <c r="F130" s="76">
        <v>1.3264536455251588</v>
      </c>
      <c r="G130" s="76">
        <v>3.0542723907338387</v>
      </c>
      <c r="H130" s="35">
        <f t="shared" si="6"/>
        <v>55</v>
      </c>
      <c r="M130" s="43"/>
      <c r="N130" s="43"/>
      <c r="O130" s="39">
        <v>7</v>
      </c>
      <c r="P130" s="40">
        <v>5</v>
      </c>
      <c r="R130" s="107"/>
      <c r="S130" s="107"/>
      <c r="T130" s="107"/>
      <c r="U130" s="109"/>
      <c r="V130" t="s">
        <v>32</v>
      </c>
      <c r="W130" s="34" t="s">
        <v>16</v>
      </c>
      <c r="X130" s="34">
        <v>148</v>
      </c>
      <c r="Y130">
        <v>13.421052631578947</v>
      </c>
    </row>
    <row r="131" spans="1:25" x14ac:dyDescent="0.2">
      <c r="A131" s="3" t="s">
        <v>4</v>
      </c>
      <c r="B131" s="2">
        <v>8</v>
      </c>
      <c r="C131" s="3" t="s">
        <v>9</v>
      </c>
      <c r="D131">
        <v>0</v>
      </c>
      <c r="E131" s="76">
        <v>4.7123889803846897</v>
      </c>
      <c r="F131" s="76">
        <v>0.67324113174981504</v>
      </c>
      <c r="G131" s="76">
        <v>1.5501949939575645</v>
      </c>
      <c r="H131" s="35">
        <f t="shared" ref="H131:H194" si="7">VLOOKUP(E131,J$2:K$16,2)</f>
        <v>7</v>
      </c>
      <c r="M131" s="43"/>
      <c r="N131" s="43"/>
      <c r="O131" s="39">
        <v>20</v>
      </c>
      <c r="P131" s="40">
        <v>15.833333333333334</v>
      </c>
      <c r="R131" s="107"/>
      <c r="S131" s="107"/>
      <c r="T131" s="107"/>
      <c r="U131" s="109"/>
      <c r="V131" t="s">
        <v>32</v>
      </c>
      <c r="W131" s="34" t="s">
        <v>16</v>
      </c>
      <c r="X131" s="34">
        <v>403</v>
      </c>
      <c r="Y131">
        <v>25.964285714285715</v>
      </c>
    </row>
    <row r="132" spans="1:25" x14ac:dyDescent="0.2">
      <c r="A132" s="3" t="s">
        <v>4</v>
      </c>
      <c r="B132" s="2">
        <v>9</v>
      </c>
      <c r="C132" s="26" t="s">
        <v>9</v>
      </c>
      <c r="D132">
        <v>10</v>
      </c>
      <c r="E132" s="76">
        <v>2.3561944901923448</v>
      </c>
      <c r="F132" s="76">
        <v>0.37221113608583389</v>
      </c>
      <c r="G132" s="76">
        <v>0.85704781339761926</v>
      </c>
      <c r="H132" s="35">
        <f t="shared" si="7"/>
        <v>3</v>
      </c>
      <c r="M132" s="43"/>
      <c r="N132" s="36" t="s">
        <v>6</v>
      </c>
      <c r="O132" s="36">
        <v>3</v>
      </c>
      <c r="P132" s="38">
        <v>0</v>
      </c>
      <c r="R132" s="107"/>
      <c r="S132" s="107"/>
      <c r="T132" s="107"/>
      <c r="U132" s="107"/>
      <c r="V132" t="s">
        <v>32</v>
      </c>
      <c r="W132" s="34" t="s">
        <v>16</v>
      </c>
      <c r="X132" s="34">
        <v>1097</v>
      </c>
      <c r="Y132">
        <v>35.526315789473685</v>
      </c>
    </row>
    <row r="133" spans="1:25" x14ac:dyDescent="0.2">
      <c r="A133" s="3" t="s">
        <v>4</v>
      </c>
      <c r="B133" s="2">
        <v>9</v>
      </c>
      <c r="C133" s="26" t="s">
        <v>9</v>
      </c>
      <c r="D133">
        <v>5</v>
      </c>
      <c r="E133" s="76">
        <v>9.4247779607693793</v>
      </c>
      <c r="F133" s="76">
        <v>0.97427112741379629</v>
      </c>
      <c r="G133" s="76">
        <v>2.2433421745175099</v>
      </c>
      <c r="H133" s="35">
        <f t="shared" si="7"/>
        <v>20</v>
      </c>
      <c r="M133" s="43"/>
      <c r="N133" s="43"/>
      <c r="O133" s="39">
        <v>20</v>
      </c>
      <c r="P133" s="40">
        <v>5</v>
      </c>
      <c r="V133" t="s">
        <v>32</v>
      </c>
      <c r="W133" s="34" t="s">
        <v>16</v>
      </c>
      <c r="X133" s="34">
        <v>2981</v>
      </c>
      <c r="Y133">
        <v>45.833333333333336</v>
      </c>
    </row>
    <row r="134" spans="1:25" x14ac:dyDescent="0.2">
      <c r="A134" s="11" t="s">
        <v>4</v>
      </c>
      <c r="B134" s="7">
        <v>9</v>
      </c>
      <c r="C134" s="11" t="s">
        <v>9</v>
      </c>
      <c r="D134">
        <v>0</v>
      </c>
      <c r="E134" s="76">
        <v>6.8722339297276722</v>
      </c>
      <c r="F134" s="76">
        <v>0.83709793438848468</v>
      </c>
      <c r="G134" s="76">
        <v>1.9274892250990325</v>
      </c>
      <c r="H134" s="35">
        <f t="shared" si="7"/>
        <v>7</v>
      </c>
      <c r="M134" s="43"/>
      <c r="N134" s="43"/>
      <c r="O134" s="39">
        <v>55</v>
      </c>
      <c r="P134" s="40">
        <v>36.666666666666664</v>
      </c>
      <c r="V134" t="s">
        <v>32</v>
      </c>
      <c r="W134" s="34" t="s">
        <v>16</v>
      </c>
      <c r="X134" s="34">
        <v>8103</v>
      </c>
      <c r="Y134">
        <v>56</v>
      </c>
    </row>
    <row r="135" spans="1:25" x14ac:dyDescent="0.2">
      <c r="A135" s="11" t="s">
        <v>4</v>
      </c>
      <c r="B135" s="7">
        <v>9</v>
      </c>
      <c r="C135" s="11" t="s">
        <v>9</v>
      </c>
      <c r="D135">
        <v>0</v>
      </c>
      <c r="E135" s="76">
        <v>12.370021073509811</v>
      </c>
      <c r="F135" s="76">
        <v>1.0923704394917908</v>
      </c>
      <c r="G135" s="76">
        <v>2.5152758900011518</v>
      </c>
      <c r="H135" s="35">
        <f t="shared" si="7"/>
        <v>20</v>
      </c>
      <c r="M135" s="43"/>
      <c r="N135" s="43"/>
      <c r="O135" s="39">
        <v>148</v>
      </c>
      <c r="P135" s="40">
        <v>16.666666666666668</v>
      </c>
      <c r="V135" t="s">
        <v>32</v>
      </c>
      <c r="W135" s="34" t="s">
        <v>16</v>
      </c>
      <c r="X135" s="34">
        <v>22026</v>
      </c>
      <c r="Y135">
        <v>57.5</v>
      </c>
    </row>
    <row r="136" spans="1:25" x14ac:dyDescent="0.2">
      <c r="A136" s="11" t="s">
        <v>4</v>
      </c>
      <c r="B136" s="7">
        <v>9</v>
      </c>
      <c r="C136" s="11" t="s">
        <v>9</v>
      </c>
      <c r="D136">
        <v>0</v>
      </c>
      <c r="E136" s="76">
        <v>8.2466807156732074</v>
      </c>
      <c r="F136" s="76">
        <v>0.91627918043610956</v>
      </c>
      <c r="G136" s="76">
        <v>2.1098107818929872</v>
      </c>
      <c r="H136" s="35">
        <f t="shared" si="7"/>
        <v>20</v>
      </c>
      <c r="M136" s="43"/>
      <c r="N136" s="43"/>
      <c r="O136" s="39">
        <v>403</v>
      </c>
      <c r="P136" s="40">
        <v>34.444444444444443</v>
      </c>
      <c r="V136" t="s">
        <v>32</v>
      </c>
      <c r="W136" s="34" t="s">
        <v>5</v>
      </c>
      <c r="X136" s="34">
        <v>1</v>
      </c>
      <c r="Y136">
        <v>0</v>
      </c>
    </row>
    <row r="137" spans="1:25" x14ac:dyDescent="0.2">
      <c r="A137" s="11" t="s">
        <v>4</v>
      </c>
      <c r="B137" s="7">
        <v>9</v>
      </c>
      <c r="C137" s="11" t="s">
        <v>9</v>
      </c>
      <c r="D137">
        <v>0</v>
      </c>
      <c r="E137" s="76">
        <v>6.2831853071795862</v>
      </c>
      <c r="F137" s="76">
        <v>0.79817986835811505</v>
      </c>
      <c r="G137" s="76">
        <v>1.8378770664093453</v>
      </c>
      <c r="H137" s="35">
        <f t="shared" si="7"/>
        <v>7</v>
      </c>
      <c r="M137" s="43"/>
      <c r="N137" s="43"/>
      <c r="O137" s="39">
        <v>1097</v>
      </c>
      <c r="P137" s="40">
        <v>22.5</v>
      </c>
      <c r="V137" t="s">
        <v>32</v>
      </c>
      <c r="W137" s="34" t="s">
        <v>5</v>
      </c>
      <c r="X137" s="34">
        <v>3</v>
      </c>
      <c r="Y137">
        <v>0</v>
      </c>
    </row>
    <row r="138" spans="1:25" x14ac:dyDescent="0.2">
      <c r="A138" s="11" t="s">
        <v>4</v>
      </c>
      <c r="B138" s="7">
        <v>9</v>
      </c>
      <c r="C138" s="11" t="s">
        <v>9</v>
      </c>
      <c r="D138">
        <v>20</v>
      </c>
      <c r="E138" s="76">
        <v>47.123889803846893</v>
      </c>
      <c r="F138" s="76">
        <v>1.673241131749815</v>
      </c>
      <c r="G138" s="76">
        <v>3.85278008695161</v>
      </c>
      <c r="H138" s="35">
        <f t="shared" si="7"/>
        <v>55</v>
      </c>
      <c r="M138" s="43"/>
      <c r="N138" s="43"/>
      <c r="O138" s="39">
        <v>2981</v>
      </c>
      <c r="P138" s="40">
        <v>52.272727272727273</v>
      </c>
      <c r="V138" t="s">
        <v>32</v>
      </c>
      <c r="W138" s="34" t="s">
        <v>5</v>
      </c>
      <c r="X138" s="34">
        <v>7</v>
      </c>
      <c r="Y138">
        <v>2.5</v>
      </c>
    </row>
    <row r="139" spans="1:25" x14ac:dyDescent="0.2">
      <c r="A139" s="11" t="s">
        <v>4</v>
      </c>
      <c r="B139" s="7">
        <v>9</v>
      </c>
      <c r="C139" s="11" t="s">
        <v>9</v>
      </c>
      <c r="D139">
        <v>10</v>
      </c>
      <c r="E139" s="76">
        <v>37.306412761378795</v>
      </c>
      <c r="F139" s="76">
        <v>1.571783490991038</v>
      </c>
      <c r="G139" s="76">
        <v>3.619165235770105</v>
      </c>
      <c r="H139" s="35">
        <f t="shared" si="7"/>
        <v>55</v>
      </c>
      <c r="M139" s="43"/>
      <c r="N139" s="43"/>
      <c r="O139" s="39">
        <v>8103</v>
      </c>
      <c r="P139" s="40">
        <v>49.545454545454547</v>
      </c>
      <c r="V139" t="s">
        <v>32</v>
      </c>
      <c r="W139" s="34" t="s">
        <v>5</v>
      </c>
      <c r="X139" s="34">
        <v>20</v>
      </c>
      <c r="Y139">
        <v>7</v>
      </c>
    </row>
    <row r="140" spans="1:25" x14ac:dyDescent="0.2">
      <c r="A140" s="11" t="s">
        <v>4</v>
      </c>
      <c r="B140" s="7">
        <v>9</v>
      </c>
      <c r="C140" s="11" t="s">
        <v>9</v>
      </c>
      <c r="D140">
        <v>30</v>
      </c>
      <c r="E140" s="76">
        <v>86.786497055418039</v>
      </c>
      <c r="F140" s="76">
        <v>1.938452159387301</v>
      </c>
      <c r="G140" s="76">
        <v>4.4634510456873171</v>
      </c>
      <c r="H140" s="35">
        <f t="shared" si="7"/>
        <v>148</v>
      </c>
      <c r="M140" s="43"/>
      <c r="N140" s="43"/>
      <c r="O140" s="39">
        <v>22026</v>
      </c>
      <c r="P140" s="40">
        <v>27.5</v>
      </c>
      <c r="V140" t="s">
        <v>32</v>
      </c>
      <c r="W140" s="34" t="s">
        <v>5</v>
      </c>
      <c r="X140" s="34">
        <v>55</v>
      </c>
      <c r="Y140">
        <v>2.4285714285714284</v>
      </c>
    </row>
    <row r="141" spans="1:25" x14ac:dyDescent="0.2">
      <c r="A141" s="3" t="s">
        <v>4</v>
      </c>
      <c r="B141" s="2">
        <v>10</v>
      </c>
      <c r="C141" s="26" t="s">
        <v>9</v>
      </c>
      <c r="D141">
        <v>40</v>
      </c>
      <c r="E141" s="76">
        <v>544.2809272344316</v>
      </c>
      <c r="F141" s="76">
        <v>2.7358231159779782</v>
      </c>
      <c r="G141" s="76">
        <v>6.2994655239194124</v>
      </c>
      <c r="H141" s="35">
        <f t="shared" si="7"/>
        <v>1097</v>
      </c>
      <c r="M141" s="43"/>
      <c r="N141" s="36" t="s">
        <v>12</v>
      </c>
      <c r="O141" s="36">
        <v>3</v>
      </c>
      <c r="P141" s="38">
        <v>0</v>
      </c>
      <c r="V141" t="s">
        <v>32</v>
      </c>
      <c r="W141" s="34" t="s">
        <v>5</v>
      </c>
      <c r="X141" s="34">
        <v>148</v>
      </c>
      <c r="Y141">
        <v>6.666666666666667</v>
      </c>
    </row>
    <row r="142" spans="1:25" x14ac:dyDescent="0.2">
      <c r="A142" s="11" t="s">
        <v>4</v>
      </c>
      <c r="B142" s="7">
        <v>10</v>
      </c>
      <c r="C142" s="11" t="s">
        <v>9</v>
      </c>
      <c r="D142">
        <v>0</v>
      </c>
      <c r="E142" s="76">
        <v>4.7123889803846897</v>
      </c>
      <c r="F142" s="76">
        <v>0.67324113174981504</v>
      </c>
      <c r="G142" s="76">
        <v>1.5501949939575645</v>
      </c>
      <c r="H142" s="35">
        <f t="shared" si="7"/>
        <v>7</v>
      </c>
      <c r="M142" s="43"/>
      <c r="N142" s="43"/>
      <c r="O142" s="39">
        <v>7</v>
      </c>
      <c r="P142" s="40">
        <v>50</v>
      </c>
      <c r="V142" t="s">
        <v>32</v>
      </c>
      <c r="W142" s="34" t="s">
        <v>5</v>
      </c>
      <c r="X142" s="34">
        <v>403</v>
      </c>
      <c r="Y142">
        <v>25.90909090909091</v>
      </c>
    </row>
    <row r="143" spans="1:25" x14ac:dyDescent="0.2">
      <c r="A143" s="11" t="s">
        <v>4</v>
      </c>
      <c r="B143" s="7">
        <v>10</v>
      </c>
      <c r="C143" s="11" t="s">
        <v>9</v>
      </c>
      <c r="D143">
        <v>25</v>
      </c>
      <c r="E143" s="76">
        <v>12.959069696057897</v>
      </c>
      <c r="F143" s="76">
        <v>1.1125738255800777</v>
      </c>
      <c r="G143" s="76">
        <v>2.5617959056360444</v>
      </c>
      <c r="H143" s="35">
        <f t="shared" si="7"/>
        <v>20</v>
      </c>
      <c r="M143" s="43"/>
      <c r="N143" s="43"/>
      <c r="O143" s="39">
        <v>20</v>
      </c>
      <c r="P143" s="40">
        <v>2.5</v>
      </c>
      <c r="V143" t="s">
        <v>32</v>
      </c>
      <c r="W143" s="34" t="s">
        <v>5</v>
      </c>
      <c r="X143" s="34">
        <v>1097</v>
      </c>
      <c r="Y143">
        <v>10</v>
      </c>
    </row>
    <row r="144" spans="1:25" x14ac:dyDescent="0.2">
      <c r="A144" s="11" t="s">
        <v>4</v>
      </c>
      <c r="B144" s="7">
        <v>10</v>
      </c>
      <c r="C144" s="11" t="s">
        <v>9</v>
      </c>
      <c r="D144">
        <v>15</v>
      </c>
      <c r="E144" s="76">
        <v>6.8722339297276722</v>
      </c>
      <c r="F144" s="76">
        <v>0.83709793438848468</v>
      </c>
      <c r="G144" s="76">
        <v>1.9274892250990325</v>
      </c>
      <c r="H144" s="35">
        <f t="shared" si="7"/>
        <v>7</v>
      </c>
      <c r="M144" s="43"/>
      <c r="N144" s="43"/>
      <c r="O144" s="39">
        <v>55</v>
      </c>
      <c r="P144" s="40">
        <v>7.5</v>
      </c>
      <c r="V144" t="s">
        <v>32</v>
      </c>
      <c r="W144" s="34" t="s">
        <v>5</v>
      </c>
      <c r="X144" s="34">
        <v>2981</v>
      </c>
      <c r="Y144">
        <v>40</v>
      </c>
    </row>
    <row r="145" spans="1:25" x14ac:dyDescent="0.2">
      <c r="A145" s="11" t="s">
        <v>4</v>
      </c>
      <c r="B145" s="7">
        <v>10</v>
      </c>
      <c r="C145" s="11" t="s">
        <v>9</v>
      </c>
      <c r="D145">
        <v>10</v>
      </c>
      <c r="E145" s="76">
        <v>5.8904862254808616</v>
      </c>
      <c r="F145" s="76">
        <v>0.7701511447578715</v>
      </c>
      <c r="G145" s="76">
        <v>1.7733385452717743</v>
      </c>
      <c r="H145" s="35">
        <f t="shared" si="7"/>
        <v>7</v>
      </c>
      <c r="M145" s="43"/>
      <c r="N145" s="43"/>
      <c r="O145" s="39">
        <v>148</v>
      </c>
      <c r="P145" s="40">
        <v>6</v>
      </c>
      <c r="V145" t="s">
        <v>32</v>
      </c>
      <c r="W145" s="34" t="s">
        <v>5</v>
      </c>
      <c r="X145" s="34">
        <v>8103</v>
      </c>
      <c r="Y145">
        <v>20</v>
      </c>
    </row>
    <row r="146" spans="1:25" x14ac:dyDescent="0.2">
      <c r="A146" s="11" t="s">
        <v>4</v>
      </c>
      <c r="B146" s="7">
        <v>10</v>
      </c>
      <c r="C146" s="11" t="s">
        <v>9</v>
      </c>
      <c r="D146">
        <v>0</v>
      </c>
      <c r="E146" s="76">
        <v>2.9452431127404308</v>
      </c>
      <c r="F146" s="76">
        <v>0.46912114909389024</v>
      </c>
      <c r="G146" s="76">
        <v>1.0801913647118289</v>
      </c>
      <c r="H146" s="35">
        <f t="shared" si="7"/>
        <v>3</v>
      </c>
      <c r="M146" s="43"/>
      <c r="N146" s="43"/>
      <c r="O146" s="39">
        <v>403</v>
      </c>
      <c r="P146" s="40">
        <v>2.5</v>
      </c>
      <c r="V146" t="s">
        <v>32</v>
      </c>
      <c r="W146" s="34" t="s">
        <v>5</v>
      </c>
      <c r="X146" s="34">
        <v>22026</v>
      </c>
      <c r="Y146">
        <v>50</v>
      </c>
    </row>
    <row r="147" spans="1:25" x14ac:dyDescent="0.2">
      <c r="A147" s="11" t="s">
        <v>4</v>
      </c>
      <c r="B147" s="7">
        <v>10</v>
      </c>
      <c r="C147" s="11" t="s">
        <v>9</v>
      </c>
      <c r="D147">
        <v>10</v>
      </c>
      <c r="E147" s="76">
        <v>15.707963267948966</v>
      </c>
      <c r="F147" s="76">
        <v>1.1961198770301527</v>
      </c>
      <c r="G147" s="76">
        <v>2.7541677982835004</v>
      </c>
      <c r="H147" s="35">
        <f t="shared" si="7"/>
        <v>20</v>
      </c>
      <c r="M147" s="43"/>
      <c r="N147" s="43"/>
      <c r="O147" s="39">
        <v>1097</v>
      </c>
      <c r="P147" s="40">
        <v>2.1666666666666665</v>
      </c>
      <c r="V147" t="s">
        <v>32</v>
      </c>
      <c r="W147" s="34" t="s">
        <v>5</v>
      </c>
      <c r="X147" s="34">
        <v>59874</v>
      </c>
      <c r="Y147">
        <v>55</v>
      </c>
    </row>
    <row r="148" spans="1:25" x14ac:dyDescent="0.2">
      <c r="A148" s="11" t="s">
        <v>4</v>
      </c>
      <c r="B148" s="7">
        <v>10</v>
      </c>
      <c r="C148" s="11" t="s">
        <v>9</v>
      </c>
      <c r="D148">
        <v>45</v>
      </c>
      <c r="E148" s="76">
        <v>100.72731445572275</v>
      </c>
      <c r="F148" s="76">
        <v>2.0031472551500253</v>
      </c>
      <c r="G148" s="76">
        <v>4.6124170087803886</v>
      </c>
      <c r="H148" s="35">
        <f t="shared" si="7"/>
        <v>148</v>
      </c>
      <c r="M148" s="43"/>
      <c r="N148" s="43"/>
      <c r="O148" s="39">
        <v>2981</v>
      </c>
      <c r="P148" s="40">
        <v>26.666666666666668</v>
      </c>
      <c r="V148" t="s">
        <v>32</v>
      </c>
      <c r="W148" s="34" t="s">
        <v>8</v>
      </c>
      <c r="X148" s="34">
        <v>7</v>
      </c>
      <c r="Y148">
        <v>2.5</v>
      </c>
    </row>
    <row r="149" spans="1:25" x14ac:dyDescent="0.2">
      <c r="A149" s="11" t="s">
        <v>4</v>
      </c>
      <c r="B149" s="7">
        <v>10</v>
      </c>
      <c r="C149" s="11" t="s">
        <v>9</v>
      </c>
      <c r="D149">
        <v>40</v>
      </c>
      <c r="E149" s="76">
        <v>127.62720155208534</v>
      </c>
      <c r="F149" s="76">
        <v>2.1059432466810648</v>
      </c>
      <c r="G149" s="76">
        <v>4.8491135264993019</v>
      </c>
      <c r="H149" s="35">
        <f t="shared" si="7"/>
        <v>148</v>
      </c>
      <c r="M149" s="43"/>
      <c r="N149" s="43"/>
      <c r="O149" s="39">
        <v>8103</v>
      </c>
      <c r="P149" s="40">
        <v>40</v>
      </c>
      <c r="V149" t="s">
        <v>32</v>
      </c>
      <c r="W149" s="34" t="s">
        <v>8</v>
      </c>
      <c r="X149" s="34">
        <v>20</v>
      </c>
      <c r="Y149">
        <v>10</v>
      </c>
    </row>
    <row r="150" spans="1:25" x14ac:dyDescent="0.2">
      <c r="A150" s="3" t="s">
        <v>4</v>
      </c>
      <c r="B150" s="2">
        <v>10</v>
      </c>
      <c r="C150" s="3" t="s">
        <v>9</v>
      </c>
      <c r="D150">
        <v>50</v>
      </c>
      <c r="E150" s="76">
        <v>296.88050576423547</v>
      </c>
      <c r="F150" s="76">
        <v>2.4725816812033967</v>
      </c>
      <c r="G150" s="76">
        <v>5.6933297203490971</v>
      </c>
      <c r="H150" s="35">
        <f t="shared" si="7"/>
        <v>403</v>
      </c>
      <c r="M150" s="43"/>
      <c r="N150" s="36" t="s">
        <v>10</v>
      </c>
      <c r="O150" s="36">
        <v>7</v>
      </c>
      <c r="P150" s="38">
        <v>0</v>
      </c>
      <c r="V150" t="s">
        <v>32</v>
      </c>
      <c r="W150" s="34" t="s">
        <v>8</v>
      </c>
      <c r="X150" s="34">
        <v>55</v>
      </c>
      <c r="Y150">
        <v>2.5</v>
      </c>
    </row>
    <row r="151" spans="1:25" x14ac:dyDescent="0.2">
      <c r="A151" s="3" t="s">
        <v>4</v>
      </c>
      <c r="B151" s="2">
        <v>10</v>
      </c>
      <c r="C151" s="3" t="s">
        <v>9</v>
      </c>
      <c r="D151">
        <v>10</v>
      </c>
      <c r="E151" s="76">
        <v>18.849555921538759</v>
      </c>
      <c r="F151" s="76">
        <v>1.2753011230777775</v>
      </c>
      <c r="G151" s="76">
        <v>2.9364893550774553</v>
      </c>
      <c r="H151" s="35">
        <f t="shared" si="7"/>
        <v>20</v>
      </c>
      <c r="M151" s="43"/>
      <c r="N151" s="43"/>
      <c r="O151" s="39">
        <v>1097</v>
      </c>
      <c r="P151" s="40">
        <v>75</v>
      </c>
      <c r="V151" t="s">
        <v>32</v>
      </c>
      <c r="W151" s="34" t="s">
        <v>8</v>
      </c>
      <c r="X151" s="34">
        <v>148</v>
      </c>
      <c r="Y151">
        <v>10.285714285714286</v>
      </c>
    </row>
    <row r="152" spans="1:25" x14ac:dyDescent="0.2">
      <c r="A152" s="3" t="s">
        <v>4</v>
      </c>
      <c r="B152" s="2">
        <v>1</v>
      </c>
      <c r="C152" s="3" t="s">
        <v>5</v>
      </c>
      <c r="D152">
        <v>20</v>
      </c>
      <c r="E152" s="76">
        <v>42.411500823462205</v>
      </c>
      <c r="F152" s="76">
        <v>1.62748364118914</v>
      </c>
      <c r="G152" s="76">
        <v>3.7474195712937837</v>
      </c>
      <c r="H152" s="35">
        <f t="shared" si="7"/>
        <v>55</v>
      </c>
      <c r="M152" s="43"/>
      <c r="N152" s="36" t="s">
        <v>7</v>
      </c>
      <c r="O152" s="36">
        <v>1</v>
      </c>
      <c r="P152" s="38">
        <v>3.3333333333333335</v>
      </c>
      <c r="V152" t="s">
        <v>32</v>
      </c>
      <c r="W152" s="34" t="s">
        <v>8</v>
      </c>
      <c r="X152" s="34">
        <v>403</v>
      </c>
      <c r="Y152">
        <v>40.833333333333336</v>
      </c>
    </row>
    <row r="153" spans="1:25" x14ac:dyDescent="0.2">
      <c r="A153" s="3" t="s">
        <v>4</v>
      </c>
      <c r="B153" s="2">
        <v>1</v>
      </c>
      <c r="C153" s="3" t="s">
        <v>5</v>
      </c>
      <c r="D153">
        <v>0</v>
      </c>
      <c r="E153" s="76">
        <v>11.780972450961723</v>
      </c>
      <c r="F153" s="76">
        <v>1.0711811404218528</v>
      </c>
      <c r="G153" s="76">
        <v>2.4664857258317197</v>
      </c>
      <c r="H153" s="35">
        <f t="shared" si="7"/>
        <v>20</v>
      </c>
      <c r="M153" s="43"/>
      <c r="N153" s="43"/>
      <c r="O153" s="39">
        <v>3</v>
      </c>
      <c r="P153" s="40">
        <v>3.9285714285714284</v>
      </c>
      <c r="V153" t="s">
        <v>32</v>
      </c>
      <c r="W153" s="34" t="s">
        <v>8</v>
      </c>
      <c r="X153" s="34">
        <v>1097</v>
      </c>
      <c r="Y153">
        <v>41.111111111111114</v>
      </c>
    </row>
    <row r="154" spans="1:25" x14ac:dyDescent="0.2">
      <c r="A154" s="3" t="s">
        <v>4</v>
      </c>
      <c r="B154" s="2">
        <v>2</v>
      </c>
      <c r="C154" s="3" t="s">
        <v>5</v>
      </c>
      <c r="D154">
        <v>20</v>
      </c>
      <c r="E154" s="76">
        <v>1558.2299561805373</v>
      </c>
      <c r="F154" s="76">
        <v>3.1926315491843313</v>
      </c>
      <c r="G154" s="76">
        <v>7.3513058125743278</v>
      </c>
      <c r="H154" s="35">
        <f t="shared" si="7"/>
        <v>2981</v>
      </c>
      <c r="M154" s="43"/>
      <c r="N154" s="43"/>
      <c r="O154" s="39">
        <v>7</v>
      </c>
      <c r="P154" s="40">
        <v>10.714285714285714</v>
      </c>
      <c r="V154" t="s">
        <v>32</v>
      </c>
      <c r="W154" s="34" t="s">
        <v>8</v>
      </c>
      <c r="X154" s="34">
        <v>2981</v>
      </c>
      <c r="Y154">
        <v>50.833333333333336</v>
      </c>
    </row>
    <row r="155" spans="1:25" x14ac:dyDescent="0.2">
      <c r="A155" s="3" t="s">
        <v>4</v>
      </c>
      <c r="B155" s="2">
        <v>2</v>
      </c>
      <c r="C155" s="3" t="s">
        <v>5</v>
      </c>
      <c r="D155">
        <v>30</v>
      </c>
      <c r="E155" s="76">
        <v>141.37166941154069</v>
      </c>
      <c r="F155" s="76">
        <v>2.1503623864694776</v>
      </c>
      <c r="G155" s="76">
        <v>4.9513923756197196</v>
      </c>
      <c r="H155" s="35">
        <f t="shared" si="7"/>
        <v>148</v>
      </c>
      <c r="M155" s="43"/>
      <c r="N155" s="43"/>
      <c r="O155" s="39">
        <v>20</v>
      </c>
      <c r="P155" s="40">
        <v>15.263157894736842</v>
      </c>
      <c r="V155" t="s">
        <v>32</v>
      </c>
      <c r="W155" s="34" t="s">
        <v>8</v>
      </c>
      <c r="X155" s="34">
        <v>8103</v>
      </c>
      <c r="Y155">
        <v>60</v>
      </c>
    </row>
    <row r="156" spans="1:25" x14ac:dyDescent="0.2">
      <c r="A156" s="3" t="s">
        <v>4</v>
      </c>
      <c r="B156" s="2">
        <v>2</v>
      </c>
      <c r="C156" s="3" t="s">
        <v>5</v>
      </c>
      <c r="D156">
        <v>30</v>
      </c>
      <c r="E156" s="76">
        <v>14.726215563702155</v>
      </c>
      <c r="F156" s="76">
        <v>1.168091153429909</v>
      </c>
      <c r="G156" s="76">
        <v>2.6896292771459294</v>
      </c>
      <c r="H156" s="35">
        <f t="shared" si="7"/>
        <v>20</v>
      </c>
      <c r="M156" s="43"/>
      <c r="N156" s="43"/>
      <c r="O156" s="39">
        <v>55</v>
      </c>
      <c r="P156" s="40">
        <v>17.666666666666668</v>
      </c>
      <c r="V156" t="s">
        <v>32</v>
      </c>
      <c r="W156" s="34" t="s">
        <v>8</v>
      </c>
      <c r="X156" s="34">
        <v>22026</v>
      </c>
      <c r="Y156">
        <v>45</v>
      </c>
    </row>
    <row r="157" spans="1:25" x14ac:dyDescent="0.2">
      <c r="A157" s="3" t="s">
        <v>4</v>
      </c>
      <c r="B157" s="2">
        <v>2</v>
      </c>
      <c r="C157" s="3" t="s">
        <v>5</v>
      </c>
      <c r="D157">
        <v>0</v>
      </c>
      <c r="E157" s="76">
        <v>3.9269908169872414</v>
      </c>
      <c r="F157" s="76">
        <v>0.59405988570219026</v>
      </c>
      <c r="G157" s="76">
        <v>1.3678734371636099</v>
      </c>
      <c r="H157" s="35">
        <f t="shared" si="7"/>
        <v>7</v>
      </c>
      <c r="M157" s="43"/>
      <c r="N157" s="43"/>
      <c r="O157" s="39">
        <v>148</v>
      </c>
      <c r="P157" s="40">
        <v>19.166666666666668</v>
      </c>
      <c r="V157" t="s">
        <v>32</v>
      </c>
      <c r="W157" s="34" t="s">
        <v>8</v>
      </c>
      <c r="X157" s="34">
        <v>59874</v>
      </c>
      <c r="Y157">
        <v>65</v>
      </c>
    </row>
    <row r="158" spans="1:25" x14ac:dyDescent="0.2">
      <c r="A158" s="3" t="s">
        <v>4</v>
      </c>
      <c r="B158" s="2">
        <v>2</v>
      </c>
      <c r="C158" s="3" t="s">
        <v>5</v>
      </c>
      <c r="D158">
        <v>15</v>
      </c>
      <c r="E158" s="76">
        <v>1.8849555921538759</v>
      </c>
      <c r="F158" s="76">
        <v>0.27530112307777749</v>
      </c>
      <c r="G158" s="76">
        <v>0.63390426208340944</v>
      </c>
      <c r="H158" s="35">
        <f t="shared" si="7"/>
        <v>3</v>
      </c>
      <c r="M158" s="43"/>
      <c r="N158" s="43"/>
      <c r="O158" s="39">
        <v>403</v>
      </c>
      <c r="P158" s="40">
        <v>20</v>
      </c>
      <c r="V158" t="s">
        <v>32</v>
      </c>
      <c r="W158" s="34" t="s">
        <v>6</v>
      </c>
      <c r="X158" s="34">
        <v>7</v>
      </c>
      <c r="Y158">
        <v>0</v>
      </c>
    </row>
    <row r="159" spans="1:25" x14ac:dyDescent="0.2">
      <c r="A159" s="3" t="s">
        <v>4</v>
      </c>
      <c r="B159" s="2">
        <v>2</v>
      </c>
      <c r="C159" s="3" t="s">
        <v>5</v>
      </c>
      <c r="D159">
        <v>5</v>
      </c>
      <c r="E159" s="76">
        <v>18.849555921538759</v>
      </c>
      <c r="F159" s="76">
        <v>1.2753011230777775</v>
      </c>
      <c r="G159" s="76">
        <v>2.9364893550774553</v>
      </c>
      <c r="H159" s="35">
        <f t="shared" si="7"/>
        <v>20</v>
      </c>
      <c r="M159" s="43"/>
      <c r="N159" s="43"/>
      <c r="O159" s="39">
        <v>1097</v>
      </c>
      <c r="P159" s="40">
        <v>44</v>
      </c>
      <c r="V159" t="s">
        <v>32</v>
      </c>
      <c r="W159" s="34" t="s">
        <v>6</v>
      </c>
      <c r="X159" s="34">
        <v>148</v>
      </c>
      <c r="Y159">
        <v>0</v>
      </c>
    </row>
    <row r="160" spans="1:25" x14ac:dyDescent="0.2">
      <c r="A160" s="3" t="s">
        <v>4</v>
      </c>
      <c r="B160" s="2">
        <v>2</v>
      </c>
      <c r="C160" s="3" t="s">
        <v>5</v>
      </c>
      <c r="D160">
        <v>0</v>
      </c>
      <c r="E160" s="76">
        <v>8.2466807156732074</v>
      </c>
      <c r="F160" s="76">
        <v>0.91627918043610956</v>
      </c>
      <c r="G160" s="76">
        <v>2.1098107818929872</v>
      </c>
      <c r="H160" s="35">
        <f t="shared" si="7"/>
        <v>20</v>
      </c>
      <c r="M160" s="36" t="s">
        <v>32</v>
      </c>
      <c r="N160" s="36" t="s">
        <v>13</v>
      </c>
      <c r="O160" s="36">
        <v>0.37</v>
      </c>
      <c r="P160" s="38">
        <v>0</v>
      </c>
      <c r="V160" t="s">
        <v>32</v>
      </c>
      <c r="W160" s="34" t="s">
        <v>6</v>
      </c>
      <c r="X160" s="34">
        <v>2981</v>
      </c>
      <c r="Y160">
        <v>17.5</v>
      </c>
    </row>
    <row r="161" spans="1:25" x14ac:dyDescent="0.2">
      <c r="A161" s="3" t="s">
        <v>4</v>
      </c>
      <c r="B161" s="2">
        <v>3</v>
      </c>
      <c r="C161" s="3" t="s">
        <v>5</v>
      </c>
      <c r="D161">
        <v>0</v>
      </c>
      <c r="E161" s="76">
        <v>21.598449493429829</v>
      </c>
      <c r="F161" s="76">
        <v>1.334422575196434</v>
      </c>
      <c r="G161" s="76">
        <v>3.0726215294020354</v>
      </c>
      <c r="H161" s="35">
        <f t="shared" si="7"/>
        <v>55</v>
      </c>
      <c r="M161" s="43"/>
      <c r="N161" s="43"/>
      <c r="O161" s="39">
        <v>1</v>
      </c>
      <c r="P161" s="40">
        <v>7.5</v>
      </c>
      <c r="V161" t="s">
        <v>32</v>
      </c>
      <c r="W161" s="34" t="s">
        <v>6</v>
      </c>
      <c r="X161" s="34">
        <v>8103</v>
      </c>
      <c r="Y161">
        <v>22.5</v>
      </c>
    </row>
    <row r="162" spans="1:25" x14ac:dyDescent="0.2">
      <c r="A162" s="3" t="s">
        <v>4</v>
      </c>
      <c r="B162" s="2">
        <v>3</v>
      </c>
      <c r="C162" s="3" t="s">
        <v>5</v>
      </c>
      <c r="D162">
        <v>20</v>
      </c>
      <c r="E162" s="76">
        <v>4146.9023027385265</v>
      </c>
      <c r="F162" s="76">
        <v>3.6177238038999837</v>
      </c>
      <c r="G162" s="76">
        <v>8.3301169014298164</v>
      </c>
      <c r="H162" s="35">
        <f t="shared" si="7"/>
        <v>8103</v>
      </c>
      <c r="M162" s="43"/>
      <c r="N162" s="43"/>
      <c r="O162" s="39">
        <v>3</v>
      </c>
      <c r="P162" s="40">
        <v>1.6666666666666667</v>
      </c>
      <c r="V162" t="s">
        <v>32</v>
      </c>
      <c r="W162" s="34" t="s">
        <v>6</v>
      </c>
      <c r="X162" s="34">
        <v>22026</v>
      </c>
      <c r="Y162">
        <v>50.714285714285715</v>
      </c>
    </row>
    <row r="163" spans="1:25" x14ac:dyDescent="0.2">
      <c r="A163" s="3" t="s">
        <v>4</v>
      </c>
      <c r="B163" s="2">
        <v>3</v>
      </c>
      <c r="C163" s="3" t="s">
        <v>5</v>
      </c>
      <c r="D163">
        <v>5</v>
      </c>
      <c r="E163" s="76">
        <v>182.60507298990672</v>
      </c>
      <c r="F163" s="76">
        <v>2.2615128385921444</v>
      </c>
      <c r="G163" s="76">
        <v>5.2073257497569205</v>
      </c>
      <c r="H163" s="35">
        <f t="shared" si="7"/>
        <v>403</v>
      </c>
      <c r="M163" s="43"/>
      <c r="N163" s="43"/>
      <c r="O163" s="39">
        <v>7</v>
      </c>
      <c r="P163" s="40">
        <v>14.5</v>
      </c>
      <c r="V163" t="s">
        <v>32</v>
      </c>
      <c r="W163" s="34" t="s">
        <v>6</v>
      </c>
      <c r="X163" s="34">
        <v>59874</v>
      </c>
      <c r="Y163">
        <v>52.5</v>
      </c>
    </row>
    <row r="164" spans="1:25" x14ac:dyDescent="0.2">
      <c r="A164" s="3" t="s">
        <v>4</v>
      </c>
      <c r="B164" s="2">
        <v>5</v>
      </c>
      <c r="C164" s="3" t="s">
        <v>5</v>
      </c>
      <c r="D164">
        <v>0</v>
      </c>
      <c r="E164" s="76">
        <v>14.137166941154069</v>
      </c>
      <c r="F164" s="76">
        <v>1.1503623864694774</v>
      </c>
      <c r="G164" s="76">
        <v>2.6488072826256741</v>
      </c>
      <c r="H164" s="35">
        <f t="shared" si="7"/>
        <v>20</v>
      </c>
      <c r="M164" s="43"/>
      <c r="N164" s="43"/>
      <c r="O164" s="39">
        <v>20</v>
      </c>
      <c r="P164" s="40">
        <v>8.125</v>
      </c>
      <c r="V164" t="s">
        <v>32</v>
      </c>
      <c r="W164" s="34" t="s">
        <v>6</v>
      </c>
      <c r="X164" s="34">
        <v>162754</v>
      </c>
      <c r="Y164">
        <v>65</v>
      </c>
    </row>
    <row r="165" spans="1:25" x14ac:dyDescent="0.2">
      <c r="A165" s="3" t="s">
        <v>4</v>
      </c>
      <c r="B165" s="2">
        <v>5</v>
      </c>
      <c r="C165" s="3" t="s">
        <v>5</v>
      </c>
      <c r="D165">
        <v>0</v>
      </c>
      <c r="E165" s="76">
        <v>32.986722862692829</v>
      </c>
      <c r="F165" s="76">
        <v>1.518339171764072</v>
      </c>
      <c r="G165" s="76">
        <v>3.496105143012878</v>
      </c>
      <c r="H165" s="35">
        <f t="shared" si="7"/>
        <v>55</v>
      </c>
      <c r="M165" s="43"/>
      <c r="N165" s="43"/>
      <c r="O165" s="39">
        <v>55</v>
      </c>
      <c r="P165" s="40">
        <v>15</v>
      </c>
      <c r="V165" t="s">
        <v>32</v>
      </c>
      <c r="W165" s="34" t="s">
        <v>6</v>
      </c>
      <c r="X165" s="34">
        <v>442413</v>
      </c>
      <c r="Y165">
        <v>55</v>
      </c>
    </row>
    <row r="166" spans="1:25" x14ac:dyDescent="0.2">
      <c r="A166" s="3" t="s">
        <v>4</v>
      </c>
      <c r="B166" s="2">
        <v>5</v>
      </c>
      <c r="C166" s="3" t="s">
        <v>5</v>
      </c>
      <c r="D166">
        <v>0</v>
      </c>
      <c r="E166" s="76">
        <v>35.342917352885173</v>
      </c>
      <c r="F166" s="76">
        <v>1.5483023951415151</v>
      </c>
      <c r="G166" s="76">
        <v>3.5650980144998292</v>
      </c>
      <c r="H166" s="35">
        <f t="shared" si="7"/>
        <v>55</v>
      </c>
      <c r="M166" s="43"/>
      <c r="N166" s="36" t="s">
        <v>23</v>
      </c>
      <c r="O166" s="36">
        <v>0.37</v>
      </c>
      <c r="P166" s="38">
        <v>0</v>
      </c>
      <c r="V166" t="s">
        <v>32</v>
      </c>
      <c r="W166" s="34" t="s">
        <v>12</v>
      </c>
      <c r="X166" s="34">
        <v>1</v>
      </c>
      <c r="Y166">
        <v>0</v>
      </c>
    </row>
    <row r="167" spans="1:25" x14ac:dyDescent="0.2">
      <c r="A167" s="3" t="s">
        <v>4</v>
      </c>
      <c r="B167" s="2">
        <v>5</v>
      </c>
      <c r="C167" s="3" t="s">
        <v>5</v>
      </c>
      <c r="D167">
        <v>25</v>
      </c>
      <c r="E167" s="76">
        <v>125.66370614359172</v>
      </c>
      <c r="F167" s="76">
        <v>2.0992098640220962</v>
      </c>
      <c r="G167" s="76">
        <v>4.8336093399633366</v>
      </c>
      <c r="H167" s="35">
        <f t="shared" si="7"/>
        <v>148</v>
      </c>
      <c r="M167" s="43"/>
      <c r="N167" s="43"/>
      <c r="O167" s="39">
        <v>20</v>
      </c>
      <c r="P167" s="40">
        <v>5</v>
      </c>
      <c r="V167" t="s">
        <v>32</v>
      </c>
      <c r="W167" s="34" t="s">
        <v>12</v>
      </c>
      <c r="X167" s="34">
        <v>3</v>
      </c>
      <c r="Y167">
        <v>0</v>
      </c>
    </row>
    <row r="168" spans="1:25" x14ac:dyDescent="0.2">
      <c r="A168" s="3" t="s">
        <v>4</v>
      </c>
      <c r="B168" s="2">
        <v>5</v>
      </c>
      <c r="C168" s="3" t="s">
        <v>5</v>
      </c>
      <c r="D168">
        <v>15</v>
      </c>
      <c r="E168" s="76">
        <v>49.480084294039244</v>
      </c>
      <c r="F168" s="76">
        <v>1.6944304308197531</v>
      </c>
      <c r="G168" s="76">
        <v>3.9015702511210422</v>
      </c>
      <c r="H168" s="35">
        <f t="shared" si="7"/>
        <v>55</v>
      </c>
      <c r="M168" s="43"/>
      <c r="N168" s="43"/>
      <c r="O168" s="39">
        <v>55</v>
      </c>
      <c r="P168" s="40">
        <v>15.666666666666666</v>
      </c>
      <c r="V168" t="s">
        <v>32</v>
      </c>
      <c r="W168" s="34" t="s">
        <v>12</v>
      </c>
      <c r="X168" s="34">
        <v>7</v>
      </c>
      <c r="Y168">
        <v>0</v>
      </c>
    </row>
    <row r="169" spans="1:25" x14ac:dyDescent="0.2">
      <c r="A169" s="3" t="s">
        <v>4</v>
      </c>
      <c r="B169" s="2">
        <v>5</v>
      </c>
      <c r="C169" s="3" t="s">
        <v>5</v>
      </c>
      <c r="D169">
        <v>45</v>
      </c>
      <c r="E169" s="76">
        <v>15.315264186250241</v>
      </c>
      <c r="F169" s="76">
        <v>1.1851244927286895</v>
      </c>
      <c r="G169" s="76">
        <v>2.7288499902992105</v>
      </c>
      <c r="H169" s="35">
        <f t="shared" si="7"/>
        <v>20</v>
      </c>
      <c r="M169" s="43"/>
      <c r="N169" s="43"/>
      <c r="O169" s="39">
        <v>148</v>
      </c>
      <c r="P169" s="40">
        <v>30</v>
      </c>
      <c r="V169" t="s">
        <v>32</v>
      </c>
      <c r="W169" s="34" t="s">
        <v>12</v>
      </c>
      <c r="X169" s="34">
        <v>55</v>
      </c>
      <c r="Y169">
        <v>0</v>
      </c>
    </row>
    <row r="170" spans="1:25" x14ac:dyDescent="0.2">
      <c r="A170" s="3" t="s">
        <v>4</v>
      </c>
      <c r="B170" s="2">
        <v>5</v>
      </c>
      <c r="C170" s="3" t="s">
        <v>5</v>
      </c>
      <c r="D170">
        <v>15</v>
      </c>
      <c r="E170" s="76">
        <v>68.722339297276719</v>
      </c>
      <c r="F170" s="76">
        <v>1.8370979343884846</v>
      </c>
      <c r="G170" s="76">
        <v>4.2300743180930782</v>
      </c>
      <c r="H170" s="35">
        <f t="shared" si="7"/>
        <v>148</v>
      </c>
      <c r="M170" s="43"/>
      <c r="N170" s="43"/>
      <c r="O170" s="39">
        <v>1097</v>
      </c>
      <c r="P170" s="40">
        <v>45</v>
      </c>
      <c r="V170" t="s">
        <v>32</v>
      </c>
      <c r="W170" s="34" t="s">
        <v>12</v>
      </c>
      <c r="X170" s="34">
        <v>148</v>
      </c>
      <c r="Y170">
        <v>0.5</v>
      </c>
    </row>
    <row r="171" spans="1:25" x14ac:dyDescent="0.2">
      <c r="A171" s="3" t="s">
        <v>4</v>
      </c>
      <c r="B171" s="2">
        <v>6</v>
      </c>
      <c r="C171" s="3" t="s">
        <v>5</v>
      </c>
      <c r="D171">
        <v>0</v>
      </c>
      <c r="E171" s="76">
        <v>3.1415926535897931</v>
      </c>
      <c r="F171" s="76">
        <v>0.49714987269413385</v>
      </c>
      <c r="G171" s="76">
        <v>1.1447298858494002</v>
      </c>
      <c r="H171" s="35">
        <f t="shared" si="7"/>
        <v>7</v>
      </c>
      <c r="M171" s="43"/>
      <c r="N171" s="43"/>
      <c r="O171" s="39">
        <v>8103</v>
      </c>
      <c r="P171" s="40">
        <v>10</v>
      </c>
      <c r="V171" t="s">
        <v>32</v>
      </c>
      <c r="W171" s="34" t="s">
        <v>12</v>
      </c>
      <c r="X171" s="34">
        <v>403</v>
      </c>
      <c r="Y171">
        <v>35.833333333333336</v>
      </c>
    </row>
    <row r="172" spans="1:25" x14ac:dyDescent="0.2">
      <c r="A172" s="3" t="s">
        <v>4</v>
      </c>
      <c r="B172" s="2">
        <v>6</v>
      </c>
      <c r="C172" s="3" t="s">
        <v>5</v>
      </c>
      <c r="D172">
        <v>0</v>
      </c>
      <c r="E172" s="76">
        <v>0.94247779607693793</v>
      </c>
      <c r="F172" s="76">
        <v>-2.5728872586203724E-2</v>
      </c>
      <c r="G172" s="76">
        <v>-5.9242918476535858E-2</v>
      </c>
      <c r="H172" s="35">
        <f t="shared" si="7"/>
        <v>1</v>
      </c>
      <c r="M172" s="43"/>
      <c r="N172" s="36" t="s">
        <v>16</v>
      </c>
      <c r="O172" s="36">
        <v>1</v>
      </c>
      <c r="P172" s="38">
        <v>0</v>
      </c>
      <c r="V172" t="s">
        <v>32</v>
      </c>
      <c r="W172" s="34" t="s">
        <v>12</v>
      </c>
      <c r="X172" s="34">
        <v>1097</v>
      </c>
      <c r="Y172">
        <v>18</v>
      </c>
    </row>
    <row r="173" spans="1:25" x14ac:dyDescent="0.2">
      <c r="A173" s="3" t="s">
        <v>4</v>
      </c>
      <c r="B173" s="2">
        <v>6</v>
      </c>
      <c r="C173" s="3" t="s">
        <v>5</v>
      </c>
      <c r="D173">
        <v>0</v>
      </c>
      <c r="E173" s="76">
        <v>4.1233403578366037</v>
      </c>
      <c r="F173" s="76">
        <v>0.61524918477212831</v>
      </c>
      <c r="G173" s="76">
        <v>1.416663601333042</v>
      </c>
      <c r="H173" s="35">
        <f t="shared" si="7"/>
        <v>7</v>
      </c>
      <c r="M173" s="43"/>
      <c r="N173" s="43"/>
      <c r="O173" s="39">
        <v>3</v>
      </c>
      <c r="P173" s="40">
        <v>0</v>
      </c>
      <c r="V173" t="s">
        <v>32</v>
      </c>
      <c r="W173" s="34" t="s">
        <v>12</v>
      </c>
      <c r="X173" s="34">
        <v>2981</v>
      </c>
      <c r="Y173">
        <v>14</v>
      </c>
    </row>
    <row r="174" spans="1:25" x14ac:dyDescent="0.2">
      <c r="A174" s="3" t="s">
        <v>4</v>
      </c>
      <c r="B174" s="2">
        <v>6</v>
      </c>
      <c r="C174" s="3" t="s">
        <v>5</v>
      </c>
      <c r="D174">
        <v>50</v>
      </c>
      <c r="E174" s="76">
        <v>133.51768777756621</v>
      </c>
      <c r="F174" s="76">
        <v>2.1255388027444453</v>
      </c>
      <c r="G174" s="76">
        <v>4.8942339617797712</v>
      </c>
      <c r="H174" s="35">
        <f t="shared" si="7"/>
        <v>148</v>
      </c>
      <c r="M174" s="43"/>
      <c r="N174" s="43"/>
      <c r="O174" s="39">
        <v>7</v>
      </c>
      <c r="P174" s="40">
        <v>1.1538461538461537</v>
      </c>
      <c r="V174" t="s">
        <v>32</v>
      </c>
      <c r="W174" s="34" t="s">
        <v>12</v>
      </c>
      <c r="X174" s="34">
        <v>8103</v>
      </c>
      <c r="Y174">
        <v>45</v>
      </c>
    </row>
    <row r="175" spans="1:25" x14ac:dyDescent="0.2">
      <c r="A175" s="3" t="s">
        <v>4</v>
      </c>
      <c r="B175" s="2">
        <v>6</v>
      </c>
      <c r="C175" s="3" t="s">
        <v>5</v>
      </c>
      <c r="D175">
        <v>10</v>
      </c>
      <c r="E175" s="76">
        <v>12.370021073509811</v>
      </c>
      <c r="F175" s="76">
        <v>1.0923704394917908</v>
      </c>
      <c r="G175" s="76">
        <v>2.5152758900011518</v>
      </c>
      <c r="H175" s="35">
        <f t="shared" si="7"/>
        <v>20</v>
      </c>
      <c r="M175" s="43"/>
      <c r="N175" s="43"/>
      <c r="O175" s="39">
        <v>20</v>
      </c>
      <c r="P175" s="40">
        <v>13.4375</v>
      </c>
      <c r="V175" t="s">
        <v>35</v>
      </c>
      <c r="W175" s="34" t="s">
        <v>16</v>
      </c>
      <c r="X175" s="34">
        <v>1</v>
      </c>
      <c r="Y175">
        <v>0</v>
      </c>
    </row>
    <row r="176" spans="1:25" x14ac:dyDescent="0.2">
      <c r="A176" s="3" t="s">
        <v>4</v>
      </c>
      <c r="B176" s="2">
        <v>6</v>
      </c>
      <c r="C176" s="3" t="s">
        <v>5</v>
      </c>
      <c r="D176">
        <v>0</v>
      </c>
      <c r="E176" s="76">
        <v>5.497787143782138</v>
      </c>
      <c r="F176" s="76">
        <v>0.74018792138042833</v>
      </c>
      <c r="G176" s="76">
        <v>1.7043456737848228</v>
      </c>
      <c r="H176" s="35">
        <f t="shared" si="7"/>
        <v>7</v>
      </c>
      <c r="M176" s="43"/>
      <c r="N176" s="43"/>
      <c r="O176" s="39">
        <v>55</v>
      </c>
      <c r="P176" s="40">
        <v>10.833333333333334</v>
      </c>
      <c r="V176" t="s">
        <v>35</v>
      </c>
      <c r="W176" s="34" t="s">
        <v>16</v>
      </c>
      <c r="X176" s="34">
        <v>3</v>
      </c>
      <c r="Y176">
        <v>0</v>
      </c>
    </row>
    <row r="177" spans="1:25" x14ac:dyDescent="0.2">
      <c r="A177" s="3" t="s">
        <v>4</v>
      </c>
      <c r="B177" s="2">
        <v>6</v>
      </c>
      <c r="C177" s="3" t="s">
        <v>5</v>
      </c>
      <c r="D177">
        <v>25</v>
      </c>
      <c r="E177" s="76">
        <v>2.9452431127404308</v>
      </c>
      <c r="F177" s="76">
        <v>0.46912114909389024</v>
      </c>
      <c r="G177" s="76">
        <v>1.0801913647118289</v>
      </c>
      <c r="H177" s="35">
        <f t="shared" si="7"/>
        <v>3</v>
      </c>
      <c r="M177" s="43"/>
      <c r="N177" s="43"/>
      <c r="O177" s="39">
        <v>148</v>
      </c>
      <c r="P177" s="40">
        <v>13.421052631578947</v>
      </c>
      <c r="V177" t="s">
        <v>35</v>
      </c>
      <c r="W177" s="34" t="s">
        <v>16</v>
      </c>
      <c r="X177" s="34">
        <v>7</v>
      </c>
      <c r="Y177">
        <v>0</v>
      </c>
    </row>
    <row r="178" spans="1:25" x14ac:dyDescent="0.2">
      <c r="A178" s="3" t="s">
        <v>4</v>
      </c>
      <c r="B178" s="2">
        <v>6</v>
      </c>
      <c r="C178" s="3" t="s">
        <v>5</v>
      </c>
      <c r="D178">
        <v>0</v>
      </c>
      <c r="E178" s="76">
        <v>14.137166941154069</v>
      </c>
      <c r="F178" s="76">
        <v>1.1503623864694774</v>
      </c>
      <c r="G178" s="76">
        <v>2.6488072826256741</v>
      </c>
      <c r="H178" s="35">
        <f t="shared" si="7"/>
        <v>20</v>
      </c>
      <c r="M178" s="43"/>
      <c r="N178" s="43"/>
      <c r="O178" s="39">
        <v>403</v>
      </c>
      <c r="P178" s="40">
        <v>25.964285714285715</v>
      </c>
      <c r="V178" t="s">
        <v>35</v>
      </c>
      <c r="W178" s="34" t="s">
        <v>16</v>
      </c>
      <c r="X178" s="34">
        <v>20</v>
      </c>
      <c r="Y178">
        <v>0</v>
      </c>
    </row>
    <row r="179" spans="1:25" x14ac:dyDescent="0.2">
      <c r="A179" s="3" t="s">
        <v>4</v>
      </c>
      <c r="B179" s="2">
        <v>7</v>
      </c>
      <c r="C179" s="3" t="s">
        <v>5</v>
      </c>
      <c r="D179">
        <v>5</v>
      </c>
      <c r="E179" s="76">
        <v>19.242255003237482</v>
      </c>
      <c r="F179" s="76">
        <v>1.2842559657307038</v>
      </c>
      <c r="G179" s="76">
        <v>2.9571086422801907</v>
      </c>
      <c r="H179" s="35">
        <f t="shared" si="7"/>
        <v>20</v>
      </c>
      <c r="M179" s="43"/>
      <c r="N179" s="43"/>
      <c r="O179" s="39">
        <v>1097</v>
      </c>
      <c r="P179" s="40">
        <v>35.526315789473685</v>
      </c>
      <c r="V179" t="s">
        <v>35</v>
      </c>
      <c r="W179" s="34" t="s">
        <v>16</v>
      </c>
      <c r="X179" s="34">
        <v>55</v>
      </c>
      <c r="Y179">
        <v>1.4583333333333333</v>
      </c>
    </row>
    <row r="180" spans="1:25" x14ac:dyDescent="0.2">
      <c r="A180" s="3" t="s">
        <v>4</v>
      </c>
      <c r="B180" s="2">
        <v>7</v>
      </c>
      <c r="C180" s="3" t="s">
        <v>5</v>
      </c>
      <c r="D180">
        <v>10</v>
      </c>
      <c r="E180" s="76">
        <v>63.585835308657408</v>
      </c>
      <c r="F180" s="76">
        <v>1.8033603808618952</v>
      </c>
      <c r="G180" s="76">
        <v>4.1523907302686647</v>
      </c>
      <c r="H180" s="35">
        <f t="shared" si="7"/>
        <v>148</v>
      </c>
      <c r="M180" s="43"/>
      <c r="N180" s="43"/>
      <c r="O180" s="39">
        <v>2981</v>
      </c>
      <c r="P180" s="40">
        <v>45.833333333333336</v>
      </c>
      <c r="V180" t="s">
        <v>35</v>
      </c>
      <c r="W180" s="34" t="s">
        <v>16</v>
      </c>
      <c r="X180" s="34">
        <v>148</v>
      </c>
      <c r="Y180">
        <v>6.2</v>
      </c>
    </row>
    <row r="181" spans="1:25" x14ac:dyDescent="0.2">
      <c r="A181" s="3" t="s">
        <v>4</v>
      </c>
      <c r="B181" s="2">
        <v>7</v>
      </c>
      <c r="C181" s="3" t="s">
        <v>5</v>
      </c>
      <c r="D181">
        <v>50</v>
      </c>
      <c r="E181" s="76">
        <v>317.04953060028186</v>
      </c>
      <c r="F181" s="76">
        <v>2.501127114539671</v>
      </c>
      <c r="G181" s="76">
        <v>5.7590580096222572</v>
      </c>
      <c r="H181" s="35">
        <f t="shared" si="7"/>
        <v>403</v>
      </c>
      <c r="M181" s="43"/>
      <c r="N181" s="43"/>
      <c r="O181" s="39">
        <v>8103</v>
      </c>
      <c r="P181" s="40">
        <v>56</v>
      </c>
      <c r="V181" t="s">
        <v>35</v>
      </c>
      <c r="W181" s="34" t="s">
        <v>16</v>
      </c>
      <c r="X181" s="34">
        <v>403</v>
      </c>
      <c r="Y181">
        <v>8.9285714285714288</v>
      </c>
    </row>
    <row r="182" spans="1:25" x14ac:dyDescent="0.2">
      <c r="A182" s="3" t="s">
        <v>4</v>
      </c>
      <c r="B182" s="2">
        <v>7</v>
      </c>
      <c r="C182" s="3" t="s">
        <v>5</v>
      </c>
      <c r="D182">
        <v>15</v>
      </c>
      <c r="E182" s="76">
        <v>30.237829290801759</v>
      </c>
      <c r="F182" s="76">
        <v>1.4805506108746722</v>
      </c>
      <c r="G182" s="76">
        <v>3.4090937660232479</v>
      </c>
      <c r="H182" s="35">
        <f t="shared" si="7"/>
        <v>55</v>
      </c>
      <c r="M182" s="43"/>
      <c r="N182" s="43"/>
      <c r="O182" s="39">
        <v>22026</v>
      </c>
      <c r="P182" s="40">
        <v>57.5</v>
      </c>
      <c r="V182" t="s">
        <v>35</v>
      </c>
      <c r="W182" s="34" t="s">
        <v>16</v>
      </c>
      <c r="X182" s="34">
        <v>1097</v>
      </c>
      <c r="Y182">
        <v>13.433333333333334</v>
      </c>
    </row>
    <row r="183" spans="1:25" x14ac:dyDescent="0.2">
      <c r="A183" s="3" t="s">
        <v>4</v>
      </c>
      <c r="B183" s="2">
        <v>7</v>
      </c>
      <c r="C183" s="3" t="s">
        <v>5</v>
      </c>
      <c r="D183">
        <v>10</v>
      </c>
      <c r="E183" s="76">
        <v>35.342917352885173</v>
      </c>
      <c r="F183" s="76">
        <v>1.5483023951415151</v>
      </c>
      <c r="G183" s="76">
        <v>3.5650980144998292</v>
      </c>
      <c r="H183" s="35">
        <f t="shared" si="7"/>
        <v>55</v>
      </c>
      <c r="M183" s="43"/>
      <c r="N183" s="36" t="s">
        <v>9</v>
      </c>
      <c r="O183" s="36">
        <v>1097</v>
      </c>
      <c r="P183" s="38">
        <v>5</v>
      </c>
      <c r="V183" t="s">
        <v>35</v>
      </c>
      <c r="W183" s="34" t="s">
        <v>16</v>
      </c>
      <c r="X183" s="34">
        <v>2981</v>
      </c>
      <c r="Y183">
        <v>36.875</v>
      </c>
    </row>
    <row r="184" spans="1:25" x14ac:dyDescent="0.2">
      <c r="A184" s="3" t="s">
        <v>4</v>
      </c>
      <c r="B184" s="2">
        <v>7</v>
      </c>
      <c r="C184" s="3" t="s">
        <v>5</v>
      </c>
      <c r="D184">
        <v>0</v>
      </c>
      <c r="E184" s="76">
        <v>1.8849555921538759</v>
      </c>
      <c r="F184" s="76">
        <v>0.27530112307777749</v>
      </c>
      <c r="G184" s="76">
        <v>0.63390426208340944</v>
      </c>
      <c r="H184" s="35">
        <f t="shared" si="7"/>
        <v>3</v>
      </c>
      <c r="M184" s="43"/>
      <c r="N184" s="36" t="s">
        <v>5</v>
      </c>
      <c r="O184" s="36">
        <v>1</v>
      </c>
      <c r="P184" s="38">
        <v>0</v>
      </c>
      <c r="V184" t="s">
        <v>35</v>
      </c>
      <c r="W184" s="34" t="s">
        <v>16</v>
      </c>
      <c r="X184" s="34">
        <v>8103</v>
      </c>
      <c r="Y184">
        <v>35.555555555555557</v>
      </c>
    </row>
    <row r="185" spans="1:25" x14ac:dyDescent="0.2">
      <c r="A185" s="3" t="s">
        <v>4</v>
      </c>
      <c r="B185" s="2">
        <v>7</v>
      </c>
      <c r="C185" s="3" t="s">
        <v>5</v>
      </c>
      <c r="D185">
        <v>0</v>
      </c>
      <c r="E185" s="76">
        <v>3.3379421944391554</v>
      </c>
      <c r="F185" s="76">
        <v>0.523478811416483</v>
      </c>
      <c r="G185" s="76">
        <v>1.205354507665835</v>
      </c>
      <c r="H185" s="35">
        <f t="shared" si="7"/>
        <v>7</v>
      </c>
      <c r="M185" s="43"/>
      <c r="N185" s="43"/>
      <c r="O185" s="39">
        <v>3</v>
      </c>
      <c r="P185" s="40">
        <v>0</v>
      </c>
      <c r="V185" t="s">
        <v>35</v>
      </c>
      <c r="W185" s="34" t="s">
        <v>16</v>
      </c>
      <c r="X185" s="34">
        <v>22026</v>
      </c>
      <c r="Y185">
        <v>33.571428571428569</v>
      </c>
    </row>
    <row r="186" spans="1:25" x14ac:dyDescent="0.2">
      <c r="A186" s="3" t="s">
        <v>4</v>
      </c>
      <c r="B186" s="2">
        <v>8</v>
      </c>
      <c r="C186" s="3" t="s">
        <v>5</v>
      </c>
      <c r="D186">
        <v>30</v>
      </c>
      <c r="E186" s="76">
        <v>276.06745443420306</v>
      </c>
      <c r="F186" s="76">
        <v>2.4410152107220142</v>
      </c>
      <c r="G186" s="76">
        <v>5.6206452359802288</v>
      </c>
      <c r="H186" s="35">
        <f t="shared" si="7"/>
        <v>403</v>
      </c>
      <c r="M186" s="43"/>
      <c r="N186" s="43"/>
      <c r="O186" s="39">
        <v>7</v>
      </c>
      <c r="P186" s="40">
        <v>2.5</v>
      </c>
      <c r="V186" t="s">
        <v>35</v>
      </c>
      <c r="W186" s="34" t="s">
        <v>16</v>
      </c>
      <c r="X186" s="34">
        <v>59874</v>
      </c>
      <c r="Y186">
        <v>5</v>
      </c>
    </row>
    <row r="187" spans="1:25" x14ac:dyDescent="0.2">
      <c r="A187" s="3" t="s">
        <v>4</v>
      </c>
      <c r="B187" s="2">
        <v>8</v>
      </c>
      <c r="C187" s="3" t="s">
        <v>5</v>
      </c>
      <c r="D187">
        <v>0</v>
      </c>
      <c r="E187" s="76">
        <v>30.630528372500482</v>
      </c>
      <c r="F187" s="76">
        <v>1.4861544883926707</v>
      </c>
      <c r="G187" s="76">
        <v>3.4219971708591559</v>
      </c>
      <c r="H187" s="35">
        <f t="shared" si="7"/>
        <v>55</v>
      </c>
      <c r="M187" s="43"/>
      <c r="N187" s="43"/>
      <c r="O187" s="39">
        <v>20</v>
      </c>
      <c r="P187" s="40">
        <v>7</v>
      </c>
      <c r="V187" t="s">
        <v>35</v>
      </c>
      <c r="W187" s="34" t="s">
        <v>5</v>
      </c>
      <c r="X187" s="34">
        <v>1</v>
      </c>
      <c r="Y187">
        <v>0</v>
      </c>
    </row>
    <row r="188" spans="1:25" x14ac:dyDescent="0.2">
      <c r="A188" s="3" t="s">
        <v>4</v>
      </c>
      <c r="B188" s="2">
        <v>8</v>
      </c>
      <c r="C188" s="3" t="s">
        <v>5</v>
      </c>
      <c r="D188">
        <v>0</v>
      </c>
      <c r="E188" s="76">
        <v>9.6211275016187408</v>
      </c>
      <c r="F188" s="76">
        <v>0.98322597006672274</v>
      </c>
      <c r="G188" s="76">
        <v>2.2639614617202453</v>
      </c>
      <c r="H188" s="35">
        <f t="shared" si="7"/>
        <v>20</v>
      </c>
      <c r="M188" s="43"/>
      <c r="N188" s="43"/>
      <c r="O188" s="39">
        <v>55</v>
      </c>
      <c r="P188" s="40">
        <v>2.4285714285714284</v>
      </c>
      <c r="V188" t="s">
        <v>35</v>
      </c>
      <c r="W188" s="34" t="s">
        <v>5</v>
      </c>
      <c r="X188" s="34">
        <v>3</v>
      </c>
      <c r="Y188">
        <v>2.5</v>
      </c>
    </row>
    <row r="189" spans="1:25" x14ac:dyDescent="0.2">
      <c r="A189" s="3" t="s">
        <v>4</v>
      </c>
      <c r="B189" s="2">
        <v>8</v>
      </c>
      <c r="C189" s="3" t="s">
        <v>5</v>
      </c>
      <c r="D189">
        <v>0</v>
      </c>
      <c r="E189" s="76">
        <v>10.602875205865551</v>
      </c>
      <c r="F189" s="76">
        <v>1.0254236498611775</v>
      </c>
      <c r="G189" s="76">
        <v>2.3611252101738933</v>
      </c>
      <c r="H189" s="35">
        <f t="shared" si="7"/>
        <v>20</v>
      </c>
      <c r="M189" s="43"/>
      <c r="N189" s="43"/>
      <c r="O189" s="39">
        <v>148</v>
      </c>
      <c r="P189" s="40">
        <v>6.666666666666667</v>
      </c>
      <c r="V189" t="s">
        <v>35</v>
      </c>
      <c r="W189" s="34" t="s">
        <v>5</v>
      </c>
      <c r="X189" s="34">
        <v>7</v>
      </c>
      <c r="Y189">
        <v>0</v>
      </c>
    </row>
    <row r="190" spans="1:25" x14ac:dyDescent="0.2">
      <c r="A190" s="3" t="s">
        <v>4</v>
      </c>
      <c r="B190" s="2">
        <v>8</v>
      </c>
      <c r="C190" s="3" t="s">
        <v>5</v>
      </c>
      <c r="D190">
        <v>5</v>
      </c>
      <c r="E190" s="76">
        <v>70.685834705770347</v>
      </c>
      <c r="F190" s="76">
        <v>1.8493323908054964</v>
      </c>
      <c r="G190" s="76">
        <v>4.2582451950597742</v>
      </c>
      <c r="H190" s="35">
        <f t="shared" si="7"/>
        <v>148</v>
      </c>
      <c r="M190" s="43"/>
      <c r="N190" s="43"/>
      <c r="O190" s="39">
        <v>403</v>
      </c>
      <c r="P190" s="40">
        <v>25.90909090909091</v>
      </c>
      <c r="V190" t="s">
        <v>35</v>
      </c>
      <c r="W190" s="34" t="s">
        <v>5</v>
      </c>
      <c r="X190" s="34">
        <v>20</v>
      </c>
      <c r="Y190">
        <v>1.6666666666666667</v>
      </c>
    </row>
    <row r="191" spans="1:25" x14ac:dyDescent="0.2">
      <c r="A191" s="3" t="s">
        <v>4</v>
      </c>
      <c r="B191" s="2">
        <v>8</v>
      </c>
      <c r="C191" s="3" t="s">
        <v>5</v>
      </c>
      <c r="D191">
        <v>5</v>
      </c>
      <c r="E191" s="76">
        <v>53.603424651875848</v>
      </c>
      <c r="F191" s="76">
        <v>1.7291925370789651</v>
      </c>
      <c r="G191" s="76">
        <v>3.9816129587945785</v>
      </c>
      <c r="H191" s="35">
        <f t="shared" si="7"/>
        <v>55</v>
      </c>
      <c r="M191" s="43"/>
      <c r="N191" s="43"/>
      <c r="O191" s="39">
        <v>1097</v>
      </c>
      <c r="P191" s="40">
        <v>10</v>
      </c>
      <c r="V191" t="s">
        <v>35</v>
      </c>
      <c r="W191" s="34" t="s">
        <v>5</v>
      </c>
      <c r="X191" s="34">
        <v>55</v>
      </c>
      <c r="Y191">
        <v>4.5294117647058822</v>
      </c>
    </row>
    <row r="192" spans="1:25" x14ac:dyDescent="0.2">
      <c r="A192" s="3" t="s">
        <v>4</v>
      </c>
      <c r="B192" s="2">
        <v>8</v>
      </c>
      <c r="C192" s="3" t="s">
        <v>5</v>
      </c>
      <c r="D192">
        <v>0</v>
      </c>
      <c r="E192" s="76">
        <v>10.602875205865551</v>
      </c>
      <c r="F192" s="76">
        <v>1.0254236498611775</v>
      </c>
      <c r="G192" s="76">
        <v>2.3611252101738933</v>
      </c>
      <c r="H192" s="35">
        <f t="shared" si="7"/>
        <v>20</v>
      </c>
      <c r="M192" s="43"/>
      <c r="N192" s="43"/>
      <c r="O192" s="39">
        <v>2981</v>
      </c>
      <c r="P192" s="40">
        <v>40</v>
      </c>
      <c r="V192" t="s">
        <v>35</v>
      </c>
      <c r="W192" s="34" t="s">
        <v>5</v>
      </c>
      <c r="X192" s="34">
        <v>148</v>
      </c>
      <c r="Y192">
        <v>4.791666666666667</v>
      </c>
    </row>
    <row r="193" spans="1:25" x14ac:dyDescent="0.2">
      <c r="A193" s="3" t="s">
        <v>4</v>
      </c>
      <c r="B193" s="2">
        <v>8</v>
      </c>
      <c r="C193" s="3" t="s">
        <v>5</v>
      </c>
      <c r="D193">
        <v>5</v>
      </c>
      <c r="E193" s="76">
        <v>21.205750411731103</v>
      </c>
      <c r="F193" s="76">
        <v>1.3264536455251588</v>
      </c>
      <c r="G193" s="76">
        <v>3.0542723907338387</v>
      </c>
      <c r="H193" s="35">
        <f t="shared" si="7"/>
        <v>55</v>
      </c>
      <c r="M193" s="43"/>
      <c r="N193" s="43"/>
      <c r="O193" s="39">
        <v>8103</v>
      </c>
      <c r="P193" s="40">
        <v>20</v>
      </c>
      <c r="V193" t="s">
        <v>35</v>
      </c>
      <c r="W193" s="34" t="s">
        <v>5</v>
      </c>
      <c r="X193" s="34">
        <v>403</v>
      </c>
      <c r="Y193">
        <v>7.7037037037037033</v>
      </c>
    </row>
    <row r="194" spans="1:25" x14ac:dyDescent="0.2">
      <c r="A194" s="3" t="s">
        <v>4</v>
      </c>
      <c r="B194" s="2">
        <v>8</v>
      </c>
      <c r="C194" s="3" t="s">
        <v>5</v>
      </c>
      <c r="D194">
        <v>5</v>
      </c>
      <c r="E194" s="76">
        <v>75.398223686155035</v>
      </c>
      <c r="F194" s="76">
        <v>1.8773611144057398</v>
      </c>
      <c r="G194" s="76">
        <v>4.3227837161973461</v>
      </c>
      <c r="H194" s="35">
        <f t="shared" si="7"/>
        <v>148</v>
      </c>
      <c r="M194" s="43"/>
      <c r="N194" s="43"/>
      <c r="O194" s="39">
        <v>22026</v>
      </c>
      <c r="P194" s="40">
        <v>50</v>
      </c>
      <c r="V194" t="s">
        <v>35</v>
      </c>
      <c r="W194" s="34" t="s">
        <v>5</v>
      </c>
      <c r="X194" s="34">
        <v>1097</v>
      </c>
      <c r="Y194">
        <v>18.428571428571427</v>
      </c>
    </row>
    <row r="195" spans="1:25" x14ac:dyDescent="0.2">
      <c r="A195" s="3" t="s">
        <v>4</v>
      </c>
      <c r="B195" s="2">
        <v>8</v>
      </c>
      <c r="C195" s="3" t="s">
        <v>5</v>
      </c>
      <c r="D195">
        <v>10</v>
      </c>
      <c r="E195" s="76">
        <v>12.370021073509811</v>
      </c>
      <c r="F195" s="76">
        <v>1.0923704394917908</v>
      </c>
      <c r="G195" s="76">
        <v>2.5152758900011518</v>
      </c>
      <c r="H195" s="35">
        <f t="shared" ref="H195:H258" si="8">VLOOKUP(E195,J$2:K$16,2)</f>
        <v>20</v>
      </c>
      <c r="M195" s="43"/>
      <c r="N195" s="43"/>
      <c r="O195" s="39">
        <v>59874</v>
      </c>
      <c r="P195" s="40">
        <v>55</v>
      </c>
      <c r="V195" t="s">
        <v>35</v>
      </c>
      <c r="W195" s="34" t="s">
        <v>5</v>
      </c>
      <c r="X195" s="34">
        <v>2981</v>
      </c>
      <c r="Y195">
        <v>20.555555555555557</v>
      </c>
    </row>
    <row r="196" spans="1:25" x14ac:dyDescent="0.2">
      <c r="A196" s="11" t="s">
        <v>4</v>
      </c>
      <c r="B196" s="7">
        <v>9</v>
      </c>
      <c r="C196" s="11" t="s">
        <v>5</v>
      </c>
      <c r="D196">
        <v>0</v>
      </c>
      <c r="E196" s="76">
        <v>3.9269908169872414</v>
      </c>
      <c r="F196" s="76">
        <v>0.59405988570219026</v>
      </c>
      <c r="G196" s="76">
        <v>1.3678734371636099</v>
      </c>
      <c r="H196" s="35">
        <f t="shared" si="8"/>
        <v>7</v>
      </c>
      <c r="M196" s="43"/>
      <c r="N196" s="36" t="s">
        <v>34</v>
      </c>
      <c r="O196" s="36">
        <v>20</v>
      </c>
      <c r="P196" s="38">
        <v>0</v>
      </c>
      <c r="V196" t="s">
        <v>35</v>
      </c>
      <c r="W196" s="34" t="s">
        <v>5</v>
      </c>
      <c r="X196" s="34">
        <v>8103</v>
      </c>
      <c r="Y196">
        <v>34</v>
      </c>
    </row>
    <row r="197" spans="1:25" x14ac:dyDescent="0.2">
      <c r="A197" s="3" t="s">
        <v>4</v>
      </c>
      <c r="B197" s="2">
        <v>9</v>
      </c>
      <c r="C197" s="3" t="s">
        <v>5</v>
      </c>
      <c r="D197">
        <v>0</v>
      </c>
      <c r="E197" s="76">
        <v>37.699111843077517</v>
      </c>
      <c r="F197" s="76">
        <v>1.5763311187417586</v>
      </c>
      <c r="G197" s="76">
        <v>3.6296365356374003</v>
      </c>
      <c r="H197" s="35">
        <f t="shared" si="8"/>
        <v>55</v>
      </c>
      <c r="M197" s="43"/>
      <c r="N197" s="43"/>
      <c r="O197" s="39">
        <v>148</v>
      </c>
      <c r="P197" s="40">
        <v>0</v>
      </c>
      <c r="V197" t="s">
        <v>35</v>
      </c>
      <c r="W197" s="34" t="s">
        <v>5</v>
      </c>
      <c r="X197" s="34">
        <v>22026</v>
      </c>
      <c r="Y197">
        <v>32.857142857142854</v>
      </c>
    </row>
    <row r="198" spans="1:25" x14ac:dyDescent="0.2">
      <c r="A198" s="3" t="s">
        <v>4</v>
      </c>
      <c r="B198" s="2">
        <v>9</v>
      </c>
      <c r="C198" s="3" t="s">
        <v>5</v>
      </c>
      <c r="D198">
        <v>0</v>
      </c>
      <c r="E198" s="76">
        <v>15.11891464540088</v>
      </c>
      <c r="F198" s="76">
        <v>1.179520615210691</v>
      </c>
      <c r="G198" s="76">
        <v>2.7159465854633029</v>
      </c>
      <c r="H198" s="35">
        <f t="shared" si="8"/>
        <v>20</v>
      </c>
      <c r="M198" s="43"/>
      <c r="N198" s="43"/>
      <c r="O198" s="39">
        <v>403</v>
      </c>
      <c r="P198" s="40">
        <v>11</v>
      </c>
      <c r="V198" t="s">
        <v>35</v>
      </c>
      <c r="W198" s="34" t="s">
        <v>5</v>
      </c>
      <c r="X198" s="34">
        <v>59874</v>
      </c>
      <c r="Y198">
        <v>5</v>
      </c>
    </row>
    <row r="199" spans="1:25" x14ac:dyDescent="0.2">
      <c r="A199" s="3" t="s">
        <v>4</v>
      </c>
      <c r="B199" s="2">
        <v>9</v>
      </c>
      <c r="C199" s="3" t="s">
        <v>5</v>
      </c>
      <c r="D199">
        <v>30</v>
      </c>
      <c r="E199" s="76">
        <v>38.484510006474963</v>
      </c>
      <c r="F199" s="76">
        <v>1.585285961394685</v>
      </c>
      <c r="G199" s="76">
        <v>3.6502558228401361</v>
      </c>
      <c r="H199" s="35">
        <f t="shared" si="8"/>
        <v>55</v>
      </c>
      <c r="M199" s="43"/>
      <c r="N199" s="36" t="s">
        <v>8</v>
      </c>
      <c r="O199" s="36">
        <v>7</v>
      </c>
      <c r="P199" s="38">
        <v>2.5</v>
      </c>
      <c r="V199" t="s">
        <v>35</v>
      </c>
      <c r="W199" s="34" t="s">
        <v>8</v>
      </c>
      <c r="X199" s="34">
        <v>55</v>
      </c>
      <c r="Y199">
        <v>0</v>
      </c>
    </row>
    <row r="200" spans="1:25" x14ac:dyDescent="0.2">
      <c r="A200" s="3" t="s">
        <v>4</v>
      </c>
      <c r="B200" s="2">
        <v>9</v>
      </c>
      <c r="C200" s="3" t="s">
        <v>5</v>
      </c>
      <c r="D200">
        <v>0</v>
      </c>
      <c r="E200" s="76">
        <v>9.4247779607693793</v>
      </c>
      <c r="F200" s="76">
        <v>0.97427112741379629</v>
      </c>
      <c r="G200" s="76">
        <v>2.2433421745175099</v>
      </c>
      <c r="H200" s="35">
        <f t="shared" si="8"/>
        <v>20</v>
      </c>
      <c r="M200" s="43"/>
      <c r="N200" s="43"/>
      <c r="O200" s="39">
        <v>20</v>
      </c>
      <c r="P200" s="40">
        <v>10</v>
      </c>
      <c r="V200" t="s">
        <v>35</v>
      </c>
      <c r="W200" s="34" t="s">
        <v>8</v>
      </c>
      <c r="X200" s="34">
        <v>148</v>
      </c>
      <c r="Y200">
        <v>11.666666666666666</v>
      </c>
    </row>
    <row r="201" spans="1:25" x14ac:dyDescent="0.2">
      <c r="A201" s="3" t="s">
        <v>4</v>
      </c>
      <c r="B201" s="2">
        <v>9</v>
      </c>
      <c r="C201" s="3" t="s">
        <v>5</v>
      </c>
      <c r="D201">
        <v>20</v>
      </c>
      <c r="E201" s="76">
        <v>45.945792558750725</v>
      </c>
      <c r="F201" s="76">
        <v>1.6622457474483519</v>
      </c>
      <c r="G201" s="76">
        <v>3.8274622789673205</v>
      </c>
      <c r="H201" s="35">
        <f t="shared" si="8"/>
        <v>55</v>
      </c>
      <c r="M201" s="43"/>
      <c r="N201" s="43"/>
      <c r="O201" s="39">
        <v>55</v>
      </c>
      <c r="P201" s="40">
        <v>2.5</v>
      </c>
      <c r="V201" t="s">
        <v>35</v>
      </c>
      <c r="W201" s="34" t="s">
        <v>8</v>
      </c>
      <c r="X201" s="34">
        <v>403</v>
      </c>
      <c r="Y201">
        <v>27.5</v>
      </c>
    </row>
    <row r="202" spans="1:25" x14ac:dyDescent="0.2">
      <c r="A202" s="3" t="s">
        <v>4</v>
      </c>
      <c r="B202" s="2">
        <v>9</v>
      </c>
      <c r="C202" s="3" t="s">
        <v>5</v>
      </c>
      <c r="D202">
        <v>2</v>
      </c>
      <c r="E202" s="76">
        <v>3.4557519189487729</v>
      </c>
      <c r="F202" s="76">
        <v>0.53854255785235894</v>
      </c>
      <c r="G202" s="76">
        <v>1.2400400656537252</v>
      </c>
      <c r="H202" s="35">
        <f t="shared" si="8"/>
        <v>7</v>
      </c>
      <c r="M202" s="43"/>
      <c r="N202" s="43"/>
      <c r="O202" s="39">
        <v>148</v>
      </c>
      <c r="P202" s="40">
        <v>10.285714285714286</v>
      </c>
      <c r="V202" t="s">
        <v>35</v>
      </c>
      <c r="W202" s="34" t="s">
        <v>8</v>
      </c>
      <c r="X202" s="34">
        <v>1097</v>
      </c>
      <c r="Y202">
        <v>15</v>
      </c>
    </row>
    <row r="203" spans="1:25" x14ac:dyDescent="0.2">
      <c r="A203" s="3" t="s">
        <v>4</v>
      </c>
      <c r="B203" s="2">
        <v>9</v>
      </c>
      <c r="C203" s="3" t="s">
        <v>5</v>
      </c>
      <c r="D203">
        <v>0</v>
      </c>
      <c r="E203" s="76">
        <v>23.561944901923447</v>
      </c>
      <c r="F203" s="76">
        <v>1.3722111360858338</v>
      </c>
      <c r="G203" s="76">
        <v>3.1596329063916646</v>
      </c>
      <c r="H203" s="35">
        <f t="shared" si="8"/>
        <v>55</v>
      </c>
      <c r="M203" s="43"/>
      <c r="N203" s="43"/>
      <c r="O203" s="39">
        <v>403</v>
      </c>
      <c r="P203" s="40">
        <v>40.833333333333336</v>
      </c>
      <c r="V203" t="s">
        <v>35</v>
      </c>
      <c r="W203" s="34" t="s">
        <v>8</v>
      </c>
      <c r="X203" s="34">
        <v>2981</v>
      </c>
      <c r="Y203">
        <v>75.555555555555557</v>
      </c>
    </row>
    <row r="204" spans="1:25" x14ac:dyDescent="0.2">
      <c r="A204" s="3" t="s">
        <v>4</v>
      </c>
      <c r="B204" s="2">
        <v>10</v>
      </c>
      <c r="C204" s="26" t="s">
        <v>5</v>
      </c>
      <c r="D204">
        <v>20</v>
      </c>
      <c r="E204" s="76">
        <v>142.94246573833559</v>
      </c>
      <c r="F204" s="76">
        <v>2.1551612693512463</v>
      </c>
      <c r="G204" s="76">
        <v>4.9624422118063052</v>
      </c>
      <c r="H204" s="35">
        <f t="shared" si="8"/>
        <v>148</v>
      </c>
      <c r="M204" s="43"/>
      <c r="N204" s="43"/>
      <c r="O204" s="39">
        <v>1097</v>
      </c>
      <c r="P204" s="40">
        <v>41.111111111111114</v>
      </c>
      <c r="V204" t="s">
        <v>35</v>
      </c>
      <c r="W204" s="34" t="s">
        <v>8</v>
      </c>
      <c r="X204" s="34">
        <v>8103</v>
      </c>
      <c r="Y204">
        <v>60</v>
      </c>
    </row>
    <row r="205" spans="1:25" x14ac:dyDescent="0.2">
      <c r="A205" s="3" t="s">
        <v>4</v>
      </c>
      <c r="B205" s="2">
        <v>10</v>
      </c>
      <c r="C205" s="26" t="s">
        <v>5</v>
      </c>
      <c r="D205">
        <v>15</v>
      </c>
      <c r="E205" s="76">
        <v>51.836278784231588</v>
      </c>
      <c r="F205" s="76">
        <v>1.7146338169080402</v>
      </c>
      <c r="G205" s="76">
        <v>3.9480902667559352</v>
      </c>
      <c r="H205" s="35">
        <f t="shared" si="8"/>
        <v>55</v>
      </c>
      <c r="M205" s="43"/>
      <c r="N205" s="43"/>
      <c r="O205" s="39">
        <v>2981</v>
      </c>
      <c r="P205" s="40">
        <v>50.833333333333336</v>
      </c>
      <c r="V205" t="s">
        <v>35</v>
      </c>
      <c r="W205" s="34" t="s">
        <v>6</v>
      </c>
      <c r="X205" s="34">
        <v>1</v>
      </c>
      <c r="Y205">
        <v>0</v>
      </c>
    </row>
    <row r="206" spans="1:25" x14ac:dyDescent="0.2">
      <c r="A206" s="3" t="s">
        <v>4</v>
      </c>
      <c r="B206" s="2">
        <v>10</v>
      </c>
      <c r="C206" s="26" t="s">
        <v>5</v>
      </c>
      <c r="D206">
        <v>5</v>
      </c>
      <c r="E206" s="76">
        <v>113.09733552923255</v>
      </c>
      <c r="F206" s="76">
        <v>2.053452373461421</v>
      </c>
      <c r="G206" s="76">
        <v>4.7282488243055099</v>
      </c>
      <c r="H206" s="35">
        <f t="shared" si="8"/>
        <v>148</v>
      </c>
      <c r="M206" s="43"/>
      <c r="N206" s="43"/>
      <c r="O206" s="39">
        <v>8103</v>
      </c>
      <c r="P206" s="40">
        <v>60</v>
      </c>
      <c r="V206" t="s">
        <v>35</v>
      </c>
      <c r="W206" s="34" t="s">
        <v>6</v>
      </c>
      <c r="X206" s="34">
        <v>3</v>
      </c>
      <c r="Y206">
        <v>5</v>
      </c>
    </row>
    <row r="207" spans="1:25" x14ac:dyDescent="0.2">
      <c r="A207" s="3" t="s">
        <v>4</v>
      </c>
      <c r="B207" s="2">
        <v>10</v>
      </c>
      <c r="C207" s="26" t="s">
        <v>5</v>
      </c>
      <c r="D207">
        <v>25</v>
      </c>
      <c r="E207" s="76">
        <v>62.831853071795862</v>
      </c>
      <c r="F207" s="76">
        <v>1.7981798683581149</v>
      </c>
      <c r="G207" s="76">
        <v>4.1404621594033912</v>
      </c>
      <c r="H207" s="35">
        <f t="shared" si="8"/>
        <v>148</v>
      </c>
      <c r="M207" s="43"/>
      <c r="N207" s="43"/>
      <c r="O207" s="39">
        <v>22026</v>
      </c>
      <c r="P207" s="40">
        <v>45</v>
      </c>
      <c r="V207" t="s">
        <v>35</v>
      </c>
      <c r="W207" s="34" t="s">
        <v>6</v>
      </c>
      <c r="X207" s="34">
        <v>7</v>
      </c>
      <c r="Y207">
        <v>0</v>
      </c>
    </row>
    <row r="208" spans="1:25" x14ac:dyDescent="0.2">
      <c r="A208" s="3" t="s">
        <v>4</v>
      </c>
      <c r="B208" s="2">
        <v>10</v>
      </c>
      <c r="C208" s="26" t="s">
        <v>5</v>
      </c>
      <c r="D208">
        <v>5</v>
      </c>
      <c r="E208" s="76">
        <v>2.3561944901923448</v>
      </c>
      <c r="F208" s="76">
        <v>0.37221113608583389</v>
      </c>
      <c r="G208" s="76">
        <v>0.85704781339761926</v>
      </c>
      <c r="H208" s="35">
        <f t="shared" si="8"/>
        <v>3</v>
      </c>
      <c r="M208" s="43"/>
      <c r="N208" s="43"/>
      <c r="O208" s="39">
        <v>59874</v>
      </c>
      <c r="P208" s="40">
        <v>65</v>
      </c>
      <c r="V208" t="s">
        <v>35</v>
      </c>
      <c r="W208" s="34" t="s">
        <v>6</v>
      </c>
      <c r="X208" s="34">
        <v>20</v>
      </c>
      <c r="Y208">
        <v>0</v>
      </c>
    </row>
    <row r="209" spans="1:25" x14ac:dyDescent="0.2">
      <c r="A209" s="3" t="s">
        <v>4</v>
      </c>
      <c r="B209" s="2">
        <v>10</v>
      </c>
      <c r="C209" s="26" t="s">
        <v>5</v>
      </c>
      <c r="D209">
        <v>40</v>
      </c>
      <c r="E209" s="76">
        <v>19.242255003237482</v>
      </c>
      <c r="F209" s="76">
        <v>1.2842559657307038</v>
      </c>
      <c r="G209" s="76">
        <v>2.9571086422801907</v>
      </c>
      <c r="H209" s="35">
        <f t="shared" si="8"/>
        <v>20</v>
      </c>
      <c r="M209" s="43"/>
      <c r="N209" s="36" t="s">
        <v>14</v>
      </c>
      <c r="O209" s="36">
        <v>403</v>
      </c>
      <c r="P209" s="38">
        <v>35</v>
      </c>
      <c r="V209" t="s">
        <v>35</v>
      </c>
      <c r="W209" s="34" t="s">
        <v>6</v>
      </c>
      <c r="X209" s="34">
        <v>55</v>
      </c>
      <c r="Y209">
        <v>5</v>
      </c>
    </row>
    <row r="210" spans="1:25" x14ac:dyDescent="0.2">
      <c r="A210" s="3" t="s">
        <v>4</v>
      </c>
      <c r="B210" s="2">
        <v>10</v>
      </c>
      <c r="C210" s="26" t="s">
        <v>5</v>
      </c>
      <c r="D210">
        <v>25</v>
      </c>
      <c r="E210" s="76">
        <v>17.27875959474386</v>
      </c>
      <c r="F210" s="76">
        <v>1.2375125621883776</v>
      </c>
      <c r="G210" s="76">
        <v>2.8494779780878252</v>
      </c>
      <c r="H210" s="35">
        <f t="shared" si="8"/>
        <v>20</v>
      </c>
      <c r="M210" s="43"/>
      <c r="N210" s="36" t="s">
        <v>17</v>
      </c>
      <c r="O210" s="36">
        <v>1</v>
      </c>
      <c r="P210" s="38">
        <v>0</v>
      </c>
      <c r="V210" t="s">
        <v>35</v>
      </c>
      <c r="W210" s="34" t="s">
        <v>6</v>
      </c>
      <c r="X210" s="34">
        <v>148</v>
      </c>
      <c r="Y210">
        <v>2.1428571428571428</v>
      </c>
    </row>
    <row r="211" spans="1:25" x14ac:dyDescent="0.2">
      <c r="A211" s="3" t="s">
        <v>4</v>
      </c>
      <c r="B211" s="2">
        <v>10</v>
      </c>
      <c r="C211" s="26" t="s">
        <v>5</v>
      </c>
      <c r="D211">
        <v>5</v>
      </c>
      <c r="E211" s="76">
        <v>13.744467859455344</v>
      </c>
      <c r="F211" s="76">
        <v>1.1381279300524658</v>
      </c>
      <c r="G211" s="76">
        <v>2.6206364056589777</v>
      </c>
      <c r="H211" s="35">
        <f t="shared" si="8"/>
        <v>20</v>
      </c>
      <c r="M211" s="43"/>
      <c r="N211" s="43"/>
      <c r="O211" s="39">
        <v>7</v>
      </c>
      <c r="P211" s="40">
        <v>0</v>
      </c>
      <c r="V211" t="s">
        <v>35</v>
      </c>
      <c r="W211" s="34" t="s">
        <v>6</v>
      </c>
      <c r="X211" s="34">
        <v>403</v>
      </c>
      <c r="Y211">
        <v>0</v>
      </c>
    </row>
    <row r="212" spans="1:25" x14ac:dyDescent="0.2">
      <c r="A212" s="3" t="s">
        <v>4</v>
      </c>
      <c r="B212" s="2">
        <v>10</v>
      </c>
      <c r="C212" s="26" t="s">
        <v>5</v>
      </c>
      <c r="D212">
        <v>0</v>
      </c>
      <c r="E212" s="76">
        <v>12.959069696057897</v>
      </c>
      <c r="F212" s="76">
        <v>1.1125738255800777</v>
      </c>
      <c r="G212" s="76">
        <v>2.5617959056360444</v>
      </c>
      <c r="H212" s="35">
        <f t="shared" si="8"/>
        <v>20</v>
      </c>
      <c r="M212" s="43"/>
      <c r="N212" s="43"/>
      <c r="O212" s="39">
        <v>20</v>
      </c>
      <c r="P212" s="40">
        <v>0</v>
      </c>
      <c r="V212" t="s">
        <v>35</v>
      </c>
      <c r="W212" s="34" t="s">
        <v>6</v>
      </c>
      <c r="X212" s="34">
        <v>1097</v>
      </c>
      <c r="Y212">
        <v>5.2857142857142856</v>
      </c>
    </row>
    <row r="213" spans="1:25" x14ac:dyDescent="0.2">
      <c r="A213" s="3" t="s">
        <v>4</v>
      </c>
      <c r="B213" s="2">
        <v>10</v>
      </c>
      <c r="C213" s="26" t="s">
        <v>5</v>
      </c>
      <c r="D213">
        <v>25</v>
      </c>
      <c r="E213" s="76">
        <v>35.342917352885173</v>
      </c>
      <c r="F213" s="76">
        <v>1.5483023951415151</v>
      </c>
      <c r="G213" s="76">
        <v>3.5650980144998292</v>
      </c>
      <c r="H213" s="35">
        <f t="shared" si="8"/>
        <v>55</v>
      </c>
      <c r="M213" s="43"/>
      <c r="N213" s="43"/>
      <c r="O213" s="39">
        <v>55</v>
      </c>
      <c r="P213" s="40">
        <v>0</v>
      </c>
      <c r="V213" t="s">
        <v>35</v>
      </c>
      <c r="W213" s="34" t="s">
        <v>6</v>
      </c>
      <c r="X213" s="34">
        <v>2981</v>
      </c>
      <c r="Y213">
        <v>27.058823529411764</v>
      </c>
    </row>
    <row r="214" spans="1:25" x14ac:dyDescent="0.2">
      <c r="A214" s="3" t="s">
        <v>4</v>
      </c>
      <c r="B214" s="2">
        <v>10</v>
      </c>
      <c r="C214" s="26" t="s">
        <v>5</v>
      </c>
      <c r="D214">
        <v>0</v>
      </c>
      <c r="E214" s="76">
        <v>54.977871437821378</v>
      </c>
      <c r="F214" s="76">
        <v>1.7401879213804283</v>
      </c>
      <c r="G214" s="76">
        <v>4.0069307667788685</v>
      </c>
      <c r="H214" s="35">
        <f t="shared" si="8"/>
        <v>55</v>
      </c>
      <c r="M214" s="43"/>
      <c r="N214" s="43"/>
      <c r="O214" s="39">
        <v>148</v>
      </c>
      <c r="P214" s="40">
        <v>35</v>
      </c>
      <c r="V214" t="s">
        <v>35</v>
      </c>
      <c r="W214" s="34" t="s">
        <v>6</v>
      </c>
      <c r="X214" s="34">
        <v>8103</v>
      </c>
      <c r="Y214">
        <v>43</v>
      </c>
    </row>
    <row r="215" spans="1:25" x14ac:dyDescent="0.2">
      <c r="A215" s="3" t="s">
        <v>4</v>
      </c>
      <c r="B215" s="2">
        <v>2</v>
      </c>
      <c r="C215" s="3" t="s">
        <v>22</v>
      </c>
      <c r="D215">
        <v>0</v>
      </c>
      <c r="E215" s="76">
        <v>12.370021073509811</v>
      </c>
      <c r="F215" s="76">
        <v>1.0923704394917908</v>
      </c>
      <c r="G215" s="76">
        <v>2.5152758900011518</v>
      </c>
      <c r="H215" s="35">
        <f t="shared" si="8"/>
        <v>20</v>
      </c>
      <c r="M215" s="43"/>
      <c r="N215" s="43"/>
      <c r="O215" s="39">
        <v>403</v>
      </c>
      <c r="P215" s="40">
        <v>42.857142857142854</v>
      </c>
      <c r="V215" t="s">
        <v>35</v>
      </c>
      <c r="W215" s="34" t="s">
        <v>6</v>
      </c>
      <c r="X215" s="34">
        <v>22026</v>
      </c>
      <c r="Y215">
        <v>40.714285714285715</v>
      </c>
    </row>
    <row r="216" spans="1:25" x14ac:dyDescent="0.2">
      <c r="A216" s="3" t="s">
        <v>4</v>
      </c>
      <c r="B216" s="2">
        <v>2</v>
      </c>
      <c r="C216" s="3" t="s">
        <v>22</v>
      </c>
      <c r="D216">
        <v>20</v>
      </c>
      <c r="E216" s="76">
        <v>3.9269908169872414</v>
      </c>
      <c r="F216" s="76">
        <v>0.59405988570219026</v>
      </c>
      <c r="G216" s="76">
        <v>1.3678734371636099</v>
      </c>
      <c r="H216" s="35">
        <f t="shared" si="8"/>
        <v>7</v>
      </c>
      <c r="M216" s="43"/>
      <c r="N216" s="43"/>
      <c r="O216" s="39">
        <v>1097</v>
      </c>
      <c r="P216" s="40">
        <v>70</v>
      </c>
      <c r="V216" t="s">
        <v>35</v>
      </c>
      <c r="W216" s="34" t="s">
        <v>6</v>
      </c>
      <c r="X216" s="34">
        <v>59874</v>
      </c>
      <c r="Y216">
        <v>42.5</v>
      </c>
    </row>
    <row r="217" spans="1:25" x14ac:dyDescent="0.2">
      <c r="A217" s="3" t="s">
        <v>4</v>
      </c>
      <c r="B217" s="2">
        <v>2</v>
      </c>
      <c r="C217" s="3" t="s">
        <v>22</v>
      </c>
      <c r="D217">
        <v>0</v>
      </c>
      <c r="E217" s="76">
        <v>0.62831853071795862</v>
      </c>
      <c r="F217" s="76">
        <v>-0.20182013164188498</v>
      </c>
      <c r="G217" s="76">
        <v>-0.46470802658470023</v>
      </c>
      <c r="H217" s="35">
        <f t="shared" si="8"/>
        <v>1</v>
      </c>
      <c r="M217" s="43"/>
      <c r="N217" s="43"/>
      <c r="O217" s="39">
        <v>2981</v>
      </c>
      <c r="P217" s="40">
        <v>70</v>
      </c>
      <c r="V217" t="s">
        <v>35</v>
      </c>
      <c r="W217" s="34" t="s">
        <v>6</v>
      </c>
      <c r="X217" s="34">
        <v>162754</v>
      </c>
      <c r="Y217">
        <v>33</v>
      </c>
    </row>
    <row r="218" spans="1:25" x14ac:dyDescent="0.2">
      <c r="A218" s="3" t="s">
        <v>4</v>
      </c>
      <c r="B218" s="2">
        <v>2</v>
      </c>
      <c r="C218" s="3" t="s">
        <v>22</v>
      </c>
      <c r="D218">
        <v>0</v>
      </c>
      <c r="E218" s="76">
        <v>2.3561944901923448</v>
      </c>
      <c r="F218" s="76">
        <v>0.37221113608583389</v>
      </c>
      <c r="G218" s="76">
        <v>0.85704781339761926</v>
      </c>
      <c r="H218" s="35">
        <f t="shared" si="8"/>
        <v>3</v>
      </c>
      <c r="M218" s="43"/>
      <c r="N218" s="43"/>
      <c r="O218" s="39">
        <v>8103</v>
      </c>
      <c r="P218" s="40">
        <v>75</v>
      </c>
      <c r="V218" t="s">
        <v>35</v>
      </c>
      <c r="W218" s="34" t="s">
        <v>6</v>
      </c>
      <c r="X218" s="34">
        <v>442413</v>
      </c>
      <c r="Y218">
        <v>25</v>
      </c>
    </row>
    <row r="219" spans="1:25" x14ac:dyDescent="0.2">
      <c r="A219" s="3" t="s">
        <v>4</v>
      </c>
      <c r="B219" s="2">
        <v>6</v>
      </c>
      <c r="C219" s="3" t="s">
        <v>22</v>
      </c>
      <c r="D219">
        <v>65</v>
      </c>
      <c r="E219" s="76">
        <v>21.598449493429829</v>
      </c>
      <c r="F219" s="76">
        <v>1.334422575196434</v>
      </c>
      <c r="G219" s="76">
        <v>3.0726215294020354</v>
      </c>
      <c r="H219" s="35">
        <f t="shared" si="8"/>
        <v>55</v>
      </c>
      <c r="M219" s="43"/>
      <c r="N219" s="43"/>
      <c r="O219" s="39">
        <v>22026</v>
      </c>
      <c r="P219" s="40">
        <v>70</v>
      </c>
      <c r="V219" t="s">
        <v>35</v>
      </c>
      <c r="W219" s="34" t="s">
        <v>12</v>
      </c>
      <c r="X219" s="34">
        <v>7</v>
      </c>
      <c r="Y219">
        <v>0</v>
      </c>
    </row>
    <row r="220" spans="1:25" x14ac:dyDescent="0.2">
      <c r="A220" s="3" t="s">
        <v>4</v>
      </c>
      <c r="B220" s="2">
        <v>6</v>
      </c>
      <c r="C220" s="3" t="s">
        <v>22</v>
      </c>
      <c r="D220">
        <v>30</v>
      </c>
      <c r="E220" s="76">
        <v>32.397674240144738</v>
      </c>
      <c r="F220" s="76">
        <v>1.5105138342521154</v>
      </c>
      <c r="G220" s="76">
        <v>3.4780866375101995</v>
      </c>
      <c r="H220" s="35">
        <f t="shared" si="8"/>
        <v>55</v>
      </c>
      <c r="M220" s="43"/>
      <c r="N220" s="43"/>
      <c r="O220" s="39">
        <v>59874</v>
      </c>
      <c r="P220" s="40">
        <v>75</v>
      </c>
      <c r="V220" t="s">
        <v>35</v>
      </c>
      <c r="W220" s="34" t="s">
        <v>12</v>
      </c>
      <c r="X220" s="34">
        <v>20</v>
      </c>
      <c r="Y220">
        <v>0</v>
      </c>
    </row>
    <row r="221" spans="1:25" x14ac:dyDescent="0.2">
      <c r="A221" s="11" t="s">
        <v>4</v>
      </c>
      <c r="B221" s="7">
        <v>9</v>
      </c>
      <c r="C221" s="11" t="s">
        <v>22</v>
      </c>
      <c r="D221">
        <v>0</v>
      </c>
      <c r="E221" s="76">
        <v>6.2831853071795862</v>
      </c>
      <c r="F221" s="76">
        <v>0.79817986835811505</v>
      </c>
      <c r="G221" s="76">
        <v>1.8378770664093453</v>
      </c>
      <c r="H221" s="35">
        <f t="shared" si="8"/>
        <v>7</v>
      </c>
      <c r="M221" s="43"/>
      <c r="N221" s="36" t="s">
        <v>30</v>
      </c>
      <c r="O221" s="36">
        <v>403</v>
      </c>
      <c r="P221" s="38">
        <v>80</v>
      </c>
      <c r="V221" t="s">
        <v>35</v>
      </c>
      <c r="W221" s="34" t="s">
        <v>12</v>
      </c>
      <c r="X221" s="34">
        <v>55</v>
      </c>
      <c r="Y221">
        <v>22</v>
      </c>
    </row>
    <row r="222" spans="1:25" x14ac:dyDescent="0.2">
      <c r="A222" s="11" t="s">
        <v>4</v>
      </c>
      <c r="B222" s="7">
        <v>9</v>
      </c>
      <c r="C222" s="11" t="s">
        <v>22</v>
      </c>
      <c r="D222">
        <v>0</v>
      </c>
      <c r="E222" s="76">
        <v>4.7123889803846897</v>
      </c>
      <c r="F222" s="76">
        <v>0.67324113174981504</v>
      </c>
      <c r="G222" s="76">
        <v>1.5501949939575645</v>
      </c>
      <c r="H222" s="35">
        <f t="shared" si="8"/>
        <v>7</v>
      </c>
      <c r="M222" s="43"/>
      <c r="N222" s="36" t="s">
        <v>11</v>
      </c>
      <c r="O222" s="36">
        <v>0.37</v>
      </c>
      <c r="P222" s="38">
        <v>0</v>
      </c>
      <c r="V222" t="s">
        <v>35</v>
      </c>
      <c r="W222" s="34" t="s">
        <v>12</v>
      </c>
      <c r="X222" s="34">
        <v>403</v>
      </c>
      <c r="Y222">
        <v>5.625</v>
      </c>
    </row>
    <row r="223" spans="1:25" x14ac:dyDescent="0.2">
      <c r="A223" s="11" t="s">
        <v>4</v>
      </c>
      <c r="B223" s="7">
        <v>9</v>
      </c>
      <c r="C223" s="11" t="s">
        <v>22</v>
      </c>
      <c r="D223">
        <v>5</v>
      </c>
      <c r="E223" s="76">
        <v>15.904312808798327</v>
      </c>
      <c r="F223" s="76">
        <v>1.2015149089168589</v>
      </c>
      <c r="G223" s="76">
        <v>2.7665903182820575</v>
      </c>
      <c r="H223" s="35">
        <f t="shared" si="8"/>
        <v>20</v>
      </c>
      <c r="M223" s="43"/>
      <c r="N223" s="43"/>
      <c r="O223" s="39">
        <v>1</v>
      </c>
      <c r="P223" s="40">
        <v>0.5</v>
      </c>
      <c r="V223" t="s">
        <v>35</v>
      </c>
      <c r="W223" s="34" t="s">
        <v>12</v>
      </c>
      <c r="X223" s="34">
        <v>1097</v>
      </c>
      <c r="Y223">
        <v>15.777777777777779</v>
      </c>
    </row>
    <row r="224" spans="1:25" x14ac:dyDescent="0.2">
      <c r="A224" s="3" t="s">
        <v>4</v>
      </c>
      <c r="B224" s="2">
        <v>1</v>
      </c>
      <c r="C224" s="3" t="s">
        <v>8</v>
      </c>
      <c r="D224">
        <v>90</v>
      </c>
      <c r="E224" s="76">
        <v>9570.0766209979065</v>
      </c>
      <c r="F224" s="76">
        <v>3.9809154148869146</v>
      </c>
      <c r="G224" s="76">
        <v>9.1663964907888165</v>
      </c>
      <c r="H224" s="35">
        <f t="shared" si="8"/>
        <v>22026</v>
      </c>
      <c r="M224" s="43"/>
      <c r="N224" s="43"/>
      <c r="O224" s="39">
        <v>3</v>
      </c>
      <c r="P224" s="40">
        <v>5.7368421052631575</v>
      </c>
      <c r="V224" t="s">
        <v>35</v>
      </c>
      <c r="W224" s="34" t="s">
        <v>12</v>
      </c>
      <c r="X224" s="34">
        <v>2981</v>
      </c>
      <c r="Y224">
        <v>34.444444444444443</v>
      </c>
    </row>
    <row r="225" spans="1:25" x14ac:dyDescent="0.2">
      <c r="A225" s="3" t="s">
        <v>4</v>
      </c>
      <c r="B225" s="2">
        <v>1</v>
      </c>
      <c r="C225" s="3" t="s">
        <v>8</v>
      </c>
      <c r="D225">
        <v>5</v>
      </c>
      <c r="E225" s="76">
        <v>310.62497362369078</v>
      </c>
      <c r="F225" s="76">
        <v>2.4922363691998668</v>
      </c>
      <c r="G225" s="76">
        <v>5.738586311937218</v>
      </c>
      <c r="H225" s="35">
        <f t="shared" si="8"/>
        <v>403</v>
      </c>
      <c r="M225" s="43"/>
      <c r="N225" s="43"/>
      <c r="O225" s="39">
        <v>7</v>
      </c>
      <c r="P225" s="40">
        <v>2.2000000000000002</v>
      </c>
      <c r="V225" t="s">
        <v>35</v>
      </c>
      <c r="W225" s="34" t="s">
        <v>12</v>
      </c>
      <c r="X225" s="34">
        <v>8103</v>
      </c>
      <c r="Y225">
        <v>55</v>
      </c>
    </row>
    <row r="226" spans="1:25" x14ac:dyDescent="0.2">
      <c r="A226" s="3" t="s">
        <v>4</v>
      </c>
      <c r="B226" s="2">
        <v>1</v>
      </c>
      <c r="C226" s="3" t="s">
        <v>8</v>
      </c>
      <c r="D226">
        <v>85</v>
      </c>
      <c r="E226" s="76">
        <v>5130.2208033121324</v>
      </c>
      <c r="F226" s="76">
        <v>3.7101360574308022</v>
      </c>
      <c r="G226" s="76">
        <v>8.5429039788198651</v>
      </c>
      <c r="H226" s="35">
        <f t="shared" si="8"/>
        <v>8103</v>
      </c>
      <c r="M226" s="43"/>
      <c r="N226" s="43"/>
      <c r="O226" s="39">
        <v>20</v>
      </c>
      <c r="P226" s="40">
        <v>3.75</v>
      </c>
      <c r="V226" t="s">
        <v>29</v>
      </c>
      <c r="W226" s="34" t="s">
        <v>16</v>
      </c>
      <c r="X226" s="34">
        <v>0.37</v>
      </c>
      <c r="Y226">
        <v>0</v>
      </c>
    </row>
    <row r="227" spans="1:25" x14ac:dyDescent="0.2">
      <c r="A227" s="3" t="s">
        <v>4</v>
      </c>
      <c r="B227" s="2">
        <v>2</v>
      </c>
      <c r="C227" s="3" t="s">
        <v>8</v>
      </c>
      <c r="D227">
        <v>10</v>
      </c>
      <c r="E227" s="76">
        <v>71.471232869167793</v>
      </c>
      <c r="F227" s="76">
        <v>1.854131273687265</v>
      </c>
      <c r="G227" s="76">
        <v>4.2692950312463598</v>
      </c>
      <c r="H227" s="35">
        <f t="shared" si="8"/>
        <v>148</v>
      </c>
      <c r="M227" s="43"/>
      <c r="N227" s="36" t="s">
        <v>6</v>
      </c>
      <c r="O227" s="36">
        <v>7</v>
      </c>
      <c r="P227" s="38">
        <v>0</v>
      </c>
      <c r="V227" t="s">
        <v>29</v>
      </c>
      <c r="W227" s="34" t="s">
        <v>16</v>
      </c>
      <c r="X227" s="34">
        <v>1</v>
      </c>
      <c r="Y227">
        <v>9.7222222222222214</v>
      </c>
    </row>
    <row r="228" spans="1:25" x14ac:dyDescent="0.2">
      <c r="A228" s="3" t="s">
        <v>4</v>
      </c>
      <c r="B228" s="2">
        <v>3</v>
      </c>
      <c r="C228" s="3" t="s">
        <v>8</v>
      </c>
      <c r="D228">
        <v>95</v>
      </c>
      <c r="E228" s="76">
        <v>596.90260418206071</v>
      </c>
      <c r="F228" s="76">
        <v>2.775903473646963</v>
      </c>
      <c r="G228" s="76">
        <v>6.3917539580098861</v>
      </c>
      <c r="H228" s="35">
        <f t="shared" si="8"/>
        <v>1097</v>
      </c>
      <c r="M228" s="43"/>
      <c r="N228" s="43"/>
      <c r="O228" s="39">
        <v>148</v>
      </c>
      <c r="P228" s="40">
        <v>0</v>
      </c>
      <c r="V228" t="s">
        <v>29</v>
      </c>
      <c r="W228" s="34" t="s">
        <v>16</v>
      </c>
      <c r="X228" s="34">
        <v>3</v>
      </c>
      <c r="Y228">
        <v>19.347826086956523</v>
      </c>
    </row>
    <row r="229" spans="1:25" x14ac:dyDescent="0.2">
      <c r="A229" s="3" t="s">
        <v>4</v>
      </c>
      <c r="B229" s="2">
        <v>3</v>
      </c>
      <c r="C229" s="3" t="s">
        <v>8</v>
      </c>
      <c r="D229">
        <v>0</v>
      </c>
      <c r="E229" s="76">
        <v>119.5768703772615</v>
      </c>
      <c r="F229" s="76">
        <v>2.0776471826710843</v>
      </c>
      <c r="G229" s="76">
        <v>4.7839594313195155</v>
      </c>
      <c r="H229" s="35">
        <f t="shared" si="8"/>
        <v>148</v>
      </c>
      <c r="M229" s="43"/>
      <c r="N229" s="43"/>
      <c r="O229" s="39">
        <v>2981</v>
      </c>
      <c r="P229" s="40">
        <v>17.5</v>
      </c>
      <c r="V229" t="s">
        <v>29</v>
      </c>
      <c r="W229" s="34" t="s">
        <v>16</v>
      </c>
      <c r="X229" s="34">
        <v>7</v>
      </c>
      <c r="Y229">
        <v>15.454545454545455</v>
      </c>
    </row>
    <row r="230" spans="1:25" x14ac:dyDescent="0.2">
      <c r="A230" s="3" t="s">
        <v>4</v>
      </c>
      <c r="B230" s="2">
        <v>3</v>
      </c>
      <c r="C230" s="3" t="s">
        <v>8</v>
      </c>
      <c r="D230">
        <v>70</v>
      </c>
      <c r="E230" s="76">
        <v>1457.3062921839653</v>
      </c>
      <c r="F230" s="76">
        <v>3.1635508400509735</v>
      </c>
      <c r="G230" s="76">
        <v>7.2843450052301622</v>
      </c>
      <c r="H230" s="35">
        <f t="shared" si="8"/>
        <v>2981</v>
      </c>
      <c r="M230" s="43"/>
      <c r="N230" s="43"/>
      <c r="O230" s="39">
        <v>8103</v>
      </c>
      <c r="P230" s="40">
        <v>22.5</v>
      </c>
      <c r="V230" t="s">
        <v>29</v>
      </c>
      <c r="W230" s="34" t="s">
        <v>16</v>
      </c>
      <c r="X230" s="34">
        <v>20</v>
      </c>
      <c r="Y230">
        <v>15.714285714285714</v>
      </c>
    </row>
    <row r="231" spans="1:25" x14ac:dyDescent="0.2">
      <c r="A231" s="3" t="s">
        <v>4</v>
      </c>
      <c r="B231" s="2">
        <v>3</v>
      </c>
      <c r="C231" s="3" t="s">
        <v>8</v>
      </c>
      <c r="D231">
        <v>0</v>
      </c>
      <c r="E231" s="76">
        <v>117.80972450961724</v>
      </c>
      <c r="F231" s="76">
        <v>2.0711811404218525</v>
      </c>
      <c r="G231" s="76">
        <v>4.7690708188257656</v>
      </c>
      <c r="H231" s="35">
        <f t="shared" si="8"/>
        <v>148</v>
      </c>
      <c r="M231" s="43"/>
      <c r="N231" s="43"/>
      <c r="O231" s="39">
        <v>22026</v>
      </c>
      <c r="P231" s="40">
        <v>50.714285714285715</v>
      </c>
      <c r="V231" t="s">
        <v>29</v>
      </c>
      <c r="W231" s="34" t="s">
        <v>16</v>
      </c>
      <c r="X231" s="34">
        <v>55</v>
      </c>
      <c r="Y231">
        <v>1.6666666666666667</v>
      </c>
    </row>
    <row r="232" spans="1:25" x14ac:dyDescent="0.2">
      <c r="A232" s="3" t="s">
        <v>4</v>
      </c>
      <c r="B232" s="2">
        <v>3</v>
      </c>
      <c r="C232" s="3" t="s">
        <v>8</v>
      </c>
      <c r="D232">
        <v>25</v>
      </c>
      <c r="E232" s="76">
        <v>508.93800988154646</v>
      </c>
      <c r="F232" s="76">
        <v>2.7066648872367649</v>
      </c>
      <c r="G232" s="76">
        <v>6.2323262210817845</v>
      </c>
      <c r="H232" s="35">
        <f t="shared" si="8"/>
        <v>1097</v>
      </c>
      <c r="M232" s="43"/>
      <c r="N232" s="43"/>
      <c r="O232" s="39">
        <v>59874</v>
      </c>
      <c r="P232" s="40">
        <v>52.5</v>
      </c>
      <c r="V232" t="s">
        <v>29</v>
      </c>
      <c r="W232" s="34" t="s">
        <v>5</v>
      </c>
      <c r="X232" s="34">
        <v>0.37</v>
      </c>
      <c r="Y232">
        <v>0</v>
      </c>
    </row>
    <row r="233" spans="1:25" x14ac:dyDescent="0.2">
      <c r="A233" s="3" t="s">
        <v>4</v>
      </c>
      <c r="B233" s="2">
        <v>3</v>
      </c>
      <c r="C233" s="3" t="s">
        <v>8</v>
      </c>
      <c r="D233">
        <v>90</v>
      </c>
      <c r="E233" s="76">
        <v>221.67863161892978</v>
      </c>
      <c r="F233" s="76">
        <v>2.345723831963177</v>
      </c>
      <c r="G233" s="76">
        <v>5.401228727759281</v>
      </c>
      <c r="H233" s="35">
        <f t="shared" si="8"/>
        <v>403</v>
      </c>
      <c r="M233" s="43"/>
      <c r="N233" s="43"/>
      <c r="O233" s="39">
        <v>162754</v>
      </c>
      <c r="P233" s="40">
        <v>65</v>
      </c>
      <c r="V233" t="s">
        <v>29</v>
      </c>
      <c r="W233" s="34" t="s">
        <v>5</v>
      </c>
      <c r="X233" s="34">
        <v>1</v>
      </c>
      <c r="Y233">
        <v>6.25</v>
      </c>
    </row>
    <row r="234" spans="1:25" x14ac:dyDescent="0.2">
      <c r="A234" s="3" t="s">
        <v>4</v>
      </c>
      <c r="B234" s="2">
        <v>3</v>
      </c>
      <c r="C234" s="3" t="s">
        <v>8</v>
      </c>
      <c r="D234">
        <v>70</v>
      </c>
      <c r="E234" s="76">
        <v>70.489485164920978</v>
      </c>
      <c r="F234" s="76">
        <v>1.8481243386165283</v>
      </c>
      <c r="G234" s="76">
        <v>4.2554635520978978</v>
      </c>
      <c r="H234" s="35">
        <f t="shared" si="8"/>
        <v>148</v>
      </c>
      <c r="M234" s="43"/>
      <c r="N234" s="43"/>
      <c r="O234" s="39">
        <v>442413</v>
      </c>
      <c r="P234" s="40">
        <v>55</v>
      </c>
      <c r="V234" t="s">
        <v>29</v>
      </c>
      <c r="W234" s="34" t="s">
        <v>5</v>
      </c>
      <c r="X234" s="34">
        <v>3</v>
      </c>
      <c r="Y234">
        <v>2</v>
      </c>
    </row>
    <row r="235" spans="1:25" x14ac:dyDescent="0.2">
      <c r="A235" s="3" t="s">
        <v>4</v>
      </c>
      <c r="B235" s="2">
        <v>3</v>
      </c>
      <c r="C235" s="3" t="s">
        <v>8</v>
      </c>
      <c r="D235">
        <v>30</v>
      </c>
      <c r="E235" s="76">
        <v>106.81415022205297</v>
      </c>
      <c r="F235" s="76">
        <v>2.028628789736389</v>
      </c>
      <c r="G235" s="76">
        <v>4.6710904104655615</v>
      </c>
      <c r="H235" s="35">
        <f t="shared" si="8"/>
        <v>148</v>
      </c>
      <c r="M235" s="43"/>
      <c r="N235" s="36" t="s">
        <v>37</v>
      </c>
      <c r="O235" s="36">
        <v>1</v>
      </c>
      <c r="P235" s="38">
        <v>0</v>
      </c>
      <c r="V235" t="s">
        <v>29</v>
      </c>
      <c r="W235" s="34" t="s">
        <v>5</v>
      </c>
      <c r="X235" s="34">
        <v>7</v>
      </c>
      <c r="Y235">
        <v>32.5</v>
      </c>
    </row>
    <row r="236" spans="1:25" x14ac:dyDescent="0.2">
      <c r="A236" s="3" t="s">
        <v>4</v>
      </c>
      <c r="B236" s="2">
        <v>4</v>
      </c>
      <c r="C236" s="3" t="s">
        <v>8</v>
      </c>
      <c r="D236">
        <v>40</v>
      </c>
      <c r="E236" s="76">
        <v>357.74886342753769</v>
      </c>
      <c r="F236" s="76">
        <v>2.5535782626751886</v>
      </c>
      <c r="G236" s="76">
        <v>5.8798312414295228</v>
      </c>
      <c r="H236" s="35">
        <f t="shared" si="8"/>
        <v>403</v>
      </c>
      <c r="M236" s="43"/>
      <c r="N236" s="43"/>
      <c r="O236" s="39">
        <v>20</v>
      </c>
      <c r="P236" s="40">
        <v>2</v>
      </c>
      <c r="V236" t="s">
        <v>29</v>
      </c>
      <c r="W236" s="34" t="s">
        <v>5</v>
      </c>
      <c r="X236" s="34">
        <v>20</v>
      </c>
      <c r="Y236">
        <v>33.333333333333336</v>
      </c>
    </row>
    <row r="237" spans="1:25" x14ac:dyDescent="0.2">
      <c r="A237" s="3" t="s">
        <v>4</v>
      </c>
      <c r="B237" s="2">
        <v>5</v>
      </c>
      <c r="C237" s="3" t="s">
        <v>8</v>
      </c>
      <c r="D237">
        <v>10</v>
      </c>
      <c r="E237" s="76">
        <v>176.32188768272715</v>
      </c>
      <c r="F237" s="76">
        <v>2.2463062267055136</v>
      </c>
      <c r="G237" s="76">
        <v>5.1723112319118183</v>
      </c>
      <c r="H237" s="35">
        <f t="shared" si="8"/>
        <v>403</v>
      </c>
      <c r="M237" s="43"/>
      <c r="N237" s="43"/>
      <c r="O237" s="39">
        <v>55</v>
      </c>
      <c r="P237" s="40">
        <v>30</v>
      </c>
      <c r="V237" t="s">
        <v>29</v>
      </c>
      <c r="W237" s="34" t="s">
        <v>5</v>
      </c>
      <c r="X237" s="34">
        <v>55</v>
      </c>
      <c r="Y237">
        <v>0</v>
      </c>
    </row>
    <row r="238" spans="1:25" x14ac:dyDescent="0.2">
      <c r="A238" s="3" t="s">
        <v>4</v>
      </c>
      <c r="B238" s="2">
        <v>5</v>
      </c>
      <c r="C238" s="3" t="s">
        <v>8</v>
      </c>
      <c r="D238">
        <v>20</v>
      </c>
      <c r="E238" s="76">
        <v>291.77541770215203</v>
      </c>
      <c r="F238" s="76">
        <v>2.4650486994627654</v>
      </c>
      <c r="G238" s="76">
        <v>5.6759843888873229</v>
      </c>
      <c r="H238" s="35">
        <f t="shared" si="8"/>
        <v>403</v>
      </c>
      <c r="M238" s="43"/>
      <c r="N238" s="36" t="s">
        <v>12</v>
      </c>
      <c r="O238" s="36">
        <v>1</v>
      </c>
      <c r="P238" s="38">
        <v>0</v>
      </c>
      <c r="V238" t="s">
        <v>29</v>
      </c>
      <c r="W238" s="34" t="s">
        <v>8</v>
      </c>
      <c r="X238" s="34">
        <v>1</v>
      </c>
      <c r="Y238">
        <v>0</v>
      </c>
    </row>
    <row r="239" spans="1:25" x14ac:dyDescent="0.2">
      <c r="A239" s="3" t="s">
        <v>4</v>
      </c>
      <c r="B239" s="2">
        <v>5</v>
      </c>
      <c r="C239" s="3" t="s">
        <v>8</v>
      </c>
      <c r="D239">
        <v>0</v>
      </c>
      <c r="E239" s="76">
        <v>87.964594300514207</v>
      </c>
      <c r="F239" s="76">
        <v>1.9443079040363531</v>
      </c>
      <c r="G239" s="76">
        <v>4.4769343960246042</v>
      </c>
      <c r="H239" s="35">
        <f t="shared" si="8"/>
        <v>148</v>
      </c>
      <c r="M239" s="43"/>
      <c r="N239" s="43"/>
      <c r="O239" s="39">
        <v>3</v>
      </c>
      <c r="P239" s="40">
        <v>0</v>
      </c>
      <c r="V239" t="s">
        <v>29</v>
      </c>
      <c r="W239" s="34" t="s">
        <v>8</v>
      </c>
      <c r="X239" s="34">
        <v>3</v>
      </c>
      <c r="Y239">
        <v>2.5</v>
      </c>
    </row>
    <row r="240" spans="1:25" x14ac:dyDescent="0.2">
      <c r="A240" s="3" t="s">
        <v>4</v>
      </c>
      <c r="B240" s="2">
        <v>5</v>
      </c>
      <c r="C240" s="3" t="s">
        <v>8</v>
      </c>
      <c r="D240">
        <v>15</v>
      </c>
      <c r="E240" s="76">
        <v>111.52653920243766</v>
      </c>
      <c r="F240" s="76">
        <v>2.0473782257492279</v>
      </c>
      <c r="G240" s="76">
        <v>4.71426258233077</v>
      </c>
      <c r="H240" s="35">
        <f t="shared" si="8"/>
        <v>148</v>
      </c>
      <c r="M240" s="43"/>
      <c r="N240" s="43"/>
      <c r="O240" s="39">
        <v>7</v>
      </c>
      <c r="P240" s="40">
        <v>0</v>
      </c>
      <c r="V240" t="s">
        <v>29</v>
      </c>
      <c r="W240" s="34" t="s">
        <v>8</v>
      </c>
      <c r="X240" s="34">
        <v>7</v>
      </c>
      <c r="Y240">
        <v>0.27777777777777779</v>
      </c>
    </row>
    <row r="241" spans="1:25" x14ac:dyDescent="0.2">
      <c r="A241" s="3" t="s">
        <v>4</v>
      </c>
      <c r="B241" s="2">
        <v>5</v>
      </c>
      <c r="C241" s="3" t="s">
        <v>8</v>
      </c>
      <c r="D241">
        <v>5</v>
      </c>
      <c r="E241" s="76">
        <v>52.228977865930311</v>
      </c>
      <c r="F241" s="76">
        <v>1.7179115266692762</v>
      </c>
      <c r="G241" s="76">
        <v>3.9556374723913179</v>
      </c>
      <c r="H241" s="35">
        <f t="shared" si="8"/>
        <v>55</v>
      </c>
      <c r="M241" s="43"/>
      <c r="N241" s="43"/>
      <c r="O241" s="39">
        <v>55</v>
      </c>
      <c r="P241" s="40">
        <v>0</v>
      </c>
      <c r="V241" t="s">
        <v>29</v>
      </c>
      <c r="W241" s="34" t="s">
        <v>8</v>
      </c>
      <c r="X241" s="34">
        <v>20</v>
      </c>
      <c r="Y241">
        <v>8.4615384615384617</v>
      </c>
    </row>
    <row r="242" spans="1:25" x14ac:dyDescent="0.2">
      <c r="A242" s="3" t="s">
        <v>4</v>
      </c>
      <c r="B242" s="2">
        <v>5</v>
      </c>
      <c r="C242" s="3" t="s">
        <v>8</v>
      </c>
      <c r="D242">
        <v>0</v>
      </c>
      <c r="E242" s="76">
        <v>83.252205320129519</v>
      </c>
      <c r="F242" s="76">
        <v>1.9203957466309416</v>
      </c>
      <c r="G242" s="76">
        <v>4.421874618841577</v>
      </c>
      <c r="H242" s="35">
        <f t="shared" si="8"/>
        <v>148</v>
      </c>
      <c r="M242" s="43"/>
      <c r="N242" s="43"/>
      <c r="O242" s="39">
        <v>148</v>
      </c>
      <c r="P242" s="40">
        <v>0.5</v>
      </c>
      <c r="V242" t="s">
        <v>29</v>
      </c>
      <c r="W242" s="34" t="s">
        <v>8</v>
      </c>
      <c r="X242" s="34">
        <v>55</v>
      </c>
      <c r="Y242">
        <v>4.2727272727272725</v>
      </c>
    </row>
    <row r="243" spans="1:25" x14ac:dyDescent="0.2">
      <c r="A243" s="3" t="s">
        <v>4</v>
      </c>
      <c r="B243" s="2">
        <v>5</v>
      </c>
      <c r="C243" s="3" t="s">
        <v>8</v>
      </c>
      <c r="D243">
        <v>80</v>
      </c>
      <c r="E243" s="76">
        <v>4874.1810020445637</v>
      </c>
      <c r="F243" s="76">
        <v>3.6879016526143182</v>
      </c>
      <c r="G243" s="76">
        <v>8.4917073697378349</v>
      </c>
      <c r="H243" s="35">
        <f t="shared" si="8"/>
        <v>8103</v>
      </c>
      <c r="M243" s="43"/>
      <c r="N243" s="43"/>
      <c r="O243" s="39">
        <v>403</v>
      </c>
      <c r="P243" s="40">
        <v>35.833333333333336</v>
      </c>
      <c r="V243" t="s">
        <v>29</v>
      </c>
      <c r="W243" s="34" t="s">
        <v>8</v>
      </c>
      <c r="X243" s="34">
        <v>148</v>
      </c>
      <c r="Y243">
        <v>4.4444444444444446</v>
      </c>
    </row>
    <row r="244" spans="1:25" x14ac:dyDescent="0.2">
      <c r="A244" s="3" t="s">
        <v>4</v>
      </c>
      <c r="B244" s="2">
        <v>6</v>
      </c>
      <c r="C244" s="3" t="s">
        <v>8</v>
      </c>
      <c r="D244">
        <v>0</v>
      </c>
      <c r="E244" s="76">
        <v>2.3561944901923448</v>
      </c>
      <c r="F244" s="76">
        <v>0.37221113608583389</v>
      </c>
      <c r="G244" s="76">
        <v>0.85704781339761926</v>
      </c>
      <c r="H244" s="35">
        <f t="shared" si="8"/>
        <v>3</v>
      </c>
      <c r="M244" s="43"/>
      <c r="N244" s="43"/>
      <c r="O244" s="39">
        <v>1097</v>
      </c>
      <c r="P244" s="40">
        <v>18</v>
      </c>
      <c r="V244" t="s">
        <v>29</v>
      </c>
      <c r="W244" s="34" t="s">
        <v>8</v>
      </c>
      <c r="X244" s="34">
        <v>403</v>
      </c>
      <c r="Y244">
        <v>6.25</v>
      </c>
    </row>
    <row r="245" spans="1:25" x14ac:dyDescent="0.2">
      <c r="A245" s="3" t="s">
        <v>4</v>
      </c>
      <c r="B245" s="2">
        <v>6</v>
      </c>
      <c r="C245" s="3" t="s">
        <v>8</v>
      </c>
      <c r="D245">
        <v>40</v>
      </c>
      <c r="E245" s="76">
        <v>86.393797973719316</v>
      </c>
      <c r="F245" s="76">
        <v>1.9364825665243965</v>
      </c>
      <c r="G245" s="76">
        <v>4.4589158905219257</v>
      </c>
      <c r="H245" s="35">
        <f t="shared" si="8"/>
        <v>148</v>
      </c>
      <c r="M245" s="43"/>
      <c r="N245" s="43"/>
      <c r="O245" s="39">
        <v>2981</v>
      </c>
      <c r="P245" s="40">
        <v>14</v>
      </c>
      <c r="V245" t="s">
        <v>29</v>
      </c>
      <c r="W245" s="34" t="s">
        <v>6</v>
      </c>
      <c r="X245" s="34">
        <v>0.37</v>
      </c>
      <c r="Y245">
        <v>0</v>
      </c>
    </row>
    <row r="246" spans="1:25" x14ac:dyDescent="0.2">
      <c r="A246" s="3" t="s">
        <v>4</v>
      </c>
      <c r="B246" s="2">
        <v>6</v>
      </c>
      <c r="C246" s="3" t="s">
        <v>8</v>
      </c>
      <c r="D246">
        <v>20</v>
      </c>
      <c r="E246" s="76">
        <v>650.30967929308713</v>
      </c>
      <c r="F246" s="76">
        <v>2.8131202181510515</v>
      </c>
      <c r="G246" s="76">
        <v>6.4774486791147687</v>
      </c>
      <c r="H246" s="35">
        <f t="shared" si="8"/>
        <v>1097</v>
      </c>
      <c r="M246" s="43"/>
      <c r="N246" s="43"/>
      <c r="O246" s="39">
        <v>8103</v>
      </c>
      <c r="P246" s="40">
        <v>45</v>
      </c>
      <c r="V246" t="s">
        <v>29</v>
      </c>
      <c r="W246" s="34" t="s">
        <v>6</v>
      </c>
      <c r="X246" s="34">
        <v>1</v>
      </c>
      <c r="Y246">
        <v>0.3125</v>
      </c>
    </row>
    <row r="247" spans="1:25" x14ac:dyDescent="0.2">
      <c r="A247" s="3" t="s">
        <v>4</v>
      </c>
      <c r="B247" s="2">
        <v>7</v>
      </c>
      <c r="C247" s="3" t="s">
        <v>8</v>
      </c>
      <c r="D247">
        <v>20</v>
      </c>
      <c r="E247" s="76">
        <v>375.42032210398025</v>
      </c>
      <c r="F247" s="76">
        <v>2.5745177779782904</v>
      </c>
      <c r="G247" s="76">
        <v>5.9280462572209656</v>
      </c>
      <c r="H247" s="35">
        <f t="shared" si="8"/>
        <v>403</v>
      </c>
      <c r="M247" s="43"/>
      <c r="N247" s="36" t="s">
        <v>10</v>
      </c>
      <c r="O247" s="36">
        <v>0.37</v>
      </c>
      <c r="P247" s="38">
        <v>0</v>
      </c>
      <c r="V247" t="s">
        <v>29</v>
      </c>
      <c r="W247" s="34" t="s">
        <v>6</v>
      </c>
      <c r="X247" s="34">
        <v>3</v>
      </c>
      <c r="Y247">
        <v>4.3589743589743586</v>
      </c>
    </row>
    <row r="248" spans="1:25" x14ac:dyDescent="0.2">
      <c r="A248" s="3" t="s">
        <v>4</v>
      </c>
      <c r="B248" s="2">
        <v>7</v>
      </c>
      <c r="C248" s="3" t="s">
        <v>8</v>
      </c>
      <c r="D248">
        <v>15</v>
      </c>
      <c r="E248" s="76">
        <v>554.52251928513442</v>
      </c>
      <c r="F248" s="76">
        <v>2.7439191876406044</v>
      </c>
      <c r="G248" s="76">
        <v>6.3181074178415875</v>
      </c>
      <c r="H248" s="35">
        <f t="shared" si="8"/>
        <v>1097</v>
      </c>
      <c r="M248" s="43"/>
      <c r="N248" s="43"/>
      <c r="O248" s="39">
        <v>3</v>
      </c>
      <c r="P248" s="40">
        <v>0.5</v>
      </c>
      <c r="V248" t="s">
        <v>29</v>
      </c>
      <c r="W248" s="34" t="s">
        <v>6</v>
      </c>
      <c r="X248" s="34">
        <v>7</v>
      </c>
      <c r="Y248">
        <v>5.4545454545454541</v>
      </c>
    </row>
    <row r="249" spans="1:25" x14ac:dyDescent="0.2">
      <c r="A249" s="3" t="s">
        <v>4</v>
      </c>
      <c r="B249" s="2">
        <v>7</v>
      </c>
      <c r="C249" s="3" t="s">
        <v>8</v>
      </c>
      <c r="D249">
        <v>80</v>
      </c>
      <c r="E249" s="76">
        <v>671.4525978517463</v>
      </c>
      <c r="F249" s="76">
        <v>2.8270153584521411</v>
      </c>
      <c r="G249" s="76">
        <v>6.5094434220371191</v>
      </c>
      <c r="H249" s="35">
        <f t="shared" si="8"/>
        <v>1097</v>
      </c>
      <c r="M249" s="43"/>
      <c r="N249" s="43"/>
      <c r="O249" s="39">
        <v>7</v>
      </c>
      <c r="P249" s="40">
        <v>5</v>
      </c>
      <c r="V249" t="s">
        <v>29</v>
      </c>
      <c r="W249" s="34" t="s">
        <v>6</v>
      </c>
      <c r="X249" s="34">
        <v>20</v>
      </c>
      <c r="Y249">
        <v>4.55</v>
      </c>
    </row>
    <row r="250" spans="1:25" x14ac:dyDescent="0.2">
      <c r="A250" s="3" t="s">
        <v>4</v>
      </c>
      <c r="B250" s="2">
        <v>8</v>
      </c>
      <c r="C250" s="3" t="s">
        <v>8</v>
      </c>
      <c r="D250">
        <v>15</v>
      </c>
      <c r="E250" s="76">
        <v>565.48667764616278</v>
      </c>
      <c r="F250" s="76">
        <v>2.7524223777974397</v>
      </c>
      <c r="G250" s="76">
        <v>6.3376867367396104</v>
      </c>
      <c r="H250" s="35">
        <f t="shared" si="8"/>
        <v>1097</v>
      </c>
      <c r="M250" s="43"/>
      <c r="N250" s="43"/>
      <c r="O250" s="39">
        <v>20</v>
      </c>
      <c r="P250" s="40">
        <v>5</v>
      </c>
      <c r="V250" t="s">
        <v>29</v>
      </c>
      <c r="W250" s="34" t="s">
        <v>6</v>
      </c>
      <c r="X250" s="34">
        <v>55</v>
      </c>
      <c r="Y250">
        <v>11.535714285714286</v>
      </c>
    </row>
    <row r="251" spans="1:25" x14ac:dyDescent="0.2">
      <c r="A251" s="3" t="s">
        <v>4</v>
      </c>
      <c r="B251" s="2">
        <v>2</v>
      </c>
      <c r="C251" s="3" t="s">
        <v>17</v>
      </c>
      <c r="D251">
        <v>75</v>
      </c>
      <c r="E251" s="76">
        <v>352.6437753654543</v>
      </c>
      <c r="F251" s="76">
        <v>2.5473362223694949</v>
      </c>
      <c r="G251" s="76">
        <v>5.8654584124717637</v>
      </c>
      <c r="H251" s="35">
        <f t="shared" si="8"/>
        <v>403</v>
      </c>
      <c r="M251" s="43"/>
      <c r="N251" s="43"/>
      <c r="O251" s="39">
        <v>55</v>
      </c>
      <c r="P251" s="40">
        <v>4.166666666666667</v>
      </c>
      <c r="V251" t="s">
        <v>29</v>
      </c>
      <c r="W251" s="34" t="s">
        <v>6</v>
      </c>
      <c r="X251" s="34">
        <v>148</v>
      </c>
      <c r="Y251">
        <v>8.4516129032258061</v>
      </c>
    </row>
    <row r="252" spans="1:25" x14ac:dyDescent="0.2">
      <c r="A252" s="3" t="s">
        <v>4</v>
      </c>
      <c r="B252" s="2">
        <v>3</v>
      </c>
      <c r="C252" s="3" t="s">
        <v>17</v>
      </c>
      <c r="D252">
        <v>15</v>
      </c>
      <c r="E252" s="76">
        <v>356.5707661824415</v>
      </c>
      <c r="F252" s="76">
        <v>2.5521457342232754</v>
      </c>
      <c r="G252" s="76">
        <v>5.8765327227708575</v>
      </c>
      <c r="H252" s="35">
        <f t="shared" si="8"/>
        <v>403</v>
      </c>
      <c r="M252" s="43"/>
      <c r="N252" s="43"/>
      <c r="O252" s="39">
        <v>148</v>
      </c>
      <c r="P252" s="40">
        <v>12.5</v>
      </c>
      <c r="V252" t="s">
        <v>29</v>
      </c>
      <c r="W252" s="34" t="s">
        <v>6</v>
      </c>
      <c r="X252" s="34">
        <v>403</v>
      </c>
      <c r="Y252">
        <v>3.9285714285714284</v>
      </c>
    </row>
    <row r="253" spans="1:25" x14ac:dyDescent="0.2">
      <c r="A253" s="3" t="s">
        <v>4</v>
      </c>
      <c r="B253" s="2">
        <v>3</v>
      </c>
      <c r="C253" s="3" t="s">
        <v>17</v>
      </c>
      <c r="D253">
        <v>30</v>
      </c>
      <c r="E253" s="76">
        <v>301.59289474462014</v>
      </c>
      <c r="F253" s="76">
        <v>2.4794211057337021</v>
      </c>
      <c r="G253" s="76">
        <v>5.709078077317236</v>
      </c>
      <c r="H253" s="35">
        <f t="shared" si="8"/>
        <v>403</v>
      </c>
      <c r="M253" s="43"/>
      <c r="N253" s="36" t="s">
        <v>33</v>
      </c>
      <c r="O253" s="36">
        <v>0.37</v>
      </c>
      <c r="P253" s="38">
        <v>0</v>
      </c>
      <c r="V253" t="s">
        <v>29</v>
      </c>
      <c r="W253" s="34" t="s">
        <v>6</v>
      </c>
      <c r="X253" s="34">
        <v>1097</v>
      </c>
      <c r="Y253">
        <v>7.333333333333333</v>
      </c>
    </row>
    <row r="254" spans="1:25" x14ac:dyDescent="0.2">
      <c r="A254" s="3" t="s">
        <v>4</v>
      </c>
      <c r="B254" s="2">
        <v>6</v>
      </c>
      <c r="C254" s="3" t="s">
        <v>17</v>
      </c>
      <c r="D254">
        <v>60</v>
      </c>
      <c r="E254" s="76">
        <v>2748.8935718910689</v>
      </c>
      <c r="F254" s="76">
        <v>3.4391579257164469</v>
      </c>
      <c r="G254" s="76">
        <v>7.9189537722070149</v>
      </c>
      <c r="H254" s="35">
        <f t="shared" si="8"/>
        <v>2981</v>
      </c>
      <c r="M254" s="43"/>
      <c r="N254" s="43"/>
      <c r="O254" s="39">
        <v>1</v>
      </c>
      <c r="P254" s="40">
        <v>5</v>
      </c>
      <c r="V254" t="s">
        <v>29</v>
      </c>
      <c r="W254" s="34" t="s">
        <v>12</v>
      </c>
      <c r="X254" s="34">
        <v>0.37</v>
      </c>
      <c r="Y254">
        <v>0</v>
      </c>
    </row>
    <row r="255" spans="1:25" x14ac:dyDescent="0.2">
      <c r="A255" s="11" t="s">
        <v>4</v>
      </c>
      <c r="B255" s="7">
        <v>9</v>
      </c>
      <c r="C255" s="11" t="s">
        <v>17</v>
      </c>
      <c r="D255">
        <v>50</v>
      </c>
      <c r="E255" s="76">
        <v>166.1117115585603</v>
      </c>
      <c r="F255" s="76">
        <v>2.2204002530772327</v>
      </c>
      <c r="G255" s="76">
        <v>5.1126605232158422</v>
      </c>
      <c r="H255" s="35">
        <f t="shared" si="8"/>
        <v>403</v>
      </c>
      <c r="M255" s="43"/>
      <c r="N255" s="43"/>
      <c r="O255" s="39">
        <v>7</v>
      </c>
      <c r="P255" s="40">
        <v>0</v>
      </c>
      <c r="V255" t="s">
        <v>29</v>
      </c>
      <c r="W255" s="34" t="s">
        <v>12</v>
      </c>
      <c r="X255" s="34">
        <v>1</v>
      </c>
      <c r="Y255">
        <v>25.714285714285715</v>
      </c>
    </row>
    <row r="256" spans="1:25" x14ac:dyDescent="0.2">
      <c r="A256" s="11" t="s">
        <v>4</v>
      </c>
      <c r="B256" s="7">
        <v>10</v>
      </c>
      <c r="C256" s="11" t="s">
        <v>17</v>
      </c>
      <c r="D256">
        <v>85</v>
      </c>
      <c r="E256" s="76">
        <v>3973.3293086276908</v>
      </c>
      <c r="F256" s="76">
        <v>3.5991545607747386</v>
      </c>
      <c r="G256" s="76">
        <v>8.2873596390214459</v>
      </c>
      <c r="H256" s="35">
        <f t="shared" si="8"/>
        <v>8103</v>
      </c>
      <c r="M256" s="43"/>
      <c r="N256" s="43"/>
      <c r="O256" s="39">
        <v>20</v>
      </c>
      <c r="P256" s="40">
        <v>10</v>
      </c>
      <c r="V256" t="s">
        <v>29</v>
      </c>
      <c r="W256" s="34" t="s">
        <v>12</v>
      </c>
      <c r="X256" s="34">
        <v>3</v>
      </c>
      <c r="Y256">
        <v>23.76</v>
      </c>
    </row>
    <row r="257" spans="1:25" x14ac:dyDescent="0.2">
      <c r="A257" s="11" t="s">
        <v>4</v>
      </c>
      <c r="B257" s="7">
        <v>10</v>
      </c>
      <c r="C257" s="11" t="s">
        <v>17</v>
      </c>
      <c r="D257">
        <v>80</v>
      </c>
      <c r="E257" s="76">
        <v>184.56856839840034</v>
      </c>
      <c r="F257" s="76">
        <v>2.2661577436379079</v>
      </c>
      <c r="G257" s="76">
        <v>5.2180210388736681</v>
      </c>
      <c r="H257" s="35">
        <f t="shared" si="8"/>
        <v>403</v>
      </c>
      <c r="M257" s="43"/>
      <c r="N257" s="43"/>
      <c r="O257" s="39">
        <v>148</v>
      </c>
      <c r="P257" s="40">
        <v>15</v>
      </c>
      <c r="V257" t="s">
        <v>29</v>
      </c>
      <c r="W257" s="34" t="s">
        <v>12</v>
      </c>
      <c r="X257" s="34">
        <v>7</v>
      </c>
      <c r="Y257">
        <v>15</v>
      </c>
    </row>
    <row r="258" spans="1:25" x14ac:dyDescent="0.2">
      <c r="A258" s="3" t="s">
        <v>4</v>
      </c>
      <c r="B258" s="2">
        <v>10</v>
      </c>
      <c r="C258" s="3" t="s">
        <v>17</v>
      </c>
      <c r="D258">
        <v>85</v>
      </c>
      <c r="E258" s="76">
        <v>4152.4000898823087</v>
      </c>
      <c r="F258" s="76">
        <v>3.6182991917712828</v>
      </c>
      <c r="G258" s="76">
        <v>8.3314417809649601</v>
      </c>
      <c r="H258" s="35">
        <f t="shared" si="8"/>
        <v>8103</v>
      </c>
      <c r="M258" s="43"/>
      <c r="N258" s="36" t="s">
        <v>7</v>
      </c>
      <c r="O258" s="36">
        <v>3</v>
      </c>
      <c r="P258" s="38">
        <v>0</v>
      </c>
      <c r="V258" t="s">
        <v>29</v>
      </c>
      <c r="W258" s="34" t="s">
        <v>12</v>
      </c>
      <c r="X258" s="34">
        <v>20</v>
      </c>
      <c r="Y258">
        <v>18.181818181818183</v>
      </c>
    </row>
    <row r="259" spans="1:25" x14ac:dyDescent="0.2">
      <c r="A259" s="3" t="s">
        <v>4</v>
      </c>
      <c r="B259" s="2">
        <v>10</v>
      </c>
      <c r="C259" s="3" t="s">
        <v>17</v>
      </c>
      <c r="D259">
        <v>90</v>
      </c>
      <c r="E259" s="76">
        <v>1355.204530942297</v>
      </c>
      <c r="F259" s="76">
        <v>3.132004844993677</v>
      </c>
      <c r="G259" s="76">
        <v>7.211707667267568</v>
      </c>
      <c r="H259" s="35">
        <f t="shared" ref="H259:H322" si="9">VLOOKUP(E259,J$2:K$16,2)</f>
        <v>2981</v>
      </c>
      <c r="M259" s="43"/>
      <c r="N259" s="43"/>
      <c r="O259" s="39">
        <v>7</v>
      </c>
      <c r="P259" s="40">
        <v>0</v>
      </c>
      <c r="V259" t="s">
        <v>29</v>
      </c>
      <c r="W259" s="34" t="s">
        <v>12</v>
      </c>
      <c r="X259" s="34">
        <v>55</v>
      </c>
      <c r="Y259">
        <v>42</v>
      </c>
    </row>
    <row r="260" spans="1:25" x14ac:dyDescent="0.2">
      <c r="A260" s="3" t="s">
        <v>4</v>
      </c>
      <c r="B260" s="2">
        <v>1</v>
      </c>
      <c r="C260" s="3" t="s">
        <v>11</v>
      </c>
      <c r="D260">
        <v>0</v>
      </c>
      <c r="E260" s="76">
        <v>2.3561944901923448</v>
      </c>
      <c r="F260" s="76">
        <v>0.37221113608583389</v>
      </c>
      <c r="G260" s="76">
        <v>0.85704781339761926</v>
      </c>
      <c r="H260" s="35">
        <f t="shared" si="9"/>
        <v>3</v>
      </c>
      <c r="M260" s="43"/>
      <c r="N260" s="43"/>
      <c r="O260" s="39">
        <v>20</v>
      </c>
      <c r="P260" s="40">
        <v>2</v>
      </c>
      <c r="V260" t="s">
        <v>29</v>
      </c>
      <c r="W260" s="34" t="s">
        <v>12</v>
      </c>
      <c r="X260" s="34">
        <v>148</v>
      </c>
      <c r="Y260">
        <v>32.5</v>
      </c>
    </row>
    <row r="261" spans="1:25" x14ac:dyDescent="0.2">
      <c r="A261" s="3" t="s">
        <v>4</v>
      </c>
      <c r="B261" s="2">
        <v>2</v>
      </c>
      <c r="C261" s="3" t="s">
        <v>11</v>
      </c>
      <c r="D261">
        <v>0</v>
      </c>
      <c r="E261" s="76">
        <v>2.3561944901923448</v>
      </c>
      <c r="F261" s="76">
        <v>0.37221113608583389</v>
      </c>
      <c r="G261" s="76">
        <v>0.85704781339761926</v>
      </c>
      <c r="H261" s="35">
        <f t="shared" si="9"/>
        <v>3</v>
      </c>
      <c r="M261" s="43"/>
      <c r="N261" s="43"/>
      <c r="O261" s="39">
        <v>55</v>
      </c>
      <c r="P261" s="40">
        <v>26</v>
      </c>
      <c r="V261" t="s">
        <v>29</v>
      </c>
      <c r="W261" s="34" t="s">
        <v>12</v>
      </c>
      <c r="X261" s="34">
        <v>403</v>
      </c>
      <c r="Y261">
        <v>38.6</v>
      </c>
    </row>
    <row r="262" spans="1:25" x14ac:dyDescent="0.2">
      <c r="A262" s="3" t="s">
        <v>4</v>
      </c>
      <c r="B262" s="2">
        <v>2</v>
      </c>
      <c r="C262" s="3" t="s">
        <v>11</v>
      </c>
      <c r="D262">
        <v>0</v>
      </c>
      <c r="E262" s="76">
        <v>0.62831853071795862</v>
      </c>
      <c r="F262" s="76">
        <v>-0.20182013164188498</v>
      </c>
      <c r="G262" s="76">
        <v>-0.46470802658470023</v>
      </c>
      <c r="H262" s="35">
        <f t="shared" si="9"/>
        <v>1</v>
      </c>
      <c r="M262" s="43"/>
      <c r="N262" s="43"/>
      <c r="O262" s="39">
        <v>148</v>
      </c>
      <c r="P262" s="40">
        <v>16.25</v>
      </c>
      <c r="V262" t="s">
        <v>29</v>
      </c>
      <c r="W262" s="34" t="s">
        <v>12</v>
      </c>
      <c r="X262" s="34">
        <v>1097</v>
      </c>
      <c r="Y262">
        <v>43.333333333333336</v>
      </c>
    </row>
    <row r="263" spans="1:25" x14ac:dyDescent="0.2">
      <c r="A263" s="3" t="s">
        <v>4</v>
      </c>
      <c r="B263" s="2">
        <v>2</v>
      </c>
      <c r="C263" s="3" t="s">
        <v>11</v>
      </c>
      <c r="D263">
        <v>0</v>
      </c>
      <c r="E263" s="76">
        <v>4.7123889803846897</v>
      </c>
      <c r="F263" s="76">
        <v>0.67324113174981504</v>
      </c>
      <c r="G263" s="76">
        <v>1.5501949939575645</v>
      </c>
      <c r="H263" s="35">
        <f t="shared" si="9"/>
        <v>7</v>
      </c>
      <c r="M263" s="43"/>
      <c r="N263" s="43"/>
      <c r="O263" s="39">
        <v>403</v>
      </c>
      <c r="P263" s="40">
        <v>0</v>
      </c>
      <c r="V263" t="s">
        <v>29</v>
      </c>
      <c r="W263" s="34" t="s">
        <v>12</v>
      </c>
      <c r="X263" s="34">
        <v>2981</v>
      </c>
      <c r="Y263">
        <v>15.25</v>
      </c>
    </row>
    <row r="264" spans="1:25" x14ac:dyDescent="0.2">
      <c r="A264" s="3" t="s">
        <v>4</v>
      </c>
      <c r="B264" s="2">
        <v>2</v>
      </c>
      <c r="C264" s="3" t="s">
        <v>11</v>
      </c>
      <c r="D264">
        <v>5</v>
      </c>
      <c r="E264" s="76">
        <v>3.3929200658769769</v>
      </c>
      <c r="F264" s="76">
        <v>0.53057362818108356</v>
      </c>
      <c r="G264" s="76">
        <v>1.2216909269855285</v>
      </c>
      <c r="H264" s="35">
        <f t="shared" si="9"/>
        <v>7</v>
      </c>
      <c r="M264" s="43"/>
      <c r="N264" s="43"/>
      <c r="O264" s="39">
        <v>1097</v>
      </c>
      <c r="P264" s="40">
        <v>40</v>
      </c>
      <c r="V264" t="s">
        <v>41</v>
      </c>
      <c r="W264" s="34" t="s">
        <v>16</v>
      </c>
      <c r="X264" s="34">
        <v>0.37</v>
      </c>
      <c r="Y264">
        <v>0</v>
      </c>
    </row>
    <row r="265" spans="1:25" x14ac:dyDescent="0.2">
      <c r="A265" s="3" t="s">
        <v>4</v>
      </c>
      <c r="B265" s="2">
        <v>3</v>
      </c>
      <c r="C265" s="3" t="s">
        <v>11</v>
      </c>
      <c r="D265">
        <v>0</v>
      </c>
      <c r="E265" s="76">
        <v>1.5707963267948966</v>
      </c>
      <c r="F265" s="76">
        <v>0.19611987703015263</v>
      </c>
      <c r="G265" s="76">
        <v>0.45158270528945482</v>
      </c>
      <c r="H265" s="35">
        <f t="shared" si="9"/>
        <v>3</v>
      </c>
      <c r="M265" s="43"/>
      <c r="N265" s="36" t="s">
        <v>36</v>
      </c>
      <c r="O265" s="36">
        <v>1</v>
      </c>
      <c r="P265" s="38">
        <v>0</v>
      </c>
      <c r="V265" t="s">
        <v>41</v>
      </c>
      <c r="W265" s="34" t="s">
        <v>16</v>
      </c>
      <c r="X265" s="34">
        <v>1</v>
      </c>
      <c r="Y265">
        <v>2.6923076923076925</v>
      </c>
    </row>
    <row r="266" spans="1:25" x14ac:dyDescent="0.2">
      <c r="A266" s="3" t="s">
        <v>4</v>
      </c>
      <c r="B266" s="2">
        <v>4</v>
      </c>
      <c r="C266" s="3" t="s">
        <v>11</v>
      </c>
      <c r="D266">
        <v>0</v>
      </c>
      <c r="E266" s="76">
        <v>3.5342917352885173</v>
      </c>
      <c r="F266" s="76">
        <v>0.54830239514151513</v>
      </c>
      <c r="G266" s="76">
        <v>1.2625129215057835</v>
      </c>
      <c r="H266" s="35">
        <f t="shared" si="9"/>
        <v>7</v>
      </c>
      <c r="M266" s="43"/>
      <c r="N266" s="43"/>
      <c r="O266" s="39">
        <v>3</v>
      </c>
      <c r="P266" s="40">
        <v>20</v>
      </c>
      <c r="V266" t="s">
        <v>41</v>
      </c>
      <c r="W266" s="34" t="s">
        <v>16</v>
      </c>
      <c r="X266" s="34">
        <v>3</v>
      </c>
      <c r="Y266">
        <v>3.75</v>
      </c>
    </row>
    <row r="267" spans="1:25" x14ac:dyDescent="0.2">
      <c r="A267" s="3" t="s">
        <v>4</v>
      </c>
      <c r="B267" s="2">
        <v>4</v>
      </c>
      <c r="C267" s="3" t="s">
        <v>11</v>
      </c>
      <c r="D267">
        <v>0</v>
      </c>
      <c r="E267" s="76">
        <v>2.3561944901923448</v>
      </c>
      <c r="F267" s="76">
        <v>0.37221113608583389</v>
      </c>
      <c r="G267" s="76">
        <v>0.85704781339761926</v>
      </c>
      <c r="H267" s="35">
        <f t="shared" si="9"/>
        <v>3</v>
      </c>
      <c r="M267" s="43"/>
      <c r="N267" s="43"/>
      <c r="O267" s="39">
        <v>7</v>
      </c>
      <c r="P267" s="40">
        <v>1</v>
      </c>
      <c r="V267" t="s">
        <v>41</v>
      </c>
      <c r="W267" s="34" t="s">
        <v>16</v>
      </c>
      <c r="X267" s="34">
        <v>7</v>
      </c>
      <c r="Y267">
        <v>12.5</v>
      </c>
    </row>
    <row r="268" spans="1:25" x14ac:dyDescent="0.2">
      <c r="A268" s="3" t="s">
        <v>4</v>
      </c>
      <c r="B268" s="2">
        <v>4</v>
      </c>
      <c r="C268" s="3" t="s">
        <v>11</v>
      </c>
      <c r="D268">
        <v>0</v>
      </c>
      <c r="E268" s="76">
        <v>0.18849555921538758</v>
      </c>
      <c r="F268" s="76">
        <v>-0.72469887692222257</v>
      </c>
      <c r="G268" s="76">
        <v>-1.6686808309106362</v>
      </c>
      <c r="H268" s="35">
        <f t="shared" si="9"/>
        <v>0.37</v>
      </c>
      <c r="M268" s="43"/>
      <c r="N268" s="43"/>
      <c r="O268" s="39">
        <v>20</v>
      </c>
      <c r="P268" s="40">
        <v>31.75</v>
      </c>
      <c r="V268" t="s">
        <v>41</v>
      </c>
      <c r="W268" s="34" t="s">
        <v>16</v>
      </c>
      <c r="X268" s="34">
        <v>20</v>
      </c>
      <c r="Y268">
        <v>26.111111111111111</v>
      </c>
    </row>
    <row r="269" spans="1:25" x14ac:dyDescent="0.2">
      <c r="A269" s="3" t="s">
        <v>4</v>
      </c>
      <c r="B269" s="2">
        <v>4</v>
      </c>
      <c r="C269" s="3" t="s">
        <v>11</v>
      </c>
      <c r="D269">
        <v>5</v>
      </c>
      <c r="E269" s="76">
        <v>3.5342917352885173</v>
      </c>
      <c r="F269" s="76">
        <v>0.54830239514151513</v>
      </c>
      <c r="G269" s="76">
        <v>1.2625129215057835</v>
      </c>
      <c r="H269" s="35">
        <f t="shared" si="9"/>
        <v>7</v>
      </c>
      <c r="M269" s="43"/>
      <c r="N269" s="43"/>
      <c r="O269" s="39">
        <v>55</v>
      </c>
      <c r="P269" s="40">
        <v>70</v>
      </c>
      <c r="V269" t="s">
        <v>41</v>
      </c>
      <c r="W269" s="34" t="s">
        <v>16</v>
      </c>
      <c r="X269" s="34">
        <v>55</v>
      </c>
      <c r="Y269">
        <v>20.285714285714285</v>
      </c>
    </row>
    <row r="270" spans="1:25" x14ac:dyDescent="0.2">
      <c r="A270" s="3" t="s">
        <v>4</v>
      </c>
      <c r="B270" s="2">
        <v>4</v>
      </c>
      <c r="C270" s="3" t="s">
        <v>11</v>
      </c>
      <c r="D270">
        <v>5</v>
      </c>
      <c r="E270" s="76">
        <v>2.3561944901923448</v>
      </c>
      <c r="F270" s="76">
        <v>0.37221113608583389</v>
      </c>
      <c r="G270" s="76">
        <v>0.85704781339761926</v>
      </c>
      <c r="H270" s="35">
        <f t="shared" si="9"/>
        <v>3</v>
      </c>
      <c r="M270" s="36" t="s">
        <v>35</v>
      </c>
      <c r="N270" s="36" t="s">
        <v>13</v>
      </c>
      <c r="O270" s="36">
        <v>1</v>
      </c>
      <c r="P270" s="38">
        <v>5</v>
      </c>
      <c r="V270" t="s">
        <v>41</v>
      </c>
      <c r="W270" s="34" t="s">
        <v>16</v>
      </c>
      <c r="X270" s="34">
        <v>148</v>
      </c>
      <c r="Y270">
        <v>20</v>
      </c>
    </row>
    <row r="271" spans="1:25" x14ac:dyDescent="0.2">
      <c r="A271" s="3" t="s">
        <v>4</v>
      </c>
      <c r="B271" s="2">
        <v>4</v>
      </c>
      <c r="C271" s="3" t="s">
        <v>11</v>
      </c>
      <c r="D271">
        <v>5</v>
      </c>
      <c r="E271" s="76">
        <v>3.1415926535897931</v>
      </c>
      <c r="F271" s="76">
        <v>0.49714987269413385</v>
      </c>
      <c r="G271" s="76">
        <v>1.1447298858494002</v>
      </c>
      <c r="H271" s="35">
        <f t="shared" si="9"/>
        <v>7</v>
      </c>
      <c r="M271" s="43"/>
      <c r="N271" s="43"/>
      <c r="O271" s="39">
        <v>3</v>
      </c>
      <c r="P271" s="40">
        <v>0</v>
      </c>
      <c r="V271" t="s">
        <v>41</v>
      </c>
      <c r="W271" s="34" t="s">
        <v>16</v>
      </c>
      <c r="X271" s="34">
        <v>1097</v>
      </c>
      <c r="Y271">
        <v>25</v>
      </c>
    </row>
    <row r="272" spans="1:25" x14ac:dyDescent="0.2">
      <c r="A272" s="3" t="s">
        <v>4</v>
      </c>
      <c r="B272" s="2">
        <v>5</v>
      </c>
      <c r="C272" s="3" t="s">
        <v>11</v>
      </c>
      <c r="D272">
        <v>0</v>
      </c>
      <c r="E272" s="76">
        <v>0.58904862254808621</v>
      </c>
      <c r="F272" s="76">
        <v>-0.2298488552421285</v>
      </c>
      <c r="G272" s="76">
        <v>-0.52924654772227142</v>
      </c>
      <c r="H272" s="35">
        <f t="shared" si="9"/>
        <v>1</v>
      </c>
      <c r="M272" s="43"/>
      <c r="N272" s="43"/>
      <c r="O272" s="39">
        <v>7</v>
      </c>
      <c r="P272" s="40">
        <v>0</v>
      </c>
      <c r="V272" t="s">
        <v>41</v>
      </c>
      <c r="W272" s="34" t="s">
        <v>5</v>
      </c>
      <c r="X272" s="34">
        <v>0.37</v>
      </c>
      <c r="Y272">
        <v>0</v>
      </c>
    </row>
    <row r="273" spans="1:25" x14ac:dyDescent="0.2">
      <c r="A273" s="3" t="s">
        <v>4</v>
      </c>
      <c r="B273" s="2">
        <v>5</v>
      </c>
      <c r="C273" s="3" t="s">
        <v>11</v>
      </c>
      <c r="D273">
        <v>0</v>
      </c>
      <c r="E273" s="76">
        <v>14.137166941154069</v>
      </c>
      <c r="F273" s="76">
        <v>1.1503623864694774</v>
      </c>
      <c r="G273" s="76">
        <v>2.6488072826256741</v>
      </c>
      <c r="H273" s="35">
        <f t="shared" si="9"/>
        <v>20</v>
      </c>
      <c r="M273" s="43"/>
      <c r="N273" s="43"/>
      <c r="O273" s="39">
        <v>20</v>
      </c>
      <c r="P273" s="40">
        <v>3.3333333333333335</v>
      </c>
      <c r="V273" t="s">
        <v>41</v>
      </c>
      <c r="W273" s="34" t="s">
        <v>5</v>
      </c>
      <c r="X273" s="34">
        <v>1</v>
      </c>
      <c r="Y273">
        <v>0</v>
      </c>
    </row>
    <row r="274" spans="1:25" x14ac:dyDescent="0.2">
      <c r="A274" s="3" t="s">
        <v>4</v>
      </c>
      <c r="B274" s="2">
        <v>6</v>
      </c>
      <c r="C274" s="3" t="s">
        <v>11</v>
      </c>
      <c r="D274">
        <v>0</v>
      </c>
      <c r="E274" s="76">
        <v>3.9269908169872414</v>
      </c>
      <c r="F274" s="76">
        <v>0.59405988570219026</v>
      </c>
      <c r="G274" s="76">
        <v>1.3678734371636099</v>
      </c>
      <c r="H274" s="35">
        <f t="shared" si="9"/>
        <v>7</v>
      </c>
      <c r="M274" s="43"/>
      <c r="N274" s="36" t="s">
        <v>23</v>
      </c>
      <c r="O274" s="36">
        <v>55</v>
      </c>
      <c r="P274" s="38">
        <v>0</v>
      </c>
      <c r="V274" t="s">
        <v>41</v>
      </c>
      <c r="W274" s="34" t="s">
        <v>5</v>
      </c>
      <c r="X274" s="34">
        <v>3</v>
      </c>
      <c r="Y274">
        <v>3.7037037037037037</v>
      </c>
    </row>
    <row r="275" spans="1:25" x14ac:dyDescent="0.2">
      <c r="A275" s="3" t="s">
        <v>4</v>
      </c>
      <c r="B275" s="2">
        <v>6</v>
      </c>
      <c r="C275" s="3" t="s">
        <v>11</v>
      </c>
      <c r="D275">
        <v>5</v>
      </c>
      <c r="E275" s="76">
        <v>2.3561944901923448</v>
      </c>
      <c r="F275" s="76">
        <v>0.37221113608583389</v>
      </c>
      <c r="G275" s="76">
        <v>0.85704781339761926</v>
      </c>
      <c r="H275" s="35">
        <f t="shared" si="9"/>
        <v>3</v>
      </c>
      <c r="M275" s="43"/>
      <c r="N275" s="36" t="s">
        <v>16</v>
      </c>
      <c r="O275" s="36">
        <v>1</v>
      </c>
      <c r="P275" s="38">
        <v>0</v>
      </c>
      <c r="V275" t="s">
        <v>41</v>
      </c>
      <c r="W275" s="34" t="s">
        <v>5</v>
      </c>
      <c r="X275" s="34">
        <v>7</v>
      </c>
      <c r="Y275">
        <v>9.0322580645161299</v>
      </c>
    </row>
    <row r="276" spans="1:25" x14ac:dyDescent="0.2">
      <c r="A276" s="3" t="s">
        <v>4</v>
      </c>
      <c r="B276" s="2">
        <v>6</v>
      </c>
      <c r="C276" s="3" t="s">
        <v>11</v>
      </c>
      <c r="D276">
        <v>25</v>
      </c>
      <c r="E276" s="76">
        <v>5.8904862254808616</v>
      </c>
      <c r="F276" s="76">
        <v>0.7701511447578715</v>
      </c>
      <c r="G276" s="76">
        <v>1.7733385452717743</v>
      </c>
      <c r="H276" s="35">
        <f t="shared" si="9"/>
        <v>7</v>
      </c>
      <c r="M276" s="43"/>
      <c r="N276" s="43"/>
      <c r="O276" s="39">
        <v>3</v>
      </c>
      <c r="P276" s="40">
        <v>0</v>
      </c>
      <c r="V276" t="s">
        <v>41</v>
      </c>
      <c r="W276" s="34" t="s">
        <v>5</v>
      </c>
      <c r="X276" s="34">
        <v>20</v>
      </c>
      <c r="Y276">
        <v>11.388888888888889</v>
      </c>
    </row>
    <row r="277" spans="1:25" x14ac:dyDescent="0.2">
      <c r="A277" s="3" t="s">
        <v>4</v>
      </c>
      <c r="B277" s="2">
        <v>6</v>
      </c>
      <c r="C277" s="3" t="s">
        <v>11</v>
      </c>
      <c r="D277">
        <v>5</v>
      </c>
      <c r="E277" s="76">
        <v>0.58904862254808621</v>
      </c>
      <c r="F277" s="76">
        <v>-0.2298488552421285</v>
      </c>
      <c r="G277" s="76">
        <v>-0.52924654772227142</v>
      </c>
      <c r="H277" s="35">
        <f t="shared" si="9"/>
        <v>1</v>
      </c>
      <c r="M277" s="43"/>
      <c r="N277" s="43"/>
      <c r="O277" s="39">
        <v>7</v>
      </c>
      <c r="P277" s="40">
        <v>0</v>
      </c>
      <c r="V277" t="s">
        <v>41</v>
      </c>
      <c r="W277" s="34" t="s">
        <v>5</v>
      </c>
      <c r="X277" s="34">
        <v>55</v>
      </c>
      <c r="Y277">
        <v>11</v>
      </c>
    </row>
    <row r="278" spans="1:25" x14ac:dyDescent="0.2">
      <c r="A278" s="3" t="s">
        <v>4</v>
      </c>
      <c r="B278" s="2">
        <v>6</v>
      </c>
      <c r="C278" s="3" t="s">
        <v>11</v>
      </c>
      <c r="D278">
        <v>0</v>
      </c>
      <c r="E278" s="76">
        <v>2.0734511513692637</v>
      </c>
      <c r="F278" s="76">
        <v>0.31669380823600257</v>
      </c>
      <c r="G278" s="76">
        <v>0.72921444188773443</v>
      </c>
      <c r="H278" s="35">
        <f t="shared" si="9"/>
        <v>3</v>
      </c>
      <c r="M278" s="43"/>
      <c r="N278" s="43"/>
      <c r="O278" s="39">
        <v>20</v>
      </c>
      <c r="P278" s="40">
        <v>0</v>
      </c>
      <c r="V278" t="s">
        <v>41</v>
      </c>
      <c r="W278" s="34" t="s">
        <v>5</v>
      </c>
      <c r="X278" s="34">
        <v>148</v>
      </c>
      <c r="Y278">
        <v>2.5</v>
      </c>
    </row>
    <row r="279" spans="1:25" x14ac:dyDescent="0.2">
      <c r="A279" s="3" t="s">
        <v>4</v>
      </c>
      <c r="B279" s="2">
        <v>7</v>
      </c>
      <c r="C279" s="3" t="s">
        <v>11</v>
      </c>
      <c r="D279">
        <v>0</v>
      </c>
      <c r="E279" s="76">
        <v>10.602875205865551</v>
      </c>
      <c r="F279" s="76">
        <v>1.0254236498611775</v>
      </c>
      <c r="G279" s="76">
        <v>2.3611252101738933</v>
      </c>
      <c r="H279" s="35">
        <f t="shared" si="9"/>
        <v>20</v>
      </c>
      <c r="M279" s="43"/>
      <c r="N279" s="43"/>
      <c r="O279" s="39">
        <v>55</v>
      </c>
      <c r="P279" s="40">
        <v>1.4583333333333333</v>
      </c>
      <c r="V279" t="s">
        <v>41</v>
      </c>
      <c r="W279" s="34" t="s">
        <v>5</v>
      </c>
      <c r="X279" s="34">
        <v>403</v>
      </c>
      <c r="Y279">
        <v>10</v>
      </c>
    </row>
    <row r="280" spans="1:25" x14ac:dyDescent="0.2">
      <c r="A280" s="3" t="s">
        <v>4</v>
      </c>
      <c r="B280" s="2">
        <v>7</v>
      </c>
      <c r="C280" s="3" t="s">
        <v>11</v>
      </c>
      <c r="D280">
        <v>0</v>
      </c>
      <c r="E280" s="76">
        <v>0.94247779607693793</v>
      </c>
      <c r="F280" s="76">
        <v>-2.5728872586203724E-2</v>
      </c>
      <c r="G280" s="76">
        <v>-5.9242918476535858E-2</v>
      </c>
      <c r="H280" s="35">
        <f t="shared" si="9"/>
        <v>1</v>
      </c>
      <c r="M280" s="43"/>
      <c r="N280" s="43"/>
      <c r="O280" s="39">
        <v>148</v>
      </c>
      <c r="P280" s="40">
        <v>6.2</v>
      </c>
      <c r="V280" t="s">
        <v>41</v>
      </c>
      <c r="W280" s="34" t="s">
        <v>8</v>
      </c>
      <c r="X280" s="34">
        <v>1</v>
      </c>
      <c r="Y280">
        <v>0</v>
      </c>
    </row>
    <row r="281" spans="1:25" x14ac:dyDescent="0.2">
      <c r="A281" s="3" t="s">
        <v>4</v>
      </c>
      <c r="B281" s="2">
        <v>8</v>
      </c>
      <c r="C281" s="3" t="s">
        <v>11</v>
      </c>
      <c r="D281">
        <v>0</v>
      </c>
      <c r="E281" s="76">
        <v>1.1780972450961724</v>
      </c>
      <c r="F281" s="76">
        <v>7.1181140421852696E-2</v>
      </c>
      <c r="G281" s="76">
        <v>0.16390063283767389</v>
      </c>
      <c r="H281" s="35">
        <f t="shared" si="9"/>
        <v>3</v>
      </c>
      <c r="M281" s="43"/>
      <c r="N281" s="43"/>
      <c r="O281" s="39">
        <v>403</v>
      </c>
      <c r="P281" s="40">
        <v>8.9285714285714288</v>
      </c>
      <c r="V281" t="s">
        <v>41</v>
      </c>
      <c r="W281" s="34" t="s">
        <v>8</v>
      </c>
      <c r="X281" s="34">
        <v>20</v>
      </c>
      <c r="Y281">
        <v>0</v>
      </c>
    </row>
    <row r="282" spans="1:25" x14ac:dyDescent="0.2">
      <c r="A282" s="3" t="s">
        <v>4</v>
      </c>
      <c r="B282" s="2">
        <v>8</v>
      </c>
      <c r="C282" s="3" t="s">
        <v>11</v>
      </c>
      <c r="D282">
        <v>30</v>
      </c>
      <c r="E282" s="76">
        <v>0.58904862254808621</v>
      </c>
      <c r="F282" s="76">
        <v>-0.2298488552421285</v>
      </c>
      <c r="G282" s="76">
        <v>-0.52924654772227142</v>
      </c>
      <c r="H282" s="35">
        <f t="shared" si="9"/>
        <v>1</v>
      </c>
      <c r="M282" s="43"/>
      <c r="N282" s="43"/>
      <c r="O282" s="39">
        <v>1097</v>
      </c>
      <c r="P282" s="40">
        <v>13.433333333333334</v>
      </c>
      <c r="V282" t="s">
        <v>41</v>
      </c>
      <c r="W282" s="34" t="s">
        <v>8</v>
      </c>
      <c r="X282" s="34">
        <v>148</v>
      </c>
      <c r="Y282">
        <v>6.666666666666667</v>
      </c>
    </row>
    <row r="283" spans="1:25" x14ac:dyDescent="0.2">
      <c r="A283" s="3" t="s">
        <v>4</v>
      </c>
      <c r="B283" s="2">
        <v>8</v>
      </c>
      <c r="C283" s="3" t="s">
        <v>11</v>
      </c>
      <c r="D283">
        <v>0</v>
      </c>
      <c r="E283" s="76">
        <v>2.9452431127404308</v>
      </c>
      <c r="F283" s="76">
        <v>0.46912114909389024</v>
      </c>
      <c r="G283" s="76">
        <v>1.0801913647118289</v>
      </c>
      <c r="H283" s="35">
        <f t="shared" si="9"/>
        <v>3</v>
      </c>
      <c r="M283" s="43"/>
      <c r="N283" s="43"/>
      <c r="O283" s="39">
        <v>2981</v>
      </c>
      <c r="P283" s="40">
        <v>36.875</v>
      </c>
      <c r="V283" t="s">
        <v>41</v>
      </c>
      <c r="W283" s="34" t="s">
        <v>8</v>
      </c>
      <c r="X283" s="34">
        <v>403</v>
      </c>
      <c r="Y283">
        <v>5</v>
      </c>
    </row>
    <row r="284" spans="1:25" x14ac:dyDescent="0.2">
      <c r="A284" s="3" t="s">
        <v>4</v>
      </c>
      <c r="B284" s="2">
        <v>8</v>
      </c>
      <c r="C284" s="3" t="s">
        <v>11</v>
      </c>
      <c r="D284">
        <v>0</v>
      </c>
      <c r="E284" s="76">
        <v>2.3561944901923448</v>
      </c>
      <c r="F284" s="76">
        <v>0.37221113608583389</v>
      </c>
      <c r="G284" s="76">
        <v>0.85704781339761926</v>
      </c>
      <c r="H284" s="35">
        <f t="shared" si="9"/>
        <v>3</v>
      </c>
      <c r="M284" s="43"/>
      <c r="N284" s="43"/>
      <c r="O284" s="39">
        <v>8103</v>
      </c>
      <c r="P284" s="40">
        <v>35.555555555555557</v>
      </c>
      <c r="V284" t="s">
        <v>41</v>
      </c>
      <c r="W284" s="34" t="s">
        <v>8</v>
      </c>
      <c r="X284" s="34">
        <v>1097</v>
      </c>
      <c r="Y284">
        <v>0</v>
      </c>
    </row>
    <row r="285" spans="1:25" x14ac:dyDescent="0.2">
      <c r="A285" s="11" t="s">
        <v>4</v>
      </c>
      <c r="B285" s="7">
        <v>9</v>
      </c>
      <c r="C285" s="11" t="s">
        <v>11</v>
      </c>
      <c r="D285">
        <v>0</v>
      </c>
      <c r="E285" s="76">
        <v>9.8174770424681039</v>
      </c>
      <c r="F285" s="76">
        <v>0.99199989437422786</v>
      </c>
      <c r="G285" s="76">
        <v>2.2841641690377652</v>
      </c>
      <c r="H285" s="35">
        <f t="shared" si="9"/>
        <v>20</v>
      </c>
      <c r="M285" s="43"/>
      <c r="N285" s="43"/>
      <c r="O285" s="39">
        <v>22026</v>
      </c>
      <c r="P285" s="40">
        <v>33.571428571428569</v>
      </c>
      <c r="V285" t="s">
        <v>41</v>
      </c>
      <c r="W285" s="34" t="s">
        <v>8</v>
      </c>
      <c r="X285" s="34">
        <v>2981</v>
      </c>
      <c r="Y285">
        <v>40</v>
      </c>
    </row>
    <row r="286" spans="1:25" x14ac:dyDescent="0.2">
      <c r="A286" s="11" t="s">
        <v>4</v>
      </c>
      <c r="B286" s="7">
        <v>9</v>
      </c>
      <c r="C286" s="11" t="s">
        <v>11</v>
      </c>
      <c r="D286">
        <v>0</v>
      </c>
      <c r="E286" s="76">
        <v>1.1780972450961724</v>
      </c>
      <c r="F286" s="76">
        <v>7.1181140421852696E-2</v>
      </c>
      <c r="G286" s="76">
        <v>0.16390063283767389</v>
      </c>
      <c r="H286" s="35">
        <f t="shared" si="9"/>
        <v>3</v>
      </c>
      <c r="M286" s="43"/>
      <c r="N286" s="43"/>
      <c r="O286" s="39">
        <v>59874</v>
      </c>
      <c r="P286" s="40">
        <v>5</v>
      </c>
      <c r="V286" t="s">
        <v>41</v>
      </c>
      <c r="W286" s="34" t="s">
        <v>6</v>
      </c>
      <c r="X286" s="34">
        <v>0.37</v>
      </c>
      <c r="Y286">
        <v>0</v>
      </c>
    </row>
    <row r="287" spans="1:25" x14ac:dyDescent="0.2">
      <c r="A287" s="3" t="s">
        <v>4</v>
      </c>
      <c r="B287" s="2">
        <v>9</v>
      </c>
      <c r="C287" s="3" t="s">
        <v>11</v>
      </c>
      <c r="D287">
        <v>0</v>
      </c>
      <c r="E287" s="76">
        <v>1.1780972450961724</v>
      </c>
      <c r="F287" s="76">
        <v>7.1181140421852696E-2</v>
      </c>
      <c r="G287" s="76">
        <v>0.16390063283767389</v>
      </c>
      <c r="H287" s="35">
        <f t="shared" si="9"/>
        <v>3</v>
      </c>
      <c r="M287" s="43"/>
      <c r="N287" s="36" t="s">
        <v>5</v>
      </c>
      <c r="O287" s="36">
        <v>1</v>
      </c>
      <c r="P287" s="38">
        <v>0</v>
      </c>
      <c r="V287" t="s">
        <v>41</v>
      </c>
      <c r="W287" s="34" t="s">
        <v>6</v>
      </c>
      <c r="X287" s="34">
        <v>1</v>
      </c>
      <c r="Y287">
        <v>0</v>
      </c>
    </row>
    <row r="288" spans="1:25" x14ac:dyDescent="0.2">
      <c r="A288" s="11" t="s">
        <v>4</v>
      </c>
      <c r="B288" s="7">
        <v>10</v>
      </c>
      <c r="C288" s="11" t="s">
        <v>11</v>
      </c>
      <c r="D288">
        <v>0</v>
      </c>
      <c r="E288" s="76">
        <v>0.87964594300514198</v>
      </c>
      <c r="F288" s="76">
        <v>-5.5692095963646986E-2</v>
      </c>
      <c r="G288" s="76">
        <v>-0.12823578996348742</v>
      </c>
      <c r="H288" s="35">
        <f t="shared" si="9"/>
        <v>1</v>
      </c>
      <c r="M288" s="43"/>
      <c r="N288" s="43"/>
      <c r="O288" s="39">
        <v>3</v>
      </c>
      <c r="P288" s="40">
        <v>2.5</v>
      </c>
      <c r="V288" t="s">
        <v>41</v>
      </c>
      <c r="W288" s="34" t="s">
        <v>6</v>
      </c>
      <c r="X288" s="34">
        <v>3</v>
      </c>
      <c r="Y288">
        <v>4.166666666666667</v>
      </c>
    </row>
    <row r="289" spans="1:25" x14ac:dyDescent="0.2">
      <c r="A289" s="11" t="s">
        <v>4</v>
      </c>
      <c r="B289" s="7">
        <v>10</v>
      </c>
      <c r="C289" s="11" t="s">
        <v>11</v>
      </c>
      <c r="D289">
        <v>0</v>
      </c>
      <c r="E289" s="76">
        <v>0.47123889803846897</v>
      </c>
      <c r="F289" s="76">
        <v>-0.32675886825018491</v>
      </c>
      <c r="G289" s="76">
        <v>-0.75239009903648113</v>
      </c>
      <c r="H289" s="35">
        <f t="shared" si="9"/>
        <v>1</v>
      </c>
      <c r="M289" s="43"/>
      <c r="N289" s="43"/>
      <c r="O289" s="39">
        <v>7</v>
      </c>
      <c r="P289" s="40">
        <v>0</v>
      </c>
      <c r="V289" t="s">
        <v>41</v>
      </c>
      <c r="W289" s="34" t="s">
        <v>6</v>
      </c>
      <c r="X289" s="34">
        <v>7</v>
      </c>
      <c r="Y289">
        <v>2.6428571428571428</v>
      </c>
    </row>
    <row r="290" spans="1:25" x14ac:dyDescent="0.2">
      <c r="A290" s="11" t="s">
        <v>4</v>
      </c>
      <c r="B290" s="7">
        <v>10</v>
      </c>
      <c r="C290" s="11" t="s">
        <v>11</v>
      </c>
      <c r="D290">
        <v>0</v>
      </c>
      <c r="E290" s="76">
        <v>0.65973445725385649</v>
      </c>
      <c r="F290" s="76">
        <v>-0.18063083257194693</v>
      </c>
      <c r="G290" s="76">
        <v>-0.41591786241526835</v>
      </c>
      <c r="H290" s="35">
        <f t="shared" si="9"/>
        <v>1</v>
      </c>
      <c r="M290" s="43"/>
      <c r="N290" s="43"/>
      <c r="O290" s="39">
        <v>20</v>
      </c>
      <c r="P290" s="40">
        <v>1.6666666666666667</v>
      </c>
      <c r="V290" t="s">
        <v>41</v>
      </c>
      <c r="W290" s="34" t="s">
        <v>6</v>
      </c>
      <c r="X290" s="34">
        <v>20</v>
      </c>
      <c r="Y290">
        <v>10.344827586206897</v>
      </c>
    </row>
    <row r="291" spans="1:25" x14ac:dyDescent="0.2">
      <c r="A291" s="3" t="s">
        <v>4</v>
      </c>
      <c r="B291" s="2">
        <v>10</v>
      </c>
      <c r="C291" s="3" t="s">
        <v>11</v>
      </c>
      <c r="D291">
        <v>20</v>
      </c>
      <c r="E291" s="76">
        <v>1.8849555921538759</v>
      </c>
      <c r="F291" s="76">
        <v>0.27530112307777749</v>
      </c>
      <c r="G291" s="76">
        <v>0.63390426208340944</v>
      </c>
      <c r="H291" s="35">
        <f t="shared" si="9"/>
        <v>3</v>
      </c>
      <c r="M291" s="43"/>
      <c r="N291" s="43"/>
      <c r="O291" s="39">
        <v>55</v>
      </c>
      <c r="P291" s="40">
        <v>4.5294117647058822</v>
      </c>
      <c r="V291" t="s">
        <v>41</v>
      </c>
      <c r="W291" s="34" t="s">
        <v>6</v>
      </c>
      <c r="X291" s="34">
        <v>55</v>
      </c>
      <c r="Y291">
        <v>8.5294117647058822</v>
      </c>
    </row>
    <row r="292" spans="1:25" x14ac:dyDescent="0.2">
      <c r="A292" s="3" t="s">
        <v>4</v>
      </c>
      <c r="B292" s="2">
        <v>1</v>
      </c>
      <c r="C292" s="3" t="s">
        <v>6</v>
      </c>
      <c r="D292">
        <v>60</v>
      </c>
      <c r="E292" s="76">
        <v>40419.731081086276</v>
      </c>
      <c r="F292" s="76">
        <v>4.6065934197584832</v>
      </c>
      <c r="G292" s="76">
        <v>10.607073337820346</v>
      </c>
      <c r="H292" s="35">
        <f t="shared" si="9"/>
        <v>59874</v>
      </c>
      <c r="M292" s="43"/>
      <c r="N292" s="43"/>
      <c r="O292" s="39">
        <v>148</v>
      </c>
      <c r="P292" s="40">
        <v>4.791666666666667</v>
      </c>
      <c r="V292" t="s">
        <v>41</v>
      </c>
      <c r="W292" s="34" t="s">
        <v>6</v>
      </c>
      <c r="X292" s="34">
        <v>148</v>
      </c>
      <c r="Y292">
        <v>7.7586206896551726</v>
      </c>
    </row>
    <row r="293" spans="1:25" x14ac:dyDescent="0.2">
      <c r="A293" s="3" t="s">
        <v>4</v>
      </c>
      <c r="B293" s="2">
        <v>1</v>
      </c>
      <c r="C293" s="3" t="s">
        <v>6</v>
      </c>
      <c r="D293">
        <v>40</v>
      </c>
      <c r="E293" s="76">
        <v>164.1482161500667</v>
      </c>
      <c r="F293" s="76">
        <v>2.2152361674772254</v>
      </c>
      <c r="G293" s="76">
        <v>5.100769776694321</v>
      </c>
      <c r="H293" s="35">
        <f t="shared" si="9"/>
        <v>403</v>
      </c>
      <c r="M293" s="43"/>
      <c r="N293" s="43"/>
      <c r="O293" s="39">
        <v>403</v>
      </c>
      <c r="P293" s="40">
        <v>7.7037037037037033</v>
      </c>
      <c r="V293" t="s">
        <v>41</v>
      </c>
      <c r="W293" s="34" t="s">
        <v>6</v>
      </c>
      <c r="X293" s="34">
        <v>403</v>
      </c>
      <c r="Y293">
        <v>12</v>
      </c>
    </row>
    <row r="294" spans="1:25" x14ac:dyDescent="0.2">
      <c r="A294" s="3" t="s">
        <v>4</v>
      </c>
      <c r="B294" s="2">
        <v>1</v>
      </c>
      <c r="C294" s="3" t="s">
        <v>6</v>
      </c>
      <c r="D294">
        <v>20</v>
      </c>
      <c r="E294" s="76">
        <v>146.08405839192537</v>
      </c>
      <c r="F294" s="76">
        <v>2.1646028255840877</v>
      </c>
      <c r="G294" s="76">
        <v>4.9841821984427108</v>
      </c>
      <c r="H294" s="35">
        <f t="shared" si="9"/>
        <v>148</v>
      </c>
      <c r="M294" s="43"/>
      <c r="N294" s="43"/>
      <c r="O294" s="39">
        <v>1097</v>
      </c>
      <c r="P294" s="40">
        <v>18.428571428571427</v>
      </c>
      <c r="V294" t="s">
        <v>41</v>
      </c>
      <c r="W294" s="34" t="s">
        <v>6</v>
      </c>
      <c r="X294" s="34">
        <v>1097</v>
      </c>
      <c r="Y294">
        <v>17.857142857142858</v>
      </c>
    </row>
    <row r="295" spans="1:25" x14ac:dyDescent="0.2">
      <c r="A295" s="3" t="s">
        <v>4</v>
      </c>
      <c r="B295" s="2">
        <v>1</v>
      </c>
      <c r="C295" s="3" t="s">
        <v>6</v>
      </c>
      <c r="D295">
        <v>0</v>
      </c>
      <c r="E295" s="76">
        <v>7.8539816339744828</v>
      </c>
      <c r="F295" s="76">
        <v>0.8950898813661714</v>
      </c>
      <c r="G295" s="76">
        <v>2.061020617723555</v>
      </c>
      <c r="H295" s="35">
        <f t="shared" si="9"/>
        <v>20</v>
      </c>
      <c r="M295" s="43"/>
      <c r="N295" s="43"/>
      <c r="O295" s="39">
        <v>2981</v>
      </c>
      <c r="P295" s="40">
        <v>20.555555555555557</v>
      </c>
      <c r="V295" t="s">
        <v>41</v>
      </c>
      <c r="W295" s="34" t="s">
        <v>6</v>
      </c>
      <c r="X295" s="34">
        <v>2981</v>
      </c>
      <c r="Y295">
        <v>32.222222222222221</v>
      </c>
    </row>
    <row r="296" spans="1:25" x14ac:dyDescent="0.2">
      <c r="A296" s="3" t="s">
        <v>4</v>
      </c>
      <c r="B296" s="2">
        <v>1</v>
      </c>
      <c r="C296" s="3" t="s">
        <v>6</v>
      </c>
      <c r="D296">
        <v>5</v>
      </c>
      <c r="E296" s="76">
        <v>5.497787143782138</v>
      </c>
      <c r="F296" s="76">
        <v>0.74018792138042833</v>
      </c>
      <c r="G296" s="76">
        <v>1.7043456737848228</v>
      </c>
      <c r="H296" s="35">
        <f t="shared" si="9"/>
        <v>7</v>
      </c>
      <c r="M296" s="43"/>
      <c r="N296" s="43"/>
      <c r="O296" s="39">
        <v>8103</v>
      </c>
      <c r="P296" s="40">
        <v>34</v>
      </c>
      <c r="V296" t="s">
        <v>41</v>
      </c>
      <c r="W296" s="34" t="s">
        <v>6</v>
      </c>
      <c r="X296" s="34">
        <v>8103</v>
      </c>
      <c r="Y296">
        <v>36</v>
      </c>
    </row>
    <row r="297" spans="1:25" x14ac:dyDescent="0.2">
      <c r="A297" s="3" t="s">
        <v>4</v>
      </c>
      <c r="B297" s="2">
        <v>1</v>
      </c>
      <c r="C297" s="3" t="s">
        <v>6</v>
      </c>
      <c r="D297">
        <v>0</v>
      </c>
      <c r="E297" s="76">
        <v>15.707963267948966</v>
      </c>
      <c r="F297" s="76">
        <v>1.1961198770301527</v>
      </c>
      <c r="G297" s="76">
        <v>2.7541677982835004</v>
      </c>
      <c r="H297" s="35">
        <f t="shared" si="9"/>
        <v>20</v>
      </c>
      <c r="M297" s="43"/>
      <c r="N297" s="43"/>
      <c r="O297" s="39">
        <v>22026</v>
      </c>
      <c r="P297" s="40">
        <v>32.857142857142854</v>
      </c>
      <c r="V297" t="s">
        <v>41</v>
      </c>
      <c r="W297" s="34" t="s">
        <v>6</v>
      </c>
      <c r="X297" s="34">
        <v>22026</v>
      </c>
      <c r="Y297">
        <v>70</v>
      </c>
    </row>
    <row r="298" spans="1:25" x14ac:dyDescent="0.2">
      <c r="A298" s="3" t="s">
        <v>4</v>
      </c>
      <c r="B298" s="2">
        <v>1</v>
      </c>
      <c r="C298" s="3" t="s">
        <v>6</v>
      </c>
      <c r="D298">
        <v>0</v>
      </c>
      <c r="E298" s="76">
        <v>42.018801741763482</v>
      </c>
      <c r="F298" s="76">
        <v>1.6234436633873999</v>
      </c>
      <c r="G298" s="76">
        <v>3.7381171786314704</v>
      </c>
      <c r="H298" s="35">
        <f t="shared" si="9"/>
        <v>55</v>
      </c>
      <c r="M298" s="43"/>
      <c r="N298" s="43"/>
      <c r="O298" s="39">
        <v>59874</v>
      </c>
      <c r="P298" s="40">
        <v>5</v>
      </c>
      <c r="V298" t="s">
        <v>41</v>
      </c>
      <c r="W298" s="34" t="s">
        <v>12</v>
      </c>
      <c r="X298" s="34">
        <v>1</v>
      </c>
      <c r="Y298">
        <v>0</v>
      </c>
    </row>
    <row r="299" spans="1:25" x14ac:dyDescent="0.2">
      <c r="A299" s="3" t="s">
        <v>4</v>
      </c>
      <c r="B299" s="2">
        <v>2</v>
      </c>
      <c r="C299" s="3" t="s">
        <v>6</v>
      </c>
      <c r="D299">
        <v>85</v>
      </c>
      <c r="E299" s="76">
        <v>3462.0351042559519</v>
      </c>
      <c r="F299" s="76">
        <v>3.5393314672098999</v>
      </c>
      <c r="G299" s="76">
        <v>8.1496118755622593</v>
      </c>
      <c r="H299" s="35">
        <f t="shared" si="9"/>
        <v>8103</v>
      </c>
      <c r="M299" s="43"/>
      <c r="N299" s="36" t="s">
        <v>8</v>
      </c>
      <c r="O299" s="36">
        <v>55</v>
      </c>
      <c r="P299" s="38">
        <v>0</v>
      </c>
      <c r="V299" t="s">
        <v>41</v>
      </c>
      <c r="W299" s="34" t="s">
        <v>12</v>
      </c>
      <c r="X299" s="34">
        <v>3</v>
      </c>
      <c r="Y299">
        <v>0</v>
      </c>
    </row>
    <row r="300" spans="1:25" x14ac:dyDescent="0.2">
      <c r="A300" s="3" t="s">
        <v>4</v>
      </c>
      <c r="B300" s="2">
        <v>2</v>
      </c>
      <c r="C300" s="3" t="s">
        <v>6</v>
      </c>
      <c r="D300">
        <v>60</v>
      </c>
      <c r="E300" s="76">
        <v>2048.318410140545</v>
      </c>
      <c r="F300" s="76">
        <v>3.3113974684260539</v>
      </c>
      <c r="G300" s="76">
        <v>7.6247744477760531</v>
      </c>
      <c r="H300" s="35">
        <f t="shared" si="9"/>
        <v>2981</v>
      </c>
      <c r="M300" s="43"/>
      <c r="N300" s="43"/>
      <c r="O300" s="39">
        <v>148</v>
      </c>
      <c r="P300" s="40">
        <v>11.666666666666666</v>
      </c>
      <c r="V300" t="s">
        <v>41</v>
      </c>
      <c r="W300" s="34" t="s">
        <v>12</v>
      </c>
      <c r="X300" s="34">
        <v>7</v>
      </c>
      <c r="Y300">
        <v>2</v>
      </c>
    </row>
    <row r="301" spans="1:25" x14ac:dyDescent="0.2">
      <c r="A301" s="3" t="s">
        <v>4</v>
      </c>
      <c r="B301" s="2">
        <v>2</v>
      </c>
      <c r="C301" s="3" t="s">
        <v>6</v>
      </c>
      <c r="D301">
        <v>70</v>
      </c>
      <c r="E301" s="76">
        <v>33300.88212805181</v>
      </c>
      <c r="F301" s="76">
        <v>4.5224557379589045</v>
      </c>
      <c r="G301" s="76">
        <v>10.413339165949559</v>
      </c>
      <c r="H301" s="35">
        <f t="shared" si="9"/>
        <v>59874</v>
      </c>
      <c r="M301" s="43"/>
      <c r="N301" s="43"/>
      <c r="O301" s="39">
        <v>403</v>
      </c>
      <c r="P301" s="40">
        <v>27.5</v>
      </c>
      <c r="V301" t="s">
        <v>41</v>
      </c>
      <c r="W301" s="34" t="s">
        <v>12</v>
      </c>
      <c r="X301" s="34">
        <v>20</v>
      </c>
      <c r="Y301">
        <v>2.8571428571428572</v>
      </c>
    </row>
    <row r="302" spans="1:25" x14ac:dyDescent="0.2">
      <c r="A302" s="3" t="s">
        <v>4</v>
      </c>
      <c r="B302" s="2">
        <v>2</v>
      </c>
      <c r="C302" s="3" t="s">
        <v>6</v>
      </c>
      <c r="D302">
        <v>75</v>
      </c>
      <c r="E302" s="76">
        <v>28372.901351814518</v>
      </c>
      <c r="F302" s="76">
        <v>4.4529037480854665</v>
      </c>
      <c r="G302" s="76">
        <v>10.25318979087891</v>
      </c>
      <c r="H302" s="35">
        <f t="shared" si="9"/>
        <v>59874</v>
      </c>
      <c r="M302" s="43"/>
      <c r="N302" s="43"/>
      <c r="O302" s="39">
        <v>1097</v>
      </c>
      <c r="P302" s="40">
        <v>15</v>
      </c>
      <c r="V302" t="s">
        <v>41</v>
      </c>
      <c r="W302" s="34" t="s">
        <v>12</v>
      </c>
      <c r="X302" s="34">
        <v>55</v>
      </c>
      <c r="Y302">
        <v>20</v>
      </c>
    </row>
    <row r="303" spans="1:25" x14ac:dyDescent="0.2">
      <c r="A303" s="3" t="s">
        <v>4</v>
      </c>
      <c r="B303" s="2">
        <v>3</v>
      </c>
      <c r="C303" s="3" t="s">
        <v>6</v>
      </c>
      <c r="D303">
        <v>25</v>
      </c>
      <c r="E303" s="76">
        <v>718.2466204269665</v>
      </c>
      <c r="F303" s="76">
        <v>2.8562735911786072</v>
      </c>
      <c r="G303" s="76">
        <v>6.5768129925604297</v>
      </c>
      <c r="H303" s="35">
        <f t="shared" si="9"/>
        <v>1097</v>
      </c>
      <c r="M303" s="43"/>
      <c r="N303" s="43"/>
      <c r="O303" s="39">
        <v>2981</v>
      </c>
      <c r="P303" s="40">
        <v>75.555555555555557</v>
      </c>
      <c r="V303" t="s">
        <v>41</v>
      </c>
      <c r="W303" s="34" t="s">
        <v>12</v>
      </c>
      <c r="X303" s="34">
        <v>148</v>
      </c>
      <c r="Y303">
        <v>20.23076923076923</v>
      </c>
    </row>
    <row r="304" spans="1:25" x14ac:dyDescent="0.2">
      <c r="A304" s="3" t="s">
        <v>4</v>
      </c>
      <c r="B304" s="2">
        <v>3</v>
      </c>
      <c r="C304" s="3" t="s">
        <v>6</v>
      </c>
      <c r="D304">
        <v>0</v>
      </c>
      <c r="E304" s="76">
        <v>151.97454461740625</v>
      </c>
      <c r="F304" s="76">
        <v>2.1817708507211018</v>
      </c>
      <c r="G304" s="76">
        <v>5.0237130371993457</v>
      </c>
      <c r="H304" s="35">
        <f t="shared" si="9"/>
        <v>403</v>
      </c>
      <c r="M304" s="43"/>
      <c r="N304" s="43"/>
      <c r="O304" s="39">
        <v>8103</v>
      </c>
      <c r="P304" s="40">
        <v>60</v>
      </c>
      <c r="V304" t="s">
        <v>41</v>
      </c>
      <c r="W304" s="34" t="s">
        <v>12</v>
      </c>
      <c r="X304" s="34">
        <v>403</v>
      </c>
      <c r="Y304">
        <v>40.166666666666664</v>
      </c>
    </row>
    <row r="305" spans="1:25" x14ac:dyDescent="0.2">
      <c r="A305" s="3" t="s">
        <v>4</v>
      </c>
      <c r="B305" s="2">
        <v>3</v>
      </c>
      <c r="C305" s="3" t="s">
        <v>6</v>
      </c>
      <c r="D305">
        <v>0</v>
      </c>
      <c r="E305" s="76">
        <v>40.840704496667314</v>
      </c>
      <c r="F305" s="76">
        <v>1.6110932250009706</v>
      </c>
      <c r="G305" s="76">
        <v>3.7096792433109371</v>
      </c>
      <c r="H305" s="35">
        <f t="shared" si="9"/>
        <v>55</v>
      </c>
      <c r="M305" s="43"/>
      <c r="N305" s="36" t="s">
        <v>17</v>
      </c>
      <c r="O305" s="36">
        <v>55</v>
      </c>
      <c r="P305" s="38">
        <v>0</v>
      </c>
      <c r="V305" t="s">
        <v>41</v>
      </c>
      <c r="W305" s="34" t="s">
        <v>12</v>
      </c>
      <c r="X305" s="34">
        <v>1097</v>
      </c>
      <c r="Y305">
        <v>42.058823529411768</v>
      </c>
    </row>
    <row r="306" spans="1:25" x14ac:dyDescent="0.2">
      <c r="A306" s="3" t="s">
        <v>4</v>
      </c>
      <c r="B306" s="2">
        <v>3</v>
      </c>
      <c r="C306" s="3" t="s">
        <v>6</v>
      </c>
      <c r="D306">
        <v>70</v>
      </c>
      <c r="E306" s="76">
        <v>3682.5356386297858</v>
      </c>
      <c r="F306" s="76">
        <v>3.5661469585249508</v>
      </c>
      <c r="G306" s="76">
        <v>8.2113568261256074</v>
      </c>
      <c r="H306" s="35">
        <f t="shared" si="9"/>
        <v>8103</v>
      </c>
      <c r="M306" s="43"/>
      <c r="N306" s="43"/>
      <c r="O306" s="39">
        <v>148</v>
      </c>
      <c r="P306" s="40">
        <v>0</v>
      </c>
      <c r="V306" t="s">
        <v>41</v>
      </c>
      <c r="W306" s="34" t="s">
        <v>12</v>
      </c>
      <c r="X306" s="34">
        <v>2981</v>
      </c>
      <c r="Y306">
        <v>41.428571428571431</v>
      </c>
    </row>
    <row r="307" spans="1:25" x14ac:dyDescent="0.2">
      <c r="A307" s="3" t="s">
        <v>4</v>
      </c>
      <c r="B307" s="2">
        <v>4</v>
      </c>
      <c r="C307" s="3" t="s">
        <v>6</v>
      </c>
      <c r="D307">
        <v>75</v>
      </c>
      <c r="E307" s="76">
        <v>483.21622003028006</v>
      </c>
      <c r="F307" s="76">
        <v>2.6841415037410115</v>
      </c>
      <c r="G307" s="76">
        <v>6.1804642140006747</v>
      </c>
      <c r="H307" s="35">
        <f t="shared" si="9"/>
        <v>1097</v>
      </c>
      <c r="M307" s="43"/>
      <c r="N307" s="43"/>
      <c r="O307" s="39">
        <v>403</v>
      </c>
      <c r="P307" s="40">
        <v>0</v>
      </c>
      <c r="V307"/>
    </row>
    <row r="308" spans="1:25" x14ac:dyDescent="0.2">
      <c r="A308" s="3" t="s">
        <v>4</v>
      </c>
      <c r="B308" s="2">
        <v>4</v>
      </c>
      <c r="C308" s="3" t="s">
        <v>6</v>
      </c>
      <c r="D308">
        <v>75</v>
      </c>
      <c r="E308" s="76">
        <v>984.49659781870139</v>
      </c>
      <c r="F308" s="76">
        <v>2.9932142196604068</v>
      </c>
      <c r="G308" s="76">
        <v>6.8921304423278578</v>
      </c>
      <c r="H308" s="35">
        <f t="shared" si="9"/>
        <v>1097</v>
      </c>
      <c r="M308" s="43"/>
      <c r="N308" s="43"/>
      <c r="O308" s="39">
        <v>1097</v>
      </c>
      <c r="P308" s="40">
        <v>60</v>
      </c>
      <c r="V308"/>
    </row>
    <row r="309" spans="1:25" x14ac:dyDescent="0.2">
      <c r="A309" s="3" t="s">
        <v>4</v>
      </c>
      <c r="B309" s="2">
        <v>4</v>
      </c>
      <c r="C309" s="3" t="s">
        <v>6</v>
      </c>
      <c r="D309">
        <v>80</v>
      </c>
      <c r="E309" s="76">
        <v>873.36275769796248</v>
      </c>
      <c r="F309" s="76">
        <v>2.9411946686122099</v>
      </c>
      <c r="G309" s="76">
        <v>6.7723509995400368</v>
      </c>
      <c r="H309" s="35">
        <f t="shared" si="9"/>
        <v>1097</v>
      </c>
      <c r="M309" s="43"/>
      <c r="N309" s="43"/>
      <c r="O309" s="39">
        <v>2981</v>
      </c>
      <c r="P309" s="40">
        <v>70</v>
      </c>
      <c r="V309"/>
    </row>
    <row r="310" spans="1:25" x14ac:dyDescent="0.2">
      <c r="A310" s="3" t="s">
        <v>4</v>
      </c>
      <c r="B310" s="2">
        <v>4</v>
      </c>
      <c r="C310" s="3" t="s">
        <v>6</v>
      </c>
      <c r="D310">
        <v>5</v>
      </c>
      <c r="E310" s="76">
        <v>11.780972450961723</v>
      </c>
      <c r="F310" s="76">
        <v>1.0711811404218528</v>
      </c>
      <c r="G310" s="76">
        <v>2.4664857258317197</v>
      </c>
      <c r="H310" s="35">
        <f t="shared" si="9"/>
        <v>20</v>
      </c>
      <c r="M310" s="43"/>
      <c r="N310" s="43"/>
      <c r="O310" s="39">
        <v>8103</v>
      </c>
      <c r="P310" s="40">
        <v>77.5</v>
      </c>
      <c r="V310"/>
    </row>
    <row r="311" spans="1:25" x14ac:dyDescent="0.2">
      <c r="A311" s="3" t="s">
        <v>4</v>
      </c>
      <c r="B311" s="2">
        <v>4</v>
      </c>
      <c r="C311" s="3" t="s">
        <v>6</v>
      </c>
      <c r="D311">
        <v>5</v>
      </c>
      <c r="E311" s="76">
        <v>119.38052083641213</v>
      </c>
      <c r="F311" s="76">
        <v>2.0769334693109438</v>
      </c>
      <c r="G311" s="76">
        <v>4.7823160455757856</v>
      </c>
      <c r="H311" s="35">
        <f t="shared" si="9"/>
        <v>148</v>
      </c>
      <c r="M311" s="43"/>
      <c r="N311" s="36" t="s">
        <v>40</v>
      </c>
      <c r="O311" s="36">
        <v>2981</v>
      </c>
      <c r="P311" s="38">
        <v>0</v>
      </c>
      <c r="V311"/>
    </row>
    <row r="312" spans="1:25" x14ac:dyDescent="0.2">
      <c r="A312" s="3" t="s">
        <v>4</v>
      </c>
      <c r="B312" s="2">
        <v>4</v>
      </c>
      <c r="C312" s="3" t="s">
        <v>6</v>
      </c>
      <c r="D312">
        <v>25</v>
      </c>
      <c r="E312" s="76">
        <v>138.23007675795088</v>
      </c>
      <c r="F312" s="76">
        <v>2.1406025491803211</v>
      </c>
      <c r="G312" s="76">
        <v>4.9289195197676614</v>
      </c>
      <c r="H312" s="35">
        <f t="shared" si="9"/>
        <v>148</v>
      </c>
      <c r="M312" s="43"/>
      <c r="N312" s="36" t="s">
        <v>11</v>
      </c>
      <c r="O312" s="36">
        <v>1</v>
      </c>
      <c r="P312" s="38">
        <v>0</v>
      </c>
      <c r="V312"/>
    </row>
    <row r="313" spans="1:25" x14ac:dyDescent="0.2">
      <c r="A313" s="3" t="s">
        <v>4</v>
      </c>
      <c r="B313" s="2">
        <v>4</v>
      </c>
      <c r="C313" s="3" t="s">
        <v>6</v>
      </c>
      <c r="D313">
        <v>0</v>
      </c>
      <c r="E313" s="76">
        <v>1.1780972450961724</v>
      </c>
      <c r="F313" s="76">
        <v>7.1181140421852696E-2</v>
      </c>
      <c r="G313" s="76">
        <v>0.16390063283767389</v>
      </c>
      <c r="H313" s="35">
        <f t="shared" si="9"/>
        <v>3</v>
      </c>
      <c r="M313" s="43"/>
      <c r="N313" s="43"/>
      <c r="O313" s="39">
        <v>3</v>
      </c>
      <c r="P313" s="40">
        <v>2</v>
      </c>
      <c r="V313"/>
    </row>
    <row r="314" spans="1:25" x14ac:dyDescent="0.2">
      <c r="A314" s="3" t="s">
        <v>4</v>
      </c>
      <c r="B314" s="2">
        <v>4</v>
      </c>
      <c r="C314" s="3" t="s">
        <v>6</v>
      </c>
      <c r="D314">
        <v>30</v>
      </c>
      <c r="E314" s="76">
        <v>116.23892818282235</v>
      </c>
      <c r="F314" s="76">
        <v>2.0653515967611287</v>
      </c>
      <c r="G314" s="76">
        <v>4.7556477984936247</v>
      </c>
      <c r="H314" s="35">
        <f t="shared" si="9"/>
        <v>148</v>
      </c>
      <c r="M314" s="43"/>
      <c r="N314" s="43"/>
      <c r="O314" s="39">
        <v>7</v>
      </c>
      <c r="P314" s="40">
        <v>2.1428571428571428</v>
      </c>
      <c r="V314"/>
    </row>
    <row r="315" spans="1:25" x14ac:dyDescent="0.2">
      <c r="A315" s="3" t="s">
        <v>4</v>
      </c>
      <c r="B315" s="2">
        <v>4</v>
      </c>
      <c r="C315" s="3" t="s">
        <v>6</v>
      </c>
      <c r="D315">
        <v>0</v>
      </c>
      <c r="E315" s="76">
        <v>98.960168588078488</v>
      </c>
      <c r="F315" s="76">
        <v>1.9954604264837343</v>
      </c>
      <c r="G315" s="76">
        <v>4.594717431680988</v>
      </c>
      <c r="H315" s="35">
        <f t="shared" si="9"/>
        <v>148</v>
      </c>
      <c r="M315" s="43"/>
      <c r="N315" s="43"/>
      <c r="O315" s="39">
        <v>20</v>
      </c>
      <c r="P315" s="40">
        <v>10</v>
      </c>
      <c r="V315"/>
    </row>
    <row r="316" spans="1:25" x14ac:dyDescent="0.2">
      <c r="A316" s="3" t="s">
        <v>4</v>
      </c>
      <c r="B316" s="2">
        <v>4</v>
      </c>
      <c r="C316" s="3" t="s">
        <v>6</v>
      </c>
      <c r="D316">
        <v>0</v>
      </c>
      <c r="E316" s="76">
        <v>71.471232869167793</v>
      </c>
      <c r="F316" s="76">
        <v>1.854131273687265</v>
      </c>
      <c r="G316" s="76">
        <v>4.2692950312463598</v>
      </c>
      <c r="H316" s="35">
        <f t="shared" si="9"/>
        <v>148</v>
      </c>
      <c r="M316" s="43"/>
      <c r="N316" s="36" t="s">
        <v>6</v>
      </c>
      <c r="O316" s="36">
        <v>1</v>
      </c>
      <c r="P316" s="38">
        <v>0</v>
      </c>
      <c r="V316"/>
    </row>
    <row r="317" spans="1:25" x14ac:dyDescent="0.2">
      <c r="A317" s="3" t="s">
        <v>4</v>
      </c>
      <c r="B317" s="2">
        <v>4</v>
      </c>
      <c r="C317" s="3" t="s">
        <v>6</v>
      </c>
      <c r="D317">
        <v>85</v>
      </c>
      <c r="E317" s="76">
        <v>10891.901729995812</v>
      </c>
      <c r="F317" s="76">
        <v>4.0371037143505308</v>
      </c>
      <c r="G317" s="76">
        <v>9.2957748315344233</v>
      </c>
      <c r="H317" s="35">
        <f t="shared" si="9"/>
        <v>22026</v>
      </c>
      <c r="M317" s="43"/>
      <c r="N317" s="43"/>
      <c r="O317" s="39">
        <v>3</v>
      </c>
      <c r="P317" s="40">
        <v>5</v>
      </c>
      <c r="V317"/>
    </row>
    <row r="318" spans="1:25" x14ac:dyDescent="0.2">
      <c r="A318" s="3" t="s">
        <v>4</v>
      </c>
      <c r="B318" s="2">
        <v>5</v>
      </c>
      <c r="C318" s="3" t="s">
        <v>6</v>
      </c>
      <c r="D318">
        <v>60</v>
      </c>
      <c r="E318" s="76">
        <v>72724.728337950117</v>
      </c>
      <c r="F318" s="76">
        <v>4.8616821076220935</v>
      </c>
      <c r="G318" s="76">
        <v>11.194436747886506</v>
      </c>
      <c r="H318" s="35">
        <f t="shared" si="9"/>
        <v>162754</v>
      </c>
      <c r="M318" s="43"/>
      <c r="N318" s="43"/>
      <c r="O318" s="39">
        <v>7</v>
      </c>
      <c r="P318" s="40">
        <v>0</v>
      </c>
      <c r="V318"/>
    </row>
    <row r="319" spans="1:25" x14ac:dyDescent="0.2">
      <c r="A319" s="3" t="s">
        <v>4</v>
      </c>
      <c r="B319" s="2">
        <v>5</v>
      </c>
      <c r="C319" s="3" t="s">
        <v>6</v>
      </c>
      <c r="D319">
        <v>0</v>
      </c>
      <c r="E319" s="76">
        <v>5.3014376029327757</v>
      </c>
      <c r="F319" s="76">
        <v>0.72439365419719637</v>
      </c>
      <c r="G319" s="76">
        <v>1.6679780296139479</v>
      </c>
      <c r="H319" s="35">
        <f t="shared" si="9"/>
        <v>7</v>
      </c>
      <c r="M319" s="43"/>
      <c r="N319" s="43"/>
      <c r="O319" s="39">
        <v>20</v>
      </c>
      <c r="P319" s="40">
        <v>0</v>
      </c>
      <c r="V319"/>
    </row>
    <row r="320" spans="1:25" x14ac:dyDescent="0.2">
      <c r="A320" s="3" t="s">
        <v>4</v>
      </c>
      <c r="B320" s="2">
        <v>5</v>
      </c>
      <c r="C320" s="3" t="s">
        <v>6</v>
      </c>
      <c r="D320">
        <v>10</v>
      </c>
      <c r="E320" s="76">
        <v>28.274333882308138</v>
      </c>
      <c r="F320" s="76">
        <v>1.4513923821334587</v>
      </c>
      <c r="G320" s="76">
        <v>3.3419544631856195</v>
      </c>
      <c r="H320" s="35">
        <f t="shared" si="9"/>
        <v>55</v>
      </c>
      <c r="M320" s="43"/>
      <c r="N320" s="43"/>
      <c r="O320" s="39">
        <v>55</v>
      </c>
      <c r="P320" s="40">
        <v>5</v>
      </c>
      <c r="V320"/>
    </row>
    <row r="321" spans="1:22" x14ac:dyDescent="0.2">
      <c r="A321" s="3" t="s">
        <v>4</v>
      </c>
      <c r="B321" s="2">
        <v>5</v>
      </c>
      <c r="C321" s="3" t="s">
        <v>6</v>
      </c>
      <c r="D321">
        <v>75</v>
      </c>
      <c r="E321" s="76">
        <v>3106.2497362369081</v>
      </c>
      <c r="F321" s="76">
        <v>3.4922363691998668</v>
      </c>
      <c r="G321" s="76">
        <v>8.0411714049312639</v>
      </c>
      <c r="H321" s="35">
        <f t="shared" si="9"/>
        <v>8103</v>
      </c>
      <c r="M321" s="43"/>
      <c r="N321" s="43"/>
      <c r="O321" s="39">
        <v>148</v>
      </c>
      <c r="P321" s="40">
        <v>2.1428571428571428</v>
      </c>
      <c r="V321"/>
    </row>
    <row r="322" spans="1:22" x14ac:dyDescent="0.2">
      <c r="A322" s="3" t="s">
        <v>4</v>
      </c>
      <c r="B322" s="2">
        <v>5</v>
      </c>
      <c r="C322" s="3" t="s">
        <v>6</v>
      </c>
      <c r="D322">
        <v>60</v>
      </c>
      <c r="E322" s="76">
        <v>52901.278693798529</v>
      </c>
      <c r="F322" s="76">
        <v>4.7234661696334683</v>
      </c>
      <c r="G322" s="76">
        <v>10.87618278945971</v>
      </c>
      <c r="H322" s="35">
        <f t="shared" si="9"/>
        <v>59874</v>
      </c>
      <c r="M322" s="43"/>
      <c r="N322" s="43"/>
      <c r="O322" s="39">
        <v>403</v>
      </c>
      <c r="P322" s="40">
        <v>0</v>
      </c>
      <c r="V322"/>
    </row>
    <row r="323" spans="1:22" x14ac:dyDescent="0.2">
      <c r="A323" s="3" t="s">
        <v>4</v>
      </c>
      <c r="B323" s="2">
        <v>6</v>
      </c>
      <c r="C323" s="3" t="s">
        <v>6</v>
      </c>
      <c r="D323">
        <v>0</v>
      </c>
      <c r="E323" s="76">
        <v>2.3561944901923448</v>
      </c>
      <c r="F323" s="76">
        <v>0.37221113608583389</v>
      </c>
      <c r="G323" s="76">
        <v>0.85704781339761926</v>
      </c>
      <c r="H323" s="35">
        <f t="shared" ref="H323:H386" si="10">VLOOKUP(E323,J$2:K$16,2)</f>
        <v>3</v>
      </c>
      <c r="M323" s="43"/>
      <c r="N323" s="43"/>
      <c r="O323" s="39">
        <v>1097</v>
      </c>
      <c r="P323" s="40">
        <v>5.2857142857142856</v>
      </c>
      <c r="V323"/>
    </row>
    <row r="324" spans="1:22" x14ac:dyDescent="0.2">
      <c r="A324" s="3" t="s">
        <v>4</v>
      </c>
      <c r="B324" s="2">
        <v>6</v>
      </c>
      <c r="C324" s="3" t="s">
        <v>6</v>
      </c>
      <c r="D324">
        <v>90</v>
      </c>
      <c r="E324" s="76">
        <v>9966.7026935136182</v>
      </c>
      <c r="F324" s="76">
        <v>3.9985515034608761</v>
      </c>
      <c r="G324" s="76">
        <v>9.2070050854379435</v>
      </c>
      <c r="H324" s="35">
        <f t="shared" si="10"/>
        <v>22026</v>
      </c>
      <c r="M324" s="43"/>
      <c r="N324" s="43"/>
      <c r="O324" s="39">
        <v>2981</v>
      </c>
      <c r="P324" s="40">
        <v>27.058823529411764</v>
      </c>
      <c r="V324"/>
    </row>
    <row r="325" spans="1:22" x14ac:dyDescent="0.2">
      <c r="A325" s="3" t="s">
        <v>4</v>
      </c>
      <c r="B325" s="2">
        <v>6</v>
      </c>
      <c r="C325" s="3" t="s">
        <v>6</v>
      </c>
      <c r="D325">
        <v>35</v>
      </c>
      <c r="E325" s="76">
        <v>36034.06773667493</v>
      </c>
      <c r="F325" s="76">
        <v>4.5567132905954013</v>
      </c>
      <c r="G325" s="76">
        <v>10.492220095972817</v>
      </c>
      <c r="H325" s="35">
        <f t="shared" si="10"/>
        <v>59874</v>
      </c>
      <c r="M325" s="43"/>
      <c r="N325" s="43"/>
      <c r="O325" s="39">
        <v>8103</v>
      </c>
      <c r="P325" s="40">
        <v>43</v>
      </c>
      <c r="V325"/>
    </row>
    <row r="326" spans="1:22" x14ac:dyDescent="0.2">
      <c r="A326" s="3" t="s">
        <v>4</v>
      </c>
      <c r="B326" s="2">
        <v>7</v>
      </c>
      <c r="C326" s="3" t="s">
        <v>6</v>
      </c>
      <c r="D326">
        <v>60</v>
      </c>
      <c r="E326" s="76">
        <v>19643.593464733578</v>
      </c>
      <c r="F326" s="76">
        <v>4.293220937582868</v>
      </c>
      <c r="G326" s="76">
        <v>9.8855065318082325</v>
      </c>
      <c r="H326" s="35">
        <f t="shared" si="10"/>
        <v>22026</v>
      </c>
      <c r="M326" s="43"/>
      <c r="N326" s="43"/>
      <c r="O326" s="39">
        <v>22026</v>
      </c>
      <c r="P326" s="40">
        <v>40.714285714285715</v>
      </c>
      <c r="V326"/>
    </row>
    <row r="327" spans="1:22" x14ac:dyDescent="0.2">
      <c r="A327" s="3" t="s">
        <v>4</v>
      </c>
      <c r="B327" s="2">
        <v>7</v>
      </c>
      <c r="C327" s="3" t="s">
        <v>6</v>
      </c>
      <c r="D327">
        <v>40</v>
      </c>
      <c r="E327" s="76">
        <v>1703.5286164090653</v>
      </c>
      <c r="F327" s="76">
        <v>3.2313494333803647</v>
      </c>
      <c r="G327" s="76">
        <v>7.4404570355563839</v>
      </c>
      <c r="H327" s="35">
        <f t="shared" si="10"/>
        <v>2981</v>
      </c>
      <c r="M327" s="43"/>
      <c r="N327" s="43"/>
      <c r="O327" s="39">
        <v>59874</v>
      </c>
      <c r="P327" s="40">
        <v>42.5</v>
      </c>
      <c r="V327"/>
    </row>
    <row r="328" spans="1:22" x14ac:dyDescent="0.2">
      <c r="A328" s="3" t="s">
        <v>4</v>
      </c>
      <c r="B328" s="2">
        <v>7</v>
      </c>
      <c r="C328" s="3" t="s">
        <v>6</v>
      </c>
      <c r="D328">
        <v>80</v>
      </c>
      <c r="E328" s="76">
        <v>24224.820951830894</v>
      </c>
      <c r="F328" s="76">
        <v>4.3842605758190176</v>
      </c>
      <c r="G328" s="76">
        <v>10.095133045682362</v>
      </c>
      <c r="H328" s="35">
        <f t="shared" si="10"/>
        <v>59874</v>
      </c>
      <c r="M328" s="43"/>
      <c r="N328" s="43"/>
      <c r="O328" s="39">
        <v>162754</v>
      </c>
      <c r="P328" s="40">
        <v>33</v>
      </c>
      <c r="V328"/>
    </row>
    <row r="329" spans="1:22" x14ac:dyDescent="0.2">
      <c r="A329" s="3" t="s">
        <v>4</v>
      </c>
      <c r="B329" s="2">
        <v>7</v>
      </c>
      <c r="C329" s="3" t="s">
        <v>6</v>
      </c>
      <c r="D329">
        <v>10</v>
      </c>
      <c r="E329" s="76">
        <v>15.079644737231007</v>
      </c>
      <c r="F329" s="76">
        <v>1.1783911100697211</v>
      </c>
      <c r="G329" s="76">
        <v>2.7133458037632452</v>
      </c>
      <c r="H329" s="35">
        <f t="shared" si="10"/>
        <v>20</v>
      </c>
      <c r="M329" s="43"/>
      <c r="N329" s="43"/>
      <c r="O329" s="39">
        <v>442413</v>
      </c>
      <c r="P329" s="40">
        <v>25</v>
      </c>
      <c r="V329"/>
    </row>
    <row r="330" spans="1:22" x14ac:dyDescent="0.2">
      <c r="A330" s="3" t="s">
        <v>4</v>
      </c>
      <c r="B330" s="2">
        <v>7</v>
      </c>
      <c r="C330" s="3" t="s">
        <v>6</v>
      </c>
      <c r="D330">
        <v>5</v>
      </c>
      <c r="E330" s="76">
        <v>229.02210444669595</v>
      </c>
      <c r="F330" s="76">
        <v>2.3598774010121084</v>
      </c>
      <c r="G330" s="76">
        <v>5.4338185248640123</v>
      </c>
      <c r="H330" s="35">
        <f t="shared" si="10"/>
        <v>403</v>
      </c>
      <c r="M330" s="43"/>
      <c r="N330" s="36" t="s">
        <v>37</v>
      </c>
      <c r="O330" s="36">
        <v>20</v>
      </c>
      <c r="P330" s="38">
        <v>0</v>
      </c>
      <c r="V330"/>
    </row>
    <row r="331" spans="1:22" x14ac:dyDescent="0.2">
      <c r="A331" s="3" t="s">
        <v>4</v>
      </c>
      <c r="B331" s="2">
        <v>7</v>
      </c>
      <c r="C331" s="3" t="s">
        <v>6</v>
      </c>
      <c r="D331">
        <v>5</v>
      </c>
      <c r="E331" s="76">
        <v>173.57299411083608</v>
      </c>
      <c r="F331" s="76">
        <v>2.2394821550512822</v>
      </c>
      <c r="G331" s="76">
        <v>5.1565982262472625</v>
      </c>
      <c r="H331" s="35">
        <f t="shared" si="10"/>
        <v>403</v>
      </c>
      <c r="M331" s="43"/>
      <c r="N331" s="43"/>
      <c r="O331" s="39">
        <v>55</v>
      </c>
      <c r="P331" s="40">
        <v>2</v>
      </c>
      <c r="V331"/>
    </row>
    <row r="332" spans="1:22" x14ac:dyDescent="0.2">
      <c r="A332" s="3" t="s">
        <v>4</v>
      </c>
      <c r="B332" s="2">
        <v>7</v>
      </c>
      <c r="C332" s="3" t="s">
        <v>6</v>
      </c>
      <c r="D332">
        <v>0</v>
      </c>
      <c r="E332" s="76">
        <v>126.85751135195585</v>
      </c>
      <c r="F332" s="76">
        <v>2.1033161873017545</v>
      </c>
      <c r="G332" s="76">
        <v>4.8430644987340914</v>
      </c>
      <c r="H332" s="35">
        <f t="shared" si="10"/>
        <v>148</v>
      </c>
      <c r="M332" s="43"/>
      <c r="N332" s="43"/>
      <c r="O332" s="39">
        <v>148</v>
      </c>
      <c r="P332" s="40">
        <v>8.75</v>
      </c>
      <c r="V332"/>
    </row>
    <row r="333" spans="1:22" x14ac:dyDescent="0.2">
      <c r="A333" s="3" t="s">
        <v>4</v>
      </c>
      <c r="B333" s="2">
        <v>7</v>
      </c>
      <c r="C333" s="3" t="s">
        <v>6</v>
      </c>
      <c r="D333">
        <v>30</v>
      </c>
      <c r="E333" s="76">
        <v>303.16369107141503</v>
      </c>
      <c r="F333" s="76">
        <v>2.4816771860379263</v>
      </c>
      <c r="G333" s="76">
        <v>5.7142728941943401</v>
      </c>
      <c r="H333" s="35">
        <f t="shared" si="10"/>
        <v>403</v>
      </c>
      <c r="M333" s="43"/>
      <c r="N333" s="43"/>
      <c r="O333" s="39">
        <v>403</v>
      </c>
      <c r="P333" s="40">
        <v>5</v>
      </c>
      <c r="V333"/>
    </row>
    <row r="334" spans="1:22" x14ac:dyDescent="0.2">
      <c r="A334" s="3" t="s">
        <v>4</v>
      </c>
      <c r="B334" s="2">
        <v>7</v>
      </c>
      <c r="C334" s="3" t="s">
        <v>6</v>
      </c>
      <c r="D334">
        <v>80</v>
      </c>
      <c r="E334" s="76">
        <v>77166.154951962686</v>
      </c>
      <c r="F334" s="76">
        <v>4.8874268606912112</v>
      </c>
      <c r="G334" s="76">
        <v>11.253716232526269</v>
      </c>
      <c r="H334" s="35">
        <f t="shared" si="10"/>
        <v>162754</v>
      </c>
      <c r="M334" s="43"/>
      <c r="N334" s="43"/>
      <c r="O334" s="39">
        <v>2981</v>
      </c>
      <c r="P334" s="40">
        <v>10</v>
      </c>
      <c r="V334"/>
    </row>
    <row r="335" spans="1:22" x14ac:dyDescent="0.2">
      <c r="A335" s="3" t="s">
        <v>4</v>
      </c>
      <c r="B335" s="2">
        <v>8</v>
      </c>
      <c r="C335" s="3" t="s">
        <v>6</v>
      </c>
      <c r="D335">
        <v>20</v>
      </c>
      <c r="E335" s="76">
        <v>808.96010829937177</v>
      </c>
      <c r="F335" s="76">
        <v>2.9079271060713436</v>
      </c>
      <c r="G335" s="76">
        <v>6.6957496059531909</v>
      </c>
      <c r="H335" s="35">
        <f t="shared" si="10"/>
        <v>1097</v>
      </c>
      <c r="M335" s="43"/>
      <c r="N335" s="36" t="s">
        <v>12</v>
      </c>
      <c r="O335" s="36">
        <v>7</v>
      </c>
      <c r="P335" s="38">
        <v>0</v>
      </c>
      <c r="V335"/>
    </row>
    <row r="336" spans="1:22" x14ac:dyDescent="0.2">
      <c r="A336" s="3" t="s">
        <v>4</v>
      </c>
      <c r="B336" s="2">
        <v>8</v>
      </c>
      <c r="C336" s="3" t="s">
        <v>6</v>
      </c>
      <c r="D336">
        <v>30</v>
      </c>
      <c r="E336" s="76">
        <v>168.07520696705393</v>
      </c>
      <c r="F336" s="76">
        <v>2.2255036547153622</v>
      </c>
      <c r="G336" s="76">
        <v>5.1244115397513612</v>
      </c>
      <c r="H336" s="35">
        <f t="shared" si="10"/>
        <v>403</v>
      </c>
      <c r="M336" s="43"/>
      <c r="N336" s="43"/>
      <c r="O336" s="39">
        <v>20</v>
      </c>
      <c r="P336" s="40">
        <v>0</v>
      </c>
      <c r="V336"/>
    </row>
    <row r="337" spans="1:22" x14ac:dyDescent="0.2">
      <c r="A337" s="3" t="s">
        <v>4</v>
      </c>
      <c r="B337" s="2">
        <v>9</v>
      </c>
      <c r="C337" s="26" t="s">
        <v>6</v>
      </c>
      <c r="D337">
        <v>20</v>
      </c>
      <c r="E337" s="76">
        <v>361.28315516282623</v>
      </c>
      <c r="F337" s="76">
        <v>2.5578477130477455</v>
      </c>
      <c r="G337" s="76">
        <v>5.8896620142126501</v>
      </c>
      <c r="H337" s="35">
        <f t="shared" si="10"/>
        <v>403</v>
      </c>
      <c r="M337" s="43"/>
      <c r="N337" s="43"/>
      <c r="O337" s="39">
        <v>55</v>
      </c>
      <c r="P337" s="40">
        <v>22</v>
      </c>
      <c r="V337"/>
    </row>
    <row r="338" spans="1:22" x14ac:dyDescent="0.2">
      <c r="A338" s="3" t="s">
        <v>4</v>
      </c>
      <c r="B338" s="2">
        <v>9</v>
      </c>
      <c r="C338" s="26" t="s">
        <v>6</v>
      </c>
      <c r="D338">
        <v>10</v>
      </c>
      <c r="E338" s="76">
        <v>44.767695313654549</v>
      </c>
      <c r="F338" s="76">
        <v>1.6509647370386629</v>
      </c>
      <c r="G338" s="76">
        <v>3.8014867925640594</v>
      </c>
      <c r="H338" s="35">
        <f t="shared" si="10"/>
        <v>55</v>
      </c>
      <c r="M338" s="43"/>
      <c r="N338" s="43"/>
      <c r="O338" s="39">
        <v>403</v>
      </c>
      <c r="P338" s="40">
        <v>5.625</v>
      </c>
      <c r="V338"/>
    </row>
    <row r="339" spans="1:22" x14ac:dyDescent="0.2">
      <c r="A339" s="3" t="s">
        <v>4</v>
      </c>
      <c r="B339" s="2">
        <v>9</v>
      </c>
      <c r="C339" s="26" t="s">
        <v>6</v>
      </c>
      <c r="D339">
        <v>25</v>
      </c>
      <c r="E339" s="76">
        <v>238.76104167282426</v>
      </c>
      <c r="F339" s="76">
        <v>2.3779634649749251</v>
      </c>
      <c r="G339" s="76">
        <v>5.475463226135731</v>
      </c>
      <c r="H339" s="35">
        <f t="shared" si="10"/>
        <v>403</v>
      </c>
      <c r="M339" s="43"/>
      <c r="N339" s="43"/>
      <c r="O339" s="39">
        <v>1097</v>
      </c>
      <c r="P339" s="40">
        <v>15.777777777777779</v>
      </c>
      <c r="V339"/>
    </row>
    <row r="340" spans="1:22" x14ac:dyDescent="0.2">
      <c r="A340" s="3" t="s">
        <v>4</v>
      </c>
      <c r="B340" s="2">
        <v>9</v>
      </c>
      <c r="C340" s="26" t="s">
        <v>6</v>
      </c>
      <c r="D340">
        <v>40</v>
      </c>
      <c r="E340" s="76">
        <v>1193.0198102007239</v>
      </c>
      <c r="F340" s="76">
        <v>3.0766476552289577</v>
      </c>
      <c r="G340" s="76">
        <v>7.0842430273252823</v>
      </c>
      <c r="H340" s="35">
        <f t="shared" si="10"/>
        <v>2981</v>
      </c>
      <c r="M340" s="43"/>
      <c r="N340" s="43"/>
      <c r="O340" s="39">
        <v>2981</v>
      </c>
      <c r="P340" s="40">
        <v>34.444444444444443</v>
      </c>
      <c r="V340"/>
    </row>
    <row r="341" spans="1:22" x14ac:dyDescent="0.2">
      <c r="A341" s="3" t="s">
        <v>4</v>
      </c>
      <c r="B341" s="2">
        <v>9</v>
      </c>
      <c r="C341" s="26" t="s">
        <v>6</v>
      </c>
      <c r="D341">
        <v>50</v>
      </c>
      <c r="E341" s="76">
        <v>338.89930750599893</v>
      </c>
      <c r="F341" s="76">
        <v>2.5300706814173997</v>
      </c>
      <c r="G341" s="76">
        <v>5.8257030352529924</v>
      </c>
      <c r="H341" s="35">
        <f t="shared" si="10"/>
        <v>403</v>
      </c>
      <c r="M341" s="43"/>
      <c r="N341" s="43"/>
      <c r="O341" s="39">
        <v>8103</v>
      </c>
      <c r="P341" s="40">
        <v>55</v>
      </c>
      <c r="V341"/>
    </row>
    <row r="342" spans="1:22" x14ac:dyDescent="0.2">
      <c r="A342" s="3" t="s">
        <v>4</v>
      </c>
      <c r="B342" s="2">
        <v>9</v>
      </c>
      <c r="C342" s="26" t="s">
        <v>6</v>
      </c>
      <c r="D342">
        <v>70</v>
      </c>
      <c r="E342" s="76">
        <v>216.76989309769573</v>
      </c>
      <c r="F342" s="76">
        <v>2.3359989634313894</v>
      </c>
      <c r="G342" s="76">
        <v>5.3788363904466596</v>
      </c>
      <c r="H342" s="35">
        <f t="shared" si="10"/>
        <v>403</v>
      </c>
      <c r="M342" s="43"/>
      <c r="N342" s="36" t="s">
        <v>10</v>
      </c>
      <c r="O342" s="36">
        <v>1097</v>
      </c>
      <c r="P342" s="38">
        <v>0</v>
      </c>
      <c r="V342"/>
    </row>
    <row r="343" spans="1:22" x14ac:dyDescent="0.2">
      <c r="A343" s="3" t="s">
        <v>4</v>
      </c>
      <c r="B343" s="2">
        <v>9</v>
      </c>
      <c r="C343" s="26" t="s">
        <v>6</v>
      </c>
      <c r="D343">
        <v>85</v>
      </c>
      <c r="E343" s="76">
        <v>477.91478242734729</v>
      </c>
      <c r="F343" s="76">
        <v>2.6793504639322552</v>
      </c>
      <c r="G343" s="76">
        <v>6.1694324371570914</v>
      </c>
      <c r="H343" s="35">
        <f t="shared" si="10"/>
        <v>1097</v>
      </c>
      <c r="M343" s="43"/>
      <c r="N343" s="36" t="s">
        <v>7</v>
      </c>
      <c r="O343" s="36">
        <v>55</v>
      </c>
      <c r="P343" s="38">
        <v>0</v>
      </c>
      <c r="V343"/>
    </row>
    <row r="344" spans="1:22" x14ac:dyDescent="0.2">
      <c r="A344" s="3" t="s">
        <v>4</v>
      </c>
      <c r="B344" s="2">
        <v>9</v>
      </c>
      <c r="C344" s="26" t="s">
        <v>6</v>
      </c>
      <c r="D344">
        <v>60</v>
      </c>
      <c r="E344" s="76">
        <v>373.84952577718536</v>
      </c>
      <c r="F344" s="76">
        <v>2.5726968340866647</v>
      </c>
      <c r="G344" s="76">
        <v>5.9238533789609296</v>
      </c>
      <c r="H344" s="35">
        <f t="shared" si="10"/>
        <v>403</v>
      </c>
      <c r="M344" s="43"/>
      <c r="N344" s="43"/>
      <c r="O344" s="39">
        <v>403</v>
      </c>
      <c r="P344" s="40">
        <v>10</v>
      </c>
      <c r="V344"/>
    </row>
    <row r="345" spans="1:22" x14ac:dyDescent="0.2">
      <c r="A345" s="3" t="s">
        <v>4</v>
      </c>
      <c r="B345" s="2">
        <v>9</v>
      </c>
      <c r="C345" s="26" t="s">
        <v>6</v>
      </c>
      <c r="D345">
        <v>60</v>
      </c>
      <c r="E345" s="76">
        <v>573.34065928013729</v>
      </c>
      <c r="F345" s="76">
        <v>2.7584127414866275</v>
      </c>
      <c r="G345" s="76">
        <v>6.351480058871946</v>
      </c>
      <c r="H345" s="35">
        <f t="shared" si="10"/>
        <v>1097</v>
      </c>
      <c r="M345" s="36" t="s">
        <v>29</v>
      </c>
      <c r="N345" s="36" t="s">
        <v>23</v>
      </c>
      <c r="O345" s="36">
        <v>55</v>
      </c>
      <c r="P345" s="38">
        <v>0</v>
      </c>
      <c r="V345"/>
    </row>
    <row r="346" spans="1:22" x14ac:dyDescent="0.2">
      <c r="A346" s="3" t="s">
        <v>4</v>
      </c>
      <c r="B346" s="2">
        <v>9</v>
      </c>
      <c r="C346" s="26" t="s">
        <v>6</v>
      </c>
      <c r="D346">
        <v>85</v>
      </c>
      <c r="E346" s="76">
        <v>1443.5618243245099</v>
      </c>
      <c r="F346" s="76">
        <v>3.1594353884162638</v>
      </c>
      <c r="G346" s="76">
        <v>7.2748688276451414</v>
      </c>
      <c r="H346" s="35">
        <f t="shared" si="10"/>
        <v>2981</v>
      </c>
      <c r="M346" s="43"/>
      <c r="N346" s="36" t="s">
        <v>16</v>
      </c>
      <c r="O346" s="36">
        <v>0.37</v>
      </c>
      <c r="P346" s="38">
        <v>0</v>
      </c>
      <c r="V346"/>
    </row>
    <row r="347" spans="1:22" x14ac:dyDescent="0.2">
      <c r="A347" s="11" t="s">
        <v>4</v>
      </c>
      <c r="B347" s="7">
        <v>9</v>
      </c>
      <c r="C347" s="11" t="s">
        <v>6</v>
      </c>
      <c r="D347">
        <v>40</v>
      </c>
      <c r="E347" s="76">
        <v>768.31575334355375</v>
      </c>
      <c r="F347" s="76">
        <v>2.8855397379388892</v>
      </c>
      <c r="G347" s="76">
        <v>6.6442007858200309</v>
      </c>
      <c r="H347" s="35">
        <f t="shared" si="10"/>
        <v>1097</v>
      </c>
      <c r="M347" s="43"/>
      <c r="N347" s="43"/>
      <c r="O347" s="39">
        <v>1</v>
      </c>
      <c r="P347" s="40">
        <v>9.7222222222222214</v>
      </c>
      <c r="V347"/>
    </row>
    <row r="348" spans="1:22" x14ac:dyDescent="0.2">
      <c r="A348" s="11" t="s">
        <v>4</v>
      </c>
      <c r="B348" s="7">
        <v>9</v>
      </c>
      <c r="C348" s="11" t="s">
        <v>6</v>
      </c>
      <c r="D348">
        <v>15</v>
      </c>
      <c r="E348" s="76">
        <v>1245.8378366892023</v>
      </c>
      <c r="F348" s="76">
        <v>3.0954615164689328</v>
      </c>
      <c r="G348" s="76">
        <v>7.1275635437581073</v>
      </c>
      <c r="H348" s="35">
        <f t="shared" si="10"/>
        <v>2981</v>
      </c>
      <c r="M348" s="43"/>
      <c r="N348" s="43"/>
      <c r="O348" s="39">
        <v>3</v>
      </c>
      <c r="P348" s="40">
        <v>19.347826086956523</v>
      </c>
      <c r="V348"/>
    </row>
    <row r="349" spans="1:22" x14ac:dyDescent="0.2">
      <c r="A349" s="11" t="s">
        <v>4</v>
      </c>
      <c r="B349" s="7">
        <v>9</v>
      </c>
      <c r="C349" s="11" t="s">
        <v>6</v>
      </c>
      <c r="D349">
        <v>0</v>
      </c>
      <c r="E349" s="76">
        <v>1.3744467859455345</v>
      </c>
      <c r="F349" s="76">
        <v>0.13812793005246587</v>
      </c>
      <c r="G349" s="76">
        <v>0.3180513126649322</v>
      </c>
      <c r="H349" s="35">
        <f t="shared" si="10"/>
        <v>3</v>
      </c>
      <c r="M349" s="43"/>
      <c r="N349" s="43"/>
      <c r="O349" s="39">
        <v>7</v>
      </c>
      <c r="P349" s="40">
        <v>15.454545454545455</v>
      </c>
      <c r="V349"/>
    </row>
    <row r="350" spans="1:22" x14ac:dyDescent="0.2">
      <c r="A350" s="3" t="s">
        <v>4</v>
      </c>
      <c r="B350" s="2">
        <v>9</v>
      </c>
      <c r="C350" s="3" t="s">
        <v>6</v>
      </c>
      <c r="D350">
        <v>0</v>
      </c>
      <c r="E350" s="76">
        <v>29.845130209103033</v>
      </c>
      <c r="F350" s="76">
        <v>1.4748734779829815</v>
      </c>
      <c r="G350" s="76">
        <v>3.3960216844558953</v>
      </c>
      <c r="H350" s="35">
        <f t="shared" si="10"/>
        <v>55</v>
      </c>
      <c r="M350" s="43"/>
      <c r="N350" s="43"/>
      <c r="O350" s="39">
        <v>20</v>
      </c>
      <c r="P350" s="40">
        <v>15.714285714285714</v>
      </c>
      <c r="V350"/>
    </row>
    <row r="351" spans="1:22" x14ac:dyDescent="0.2">
      <c r="A351" s="3" t="s">
        <v>4</v>
      </c>
      <c r="B351" s="2">
        <v>10</v>
      </c>
      <c r="C351" s="26" t="s">
        <v>6</v>
      </c>
      <c r="D351">
        <v>30</v>
      </c>
      <c r="E351" s="76">
        <v>27.488935718910689</v>
      </c>
      <c r="F351" s="76">
        <v>1.4391579257164471</v>
      </c>
      <c r="G351" s="76">
        <v>3.3137835862189231</v>
      </c>
      <c r="H351" s="35">
        <f t="shared" si="10"/>
        <v>55</v>
      </c>
      <c r="M351" s="43"/>
      <c r="N351" s="43"/>
      <c r="O351" s="39">
        <v>55</v>
      </c>
      <c r="P351" s="40">
        <v>1.6666666666666667</v>
      </c>
      <c r="V351"/>
    </row>
    <row r="352" spans="1:22" x14ac:dyDescent="0.2">
      <c r="A352" s="3" t="s">
        <v>4</v>
      </c>
      <c r="B352" s="2">
        <v>10</v>
      </c>
      <c r="C352" s="26" t="s">
        <v>6</v>
      </c>
      <c r="D352">
        <v>10</v>
      </c>
      <c r="E352" s="76">
        <v>29.45243112740431</v>
      </c>
      <c r="F352" s="76">
        <v>1.4691211490938902</v>
      </c>
      <c r="G352" s="76">
        <v>3.3827764577058748</v>
      </c>
      <c r="H352" s="35">
        <f t="shared" si="10"/>
        <v>55</v>
      </c>
      <c r="M352" s="43"/>
      <c r="N352" s="36" t="s">
        <v>5</v>
      </c>
      <c r="O352" s="36">
        <v>0.37</v>
      </c>
      <c r="P352" s="38">
        <v>0</v>
      </c>
      <c r="V352"/>
    </row>
    <row r="353" spans="1:22" x14ac:dyDescent="0.2">
      <c r="A353" s="3" t="s">
        <v>4</v>
      </c>
      <c r="B353" s="2">
        <v>10</v>
      </c>
      <c r="C353" s="26" t="s">
        <v>6</v>
      </c>
      <c r="D353">
        <v>0</v>
      </c>
      <c r="E353" s="76">
        <v>4.7123889803846897</v>
      </c>
      <c r="F353" s="76">
        <v>0.67324113174981504</v>
      </c>
      <c r="G353" s="76">
        <v>1.5501949939575645</v>
      </c>
      <c r="H353" s="35">
        <f t="shared" si="10"/>
        <v>7</v>
      </c>
      <c r="M353" s="43"/>
      <c r="N353" s="43"/>
      <c r="O353" s="39">
        <v>1</v>
      </c>
      <c r="P353" s="40">
        <v>6.25</v>
      </c>
      <c r="V353"/>
    </row>
    <row r="354" spans="1:22" x14ac:dyDescent="0.2">
      <c r="A354" s="3" t="s">
        <v>4</v>
      </c>
      <c r="B354" s="2">
        <v>10</v>
      </c>
      <c r="C354" s="26" t="s">
        <v>6</v>
      </c>
      <c r="D354">
        <v>70</v>
      </c>
      <c r="E354" s="76">
        <v>11309.733552923255</v>
      </c>
      <c r="F354" s="76">
        <v>4.053452373461421</v>
      </c>
      <c r="G354" s="76">
        <v>9.3334190102936017</v>
      </c>
      <c r="H354" s="35">
        <f t="shared" si="10"/>
        <v>22026</v>
      </c>
      <c r="M354" s="43"/>
      <c r="N354" s="43"/>
      <c r="O354" s="39">
        <v>3</v>
      </c>
      <c r="P354" s="40">
        <v>2</v>
      </c>
      <c r="V354"/>
    </row>
    <row r="355" spans="1:22" x14ac:dyDescent="0.2">
      <c r="A355" s="11" t="s">
        <v>4</v>
      </c>
      <c r="B355" s="7">
        <v>10</v>
      </c>
      <c r="C355" s="11" t="s">
        <v>6</v>
      </c>
      <c r="D355">
        <v>0</v>
      </c>
      <c r="E355" s="76">
        <v>2.387610416728243</v>
      </c>
      <c r="F355" s="76">
        <v>0.37796346497492522</v>
      </c>
      <c r="G355" s="76">
        <v>0.87029304014763997</v>
      </c>
      <c r="H355" s="35">
        <f t="shared" si="10"/>
        <v>3</v>
      </c>
      <c r="M355" s="43"/>
      <c r="N355" s="43"/>
      <c r="O355" s="39">
        <v>7</v>
      </c>
      <c r="P355" s="40">
        <v>32.5</v>
      </c>
      <c r="V355"/>
    </row>
    <row r="356" spans="1:22" x14ac:dyDescent="0.2">
      <c r="A356" s="11" t="s">
        <v>4</v>
      </c>
      <c r="B356" s="7">
        <v>10</v>
      </c>
      <c r="C356" s="11" t="s">
        <v>6</v>
      </c>
      <c r="D356">
        <v>30</v>
      </c>
      <c r="E356" s="76">
        <v>1276.075665980004</v>
      </c>
      <c r="F356" s="76">
        <v>3.1058764270052803</v>
      </c>
      <c r="G356" s="76">
        <v>7.1515447615039678</v>
      </c>
      <c r="H356" s="35">
        <f t="shared" si="10"/>
        <v>2981</v>
      </c>
      <c r="M356" s="43"/>
      <c r="N356" s="43"/>
      <c r="O356" s="39">
        <v>20</v>
      </c>
      <c r="P356" s="40">
        <v>33.333333333333336</v>
      </c>
      <c r="V356"/>
    </row>
    <row r="357" spans="1:22" x14ac:dyDescent="0.2">
      <c r="A357" s="11" t="s">
        <v>4</v>
      </c>
      <c r="B357" s="7">
        <v>10</v>
      </c>
      <c r="C357" s="11" t="s">
        <v>6</v>
      </c>
      <c r="D357">
        <v>80</v>
      </c>
      <c r="E357" s="76">
        <v>6148.0968230752251</v>
      </c>
      <c r="F357" s="76">
        <v>3.788740698352135</v>
      </c>
      <c r="G357" s="76">
        <v>8.723897853245477</v>
      </c>
      <c r="H357" s="35">
        <f t="shared" si="10"/>
        <v>8103</v>
      </c>
      <c r="M357" s="43"/>
      <c r="N357" s="43"/>
      <c r="O357" s="39">
        <v>55</v>
      </c>
      <c r="P357" s="40">
        <v>0</v>
      </c>
      <c r="V357"/>
    </row>
    <row r="358" spans="1:22" x14ac:dyDescent="0.2">
      <c r="A358" s="3" t="s">
        <v>4</v>
      </c>
      <c r="B358" s="2">
        <v>10</v>
      </c>
      <c r="C358" s="3" t="s">
        <v>6</v>
      </c>
      <c r="D358">
        <v>70</v>
      </c>
      <c r="E358" s="76">
        <v>16663.007434640262</v>
      </c>
      <c r="F358" s="76">
        <v>4.2217533880908507</v>
      </c>
      <c r="G358" s="76">
        <v>9.7209464177150977</v>
      </c>
      <c r="H358" s="35">
        <f t="shared" si="10"/>
        <v>22026</v>
      </c>
      <c r="M358" s="43"/>
      <c r="N358" s="36" t="s">
        <v>8</v>
      </c>
      <c r="O358" s="36">
        <v>1</v>
      </c>
      <c r="P358" s="38">
        <v>0</v>
      </c>
      <c r="V358"/>
    </row>
    <row r="359" spans="1:22" x14ac:dyDescent="0.2">
      <c r="A359" s="3" t="s">
        <v>4</v>
      </c>
      <c r="B359" s="2">
        <v>10</v>
      </c>
      <c r="C359" s="3" t="s">
        <v>6</v>
      </c>
      <c r="D359">
        <v>0</v>
      </c>
      <c r="E359" s="76">
        <v>6.2831853071795862</v>
      </c>
      <c r="F359" s="76">
        <v>0.79817986835811505</v>
      </c>
      <c r="G359" s="76">
        <v>1.8378770664093453</v>
      </c>
      <c r="H359" s="35">
        <f t="shared" si="10"/>
        <v>7</v>
      </c>
      <c r="M359" s="43"/>
      <c r="N359" s="43"/>
      <c r="O359" s="39">
        <v>3</v>
      </c>
      <c r="P359" s="40">
        <v>2.5</v>
      </c>
      <c r="V359"/>
    </row>
    <row r="360" spans="1:22" x14ac:dyDescent="0.2">
      <c r="A360" s="3" t="s">
        <v>4</v>
      </c>
      <c r="B360" s="2">
        <v>10</v>
      </c>
      <c r="C360" s="3" t="s">
        <v>6</v>
      </c>
      <c r="D360">
        <v>70</v>
      </c>
      <c r="E360" s="76">
        <v>629.10392888135607</v>
      </c>
      <c r="F360" s="76">
        <v>2.7987223974504092</v>
      </c>
      <c r="G360" s="76">
        <v>6.4442964717978688</v>
      </c>
      <c r="H360" s="35">
        <f t="shared" si="10"/>
        <v>1097</v>
      </c>
      <c r="M360" s="43"/>
      <c r="N360" s="43"/>
      <c r="O360" s="39">
        <v>7</v>
      </c>
      <c r="P360" s="40">
        <v>0.27777777777777779</v>
      </c>
      <c r="V360"/>
    </row>
    <row r="361" spans="1:22" x14ac:dyDescent="0.2">
      <c r="A361" s="3" t="s">
        <v>4</v>
      </c>
      <c r="B361" s="2">
        <v>10</v>
      </c>
      <c r="C361" s="3" t="s">
        <v>6</v>
      </c>
      <c r="D361">
        <v>15</v>
      </c>
      <c r="E361" s="76">
        <v>171.21679962064371</v>
      </c>
      <c r="F361" s="76">
        <v>2.2335463749707762</v>
      </c>
      <c r="G361" s="76">
        <v>5.1429305875185989</v>
      </c>
      <c r="H361" s="35">
        <f t="shared" si="10"/>
        <v>403</v>
      </c>
      <c r="M361" s="43"/>
      <c r="N361" s="43"/>
      <c r="O361" s="39">
        <v>20</v>
      </c>
      <c r="P361" s="40">
        <v>8.4615384615384617</v>
      </c>
      <c r="V361"/>
    </row>
    <row r="362" spans="1:22" x14ac:dyDescent="0.2">
      <c r="A362" s="3" t="s">
        <v>4</v>
      </c>
      <c r="B362" s="2">
        <v>10</v>
      </c>
      <c r="C362" s="3" t="s">
        <v>6</v>
      </c>
      <c r="D362">
        <v>98</v>
      </c>
      <c r="E362" s="76">
        <v>581.19464091411169</v>
      </c>
      <c r="F362" s="76">
        <v>2.7643216010971474</v>
      </c>
      <c r="G362" s="76">
        <v>6.3650857109277252</v>
      </c>
      <c r="H362" s="35">
        <f t="shared" si="10"/>
        <v>1097</v>
      </c>
      <c r="M362" s="43"/>
      <c r="N362" s="43"/>
      <c r="O362" s="39">
        <v>55</v>
      </c>
      <c r="P362" s="40">
        <v>4.2727272727272725</v>
      </c>
      <c r="V362"/>
    </row>
    <row r="363" spans="1:22" x14ac:dyDescent="0.2">
      <c r="A363" s="3" t="s">
        <v>4</v>
      </c>
      <c r="B363" s="2">
        <v>1</v>
      </c>
      <c r="C363" s="3" t="s">
        <v>12</v>
      </c>
      <c r="D363">
        <v>30</v>
      </c>
      <c r="E363" s="76">
        <v>3145.5196444067806</v>
      </c>
      <c r="F363" s="76">
        <v>3.4976924017864279</v>
      </c>
      <c r="G363" s="76">
        <v>8.0537343842319693</v>
      </c>
      <c r="H363" s="35">
        <f t="shared" si="10"/>
        <v>8103</v>
      </c>
      <c r="M363" s="43"/>
      <c r="N363" s="43"/>
      <c r="O363" s="39">
        <v>148</v>
      </c>
      <c r="P363" s="40">
        <v>4.4444444444444446</v>
      </c>
      <c r="V363"/>
    </row>
    <row r="364" spans="1:22" x14ac:dyDescent="0.2">
      <c r="A364" s="3" t="s">
        <v>4</v>
      </c>
      <c r="B364" s="2">
        <v>2</v>
      </c>
      <c r="C364" s="3" t="s">
        <v>12</v>
      </c>
      <c r="D364">
        <v>5</v>
      </c>
      <c r="E364" s="76">
        <v>1091.7034471224531</v>
      </c>
      <c r="F364" s="76">
        <v>3.0381046816202666</v>
      </c>
      <c r="G364" s="76">
        <v>6.9954945508542465</v>
      </c>
      <c r="H364" s="35">
        <f t="shared" si="10"/>
        <v>1097</v>
      </c>
      <c r="M364" s="43"/>
      <c r="N364" s="43"/>
      <c r="O364" s="39">
        <v>403</v>
      </c>
      <c r="P364" s="40">
        <v>6.25</v>
      </c>
      <c r="V364"/>
    </row>
    <row r="365" spans="1:22" x14ac:dyDescent="0.2">
      <c r="A365" s="3" t="s">
        <v>4</v>
      </c>
      <c r="B365" s="2">
        <v>2</v>
      </c>
      <c r="C365" s="3" t="s">
        <v>12</v>
      </c>
      <c r="D365">
        <v>5</v>
      </c>
      <c r="E365" s="76">
        <v>160.22122533307945</v>
      </c>
      <c r="F365" s="76">
        <v>2.2047200487920704</v>
      </c>
      <c r="G365" s="76">
        <v>5.0765555185737261</v>
      </c>
      <c r="H365" s="35">
        <f t="shared" si="10"/>
        <v>403</v>
      </c>
      <c r="M365" s="43"/>
      <c r="N365" s="36" t="s">
        <v>30</v>
      </c>
      <c r="O365" s="36">
        <v>1</v>
      </c>
      <c r="P365" s="38">
        <v>5</v>
      </c>
      <c r="V365"/>
    </row>
    <row r="366" spans="1:22" x14ac:dyDescent="0.2">
      <c r="A366" s="3" t="s">
        <v>4</v>
      </c>
      <c r="B366" s="2">
        <v>2</v>
      </c>
      <c r="C366" s="3" t="s">
        <v>12</v>
      </c>
      <c r="D366">
        <v>0</v>
      </c>
      <c r="E366" s="76">
        <v>593.76101152847093</v>
      </c>
      <c r="F366" s="76">
        <v>2.773611676867378</v>
      </c>
      <c r="G366" s="76">
        <v>6.3864769009090425</v>
      </c>
      <c r="H366" s="35">
        <f t="shared" si="10"/>
        <v>1097</v>
      </c>
      <c r="M366" s="43"/>
      <c r="N366" s="43"/>
      <c r="O366" s="39">
        <v>3</v>
      </c>
      <c r="P366" s="40">
        <v>15</v>
      </c>
      <c r="V366"/>
    </row>
    <row r="367" spans="1:22" x14ac:dyDescent="0.2">
      <c r="A367" s="3" t="s">
        <v>4</v>
      </c>
      <c r="B367" s="2">
        <v>2</v>
      </c>
      <c r="C367" s="3" t="s">
        <v>12</v>
      </c>
      <c r="D367">
        <v>2</v>
      </c>
      <c r="E367" s="76">
        <v>435.89598068558382</v>
      </c>
      <c r="F367" s="76">
        <v>2.6393828644888475</v>
      </c>
      <c r="G367" s="76">
        <v>6.0774036384759444</v>
      </c>
      <c r="H367" s="35">
        <f t="shared" si="10"/>
        <v>1097</v>
      </c>
      <c r="M367" s="43"/>
      <c r="N367" s="43"/>
      <c r="O367" s="39">
        <v>20</v>
      </c>
      <c r="P367" s="40">
        <v>15</v>
      </c>
      <c r="V367"/>
    </row>
    <row r="368" spans="1:22" x14ac:dyDescent="0.2">
      <c r="A368" s="3" t="s">
        <v>4</v>
      </c>
      <c r="B368" s="2">
        <v>2</v>
      </c>
      <c r="C368" s="3" t="s">
        <v>12</v>
      </c>
      <c r="D368">
        <v>0</v>
      </c>
      <c r="E368" s="76">
        <v>26.703537555513243</v>
      </c>
      <c r="F368" s="76">
        <v>1.4265687984084265</v>
      </c>
      <c r="G368" s="76">
        <v>3.2847960493456712</v>
      </c>
      <c r="H368" s="35">
        <f t="shared" si="10"/>
        <v>55</v>
      </c>
      <c r="M368" s="43"/>
      <c r="N368" s="43"/>
      <c r="O368" s="39">
        <v>55</v>
      </c>
      <c r="P368" s="40">
        <v>1.6666666666666667</v>
      </c>
      <c r="V368"/>
    </row>
    <row r="369" spans="1:22" x14ac:dyDescent="0.2">
      <c r="A369" s="3" t="s">
        <v>4</v>
      </c>
      <c r="B369" s="2">
        <v>3</v>
      </c>
      <c r="C369" s="3" t="s">
        <v>12</v>
      </c>
      <c r="D369">
        <v>0</v>
      </c>
      <c r="E369" s="76">
        <v>30.237829290801759</v>
      </c>
      <c r="F369" s="76">
        <v>1.4805506108746722</v>
      </c>
      <c r="G369" s="76">
        <v>3.4090937660232479</v>
      </c>
      <c r="H369" s="35">
        <f t="shared" si="10"/>
        <v>55</v>
      </c>
      <c r="M369" s="43"/>
      <c r="N369" s="43"/>
      <c r="O369" s="39">
        <v>148</v>
      </c>
      <c r="P369" s="40">
        <v>25</v>
      </c>
      <c r="V369"/>
    </row>
    <row r="370" spans="1:22" x14ac:dyDescent="0.2">
      <c r="A370" s="3" t="s">
        <v>4</v>
      </c>
      <c r="B370" s="2">
        <v>3</v>
      </c>
      <c r="C370" s="3" t="s">
        <v>12</v>
      </c>
      <c r="D370">
        <v>0</v>
      </c>
      <c r="E370" s="76">
        <v>61.261056745000964</v>
      </c>
      <c r="F370" s="76">
        <v>1.7871844840566518</v>
      </c>
      <c r="G370" s="76">
        <v>4.1151443514191008</v>
      </c>
      <c r="H370" s="35">
        <f t="shared" si="10"/>
        <v>148</v>
      </c>
      <c r="M370" s="43"/>
      <c r="N370" s="43"/>
      <c r="O370" s="39">
        <v>403</v>
      </c>
      <c r="P370" s="40">
        <v>0</v>
      </c>
      <c r="V370"/>
    </row>
    <row r="371" spans="1:22" x14ac:dyDescent="0.2">
      <c r="A371" s="3" t="s">
        <v>4</v>
      </c>
      <c r="B371" s="2">
        <v>4</v>
      </c>
      <c r="C371" s="3" t="s">
        <v>12</v>
      </c>
      <c r="D371">
        <v>70</v>
      </c>
      <c r="E371" s="76">
        <v>3795.4366246181689</v>
      </c>
      <c r="F371" s="76">
        <v>3.5792617440667622</v>
      </c>
      <c r="G371" s="76">
        <v>8.2415547358119952</v>
      </c>
      <c r="H371" s="35">
        <f t="shared" si="10"/>
        <v>8103</v>
      </c>
      <c r="M371" s="43"/>
      <c r="N371" s="43"/>
      <c r="O371" s="39">
        <v>1097</v>
      </c>
      <c r="P371" s="40">
        <v>0</v>
      </c>
      <c r="V371"/>
    </row>
    <row r="372" spans="1:22" x14ac:dyDescent="0.2">
      <c r="A372" s="3" t="s">
        <v>4</v>
      </c>
      <c r="B372" s="2">
        <v>4</v>
      </c>
      <c r="C372" s="3" t="s">
        <v>12</v>
      </c>
      <c r="D372">
        <v>20</v>
      </c>
      <c r="E372" s="76">
        <v>1990.9843442125314</v>
      </c>
      <c r="F372" s="76">
        <v>3.2990678450355264</v>
      </c>
      <c r="G372" s="76">
        <v>7.5963844407547931</v>
      </c>
      <c r="H372" s="35">
        <f t="shared" si="10"/>
        <v>2981</v>
      </c>
      <c r="M372" s="43"/>
      <c r="N372" s="43"/>
      <c r="O372" s="39">
        <v>2981</v>
      </c>
      <c r="P372" s="40">
        <v>0</v>
      </c>
      <c r="V372"/>
    </row>
    <row r="373" spans="1:22" x14ac:dyDescent="0.2">
      <c r="A373" s="3" t="s">
        <v>4</v>
      </c>
      <c r="B373" s="2">
        <v>6</v>
      </c>
      <c r="C373" s="3" t="s">
        <v>12</v>
      </c>
      <c r="D373">
        <v>0</v>
      </c>
      <c r="E373" s="76">
        <v>56.352318223766915</v>
      </c>
      <c r="F373" s="76">
        <v>1.7509117867722015</v>
      </c>
      <c r="G373" s="76">
        <v>4.0316233793692398</v>
      </c>
      <c r="H373" s="35">
        <f t="shared" si="10"/>
        <v>148</v>
      </c>
      <c r="M373" s="43"/>
      <c r="N373" s="36" t="s">
        <v>6</v>
      </c>
      <c r="O373" s="36">
        <v>0.37</v>
      </c>
      <c r="P373" s="38">
        <v>0</v>
      </c>
      <c r="V373"/>
    </row>
    <row r="374" spans="1:22" x14ac:dyDescent="0.2">
      <c r="A374" s="3" t="s">
        <v>4</v>
      </c>
      <c r="B374" s="2">
        <v>6</v>
      </c>
      <c r="C374" s="3" t="s">
        <v>12</v>
      </c>
      <c r="D374">
        <v>5</v>
      </c>
      <c r="E374" s="76">
        <v>107.01049976290233</v>
      </c>
      <c r="F374" s="76">
        <v>2.0294263923148517</v>
      </c>
      <c r="G374" s="76">
        <v>4.6729269582728632</v>
      </c>
      <c r="H374" s="35">
        <f t="shared" si="10"/>
        <v>148</v>
      </c>
      <c r="M374" s="43"/>
      <c r="N374" s="43"/>
      <c r="O374" s="39">
        <v>1</v>
      </c>
      <c r="P374" s="40">
        <v>0.3125</v>
      </c>
      <c r="V374"/>
    </row>
    <row r="375" spans="1:22" x14ac:dyDescent="0.2">
      <c r="A375" s="3" t="s">
        <v>4</v>
      </c>
      <c r="B375" s="2">
        <v>6</v>
      </c>
      <c r="C375" s="3" t="s">
        <v>12</v>
      </c>
      <c r="D375">
        <v>40</v>
      </c>
      <c r="E375" s="76">
        <v>4572.1954082182456</v>
      </c>
      <c r="F375" s="76">
        <v>3.6601247831618675</v>
      </c>
      <c r="G375" s="76">
        <v>8.42774876420658</v>
      </c>
      <c r="H375" s="35">
        <f t="shared" si="10"/>
        <v>8103</v>
      </c>
      <c r="M375" s="43"/>
      <c r="N375" s="43"/>
      <c r="O375" s="39">
        <v>3</v>
      </c>
      <c r="P375" s="40">
        <v>4.3589743589743586</v>
      </c>
      <c r="V375"/>
    </row>
    <row r="376" spans="1:22" x14ac:dyDescent="0.2">
      <c r="A376" s="3" t="s">
        <v>4</v>
      </c>
      <c r="B376" s="2">
        <v>7</v>
      </c>
      <c r="C376" s="3" t="s">
        <v>12</v>
      </c>
      <c r="D376">
        <v>0</v>
      </c>
      <c r="E376" s="76">
        <v>150.79644737231007</v>
      </c>
      <c r="F376" s="76">
        <v>2.1783911100697209</v>
      </c>
      <c r="G376" s="76">
        <v>5.0159308967572906</v>
      </c>
      <c r="H376" s="35">
        <f t="shared" si="10"/>
        <v>403</v>
      </c>
      <c r="M376" s="43"/>
      <c r="N376" s="43"/>
      <c r="O376" s="39">
        <v>7</v>
      </c>
      <c r="P376" s="40">
        <v>5.4545454545454541</v>
      </c>
      <c r="V376"/>
    </row>
    <row r="377" spans="1:22" x14ac:dyDescent="0.2">
      <c r="A377" s="3" t="s">
        <v>4</v>
      </c>
      <c r="B377" s="2">
        <v>7</v>
      </c>
      <c r="C377" s="3" t="s">
        <v>12</v>
      </c>
      <c r="D377">
        <v>10</v>
      </c>
      <c r="E377" s="76">
        <v>219.12608758788807</v>
      </c>
      <c r="F377" s="76">
        <v>2.340694084639769</v>
      </c>
      <c r="G377" s="76">
        <v>5.3896473065508754</v>
      </c>
      <c r="H377" s="35">
        <f t="shared" si="10"/>
        <v>403</v>
      </c>
      <c r="M377" s="43"/>
      <c r="N377" s="43"/>
      <c r="O377" s="39">
        <v>20</v>
      </c>
      <c r="P377" s="40">
        <v>4.55</v>
      </c>
      <c r="V377"/>
    </row>
    <row r="378" spans="1:22" x14ac:dyDescent="0.2">
      <c r="A378" s="3" t="s">
        <v>4</v>
      </c>
      <c r="B378" s="2">
        <v>7</v>
      </c>
      <c r="C378" s="3" t="s">
        <v>12</v>
      </c>
      <c r="D378">
        <v>0</v>
      </c>
      <c r="E378" s="76">
        <v>408.40704496667308</v>
      </c>
      <c r="F378" s="76">
        <v>2.6110932250009706</v>
      </c>
      <c r="G378" s="76">
        <v>6.0122643363049821</v>
      </c>
      <c r="H378" s="35">
        <f t="shared" si="10"/>
        <v>1097</v>
      </c>
      <c r="M378" s="43"/>
      <c r="N378" s="43"/>
      <c r="O378" s="39">
        <v>55</v>
      </c>
      <c r="P378" s="40">
        <v>11.535714285714286</v>
      </c>
      <c r="V378"/>
    </row>
    <row r="379" spans="1:22" x14ac:dyDescent="0.2">
      <c r="A379" s="3" t="s">
        <v>4</v>
      </c>
      <c r="B379" s="2">
        <v>8</v>
      </c>
      <c r="C379" s="3" t="s">
        <v>12</v>
      </c>
      <c r="D379">
        <v>0</v>
      </c>
      <c r="E379" s="76">
        <v>26.703537555513243</v>
      </c>
      <c r="F379" s="76">
        <v>1.4265687984084265</v>
      </c>
      <c r="G379" s="76">
        <v>3.2847960493456712</v>
      </c>
      <c r="H379" s="35">
        <f t="shared" si="10"/>
        <v>55</v>
      </c>
      <c r="M379" s="43"/>
      <c r="N379" s="43"/>
      <c r="O379" s="39">
        <v>148</v>
      </c>
      <c r="P379" s="40">
        <v>8.4516129032258061</v>
      </c>
      <c r="V379"/>
    </row>
    <row r="380" spans="1:22" x14ac:dyDescent="0.2">
      <c r="A380" s="3" t="s">
        <v>4</v>
      </c>
      <c r="B380" s="2">
        <v>8</v>
      </c>
      <c r="C380" s="3" t="s">
        <v>12</v>
      </c>
      <c r="D380">
        <v>65</v>
      </c>
      <c r="E380" s="76">
        <v>1587.6823873079418</v>
      </c>
      <c r="F380" s="76">
        <v>3.2007636270358644</v>
      </c>
      <c r="G380" s="76">
        <v>7.3700306138103349</v>
      </c>
      <c r="H380" s="35">
        <f t="shared" si="10"/>
        <v>2981</v>
      </c>
      <c r="M380" s="43"/>
      <c r="N380" s="43"/>
      <c r="O380" s="39">
        <v>403</v>
      </c>
      <c r="P380" s="40">
        <v>3.9285714285714284</v>
      </c>
      <c r="V380"/>
    </row>
    <row r="381" spans="1:22" x14ac:dyDescent="0.2">
      <c r="A381" s="3" t="s">
        <v>4</v>
      </c>
      <c r="B381" s="2">
        <v>9</v>
      </c>
      <c r="C381" s="3" t="s">
        <v>12</v>
      </c>
      <c r="D381">
        <v>5</v>
      </c>
      <c r="E381" s="76">
        <v>1368.5562997200536</v>
      </c>
      <c r="F381" s="76">
        <v>3.1362626681362187</v>
      </c>
      <c r="G381" s="76">
        <v>7.2215116673641884</v>
      </c>
      <c r="H381" s="35">
        <f t="shared" si="10"/>
        <v>2981</v>
      </c>
      <c r="M381" s="43"/>
      <c r="N381" s="43"/>
      <c r="O381" s="39">
        <v>1097</v>
      </c>
      <c r="P381" s="40">
        <v>7.333333333333333</v>
      </c>
    </row>
    <row r="382" spans="1:22" x14ac:dyDescent="0.2">
      <c r="A382" s="11" t="s">
        <v>4</v>
      </c>
      <c r="B382" s="7">
        <v>10</v>
      </c>
      <c r="C382" s="11" t="s">
        <v>12</v>
      </c>
      <c r="D382">
        <v>0</v>
      </c>
      <c r="E382" s="76">
        <v>102.10176124166827</v>
      </c>
      <c r="F382" s="76">
        <v>2.0090332336730081</v>
      </c>
      <c r="G382" s="76">
        <v>4.6259699751850922</v>
      </c>
      <c r="H382" s="35">
        <f t="shared" si="10"/>
        <v>148</v>
      </c>
      <c r="M382" s="43"/>
      <c r="N382" s="36" t="s">
        <v>12</v>
      </c>
      <c r="O382" s="36">
        <v>0.37</v>
      </c>
      <c r="P382" s="38">
        <v>0</v>
      </c>
    </row>
    <row r="383" spans="1:22" x14ac:dyDescent="0.2">
      <c r="A383" s="3" t="s">
        <v>4</v>
      </c>
      <c r="B383" s="2">
        <v>3</v>
      </c>
      <c r="C383" s="3" t="s">
        <v>10</v>
      </c>
      <c r="D383">
        <v>10</v>
      </c>
      <c r="E383" s="76">
        <v>11.780972450961723</v>
      </c>
      <c r="F383" s="76">
        <v>1.0711811404218528</v>
      </c>
      <c r="G383" s="76">
        <v>2.4664857258317197</v>
      </c>
      <c r="H383" s="35">
        <f t="shared" si="10"/>
        <v>20</v>
      </c>
      <c r="M383" s="43"/>
      <c r="N383" s="43"/>
      <c r="O383" s="39">
        <v>1</v>
      </c>
      <c r="P383" s="40">
        <v>25.714285714285715</v>
      </c>
    </row>
    <row r="384" spans="1:22" x14ac:dyDescent="0.2">
      <c r="A384" s="3" t="s">
        <v>4</v>
      </c>
      <c r="B384" s="2">
        <v>3</v>
      </c>
      <c r="C384" s="3" t="s">
        <v>10</v>
      </c>
      <c r="D384">
        <v>40</v>
      </c>
      <c r="E384" s="76">
        <v>879.64594300514204</v>
      </c>
      <c r="F384" s="76">
        <v>2.9443079040363531</v>
      </c>
      <c r="G384" s="76">
        <v>6.7795194890186501</v>
      </c>
      <c r="H384" s="35">
        <f t="shared" si="10"/>
        <v>1097</v>
      </c>
      <c r="M384" s="43"/>
      <c r="N384" s="43"/>
      <c r="O384" s="39">
        <v>3</v>
      </c>
      <c r="P384" s="40">
        <v>23.76</v>
      </c>
    </row>
    <row r="385" spans="1:16" x14ac:dyDescent="0.2">
      <c r="A385" s="3" t="s">
        <v>4</v>
      </c>
      <c r="B385" s="2">
        <v>1</v>
      </c>
      <c r="C385" s="3" t="s">
        <v>7</v>
      </c>
      <c r="D385">
        <v>0</v>
      </c>
      <c r="E385" s="76">
        <v>20.616701789183018</v>
      </c>
      <c r="F385" s="76">
        <v>1.3142191891081472</v>
      </c>
      <c r="G385" s="76">
        <v>3.0261015137671423</v>
      </c>
      <c r="H385" s="35">
        <f t="shared" si="10"/>
        <v>55</v>
      </c>
      <c r="M385" s="43"/>
      <c r="N385" s="43"/>
      <c r="O385" s="39">
        <v>7</v>
      </c>
      <c r="P385" s="40">
        <v>15</v>
      </c>
    </row>
    <row r="386" spans="1:16" x14ac:dyDescent="0.2">
      <c r="A386" s="3" t="s">
        <v>4</v>
      </c>
      <c r="B386" s="2">
        <v>1</v>
      </c>
      <c r="C386" s="3" t="s">
        <v>7</v>
      </c>
      <c r="D386">
        <v>0</v>
      </c>
      <c r="E386" s="76">
        <v>28.274333882308138</v>
      </c>
      <c r="F386" s="76">
        <v>1.4513923821334587</v>
      </c>
      <c r="G386" s="76">
        <v>3.3419544631856195</v>
      </c>
      <c r="H386" s="35">
        <f t="shared" si="10"/>
        <v>55</v>
      </c>
      <c r="M386" s="43"/>
      <c r="N386" s="43"/>
      <c r="O386" s="39">
        <v>20</v>
      </c>
      <c r="P386" s="40">
        <v>18.181818181818183</v>
      </c>
    </row>
    <row r="387" spans="1:16" x14ac:dyDescent="0.2">
      <c r="A387" s="3" t="s">
        <v>4</v>
      </c>
      <c r="B387" s="2">
        <v>1</v>
      </c>
      <c r="C387" s="3" t="s">
        <v>7</v>
      </c>
      <c r="D387">
        <v>5</v>
      </c>
      <c r="E387" s="76">
        <v>42.411500823462205</v>
      </c>
      <c r="F387" s="76">
        <v>1.62748364118914</v>
      </c>
      <c r="G387" s="76">
        <v>3.7474195712937837</v>
      </c>
      <c r="H387" s="35">
        <f t="shared" ref="H387:H450" si="11">VLOOKUP(E387,J$2:K$16,2)</f>
        <v>55</v>
      </c>
      <c r="M387" s="43"/>
      <c r="N387" s="43"/>
      <c r="O387" s="39">
        <v>55</v>
      </c>
      <c r="P387" s="40">
        <v>42</v>
      </c>
    </row>
    <row r="388" spans="1:16" x14ac:dyDescent="0.2">
      <c r="A388" s="3" t="s">
        <v>4</v>
      </c>
      <c r="B388" s="2">
        <v>1</v>
      </c>
      <c r="C388" s="3" t="s">
        <v>7</v>
      </c>
      <c r="D388">
        <v>5</v>
      </c>
      <c r="E388" s="76">
        <v>67.151542970481827</v>
      </c>
      <c r="F388" s="76">
        <v>1.827055996094344</v>
      </c>
      <c r="G388" s="76">
        <v>4.206951900672224</v>
      </c>
      <c r="H388" s="35">
        <f t="shared" si="11"/>
        <v>148</v>
      </c>
      <c r="M388" s="43"/>
      <c r="N388" s="43"/>
      <c r="O388" s="39">
        <v>148</v>
      </c>
      <c r="P388" s="40">
        <v>32.5</v>
      </c>
    </row>
    <row r="389" spans="1:16" x14ac:dyDescent="0.2">
      <c r="A389" s="3" t="s">
        <v>4</v>
      </c>
      <c r="B389" s="2">
        <v>1</v>
      </c>
      <c r="C389" s="3" t="s">
        <v>7</v>
      </c>
      <c r="D389">
        <v>0</v>
      </c>
      <c r="E389" s="76">
        <v>9.4247779607693793</v>
      </c>
      <c r="F389" s="76">
        <v>0.97427112741379629</v>
      </c>
      <c r="G389" s="76">
        <v>2.2433421745175099</v>
      </c>
      <c r="H389" s="35">
        <f t="shared" si="11"/>
        <v>20</v>
      </c>
      <c r="M389" s="43"/>
      <c r="N389" s="43"/>
      <c r="O389" s="39">
        <v>403</v>
      </c>
      <c r="P389" s="40">
        <v>38.6</v>
      </c>
    </row>
    <row r="390" spans="1:16" x14ac:dyDescent="0.2">
      <c r="A390" s="3" t="s">
        <v>4</v>
      </c>
      <c r="B390" s="2">
        <v>1</v>
      </c>
      <c r="C390" s="3" t="s">
        <v>7</v>
      </c>
      <c r="D390">
        <v>0</v>
      </c>
      <c r="E390" s="76">
        <v>3.1415926535897931</v>
      </c>
      <c r="F390" s="76">
        <v>0.49714987269413385</v>
      </c>
      <c r="G390" s="76">
        <v>1.1447298858494002</v>
      </c>
      <c r="H390" s="35">
        <f t="shared" si="11"/>
        <v>7</v>
      </c>
      <c r="M390" s="43"/>
      <c r="N390" s="43"/>
      <c r="O390" s="39">
        <v>1097</v>
      </c>
      <c r="P390" s="40">
        <v>43.333333333333336</v>
      </c>
    </row>
    <row r="391" spans="1:16" x14ac:dyDescent="0.2">
      <c r="A391" s="3" t="s">
        <v>4</v>
      </c>
      <c r="B391" s="2">
        <v>1</v>
      </c>
      <c r="C391" s="3" t="s">
        <v>7</v>
      </c>
      <c r="D391">
        <v>0</v>
      </c>
      <c r="E391" s="76">
        <v>21.991148575128552</v>
      </c>
      <c r="F391" s="76">
        <v>1.3422479127083906</v>
      </c>
      <c r="G391" s="76">
        <v>3.0906400349047134</v>
      </c>
      <c r="H391" s="35">
        <f t="shared" si="11"/>
        <v>55</v>
      </c>
      <c r="M391" s="43"/>
      <c r="N391" s="43"/>
      <c r="O391" s="39">
        <v>2981</v>
      </c>
      <c r="P391" s="40">
        <v>15.25</v>
      </c>
    </row>
    <row r="392" spans="1:16" x14ac:dyDescent="0.2">
      <c r="A392" s="3" t="s">
        <v>4</v>
      </c>
      <c r="B392" s="2">
        <v>1</v>
      </c>
      <c r="C392" s="3" t="s">
        <v>7</v>
      </c>
      <c r="D392">
        <v>5</v>
      </c>
      <c r="E392" s="76">
        <v>32.986722862692829</v>
      </c>
      <c r="F392" s="76">
        <v>1.518339171764072</v>
      </c>
      <c r="G392" s="76">
        <v>3.496105143012878</v>
      </c>
      <c r="H392" s="35">
        <f t="shared" si="11"/>
        <v>55</v>
      </c>
      <c r="M392" s="36" t="s">
        <v>41</v>
      </c>
      <c r="N392" s="36" t="s">
        <v>23</v>
      </c>
      <c r="O392" s="36">
        <v>148</v>
      </c>
      <c r="P392" s="38">
        <v>32.5</v>
      </c>
    </row>
    <row r="393" spans="1:16" x14ac:dyDescent="0.2">
      <c r="A393" s="3" t="s">
        <v>4</v>
      </c>
      <c r="B393" s="2">
        <v>1</v>
      </c>
      <c r="C393" s="3" t="s">
        <v>7</v>
      </c>
      <c r="D393">
        <v>10</v>
      </c>
      <c r="E393" s="76">
        <v>49.480084294039244</v>
      </c>
      <c r="F393" s="76">
        <v>1.6944304308197531</v>
      </c>
      <c r="G393" s="76">
        <v>3.9015702511210422</v>
      </c>
      <c r="H393" s="35">
        <f t="shared" si="11"/>
        <v>55</v>
      </c>
      <c r="M393" s="43"/>
      <c r="N393" s="36" t="s">
        <v>16</v>
      </c>
      <c r="O393" s="36">
        <v>0.37</v>
      </c>
      <c r="P393" s="38">
        <v>0</v>
      </c>
    </row>
    <row r="394" spans="1:16" x14ac:dyDescent="0.2">
      <c r="A394" s="3" t="s">
        <v>4</v>
      </c>
      <c r="B394" s="2">
        <v>1</v>
      </c>
      <c r="C394" s="3" t="s">
        <v>7</v>
      </c>
      <c r="D394">
        <v>15</v>
      </c>
      <c r="E394" s="76">
        <v>87.964594300514207</v>
      </c>
      <c r="F394" s="76">
        <v>1.9443079040363531</v>
      </c>
      <c r="G394" s="76">
        <v>4.4769343960246042</v>
      </c>
      <c r="H394" s="35">
        <f t="shared" si="11"/>
        <v>148</v>
      </c>
      <c r="M394" s="43"/>
      <c r="N394" s="43"/>
      <c r="O394" s="39">
        <v>1</v>
      </c>
      <c r="P394" s="40">
        <v>2.6923076923076925</v>
      </c>
    </row>
    <row r="395" spans="1:16" x14ac:dyDescent="0.2">
      <c r="A395" s="3" t="s">
        <v>4</v>
      </c>
      <c r="B395" s="2">
        <v>2</v>
      </c>
      <c r="C395" s="3" t="s">
        <v>7</v>
      </c>
      <c r="D395">
        <v>10</v>
      </c>
      <c r="E395" s="76">
        <v>11.780972450961723</v>
      </c>
      <c r="F395" s="76">
        <v>1.0711811404218528</v>
      </c>
      <c r="G395" s="76">
        <v>2.4664857258317197</v>
      </c>
      <c r="H395" s="35">
        <f t="shared" si="11"/>
        <v>20</v>
      </c>
      <c r="M395" s="43"/>
      <c r="N395" s="43"/>
      <c r="O395" s="39">
        <v>3</v>
      </c>
      <c r="P395" s="40">
        <v>3.75</v>
      </c>
    </row>
    <row r="396" spans="1:16" x14ac:dyDescent="0.2">
      <c r="A396" s="3" t="s">
        <v>4</v>
      </c>
      <c r="B396" s="2">
        <v>2</v>
      </c>
      <c r="C396" s="3" t="s">
        <v>7</v>
      </c>
      <c r="D396">
        <v>0</v>
      </c>
      <c r="E396" s="76">
        <v>4.7123889803846897</v>
      </c>
      <c r="F396" s="76">
        <v>0.67324113174981504</v>
      </c>
      <c r="G396" s="76">
        <v>1.5501949939575645</v>
      </c>
      <c r="H396" s="35">
        <f t="shared" si="11"/>
        <v>7</v>
      </c>
      <c r="M396" s="43"/>
      <c r="N396" s="43"/>
      <c r="O396" s="39">
        <v>7</v>
      </c>
      <c r="P396" s="40">
        <v>12.5</v>
      </c>
    </row>
    <row r="397" spans="1:16" x14ac:dyDescent="0.2">
      <c r="A397" s="3" t="s">
        <v>4</v>
      </c>
      <c r="B397" s="2">
        <v>2</v>
      </c>
      <c r="C397" s="3" t="s">
        <v>7</v>
      </c>
      <c r="D397">
        <v>10</v>
      </c>
      <c r="E397" s="76">
        <v>5.8904862254808616</v>
      </c>
      <c r="F397" s="76">
        <v>0.7701511447578715</v>
      </c>
      <c r="G397" s="76">
        <v>1.7733385452717743</v>
      </c>
      <c r="H397" s="35">
        <f t="shared" si="11"/>
        <v>7</v>
      </c>
      <c r="M397" s="43"/>
      <c r="N397" s="43"/>
      <c r="O397" s="39">
        <v>20</v>
      </c>
      <c r="P397" s="40">
        <v>26.111111111111111</v>
      </c>
    </row>
    <row r="398" spans="1:16" x14ac:dyDescent="0.2">
      <c r="A398" s="3" t="s">
        <v>4</v>
      </c>
      <c r="B398" s="2">
        <v>2</v>
      </c>
      <c r="C398" s="3" t="s">
        <v>7</v>
      </c>
      <c r="D398">
        <v>10</v>
      </c>
      <c r="E398" s="76">
        <v>33.379421944391552</v>
      </c>
      <c r="F398" s="76">
        <v>1.523478811416483</v>
      </c>
      <c r="G398" s="76">
        <v>3.5079396006598809</v>
      </c>
      <c r="H398" s="35">
        <f t="shared" si="11"/>
        <v>55</v>
      </c>
      <c r="M398" s="43"/>
      <c r="N398" s="43"/>
      <c r="O398" s="39">
        <v>55</v>
      </c>
      <c r="P398" s="40">
        <v>20.285714285714285</v>
      </c>
    </row>
    <row r="399" spans="1:16" x14ac:dyDescent="0.2">
      <c r="A399" s="3" t="s">
        <v>4</v>
      </c>
      <c r="B399" s="2">
        <v>3</v>
      </c>
      <c r="C399" s="3" t="s">
        <v>7</v>
      </c>
      <c r="D399">
        <v>0</v>
      </c>
      <c r="E399" s="76">
        <v>17.27875959474386</v>
      </c>
      <c r="F399" s="76">
        <v>1.2375125621883776</v>
      </c>
      <c r="G399" s="76">
        <v>2.8494779780878252</v>
      </c>
      <c r="H399" s="35">
        <f t="shared" si="11"/>
        <v>20</v>
      </c>
      <c r="M399" s="43"/>
      <c r="N399" s="43"/>
      <c r="O399" s="39">
        <v>148</v>
      </c>
      <c r="P399" s="40">
        <v>20</v>
      </c>
    </row>
    <row r="400" spans="1:16" x14ac:dyDescent="0.2">
      <c r="A400" s="3" t="s">
        <v>4</v>
      </c>
      <c r="B400" s="2">
        <v>3</v>
      </c>
      <c r="C400" s="3" t="s">
        <v>7</v>
      </c>
      <c r="D400">
        <v>2</v>
      </c>
      <c r="E400" s="76">
        <v>18.849555921538759</v>
      </c>
      <c r="F400" s="76">
        <v>1.2753011230777775</v>
      </c>
      <c r="G400" s="76">
        <v>2.9364893550774553</v>
      </c>
      <c r="H400" s="35">
        <f t="shared" si="11"/>
        <v>20</v>
      </c>
      <c r="M400" s="43"/>
      <c r="N400" s="43"/>
      <c r="O400" s="39">
        <v>1097</v>
      </c>
      <c r="P400" s="40">
        <v>25</v>
      </c>
    </row>
    <row r="401" spans="1:16" x14ac:dyDescent="0.2">
      <c r="A401" s="3" t="s">
        <v>4</v>
      </c>
      <c r="B401" s="2">
        <v>3</v>
      </c>
      <c r="C401" s="3" t="s">
        <v>7</v>
      </c>
      <c r="D401">
        <v>0</v>
      </c>
      <c r="E401" s="76">
        <v>27.488935718910689</v>
      </c>
      <c r="F401" s="76">
        <v>1.4391579257164471</v>
      </c>
      <c r="G401" s="76">
        <v>3.3137835862189231</v>
      </c>
      <c r="H401" s="35">
        <f t="shared" si="11"/>
        <v>55</v>
      </c>
      <c r="M401" s="43"/>
      <c r="N401" s="36" t="s">
        <v>5</v>
      </c>
      <c r="O401" s="36">
        <v>0.37</v>
      </c>
      <c r="P401" s="38">
        <v>0</v>
      </c>
    </row>
    <row r="402" spans="1:16" x14ac:dyDescent="0.2">
      <c r="A402" s="3" t="s">
        <v>4</v>
      </c>
      <c r="B402" s="2">
        <v>3</v>
      </c>
      <c r="C402" s="3" t="s">
        <v>7</v>
      </c>
      <c r="D402">
        <v>60</v>
      </c>
      <c r="E402" s="76">
        <v>49.480084294039244</v>
      </c>
      <c r="F402" s="76">
        <v>1.6944304308197531</v>
      </c>
      <c r="G402" s="76">
        <v>3.9015702511210422</v>
      </c>
      <c r="H402" s="35">
        <f t="shared" si="11"/>
        <v>55</v>
      </c>
      <c r="M402" s="43"/>
      <c r="N402" s="43"/>
      <c r="O402" s="39">
        <v>1</v>
      </c>
      <c r="P402" s="40">
        <v>0</v>
      </c>
    </row>
    <row r="403" spans="1:16" x14ac:dyDescent="0.2">
      <c r="A403" s="3" t="s">
        <v>4</v>
      </c>
      <c r="B403" s="2">
        <v>3</v>
      </c>
      <c r="C403" s="3" t="s">
        <v>7</v>
      </c>
      <c r="D403">
        <v>0</v>
      </c>
      <c r="E403" s="76">
        <v>0.39269908169872414</v>
      </c>
      <c r="F403" s="76">
        <v>-0.40594011429780974</v>
      </c>
      <c r="G403" s="76">
        <v>-0.93471165583043581</v>
      </c>
      <c r="H403" s="35">
        <f t="shared" si="11"/>
        <v>1</v>
      </c>
      <c r="M403" s="43"/>
      <c r="N403" s="43"/>
      <c r="O403" s="39">
        <v>3</v>
      </c>
      <c r="P403" s="40">
        <v>3.7037037037037037</v>
      </c>
    </row>
    <row r="404" spans="1:16" x14ac:dyDescent="0.2">
      <c r="A404" s="3" t="s">
        <v>4</v>
      </c>
      <c r="B404" s="2">
        <v>3</v>
      </c>
      <c r="C404" s="3" t="s">
        <v>7</v>
      </c>
      <c r="D404">
        <v>0</v>
      </c>
      <c r="E404" s="76">
        <v>11.780972450961723</v>
      </c>
      <c r="F404" s="76">
        <v>1.0711811404218528</v>
      </c>
      <c r="G404" s="76">
        <v>2.4664857258317197</v>
      </c>
      <c r="H404" s="35">
        <f t="shared" si="11"/>
        <v>20</v>
      </c>
      <c r="M404" s="43"/>
      <c r="N404" s="43"/>
      <c r="O404" s="39">
        <v>7</v>
      </c>
      <c r="P404" s="40">
        <v>9.0322580645161299</v>
      </c>
    </row>
    <row r="405" spans="1:16" x14ac:dyDescent="0.2">
      <c r="A405" s="3" t="s">
        <v>4</v>
      </c>
      <c r="B405" s="2">
        <v>3</v>
      </c>
      <c r="C405" s="3" t="s">
        <v>7</v>
      </c>
      <c r="D405">
        <v>15</v>
      </c>
      <c r="E405" s="76">
        <v>17.671458676442587</v>
      </c>
      <c r="F405" s="76">
        <v>1.2472723994775339</v>
      </c>
      <c r="G405" s="76">
        <v>2.8719508339398838</v>
      </c>
      <c r="H405" s="35">
        <f t="shared" si="11"/>
        <v>20</v>
      </c>
      <c r="M405" s="43"/>
      <c r="N405" s="43"/>
      <c r="O405" s="39">
        <v>20</v>
      </c>
      <c r="P405" s="40">
        <v>11.388888888888889</v>
      </c>
    </row>
    <row r="406" spans="1:16" x14ac:dyDescent="0.2">
      <c r="A406" s="3" t="s">
        <v>4</v>
      </c>
      <c r="B406" s="2">
        <v>3</v>
      </c>
      <c r="C406" s="3" t="s">
        <v>7</v>
      </c>
      <c r="D406">
        <v>30</v>
      </c>
      <c r="E406" s="76">
        <v>26.507188014663878</v>
      </c>
      <c r="F406" s="76">
        <v>1.4233636585332152</v>
      </c>
      <c r="G406" s="76">
        <v>3.2774159420480484</v>
      </c>
      <c r="H406" s="35">
        <f t="shared" si="11"/>
        <v>55</v>
      </c>
      <c r="M406" s="43"/>
      <c r="N406" s="43"/>
      <c r="O406" s="39">
        <v>55</v>
      </c>
      <c r="P406" s="40">
        <v>11</v>
      </c>
    </row>
    <row r="407" spans="1:16" x14ac:dyDescent="0.2">
      <c r="A407" s="3" t="s">
        <v>4</v>
      </c>
      <c r="B407" s="2">
        <v>3</v>
      </c>
      <c r="C407" s="3" t="s">
        <v>7</v>
      </c>
      <c r="D407">
        <v>25</v>
      </c>
      <c r="E407" s="76">
        <v>107.2068493037517</v>
      </c>
      <c r="F407" s="76">
        <v>2.0302225327429464</v>
      </c>
      <c r="G407" s="76">
        <v>4.6747601393545244</v>
      </c>
      <c r="H407" s="35">
        <f t="shared" si="11"/>
        <v>148</v>
      </c>
      <c r="M407" s="43"/>
      <c r="N407" s="43"/>
      <c r="O407" s="39">
        <v>148</v>
      </c>
      <c r="P407" s="40">
        <v>2.5</v>
      </c>
    </row>
    <row r="408" spans="1:16" x14ac:dyDescent="0.2">
      <c r="A408" s="3" t="s">
        <v>4</v>
      </c>
      <c r="B408" s="2">
        <v>4</v>
      </c>
      <c r="C408" s="3" t="s">
        <v>7</v>
      </c>
      <c r="D408">
        <v>0</v>
      </c>
      <c r="E408" s="76">
        <v>9.4247779607693793</v>
      </c>
      <c r="F408" s="76">
        <v>0.97427112741379629</v>
      </c>
      <c r="G408" s="76">
        <v>2.2433421745175099</v>
      </c>
      <c r="H408" s="35">
        <f t="shared" si="11"/>
        <v>20</v>
      </c>
      <c r="M408" s="43"/>
      <c r="N408" s="43"/>
      <c r="O408" s="39">
        <v>403</v>
      </c>
      <c r="P408" s="40">
        <v>10</v>
      </c>
    </row>
    <row r="409" spans="1:16" x14ac:dyDescent="0.2">
      <c r="A409" s="3" t="s">
        <v>4</v>
      </c>
      <c r="B409" s="2">
        <v>4</v>
      </c>
      <c r="C409" s="3" t="s">
        <v>7</v>
      </c>
      <c r="D409">
        <v>0</v>
      </c>
      <c r="E409" s="76">
        <v>76.969020012949926</v>
      </c>
      <c r="F409" s="76">
        <v>1.8863159570586663</v>
      </c>
      <c r="G409" s="76">
        <v>4.3434030034000815</v>
      </c>
      <c r="H409" s="35">
        <f t="shared" si="11"/>
        <v>148</v>
      </c>
      <c r="M409" s="43"/>
      <c r="N409" s="36" t="s">
        <v>8</v>
      </c>
      <c r="O409" s="36">
        <v>1</v>
      </c>
      <c r="P409" s="38">
        <v>0</v>
      </c>
    </row>
    <row r="410" spans="1:16" x14ac:dyDescent="0.2">
      <c r="A410" s="3" t="s">
        <v>4</v>
      </c>
      <c r="B410" s="2">
        <v>4</v>
      </c>
      <c r="C410" s="3" t="s">
        <v>7</v>
      </c>
      <c r="D410">
        <v>5</v>
      </c>
      <c r="E410" s="76">
        <v>38.877209088173693</v>
      </c>
      <c r="F410" s="76">
        <v>1.5896950802997403</v>
      </c>
      <c r="G410" s="76">
        <v>3.6604081943041544</v>
      </c>
      <c r="H410" s="35">
        <f t="shared" si="11"/>
        <v>55</v>
      </c>
      <c r="M410" s="43"/>
      <c r="N410" s="43"/>
      <c r="O410" s="39">
        <v>20</v>
      </c>
      <c r="P410" s="40">
        <v>0</v>
      </c>
    </row>
    <row r="411" spans="1:16" x14ac:dyDescent="0.2">
      <c r="A411" s="3" t="s">
        <v>4</v>
      </c>
      <c r="B411" s="2">
        <v>4</v>
      </c>
      <c r="C411" s="3" t="s">
        <v>7</v>
      </c>
      <c r="D411">
        <v>10</v>
      </c>
      <c r="E411" s="76">
        <v>43.196898986859658</v>
      </c>
      <c r="F411" s="76">
        <v>1.6354525708604153</v>
      </c>
      <c r="G411" s="76">
        <v>3.7657687099619803</v>
      </c>
      <c r="H411" s="35">
        <f t="shared" si="11"/>
        <v>55</v>
      </c>
      <c r="M411" s="43"/>
      <c r="N411" s="43"/>
      <c r="O411" s="39">
        <v>148</v>
      </c>
      <c r="P411" s="40">
        <v>6.666666666666667</v>
      </c>
    </row>
    <row r="412" spans="1:16" x14ac:dyDescent="0.2">
      <c r="A412" s="3" t="s">
        <v>4</v>
      </c>
      <c r="B412" s="2">
        <v>4</v>
      </c>
      <c r="C412" s="3" t="s">
        <v>7</v>
      </c>
      <c r="D412">
        <v>5</v>
      </c>
      <c r="E412" s="76">
        <v>12.566370614359172</v>
      </c>
      <c r="F412" s="76">
        <v>1.0992098640220962</v>
      </c>
      <c r="G412" s="76">
        <v>2.5310242469692907</v>
      </c>
      <c r="H412" s="35">
        <f t="shared" si="11"/>
        <v>20</v>
      </c>
      <c r="M412" s="43"/>
      <c r="N412" s="43"/>
      <c r="O412" s="39">
        <v>403</v>
      </c>
      <c r="P412" s="40">
        <v>5</v>
      </c>
    </row>
    <row r="413" spans="1:16" x14ac:dyDescent="0.2">
      <c r="A413" s="3" t="s">
        <v>4</v>
      </c>
      <c r="B413" s="2">
        <v>4</v>
      </c>
      <c r="C413" s="3" t="s">
        <v>7</v>
      </c>
      <c r="D413">
        <v>5</v>
      </c>
      <c r="E413" s="76">
        <v>14.137166941154069</v>
      </c>
      <c r="F413" s="76">
        <v>1.1503623864694774</v>
      </c>
      <c r="G413" s="76">
        <v>2.6488072826256741</v>
      </c>
      <c r="H413" s="35">
        <f t="shared" si="11"/>
        <v>20</v>
      </c>
      <c r="M413" s="43"/>
      <c r="N413" s="43"/>
      <c r="O413" s="39">
        <v>1097</v>
      </c>
      <c r="P413" s="40">
        <v>0</v>
      </c>
    </row>
    <row r="414" spans="1:16" x14ac:dyDescent="0.2">
      <c r="A414" s="3" t="s">
        <v>4</v>
      </c>
      <c r="B414" s="2">
        <v>5</v>
      </c>
      <c r="C414" s="3" t="s">
        <v>7</v>
      </c>
      <c r="D414">
        <v>0</v>
      </c>
      <c r="E414" s="76">
        <v>3.9269908169872414</v>
      </c>
      <c r="F414" s="76">
        <v>0.59405988570219026</v>
      </c>
      <c r="G414" s="76">
        <v>1.3678734371636099</v>
      </c>
      <c r="H414" s="35">
        <f t="shared" si="11"/>
        <v>7</v>
      </c>
      <c r="M414" s="43"/>
      <c r="N414" s="43"/>
      <c r="O414" s="39">
        <v>2981</v>
      </c>
      <c r="P414" s="40">
        <v>40</v>
      </c>
    </row>
    <row r="415" spans="1:16" x14ac:dyDescent="0.2">
      <c r="A415" s="3" t="s">
        <v>4</v>
      </c>
      <c r="B415" s="2">
        <v>5</v>
      </c>
      <c r="C415" s="3" t="s">
        <v>7</v>
      </c>
      <c r="D415">
        <v>0</v>
      </c>
      <c r="E415" s="76">
        <v>7.8539816339744828</v>
      </c>
      <c r="F415" s="76">
        <v>0.8950898813661714</v>
      </c>
      <c r="G415" s="76">
        <v>2.061020617723555</v>
      </c>
      <c r="H415" s="35">
        <f t="shared" si="11"/>
        <v>20</v>
      </c>
      <c r="M415" s="43"/>
      <c r="N415" s="36" t="s">
        <v>17</v>
      </c>
      <c r="O415" s="36">
        <v>2981</v>
      </c>
      <c r="P415" s="38">
        <v>65</v>
      </c>
    </row>
    <row r="416" spans="1:16" x14ac:dyDescent="0.2">
      <c r="A416" s="3" t="s">
        <v>4</v>
      </c>
      <c r="B416" s="2">
        <v>5</v>
      </c>
      <c r="C416" s="3" t="s">
        <v>7</v>
      </c>
      <c r="D416">
        <v>0</v>
      </c>
      <c r="E416" s="76">
        <v>2.9452431127404308</v>
      </c>
      <c r="F416" s="76">
        <v>0.46912114909389024</v>
      </c>
      <c r="G416" s="76">
        <v>1.0801913647118289</v>
      </c>
      <c r="H416" s="35">
        <f t="shared" si="11"/>
        <v>3</v>
      </c>
      <c r="M416" s="43"/>
      <c r="N416" s="36" t="s">
        <v>11</v>
      </c>
      <c r="O416" s="36">
        <v>0.37</v>
      </c>
      <c r="P416" s="38">
        <v>0</v>
      </c>
    </row>
    <row r="417" spans="1:16" x14ac:dyDescent="0.2">
      <c r="A417" s="3" t="s">
        <v>4</v>
      </c>
      <c r="B417" s="2">
        <v>5</v>
      </c>
      <c r="C417" s="3" t="s">
        <v>7</v>
      </c>
      <c r="D417">
        <v>0</v>
      </c>
      <c r="E417" s="76">
        <v>2.9452431127404308</v>
      </c>
      <c r="F417" s="76">
        <v>0.46912114909389024</v>
      </c>
      <c r="G417" s="76">
        <v>1.0801913647118289</v>
      </c>
      <c r="H417" s="35">
        <f t="shared" si="11"/>
        <v>3</v>
      </c>
      <c r="M417" s="43"/>
      <c r="N417" s="43"/>
      <c r="O417" s="39">
        <v>1</v>
      </c>
      <c r="P417" s="40">
        <v>0</v>
      </c>
    </row>
    <row r="418" spans="1:16" x14ac:dyDescent="0.2">
      <c r="A418" s="3" t="s">
        <v>4</v>
      </c>
      <c r="B418" s="2">
        <v>5</v>
      </c>
      <c r="C418" s="3" t="s">
        <v>7</v>
      </c>
      <c r="D418">
        <v>15</v>
      </c>
      <c r="E418" s="76">
        <v>56.155968682917553</v>
      </c>
      <c r="F418" s="76">
        <v>1.749395923167252</v>
      </c>
      <c r="G418" s="76">
        <v>4.0281329744294716</v>
      </c>
      <c r="H418" s="35">
        <f t="shared" si="11"/>
        <v>148</v>
      </c>
      <c r="M418" s="43"/>
      <c r="N418" s="43"/>
      <c r="O418" s="39">
        <v>3</v>
      </c>
      <c r="P418" s="40">
        <v>0</v>
      </c>
    </row>
    <row r="419" spans="1:16" x14ac:dyDescent="0.2">
      <c r="A419" s="3" t="s">
        <v>4</v>
      </c>
      <c r="B419" s="2">
        <v>5</v>
      </c>
      <c r="C419" s="3" t="s">
        <v>7</v>
      </c>
      <c r="D419">
        <v>0</v>
      </c>
      <c r="E419" s="76">
        <v>20.420352248333657</v>
      </c>
      <c r="F419" s="76">
        <v>1.3100632293369894</v>
      </c>
      <c r="G419" s="76">
        <v>3.0165320627509917</v>
      </c>
      <c r="H419" s="35">
        <f t="shared" si="11"/>
        <v>55</v>
      </c>
      <c r="M419" s="43"/>
      <c r="N419" s="36" t="s">
        <v>6</v>
      </c>
      <c r="O419" s="36">
        <v>0.37</v>
      </c>
      <c r="P419" s="38">
        <v>0</v>
      </c>
    </row>
    <row r="420" spans="1:16" x14ac:dyDescent="0.2">
      <c r="A420" s="3" t="s">
        <v>4</v>
      </c>
      <c r="B420" s="2">
        <v>5</v>
      </c>
      <c r="C420" s="3" t="s">
        <v>7</v>
      </c>
      <c r="D420">
        <v>20</v>
      </c>
      <c r="E420" s="76">
        <v>40.055306333269861</v>
      </c>
      <c r="F420" s="76">
        <v>1.6026600574641079</v>
      </c>
      <c r="G420" s="76">
        <v>3.6902611574538353</v>
      </c>
      <c r="H420" s="35">
        <f t="shared" si="11"/>
        <v>55</v>
      </c>
      <c r="M420" s="43"/>
      <c r="N420" s="43"/>
      <c r="O420" s="39">
        <v>1</v>
      </c>
      <c r="P420" s="40">
        <v>0</v>
      </c>
    </row>
    <row r="421" spans="1:16" x14ac:dyDescent="0.2">
      <c r="A421" s="3" t="s">
        <v>4</v>
      </c>
      <c r="B421" s="2">
        <v>5</v>
      </c>
      <c r="C421" s="3" t="s">
        <v>7</v>
      </c>
      <c r="D421">
        <v>0</v>
      </c>
      <c r="E421" s="76">
        <v>2.9452431127404308</v>
      </c>
      <c r="F421" s="76">
        <v>0.46912114909389024</v>
      </c>
      <c r="G421" s="76">
        <v>1.0801913647118289</v>
      </c>
      <c r="H421" s="35">
        <f t="shared" si="11"/>
        <v>3</v>
      </c>
      <c r="M421" s="43"/>
      <c r="N421" s="43"/>
      <c r="O421" s="39">
        <v>3</v>
      </c>
      <c r="P421" s="40">
        <v>4.166666666666667</v>
      </c>
    </row>
    <row r="422" spans="1:16" x14ac:dyDescent="0.2">
      <c r="A422" s="3" t="s">
        <v>4</v>
      </c>
      <c r="B422" s="2">
        <v>5</v>
      </c>
      <c r="C422" s="3" t="s">
        <v>7</v>
      </c>
      <c r="D422">
        <v>15</v>
      </c>
      <c r="E422" s="76">
        <v>81.681408993334628</v>
      </c>
      <c r="F422" s="76">
        <v>1.9121232206649519</v>
      </c>
      <c r="G422" s="76">
        <v>4.4028264238708825</v>
      </c>
      <c r="H422" s="35">
        <f t="shared" si="11"/>
        <v>148</v>
      </c>
      <c r="M422" s="43"/>
      <c r="N422" s="43"/>
      <c r="O422" s="39">
        <v>7</v>
      </c>
      <c r="P422" s="40">
        <v>2.6428571428571428</v>
      </c>
    </row>
    <row r="423" spans="1:16" x14ac:dyDescent="0.2">
      <c r="A423" s="3" t="s">
        <v>4</v>
      </c>
      <c r="B423" s="2">
        <v>5</v>
      </c>
      <c r="C423" s="3" t="s">
        <v>7</v>
      </c>
      <c r="D423">
        <v>0</v>
      </c>
      <c r="E423" s="76">
        <v>16.493361431346415</v>
      </c>
      <c r="F423" s="76">
        <v>1.2173091761000907</v>
      </c>
      <c r="G423" s="76">
        <v>2.8029579624529326</v>
      </c>
      <c r="H423" s="35">
        <f t="shared" si="11"/>
        <v>20</v>
      </c>
      <c r="M423" s="43"/>
      <c r="N423" s="43"/>
      <c r="O423" s="39">
        <v>20</v>
      </c>
      <c r="P423" s="40">
        <v>10.344827586206897</v>
      </c>
    </row>
    <row r="424" spans="1:16" x14ac:dyDescent="0.2">
      <c r="A424" s="3" t="s">
        <v>4</v>
      </c>
      <c r="B424" s="2">
        <v>5</v>
      </c>
      <c r="C424" s="3" t="s">
        <v>7</v>
      </c>
      <c r="D424">
        <v>0</v>
      </c>
      <c r="E424" s="76">
        <v>7.0685834705770345</v>
      </c>
      <c r="F424" s="76">
        <v>0.84933239080549627</v>
      </c>
      <c r="G424" s="76">
        <v>1.9556601020657289</v>
      </c>
      <c r="H424" s="35">
        <f t="shared" si="11"/>
        <v>20</v>
      </c>
      <c r="M424" s="43"/>
      <c r="N424" s="43"/>
      <c r="O424" s="39">
        <v>55</v>
      </c>
      <c r="P424" s="40">
        <v>8.5294117647058822</v>
      </c>
    </row>
    <row r="425" spans="1:16" x14ac:dyDescent="0.2">
      <c r="A425" s="3" t="s">
        <v>4</v>
      </c>
      <c r="B425" s="2">
        <v>5</v>
      </c>
      <c r="C425" s="3" t="s">
        <v>7</v>
      </c>
      <c r="D425">
        <v>0</v>
      </c>
      <c r="E425" s="76">
        <v>4.7123889803846897</v>
      </c>
      <c r="F425" s="76">
        <v>0.67324113174981504</v>
      </c>
      <c r="G425" s="76">
        <v>1.5501949939575645</v>
      </c>
      <c r="H425" s="35">
        <f t="shared" si="11"/>
        <v>7</v>
      </c>
      <c r="M425" s="43"/>
      <c r="N425" s="43"/>
      <c r="O425" s="39">
        <v>148</v>
      </c>
      <c r="P425" s="40">
        <v>7.7586206896551726</v>
      </c>
    </row>
    <row r="426" spans="1:16" x14ac:dyDescent="0.2">
      <c r="A426" s="3" t="s">
        <v>4</v>
      </c>
      <c r="B426" s="2">
        <v>5</v>
      </c>
      <c r="C426" s="3" t="s">
        <v>7</v>
      </c>
      <c r="D426">
        <v>10</v>
      </c>
      <c r="E426" s="76">
        <v>33.575771485240914</v>
      </c>
      <c r="F426" s="76">
        <v>1.526026000430363</v>
      </c>
      <c r="G426" s="76">
        <v>3.5138047201122786</v>
      </c>
      <c r="H426" s="35">
        <f t="shared" si="11"/>
        <v>55</v>
      </c>
      <c r="M426" s="43"/>
      <c r="N426" s="43"/>
      <c r="O426" s="39">
        <v>403</v>
      </c>
      <c r="P426" s="40">
        <v>12</v>
      </c>
    </row>
    <row r="427" spans="1:16" x14ac:dyDescent="0.2">
      <c r="A427" s="3" t="s">
        <v>4</v>
      </c>
      <c r="B427" s="2">
        <v>5</v>
      </c>
      <c r="C427" s="3" t="s">
        <v>7</v>
      </c>
      <c r="D427">
        <v>20</v>
      </c>
      <c r="E427" s="76">
        <v>8.2466807156732074</v>
      </c>
      <c r="F427" s="76">
        <v>0.91627918043610956</v>
      </c>
      <c r="G427" s="76">
        <v>2.1098107818929872</v>
      </c>
      <c r="H427" s="35">
        <f t="shared" si="11"/>
        <v>20</v>
      </c>
      <c r="M427" s="43"/>
      <c r="N427" s="43"/>
      <c r="O427" s="39">
        <v>1097</v>
      </c>
      <c r="P427" s="40">
        <v>17.857142857142858</v>
      </c>
    </row>
    <row r="428" spans="1:16" x14ac:dyDescent="0.2">
      <c r="A428" s="3" t="s">
        <v>4</v>
      </c>
      <c r="B428" s="2">
        <v>5</v>
      </c>
      <c r="C428" s="3" t="s">
        <v>7</v>
      </c>
      <c r="D428">
        <v>10</v>
      </c>
      <c r="E428" s="76">
        <v>90.713487872405281</v>
      </c>
      <c r="F428" s="76">
        <v>1.9576718655943346</v>
      </c>
      <c r="G428" s="76">
        <v>4.5077060546913579</v>
      </c>
      <c r="H428" s="35">
        <f t="shared" si="11"/>
        <v>148</v>
      </c>
      <c r="M428" s="43"/>
      <c r="N428" s="43"/>
      <c r="O428" s="39">
        <v>2981</v>
      </c>
      <c r="P428" s="40">
        <v>32.222222222222221</v>
      </c>
    </row>
    <row r="429" spans="1:16" x14ac:dyDescent="0.2">
      <c r="A429" s="3" t="s">
        <v>4</v>
      </c>
      <c r="B429" s="2">
        <v>5</v>
      </c>
      <c r="C429" s="3" t="s">
        <v>7</v>
      </c>
      <c r="D429">
        <v>20</v>
      </c>
      <c r="E429" s="76">
        <v>11.780972450961723</v>
      </c>
      <c r="F429" s="76">
        <v>1.0711811404218528</v>
      </c>
      <c r="G429" s="76">
        <v>2.4664857258317197</v>
      </c>
      <c r="H429" s="35">
        <f t="shared" si="11"/>
        <v>20</v>
      </c>
      <c r="M429" s="43"/>
      <c r="N429" s="43"/>
      <c r="O429" s="39">
        <v>8103</v>
      </c>
      <c r="P429" s="40">
        <v>36</v>
      </c>
    </row>
    <row r="430" spans="1:16" x14ac:dyDescent="0.2">
      <c r="A430" s="3" t="s">
        <v>4</v>
      </c>
      <c r="B430" s="2">
        <v>5</v>
      </c>
      <c r="C430" s="3" t="s">
        <v>7</v>
      </c>
      <c r="D430">
        <v>0</v>
      </c>
      <c r="E430" s="76">
        <v>15.707963267948966</v>
      </c>
      <c r="F430" s="76">
        <v>1.1961198770301527</v>
      </c>
      <c r="G430" s="76">
        <v>2.7541677982835004</v>
      </c>
      <c r="H430" s="35">
        <f t="shared" si="11"/>
        <v>20</v>
      </c>
      <c r="M430" s="43"/>
      <c r="N430" s="43"/>
      <c r="O430" s="39">
        <v>22026</v>
      </c>
      <c r="P430" s="40">
        <v>70</v>
      </c>
    </row>
    <row r="431" spans="1:16" x14ac:dyDescent="0.2">
      <c r="A431" s="3" t="s">
        <v>4</v>
      </c>
      <c r="B431" s="2">
        <v>5</v>
      </c>
      <c r="C431" s="3" t="s">
        <v>7</v>
      </c>
      <c r="D431">
        <v>0</v>
      </c>
      <c r="E431" s="76">
        <v>32.986722862692829</v>
      </c>
      <c r="F431" s="76">
        <v>1.518339171764072</v>
      </c>
      <c r="G431" s="76">
        <v>3.496105143012878</v>
      </c>
      <c r="H431" s="35">
        <f t="shared" si="11"/>
        <v>55</v>
      </c>
      <c r="M431" s="43"/>
      <c r="N431" s="36" t="s">
        <v>12</v>
      </c>
      <c r="O431" s="36">
        <v>1</v>
      </c>
      <c r="P431" s="38">
        <v>0</v>
      </c>
    </row>
    <row r="432" spans="1:16" x14ac:dyDescent="0.2">
      <c r="A432" s="3" t="s">
        <v>4</v>
      </c>
      <c r="B432" s="2">
        <v>6</v>
      </c>
      <c r="C432" s="3" t="s">
        <v>7</v>
      </c>
      <c r="D432">
        <v>0</v>
      </c>
      <c r="E432" s="76">
        <v>33.575771485240914</v>
      </c>
      <c r="F432" s="76">
        <v>1.526026000430363</v>
      </c>
      <c r="G432" s="76">
        <v>3.5138047201122786</v>
      </c>
      <c r="H432" s="35">
        <f t="shared" si="11"/>
        <v>55</v>
      </c>
      <c r="M432" s="43"/>
      <c r="N432" s="43"/>
      <c r="O432" s="39">
        <v>3</v>
      </c>
      <c r="P432" s="40">
        <v>0</v>
      </c>
    </row>
    <row r="433" spans="1:16" x14ac:dyDescent="0.2">
      <c r="A433" s="3" t="s">
        <v>4</v>
      </c>
      <c r="B433" s="2">
        <v>6</v>
      </c>
      <c r="C433" s="3" t="s">
        <v>7</v>
      </c>
      <c r="D433">
        <v>0</v>
      </c>
      <c r="E433" s="76">
        <v>3.1415926535897931</v>
      </c>
      <c r="F433" s="76">
        <v>0.49714987269413385</v>
      </c>
      <c r="G433" s="76">
        <v>1.1447298858494002</v>
      </c>
      <c r="H433" s="35">
        <f t="shared" si="11"/>
        <v>7</v>
      </c>
      <c r="M433" s="43"/>
      <c r="N433" s="43"/>
      <c r="O433" s="39">
        <v>7</v>
      </c>
      <c r="P433" s="40">
        <v>2</v>
      </c>
    </row>
    <row r="434" spans="1:16" x14ac:dyDescent="0.2">
      <c r="A434" s="3" t="s">
        <v>4</v>
      </c>
      <c r="B434" s="2">
        <v>6</v>
      </c>
      <c r="C434" s="3" t="s">
        <v>7</v>
      </c>
      <c r="D434">
        <v>30</v>
      </c>
      <c r="E434" s="76">
        <v>3.5342917352885173</v>
      </c>
      <c r="F434" s="76">
        <v>0.54830239514151513</v>
      </c>
      <c r="G434" s="76">
        <v>1.2625129215057835</v>
      </c>
      <c r="H434" s="35">
        <f t="shared" si="11"/>
        <v>7</v>
      </c>
      <c r="M434" s="43"/>
      <c r="N434" s="43"/>
      <c r="O434" s="39">
        <v>20</v>
      </c>
      <c r="P434" s="40">
        <v>2.8571428571428572</v>
      </c>
    </row>
    <row r="435" spans="1:16" x14ac:dyDescent="0.2">
      <c r="A435" s="3" t="s">
        <v>4</v>
      </c>
      <c r="B435" s="2">
        <v>6</v>
      </c>
      <c r="C435" s="3" t="s">
        <v>7</v>
      </c>
      <c r="D435">
        <v>15</v>
      </c>
      <c r="E435" s="76">
        <v>17.27875959474386</v>
      </c>
      <c r="F435" s="76">
        <v>1.2375125621883776</v>
      </c>
      <c r="G435" s="76">
        <v>2.8494779780878252</v>
      </c>
      <c r="H435" s="35">
        <f t="shared" si="11"/>
        <v>20</v>
      </c>
      <c r="M435" s="43"/>
      <c r="N435" s="43"/>
      <c r="O435" s="39">
        <v>55</v>
      </c>
      <c r="P435" s="40">
        <v>20</v>
      </c>
    </row>
    <row r="436" spans="1:16" x14ac:dyDescent="0.2">
      <c r="A436" s="3" t="s">
        <v>4</v>
      </c>
      <c r="B436" s="2">
        <v>6</v>
      </c>
      <c r="C436" s="3" t="s">
        <v>7</v>
      </c>
      <c r="D436">
        <v>10</v>
      </c>
      <c r="E436" s="76">
        <v>31.415926535897931</v>
      </c>
      <c r="F436" s="76">
        <v>1.4971498726941339</v>
      </c>
      <c r="G436" s="76">
        <v>3.4473149788434458</v>
      </c>
      <c r="H436" s="35">
        <f t="shared" si="11"/>
        <v>55</v>
      </c>
      <c r="M436" s="43"/>
      <c r="N436" s="43"/>
      <c r="O436" s="39">
        <v>148</v>
      </c>
      <c r="P436" s="40">
        <v>20.23076923076923</v>
      </c>
    </row>
    <row r="437" spans="1:16" x14ac:dyDescent="0.2">
      <c r="A437" s="3" t="s">
        <v>4</v>
      </c>
      <c r="B437" s="2">
        <v>6</v>
      </c>
      <c r="C437" s="3" t="s">
        <v>7</v>
      </c>
      <c r="D437">
        <v>70</v>
      </c>
      <c r="E437" s="76">
        <v>43.196898986859658</v>
      </c>
      <c r="F437" s="76">
        <v>1.6354525708604153</v>
      </c>
      <c r="G437" s="76">
        <v>3.7657687099619803</v>
      </c>
      <c r="H437" s="35">
        <f t="shared" si="11"/>
        <v>55</v>
      </c>
      <c r="M437" s="43"/>
      <c r="N437" s="43"/>
      <c r="O437" s="39">
        <v>403</v>
      </c>
      <c r="P437" s="40">
        <v>40.166666666666664</v>
      </c>
    </row>
    <row r="438" spans="1:16" x14ac:dyDescent="0.2">
      <c r="A438" s="3" t="s">
        <v>4</v>
      </c>
      <c r="B438" s="2">
        <v>6</v>
      </c>
      <c r="C438" s="3" t="s">
        <v>7</v>
      </c>
      <c r="D438">
        <v>20</v>
      </c>
      <c r="E438" s="76">
        <v>62.831853071795862</v>
      </c>
      <c r="F438" s="76">
        <v>1.7981798683581149</v>
      </c>
      <c r="G438" s="76">
        <v>4.1404621594033912</v>
      </c>
      <c r="H438" s="35">
        <f t="shared" si="11"/>
        <v>148</v>
      </c>
      <c r="M438" s="43"/>
      <c r="N438" s="43"/>
      <c r="O438" s="39">
        <v>1097</v>
      </c>
      <c r="P438" s="40">
        <v>42.058823529411768</v>
      </c>
    </row>
    <row r="439" spans="1:16" x14ac:dyDescent="0.2">
      <c r="A439" s="3" t="s">
        <v>4</v>
      </c>
      <c r="B439" s="2">
        <v>6</v>
      </c>
      <c r="C439" s="3" t="s">
        <v>7</v>
      </c>
      <c r="D439">
        <v>0</v>
      </c>
      <c r="E439" s="76">
        <v>18.849555921538759</v>
      </c>
      <c r="F439" s="76">
        <v>1.2753011230777775</v>
      </c>
      <c r="G439" s="76">
        <v>2.9364893550774553</v>
      </c>
      <c r="H439" s="35">
        <f t="shared" si="11"/>
        <v>20</v>
      </c>
      <c r="M439" s="43"/>
      <c r="N439" s="43"/>
      <c r="O439" s="39">
        <v>2981</v>
      </c>
      <c r="P439" s="40">
        <v>41.428571428571431</v>
      </c>
    </row>
    <row r="440" spans="1:16" x14ac:dyDescent="0.2">
      <c r="A440" s="3" t="s">
        <v>4</v>
      </c>
      <c r="B440" s="2">
        <v>6</v>
      </c>
      <c r="C440" s="3" t="s">
        <v>7</v>
      </c>
      <c r="D440">
        <v>0</v>
      </c>
      <c r="E440" s="76">
        <v>6.2831853071795862</v>
      </c>
      <c r="F440" s="76">
        <v>0.79817986835811505</v>
      </c>
      <c r="G440" s="76">
        <v>1.8378770664093453</v>
      </c>
      <c r="H440" s="35">
        <f t="shared" si="11"/>
        <v>7</v>
      </c>
      <c r="M440" s="43"/>
      <c r="N440" s="36" t="s">
        <v>7</v>
      </c>
      <c r="O440" s="36">
        <v>20</v>
      </c>
      <c r="P440" s="38">
        <v>32.5</v>
      </c>
    </row>
    <row r="441" spans="1:16" x14ac:dyDescent="0.2">
      <c r="A441" s="3" t="s">
        <v>4</v>
      </c>
      <c r="B441" s="2">
        <v>7</v>
      </c>
      <c r="C441" s="3" t="s">
        <v>7</v>
      </c>
      <c r="D441">
        <v>0</v>
      </c>
      <c r="E441" s="76">
        <v>8.2466807156732074</v>
      </c>
      <c r="F441" s="76">
        <v>0.91627918043610956</v>
      </c>
      <c r="G441" s="76">
        <v>2.1098107818929872</v>
      </c>
      <c r="H441" s="35">
        <f t="shared" si="11"/>
        <v>20</v>
      </c>
      <c r="M441" s="41" t="s">
        <v>46</v>
      </c>
      <c r="N441" s="45"/>
      <c r="O441" s="45"/>
      <c r="P441" s="42">
        <v>15.536890645586297</v>
      </c>
    </row>
    <row r="442" spans="1:16" x14ac:dyDescent="0.2">
      <c r="A442" s="3" t="s">
        <v>4</v>
      </c>
      <c r="B442" s="2">
        <v>7</v>
      </c>
      <c r="C442" s="3" t="s">
        <v>7</v>
      </c>
      <c r="D442">
        <v>5</v>
      </c>
      <c r="E442" s="76">
        <v>21.598449493429829</v>
      </c>
      <c r="F442" s="76">
        <v>1.334422575196434</v>
      </c>
      <c r="G442" s="76">
        <v>3.0726215294020354</v>
      </c>
      <c r="H442" s="35">
        <f t="shared" si="11"/>
        <v>55</v>
      </c>
    </row>
    <row r="443" spans="1:16" x14ac:dyDescent="0.2">
      <c r="A443" s="3" t="s">
        <v>4</v>
      </c>
      <c r="B443" s="2">
        <v>7</v>
      </c>
      <c r="C443" s="3" t="s">
        <v>7</v>
      </c>
      <c r="D443">
        <v>0</v>
      </c>
      <c r="E443" s="76">
        <v>14.137166941154069</v>
      </c>
      <c r="F443" s="76">
        <v>1.1503623864694774</v>
      </c>
      <c r="G443" s="76">
        <v>2.6488072826256741</v>
      </c>
      <c r="H443" s="35">
        <f t="shared" si="11"/>
        <v>20</v>
      </c>
    </row>
    <row r="444" spans="1:16" x14ac:dyDescent="0.2">
      <c r="A444" s="3" t="s">
        <v>4</v>
      </c>
      <c r="B444" s="2">
        <v>7</v>
      </c>
      <c r="C444" s="3" t="s">
        <v>7</v>
      </c>
      <c r="D444">
        <v>0</v>
      </c>
      <c r="E444" s="76">
        <v>4.908738521234052</v>
      </c>
      <c r="F444" s="76">
        <v>0.69096989871024672</v>
      </c>
      <c r="G444" s="76">
        <v>1.5910169884778196</v>
      </c>
      <c r="H444" s="35">
        <f t="shared" si="11"/>
        <v>7</v>
      </c>
    </row>
    <row r="445" spans="1:16" x14ac:dyDescent="0.2">
      <c r="A445" s="3" t="s">
        <v>4</v>
      </c>
      <c r="B445" s="2">
        <v>7</v>
      </c>
      <c r="C445" s="3" t="s">
        <v>7</v>
      </c>
      <c r="D445">
        <v>0</v>
      </c>
      <c r="E445" s="76">
        <v>23.561944901923447</v>
      </c>
      <c r="F445" s="76">
        <v>1.3722111360858338</v>
      </c>
      <c r="G445" s="76">
        <v>3.1596329063916646</v>
      </c>
      <c r="H445" s="35">
        <f t="shared" si="11"/>
        <v>55</v>
      </c>
    </row>
    <row r="446" spans="1:16" x14ac:dyDescent="0.2">
      <c r="A446" s="3" t="s">
        <v>4</v>
      </c>
      <c r="B446" s="2">
        <v>7</v>
      </c>
      <c r="C446" s="3" t="s">
        <v>7</v>
      </c>
      <c r="D446">
        <v>0</v>
      </c>
      <c r="E446" s="76">
        <v>2.9452431127404308</v>
      </c>
      <c r="F446" s="76">
        <v>0.46912114909389024</v>
      </c>
      <c r="G446" s="76">
        <v>1.0801913647118289</v>
      </c>
      <c r="H446" s="35">
        <f t="shared" si="11"/>
        <v>3</v>
      </c>
    </row>
    <row r="447" spans="1:16" x14ac:dyDescent="0.2">
      <c r="A447" s="3" t="s">
        <v>4</v>
      </c>
      <c r="B447" s="2">
        <v>7</v>
      </c>
      <c r="C447" s="3" t="s">
        <v>7</v>
      </c>
      <c r="D447">
        <v>0</v>
      </c>
      <c r="E447" s="76">
        <v>19.438604544086846</v>
      </c>
      <c r="F447" s="76">
        <v>1.288665084635759</v>
      </c>
      <c r="G447" s="76">
        <v>2.967261013744209</v>
      </c>
      <c r="H447" s="35">
        <f t="shared" si="11"/>
        <v>20</v>
      </c>
    </row>
    <row r="448" spans="1:16" x14ac:dyDescent="0.2">
      <c r="A448" s="3" t="s">
        <v>4</v>
      </c>
      <c r="B448" s="2">
        <v>7</v>
      </c>
      <c r="C448" s="3" t="s">
        <v>7</v>
      </c>
      <c r="D448">
        <v>10</v>
      </c>
      <c r="E448" s="76">
        <v>40.840704496667314</v>
      </c>
      <c r="F448" s="76">
        <v>1.6110932250009706</v>
      </c>
      <c r="G448" s="76">
        <v>3.7096792433109371</v>
      </c>
      <c r="H448" s="35">
        <f t="shared" si="11"/>
        <v>55</v>
      </c>
    </row>
    <row r="449" spans="1:8" x14ac:dyDescent="0.2">
      <c r="A449" s="3" t="s">
        <v>4</v>
      </c>
      <c r="B449" s="2">
        <v>7</v>
      </c>
      <c r="C449" s="3" t="s">
        <v>7</v>
      </c>
      <c r="D449">
        <v>70</v>
      </c>
      <c r="E449" s="76">
        <v>410.90461112627696</v>
      </c>
      <c r="F449" s="76">
        <v>2.613741014894047</v>
      </c>
      <c r="G449" s="76">
        <v>6.0183610978421607</v>
      </c>
      <c r="H449" s="35">
        <f t="shared" si="11"/>
        <v>1097</v>
      </c>
    </row>
    <row r="450" spans="1:8" x14ac:dyDescent="0.2">
      <c r="A450" s="3" t="s">
        <v>4</v>
      </c>
      <c r="B450" s="2">
        <v>7</v>
      </c>
      <c r="C450" s="3" t="s">
        <v>7</v>
      </c>
      <c r="D450">
        <v>10</v>
      </c>
      <c r="E450" s="76">
        <v>30.536280592892791</v>
      </c>
      <c r="F450" s="76">
        <v>1.4848161376204085</v>
      </c>
      <c r="G450" s="76">
        <v>3.4189155043217481</v>
      </c>
      <c r="H450" s="35">
        <f t="shared" si="11"/>
        <v>55</v>
      </c>
    </row>
    <row r="451" spans="1:8" x14ac:dyDescent="0.2">
      <c r="A451" s="3" t="s">
        <v>4</v>
      </c>
      <c r="B451" s="2">
        <v>8</v>
      </c>
      <c r="C451" s="3" t="s">
        <v>7</v>
      </c>
      <c r="D451">
        <v>50</v>
      </c>
      <c r="E451" s="76">
        <v>10.602875205865551</v>
      </c>
      <c r="F451" s="76">
        <v>1.0254236498611775</v>
      </c>
      <c r="G451" s="76">
        <v>2.3611252101738933</v>
      </c>
      <c r="H451" s="35">
        <f t="shared" ref="H451:H514" si="12">VLOOKUP(E451,J$2:K$16,2)</f>
        <v>20</v>
      </c>
    </row>
    <row r="452" spans="1:8" x14ac:dyDescent="0.2">
      <c r="A452" s="3" t="s">
        <v>4</v>
      </c>
      <c r="B452" s="2">
        <v>8</v>
      </c>
      <c r="C452" s="3" t="s">
        <v>7</v>
      </c>
      <c r="D452">
        <v>10</v>
      </c>
      <c r="E452" s="76">
        <v>3.9269908169872414</v>
      </c>
      <c r="F452" s="76">
        <v>0.59405988570219026</v>
      </c>
      <c r="G452" s="76">
        <v>1.3678734371636099</v>
      </c>
      <c r="H452" s="35">
        <f t="shared" si="12"/>
        <v>7</v>
      </c>
    </row>
    <row r="453" spans="1:8" x14ac:dyDescent="0.2">
      <c r="A453" s="3" t="s">
        <v>4</v>
      </c>
      <c r="B453" s="2">
        <v>8</v>
      </c>
      <c r="C453" s="3" t="s">
        <v>7</v>
      </c>
      <c r="D453">
        <v>50</v>
      </c>
      <c r="E453" s="76">
        <v>27.488935718910689</v>
      </c>
      <c r="F453" s="76">
        <v>1.4391579257164471</v>
      </c>
      <c r="G453" s="76">
        <v>3.3137835862189231</v>
      </c>
      <c r="H453" s="35">
        <f t="shared" si="12"/>
        <v>55</v>
      </c>
    </row>
    <row r="454" spans="1:8" x14ac:dyDescent="0.2">
      <c r="A454" s="3" t="s">
        <v>4</v>
      </c>
      <c r="B454" s="2">
        <v>8</v>
      </c>
      <c r="C454" s="3" t="s">
        <v>7</v>
      </c>
      <c r="D454">
        <v>0</v>
      </c>
      <c r="E454" s="76">
        <v>2.3561944901923448</v>
      </c>
      <c r="F454" s="76">
        <v>0.37221113608583389</v>
      </c>
      <c r="G454" s="76">
        <v>0.85704781339761926</v>
      </c>
      <c r="H454" s="35">
        <f t="shared" si="12"/>
        <v>3</v>
      </c>
    </row>
    <row r="455" spans="1:8" x14ac:dyDescent="0.2">
      <c r="A455" s="3" t="s">
        <v>4</v>
      </c>
      <c r="B455" s="2">
        <v>8</v>
      </c>
      <c r="C455" s="3" t="s">
        <v>7</v>
      </c>
      <c r="D455">
        <v>5</v>
      </c>
      <c r="E455" s="76">
        <v>78.932515421443554</v>
      </c>
      <c r="F455" s="76">
        <v>1.8972559431226792</v>
      </c>
      <c r="G455" s="76">
        <v>4.3685932522286404</v>
      </c>
      <c r="H455" s="35">
        <f t="shared" si="12"/>
        <v>148</v>
      </c>
    </row>
    <row r="456" spans="1:8" x14ac:dyDescent="0.2">
      <c r="A456" s="3" t="s">
        <v>4</v>
      </c>
      <c r="B456" s="2">
        <v>8</v>
      </c>
      <c r="C456" s="3" t="s">
        <v>7</v>
      </c>
      <c r="D456">
        <v>40</v>
      </c>
      <c r="E456" s="76">
        <v>127.23450247038662</v>
      </c>
      <c r="F456" s="76">
        <v>2.1046048959088024</v>
      </c>
      <c r="G456" s="76">
        <v>4.8460318599618937</v>
      </c>
      <c r="H456" s="35">
        <f t="shared" si="12"/>
        <v>148</v>
      </c>
    </row>
    <row r="457" spans="1:8" x14ac:dyDescent="0.2">
      <c r="A457" s="3" t="s">
        <v>4</v>
      </c>
      <c r="B457" s="2">
        <v>8</v>
      </c>
      <c r="C457" s="3" t="s">
        <v>7</v>
      </c>
      <c r="D457">
        <v>70</v>
      </c>
      <c r="E457" s="76">
        <v>90.320788790706558</v>
      </c>
      <c r="F457" s="76">
        <v>1.9557877217197832</v>
      </c>
      <c r="G457" s="76">
        <v>4.5033676530927593</v>
      </c>
      <c r="H457" s="35">
        <f t="shared" si="12"/>
        <v>148</v>
      </c>
    </row>
    <row r="458" spans="1:8" x14ac:dyDescent="0.2">
      <c r="A458" s="3" t="s">
        <v>4</v>
      </c>
      <c r="B458" s="2">
        <v>8</v>
      </c>
      <c r="C458" s="3" t="s">
        <v>7</v>
      </c>
      <c r="D458">
        <v>20</v>
      </c>
      <c r="E458" s="76">
        <v>15.707963267948966</v>
      </c>
      <c r="F458" s="76">
        <v>1.1961198770301527</v>
      </c>
      <c r="G458" s="76">
        <v>2.7541677982835004</v>
      </c>
      <c r="H458" s="35">
        <f t="shared" si="12"/>
        <v>20</v>
      </c>
    </row>
    <row r="459" spans="1:8" x14ac:dyDescent="0.2">
      <c r="A459" s="3" t="s">
        <v>4</v>
      </c>
      <c r="B459" s="2">
        <v>8</v>
      </c>
      <c r="C459" s="3" t="s">
        <v>7</v>
      </c>
      <c r="D459">
        <v>60</v>
      </c>
      <c r="E459" s="76">
        <v>163.36281798666926</v>
      </c>
      <c r="F459" s="76">
        <v>2.2131532163289331</v>
      </c>
      <c r="G459" s="76">
        <v>5.0959736044308279</v>
      </c>
      <c r="H459" s="35">
        <f t="shared" si="12"/>
        <v>403</v>
      </c>
    </row>
    <row r="460" spans="1:8" x14ac:dyDescent="0.2">
      <c r="A460" s="3" t="s">
        <v>4</v>
      </c>
      <c r="B460" s="2">
        <v>8</v>
      </c>
      <c r="C460" s="3" t="s">
        <v>7</v>
      </c>
      <c r="D460">
        <v>0</v>
      </c>
      <c r="E460" s="76">
        <v>24.740042147019622</v>
      </c>
      <c r="F460" s="76">
        <v>1.3934004351557721</v>
      </c>
      <c r="G460" s="76">
        <v>3.2084230705610968</v>
      </c>
      <c r="H460" s="35">
        <f t="shared" si="12"/>
        <v>55</v>
      </c>
    </row>
    <row r="461" spans="1:8" x14ac:dyDescent="0.2">
      <c r="A461" s="3" t="s">
        <v>4</v>
      </c>
      <c r="B461" s="2">
        <v>8</v>
      </c>
      <c r="C461" s="3" t="s">
        <v>7</v>
      </c>
      <c r="D461">
        <v>5</v>
      </c>
      <c r="E461" s="76">
        <v>3.1415926535897931</v>
      </c>
      <c r="F461" s="76">
        <v>0.49714987269413385</v>
      </c>
      <c r="G461" s="76">
        <v>1.1447298858494002</v>
      </c>
      <c r="H461" s="35">
        <f t="shared" si="12"/>
        <v>7</v>
      </c>
    </row>
    <row r="462" spans="1:8" x14ac:dyDescent="0.2">
      <c r="A462" s="3" t="s">
        <v>4</v>
      </c>
      <c r="B462" s="2">
        <v>8</v>
      </c>
      <c r="C462" s="3" t="s">
        <v>7</v>
      </c>
      <c r="D462">
        <v>10</v>
      </c>
      <c r="E462" s="76">
        <v>5.8904862254808616</v>
      </c>
      <c r="F462" s="76">
        <v>0.7701511447578715</v>
      </c>
      <c r="G462" s="76">
        <v>1.7733385452717743</v>
      </c>
      <c r="H462" s="35">
        <f t="shared" si="12"/>
        <v>7</v>
      </c>
    </row>
    <row r="463" spans="1:8" x14ac:dyDescent="0.2">
      <c r="A463" s="3" t="s">
        <v>4</v>
      </c>
      <c r="B463" s="2">
        <v>9</v>
      </c>
      <c r="C463" s="26" t="s">
        <v>7</v>
      </c>
      <c r="D463">
        <v>60</v>
      </c>
      <c r="E463" s="76">
        <v>25.918139392115794</v>
      </c>
      <c r="F463" s="76">
        <v>1.4136038212440589</v>
      </c>
      <c r="G463" s="76">
        <v>3.2549430861959898</v>
      </c>
      <c r="H463" s="35">
        <f t="shared" si="12"/>
        <v>55</v>
      </c>
    </row>
    <row r="464" spans="1:8" x14ac:dyDescent="0.2">
      <c r="A464" s="3" t="s">
        <v>4</v>
      </c>
      <c r="B464" s="2">
        <v>9</v>
      </c>
      <c r="C464" s="26" t="s">
        <v>7</v>
      </c>
      <c r="D464">
        <v>20</v>
      </c>
      <c r="E464" s="76">
        <v>11.780972450961723</v>
      </c>
      <c r="F464" s="76">
        <v>1.0711811404218528</v>
      </c>
      <c r="G464" s="76">
        <v>2.4664857258317197</v>
      </c>
      <c r="H464" s="35">
        <f t="shared" si="12"/>
        <v>20</v>
      </c>
    </row>
    <row r="465" spans="1:8" x14ac:dyDescent="0.2">
      <c r="A465" s="11" t="s">
        <v>4</v>
      </c>
      <c r="B465" s="7">
        <v>9</v>
      </c>
      <c r="C465" s="11" t="s">
        <v>7</v>
      </c>
      <c r="D465">
        <v>20</v>
      </c>
      <c r="E465" s="76">
        <v>15.315264186250241</v>
      </c>
      <c r="F465" s="76">
        <v>1.1851244927286895</v>
      </c>
      <c r="G465" s="76">
        <v>2.7288499902992105</v>
      </c>
      <c r="H465" s="35">
        <f t="shared" si="12"/>
        <v>20</v>
      </c>
    </row>
    <row r="466" spans="1:8" x14ac:dyDescent="0.2">
      <c r="A466" s="11" t="s">
        <v>4</v>
      </c>
      <c r="B466" s="7">
        <v>9</v>
      </c>
      <c r="C466" s="11" t="s">
        <v>7</v>
      </c>
      <c r="D466">
        <v>5</v>
      </c>
      <c r="E466" s="76">
        <v>3.1415926535897931</v>
      </c>
      <c r="F466" s="76">
        <v>0.49714987269413385</v>
      </c>
      <c r="G466" s="76">
        <v>1.1447298858494002</v>
      </c>
      <c r="H466" s="35">
        <f t="shared" si="12"/>
        <v>7</v>
      </c>
    </row>
    <row r="467" spans="1:8" x14ac:dyDescent="0.2">
      <c r="A467" s="11" t="s">
        <v>4</v>
      </c>
      <c r="B467" s="7">
        <v>10</v>
      </c>
      <c r="C467" s="11" t="s">
        <v>7</v>
      </c>
      <c r="D467">
        <v>20</v>
      </c>
      <c r="E467" s="76">
        <v>9.8174770424681039</v>
      </c>
      <c r="F467" s="76">
        <v>0.99199989437422786</v>
      </c>
      <c r="G467" s="76">
        <v>2.2841641690377652</v>
      </c>
      <c r="H467" s="35">
        <f t="shared" si="12"/>
        <v>20</v>
      </c>
    </row>
    <row r="468" spans="1:8" x14ac:dyDescent="0.2">
      <c r="A468" s="11" t="s">
        <v>4</v>
      </c>
      <c r="B468" s="7">
        <v>10</v>
      </c>
      <c r="C468" s="11" t="s">
        <v>7</v>
      </c>
      <c r="D468">
        <v>15</v>
      </c>
      <c r="E468" s="76">
        <v>25.918139392115794</v>
      </c>
      <c r="F468" s="76">
        <v>1.4136038212440589</v>
      </c>
      <c r="G468" s="76">
        <v>3.2549430861959898</v>
      </c>
      <c r="H468" s="35">
        <f t="shared" si="12"/>
        <v>55</v>
      </c>
    </row>
    <row r="469" spans="1:8" x14ac:dyDescent="0.2">
      <c r="A469" s="3" t="s">
        <v>4</v>
      </c>
      <c r="B469" s="2">
        <v>10</v>
      </c>
      <c r="C469" s="3" t="s">
        <v>7</v>
      </c>
      <c r="D469">
        <v>40</v>
      </c>
      <c r="E469" s="76">
        <v>14.137166941154069</v>
      </c>
      <c r="F469" s="76">
        <v>1.1503623864694774</v>
      </c>
      <c r="G469" s="76">
        <v>2.6488072826256741</v>
      </c>
      <c r="H469" s="35">
        <f t="shared" si="12"/>
        <v>20</v>
      </c>
    </row>
    <row r="470" spans="1:8" x14ac:dyDescent="0.2">
      <c r="A470" s="3" t="s">
        <v>4</v>
      </c>
      <c r="B470" s="2">
        <v>10</v>
      </c>
      <c r="C470" s="3" t="s">
        <v>7</v>
      </c>
      <c r="D470">
        <v>0</v>
      </c>
      <c r="E470" s="76">
        <v>3.9269908169872414</v>
      </c>
      <c r="F470" s="76">
        <v>0.59405988570219026</v>
      </c>
      <c r="G470" s="76">
        <v>1.3678734371636099</v>
      </c>
      <c r="H470" s="35">
        <f t="shared" si="12"/>
        <v>7</v>
      </c>
    </row>
    <row r="471" spans="1:8" x14ac:dyDescent="0.2">
      <c r="A471" s="3" t="s">
        <v>4</v>
      </c>
      <c r="B471" s="2">
        <v>10</v>
      </c>
      <c r="C471" s="3" t="s">
        <v>7</v>
      </c>
      <c r="D471">
        <v>10</v>
      </c>
      <c r="E471" s="76">
        <v>3.9269908169872414</v>
      </c>
      <c r="F471" s="76">
        <v>0.59405988570219026</v>
      </c>
      <c r="G471" s="76">
        <v>1.3678734371636099</v>
      </c>
      <c r="H471" s="35">
        <f t="shared" si="12"/>
        <v>7</v>
      </c>
    </row>
    <row r="472" spans="1:8" x14ac:dyDescent="0.2">
      <c r="A472" s="3" t="s">
        <v>4</v>
      </c>
      <c r="B472" s="2">
        <v>10</v>
      </c>
      <c r="C472" s="3" t="s">
        <v>7</v>
      </c>
      <c r="D472">
        <v>30</v>
      </c>
      <c r="E472" s="76">
        <v>53.407075111026487</v>
      </c>
      <c r="F472" s="76">
        <v>1.7275987940724078</v>
      </c>
      <c r="G472" s="76">
        <v>3.9779432299056161</v>
      </c>
      <c r="H472" s="35">
        <f t="shared" si="12"/>
        <v>55</v>
      </c>
    </row>
    <row r="473" spans="1:8" x14ac:dyDescent="0.2">
      <c r="A473" s="3" t="s">
        <v>4</v>
      </c>
      <c r="B473" s="2">
        <v>10</v>
      </c>
      <c r="C473" s="3" t="s">
        <v>7</v>
      </c>
      <c r="D473">
        <v>20</v>
      </c>
      <c r="E473" s="76">
        <v>5.497787143782138</v>
      </c>
      <c r="F473" s="76">
        <v>0.74018792138042833</v>
      </c>
      <c r="G473" s="76">
        <v>1.7043456737848228</v>
      </c>
      <c r="H473" s="35">
        <f t="shared" si="12"/>
        <v>7</v>
      </c>
    </row>
    <row r="474" spans="1:8" x14ac:dyDescent="0.2">
      <c r="A474" s="3" t="s">
        <v>15</v>
      </c>
      <c r="B474" s="6">
        <v>3</v>
      </c>
      <c r="C474" s="11" t="s">
        <v>13</v>
      </c>
      <c r="D474">
        <v>0</v>
      </c>
      <c r="E474" s="76">
        <v>0.39269908169872414</v>
      </c>
      <c r="F474" s="76">
        <v>-0.40594011429780974</v>
      </c>
      <c r="G474" s="76">
        <v>-0.93471165583043581</v>
      </c>
      <c r="H474" s="35">
        <f t="shared" si="12"/>
        <v>1</v>
      </c>
    </row>
    <row r="475" spans="1:8" x14ac:dyDescent="0.2">
      <c r="A475" s="3" t="s">
        <v>15</v>
      </c>
      <c r="B475" s="6">
        <v>7</v>
      </c>
      <c r="C475" s="11" t="s">
        <v>13</v>
      </c>
      <c r="D475">
        <v>5</v>
      </c>
      <c r="E475" s="76">
        <v>2.3561944901923448</v>
      </c>
      <c r="F475" s="76">
        <v>0.37221113608583389</v>
      </c>
      <c r="G475" s="76">
        <v>0.85704781339761926</v>
      </c>
      <c r="H475" s="35">
        <f t="shared" si="12"/>
        <v>3</v>
      </c>
    </row>
    <row r="476" spans="1:8" x14ac:dyDescent="0.2">
      <c r="A476" s="3" t="s">
        <v>15</v>
      </c>
      <c r="B476" s="2">
        <v>9</v>
      </c>
      <c r="C476" s="26" t="s">
        <v>13</v>
      </c>
      <c r="D476">
        <v>15</v>
      </c>
      <c r="E476" s="76">
        <v>11.780972450961723</v>
      </c>
      <c r="F476" s="76">
        <v>1.0711811404218528</v>
      </c>
      <c r="G476" s="76">
        <v>2.4664857258317197</v>
      </c>
      <c r="H476" s="35">
        <f t="shared" si="12"/>
        <v>20</v>
      </c>
    </row>
    <row r="477" spans="1:8" x14ac:dyDescent="0.2">
      <c r="A477" s="3" t="s">
        <v>15</v>
      </c>
      <c r="B477" s="2">
        <v>9</v>
      </c>
      <c r="C477" s="26" t="s">
        <v>13</v>
      </c>
      <c r="D477">
        <v>10</v>
      </c>
      <c r="E477" s="76">
        <v>8.8357293382212934</v>
      </c>
      <c r="F477" s="76">
        <v>0.94624240381355273</v>
      </c>
      <c r="G477" s="76">
        <v>2.1788036533799389</v>
      </c>
      <c r="H477" s="35">
        <f t="shared" si="12"/>
        <v>20</v>
      </c>
    </row>
    <row r="478" spans="1:8" x14ac:dyDescent="0.2">
      <c r="A478" s="11" t="s">
        <v>15</v>
      </c>
      <c r="B478" s="7">
        <v>9</v>
      </c>
      <c r="C478" s="11" t="s">
        <v>13</v>
      </c>
      <c r="D478">
        <v>10</v>
      </c>
      <c r="E478" s="76">
        <v>1.5707963267948966</v>
      </c>
      <c r="F478" s="76">
        <v>0.19611987703015263</v>
      </c>
      <c r="G478" s="76">
        <v>0.45158270528945482</v>
      </c>
      <c r="H478" s="35">
        <f t="shared" si="12"/>
        <v>3</v>
      </c>
    </row>
    <row r="479" spans="1:8" x14ac:dyDescent="0.2">
      <c r="A479" s="11" t="s">
        <v>15</v>
      </c>
      <c r="B479" s="7">
        <v>9</v>
      </c>
      <c r="C479" s="11" t="s">
        <v>13</v>
      </c>
      <c r="D479">
        <v>0</v>
      </c>
      <c r="E479" s="76">
        <v>2.3561944901923448</v>
      </c>
      <c r="F479" s="76">
        <v>0.37221113608583389</v>
      </c>
      <c r="G479" s="76">
        <v>0.85704781339761926</v>
      </c>
      <c r="H479" s="35">
        <f t="shared" si="12"/>
        <v>3</v>
      </c>
    </row>
    <row r="480" spans="1:8" x14ac:dyDescent="0.2">
      <c r="A480" s="11" t="s">
        <v>15</v>
      </c>
      <c r="B480" s="7">
        <v>2</v>
      </c>
      <c r="C480" s="11" t="s">
        <v>23</v>
      </c>
      <c r="D480">
        <v>0</v>
      </c>
      <c r="E480" s="76">
        <v>15.315264186250241</v>
      </c>
      <c r="F480" s="76">
        <v>1.1851244927286895</v>
      </c>
      <c r="G480" s="76">
        <v>2.7288499902992105</v>
      </c>
      <c r="H480" s="35">
        <f t="shared" si="12"/>
        <v>20</v>
      </c>
    </row>
    <row r="481" spans="1:8" x14ac:dyDescent="0.2">
      <c r="A481" s="11" t="s">
        <v>15</v>
      </c>
      <c r="B481" s="7">
        <v>2</v>
      </c>
      <c r="C481" s="11" t="s">
        <v>23</v>
      </c>
      <c r="D481">
        <v>5</v>
      </c>
      <c r="E481" s="76">
        <v>28.077984341458777</v>
      </c>
      <c r="F481" s="76">
        <v>1.448365927503271</v>
      </c>
      <c r="G481" s="76">
        <v>3.3349857938695262</v>
      </c>
      <c r="H481" s="35">
        <f t="shared" si="12"/>
        <v>55</v>
      </c>
    </row>
    <row r="482" spans="1:8" x14ac:dyDescent="0.2">
      <c r="A482" s="3" t="s">
        <v>15</v>
      </c>
      <c r="B482" s="7">
        <v>1</v>
      </c>
      <c r="C482" s="11" t="s">
        <v>16</v>
      </c>
      <c r="D482">
        <v>10</v>
      </c>
      <c r="E482" s="76">
        <v>17.27875959474386</v>
      </c>
      <c r="F482" s="76">
        <v>1.2375125621883776</v>
      </c>
      <c r="G482" s="76">
        <v>2.8494779780878252</v>
      </c>
      <c r="H482" s="35">
        <f t="shared" si="12"/>
        <v>20</v>
      </c>
    </row>
    <row r="483" spans="1:8" x14ac:dyDescent="0.2">
      <c r="A483" s="3" t="s">
        <v>15</v>
      </c>
      <c r="B483" s="7">
        <v>1</v>
      </c>
      <c r="C483" s="11" t="s">
        <v>16</v>
      </c>
      <c r="D483">
        <v>20</v>
      </c>
      <c r="E483" s="76">
        <v>14.137166941154069</v>
      </c>
      <c r="F483" s="76">
        <v>1.1503623864694774</v>
      </c>
      <c r="G483" s="76">
        <v>2.6488072826256741</v>
      </c>
      <c r="H483" s="35">
        <f t="shared" si="12"/>
        <v>20</v>
      </c>
    </row>
    <row r="484" spans="1:8" x14ac:dyDescent="0.2">
      <c r="A484" s="3" t="s">
        <v>15</v>
      </c>
      <c r="B484" s="7">
        <v>1</v>
      </c>
      <c r="C484" s="11" t="s">
        <v>16</v>
      </c>
      <c r="D484">
        <v>50</v>
      </c>
      <c r="E484" s="76">
        <v>146.08405839192537</v>
      </c>
      <c r="F484" s="76">
        <v>2.1646028255840877</v>
      </c>
      <c r="G484" s="76">
        <v>4.9841821984427108</v>
      </c>
      <c r="H484" s="35">
        <f t="shared" si="12"/>
        <v>148</v>
      </c>
    </row>
    <row r="485" spans="1:8" x14ac:dyDescent="0.2">
      <c r="A485" s="3" t="s">
        <v>15</v>
      </c>
      <c r="B485" s="7">
        <v>1</v>
      </c>
      <c r="C485" s="11" t="s">
        <v>16</v>
      </c>
      <c r="D485">
        <v>5</v>
      </c>
      <c r="E485" s="76">
        <v>173.57299411083608</v>
      </c>
      <c r="F485" s="76">
        <v>2.2394821550512822</v>
      </c>
      <c r="G485" s="76">
        <v>5.1565982262472625</v>
      </c>
      <c r="H485" s="35">
        <f t="shared" si="12"/>
        <v>403</v>
      </c>
    </row>
    <row r="486" spans="1:8" x14ac:dyDescent="0.2">
      <c r="A486" s="3" t="s">
        <v>15</v>
      </c>
      <c r="B486" s="7">
        <v>1</v>
      </c>
      <c r="C486" s="11" t="s">
        <v>16</v>
      </c>
      <c r="D486">
        <v>0</v>
      </c>
      <c r="E486" s="76">
        <v>6.2831853071795862</v>
      </c>
      <c r="F486" s="76">
        <v>0.79817986835811505</v>
      </c>
      <c r="G486" s="76">
        <v>1.8378770664093453</v>
      </c>
      <c r="H486" s="35">
        <f t="shared" si="12"/>
        <v>7</v>
      </c>
    </row>
    <row r="487" spans="1:8" x14ac:dyDescent="0.2">
      <c r="A487" s="3" t="s">
        <v>15</v>
      </c>
      <c r="B487" s="7">
        <v>1</v>
      </c>
      <c r="C487" s="11" t="s">
        <v>16</v>
      </c>
      <c r="D487">
        <v>5</v>
      </c>
      <c r="E487" s="76">
        <v>153.15264186250241</v>
      </c>
      <c r="F487" s="76">
        <v>2.1851244927286895</v>
      </c>
      <c r="G487" s="76">
        <v>5.0314350832932559</v>
      </c>
      <c r="H487" s="35">
        <f t="shared" si="12"/>
        <v>403</v>
      </c>
    </row>
    <row r="488" spans="1:8" x14ac:dyDescent="0.2">
      <c r="A488" s="3" t="s">
        <v>15</v>
      </c>
      <c r="B488" s="7">
        <v>1</v>
      </c>
      <c r="C488" s="11" t="s">
        <v>16</v>
      </c>
      <c r="D488">
        <v>0</v>
      </c>
      <c r="E488" s="76">
        <v>3.5342917352885173</v>
      </c>
      <c r="F488" s="76">
        <v>0.54830239514151513</v>
      </c>
      <c r="G488" s="76">
        <v>1.2625129215057835</v>
      </c>
      <c r="H488" s="35">
        <f t="shared" si="12"/>
        <v>7</v>
      </c>
    </row>
    <row r="489" spans="1:8" x14ac:dyDescent="0.2">
      <c r="A489" s="3" t="s">
        <v>15</v>
      </c>
      <c r="B489" s="7">
        <v>1</v>
      </c>
      <c r="C489" s="11" t="s">
        <v>16</v>
      </c>
      <c r="D489">
        <v>5</v>
      </c>
      <c r="E489" s="76">
        <v>7.8539816339744828</v>
      </c>
      <c r="F489" s="76">
        <v>0.8950898813661714</v>
      </c>
      <c r="G489" s="76">
        <v>2.061020617723555</v>
      </c>
      <c r="H489" s="35">
        <f t="shared" si="12"/>
        <v>20</v>
      </c>
    </row>
    <row r="490" spans="1:8" x14ac:dyDescent="0.2">
      <c r="A490" s="3" t="s">
        <v>15</v>
      </c>
      <c r="B490" s="7">
        <v>1</v>
      </c>
      <c r="C490" s="11" t="s">
        <v>16</v>
      </c>
      <c r="D490">
        <v>60</v>
      </c>
      <c r="E490" s="76">
        <v>1.7671458676442586</v>
      </c>
      <c r="F490" s="76">
        <v>0.24727239947753393</v>
      </c>
      <c r="G490" s="76">
        <v>0.56936574094583825</v>
      </c>
      <c r="H490" s="35">
        <f t="shared" si="12"/>
        <v>3</v>
      </c>
    </row>
    <row r="491" spans="1:8" x14ac:dyDescent="0.2">
      <c r="A491" s="3" t="s">
        <v>15</v>
      </c>
      <c r="B491" s="7">
        <v>1</v>
      </c>
      <c r="C491" s="11" t="s">
        <v>16</v>
      </c>
      <c r="D491">
        <v>0</v>
      </c>
      <c r="E491" s="76">
        <v>2.3561944901923448</v>
      </c>
      <c r="F491" s="76">
        <v>0.37221113608583389</v>
      </c>
      <c r="G491" s="76">
        <v>0.85704781339761926</v>
      </c>
      <c r="H491" s="35">
        <f t="shared" si="12"/>
        <v>3</v>
      </c>
    </row>
    <row r="492" spans="1:8" x14ac:dyDescent="0.2">
      <c r="A492" s="3" t="s">
        <v>15</v>
      </c>
      <c r="B492" s="7">
        <v>1</v>
      </c>
      <c r="C492" s="11" t="s">
        <v>16</v>
      </c>
      <c r="D492">
        <v>0</v>
      </c>
      <c r="E492" s="76">
        <v>1.1780972450961724</v>
      </c>
      <c r="F492" s="76">
        <v>7.1181140421852696E-2</v>
      </c>
      <c r="G492" s="76">
        <v>0.16390063283767389</v>
      </c>
      <c r="H492" s="35">
        <f t="shared" si="12"/>
        <v>3</v>
      </c>
    </row>
    <row r="493" spans="1:8" x14ac:dyDescent="0.2">
      <c r="A493" s="3" t="s">
        <v>15</v>
      </c>
      <c r="B493" s="7">
        <v>1</v>
      </c>
      <c r="C493" s="11" t="s">
        <v>16</v>
      </c>
      <c r="D493">
        <v>5</v>
      </c>
      <c r="E493" s="76">
        <v>17.27875959474386</v>
      </c>
      <c r="F493" s="76">
        <v>1.2375125621883776</v>
      </c>
      <c r="G493" s="76">
        <v>2.8494779780878252</v>
      </c>
      <c r="H493" s="35">
        <f t="shared" si="12"/>
        <v>20</v>
      </c>
    </row>
    <row r="494" spans="1:8" x14ac:dyDescent="0.2">
      <c r="A494" s="3" t="s">
        <v>15</v>
      </c>
      <c r="B494" s="7">
        <v>1</v>
      </c>
      <c r="C494" s="11" t="s">
        <v>16</v>
      </c>
      <c r="D494">
        <v>10</v>
      </c>
      <c r="E494" s="76">
        <v>11.780972450961723</v>
      </c>
      <c r="F494" s="76">
        <v>1.0711811404218528</v>
      </c>
      <c r="G494" s="76">
        <v>2.4664857258317197</v>
      </c>
      <c r="H494" s="35">
        <f t="shared" si="12"/>
        <v>20</v>
      </c>
    </row>
    <row r="495" spans="1:8" x14ac:dyDescent="0.2">
      <c r="A495" s="3" t="s">
        <v>15</v>
      </c>
      <c r="B495" s="7">
        <v>1</v>
      </c>
      <c r="C495" s="11" t="s">
        <v>16</v>
      </c>
      <c r="D495">
        <v>0</v>
      </c>
      <c r="E495" s="76">
        <v>3.5342917352885173</v>
      </c>
      <c r="F495" s="76">
        <v>0.54830239514151513</v>
      </c>
      <c r="G495" s="76">
        <v>1.2625129215057835</v>
      </c>
      <c r="H495" s="35">
        <f t="shared" si="12"/>
        <v>7</v>
      </c>
    </row>
    <row r="496" spans="1:8" x14ac:dyDescent="0.2">
      <c r="A496" s="3" t="s">
        <v>15</v>
      </c>
      <c r="B496" s="7">
        <v>1</v>
      </c>
      <c r="C496" s="11" t="s">
        <v>16</v>
      </c>
      <c r="D496">
        <v>0</v>
      </c>
      <c r="E496" s="76">
        <v>2.3561944901923448</v>
      </c>
      <c r="F496" s="76">
        <v>0.37221113608583389</v>
      </c>
      <c r="G496" s="76">
        <v>0.85704781339761926</v>
      </c>
      <c r="H496" s="35">
        <f t="shared" si="12"/>
        <v>3</v>
      </c>
    </row>
    <row r="497" spans="1:8" x14ac:dyDescent="0.2">
      <c r="A497" s="3" t="s">
        <v>15</v>
      </c>
      <c r="B497" s="7">
        <v>1</v>
      </c>
      <c r="C497" s="11" t="s">
        <v>16</v>
      </c>
      <c r="D497">
        <v>0</v>
      </c>
      <c r="E497" s="76">
        <v>2.3561944901923448</v>
      </c>
      <c r="F497" s="76">
        <v>0.37221113608583389</v>
      </c>
      <c r="G497" s="76">
        <v>0.85704781339761926</v>
      </c>
      <c r="H497" s="35">
        <f t="shared" si="12"/>
        <v>3</v>
      </c>
    </row>
    <row r="498" spans="1:8" x14ac:dyDescent="0.2">
      <c r="A498" s="3" t="s">
        <v>15</v>
      </c>
      <c r="B498" s="7">
        <v>1</v>
      </c>
      <c r="C498" s="11" t="s">
        <v>16</v>
      </c>
      <c r="D498">
        <v>15</v>
      </c>
      <c r="E498" s="76">
        <v>682.90370307408125</v>
      </c>
      <c r="F498" s="76">
        <v>2.8343594677049029</v>
      </c>
      <c r="G498" s="76">
        <v>6.526353858523847</v>
      </c>
      <c r="H498" s="35">
        <f t="shared" si="12"/>
        <v>1097</v>
      </c>
    </row>
    <row r="499" spans="1:8" x14ac:dyDescent="0.2">
      <c r="A499" s="3" t="s">
        <v>15</v>
      </c>
      <c r="B499" s="2">
        <v>1</v>
      </c>
      <c r="C499" s="3" t="s">
        <v>16</v>
      </c>
      <c r="D499">
        <v>10</v>
      </c>
      <c r="E499" s="76">
        <v>569.41366846314997</v>
      </c>
      <c r="F499" s="76">
        <v>2.7554278879371652</v>
      </c>
      <c r="G499" s="76">
        <v>6.3446071795841839</v>
      </c>
      <c r="H499" s="35">
        <f t="shared" si="12"/>
        <v>1097</v>
      </c>
    </row>
    <row r="500" spans="1:8" x14ac:dyDescent="0.2">
      <c r="A500" s="3" t="s">
        <v>15</v>
      </c>
      <c r="B500" s="2">
        <v>1</v>
      </c>
      <c r="C500" s="3" t="s">
        <v>16</v>
      </c>
      <c r="D500">
        <v>40</v>
      </c>
      <c r="E500" s="76">
        <v>2057.7431881013144</v>
      </c>
      <c r="F500" s="76">
        <v>3.3133911726859169</v>
      </c>
      <c r="G500" s="76">
        <v>7.6293651214846516</v>
      </c>
      <c r="H500" s="35">
        <f t="shared" si="12"/>
        <v>2981</v>
      </c>
    </row>
    <row r="501" spans="1:8" x14ac:dyDescent="0.2">
      <c r="A501" s="3" t="s">
        <v>15</v>
      </c>
      <c r="B501" s="2">
        <v>1</v>
      </c>
      <c r="C501" s="3" t="s">
        <v>16</v>
      </c>
      <c r="D501">
        <v>10</v>
      </c>
      <c r="E501" s="76">
        <v>32.397674240144738</v>
      </c>
      <c r="F501" s="76">
        <v>1.5105138342521154</v>
      </c>
      <c r="G501" s="76">
        <v>3.4780866375101995</v>
      </c>
      <c r="H501" s="35">
        <f t="shared" si="12"/>
        <v>55</v>
      </c>
    </row>
    <row r="502" spans="1:8" x14ac:dyDescent="0.2">
      <c r="A502" s="3" t="s">
        <v>15</v>
      </c>
      <c r="B502" s="2">
        <v>2</v>
      </c>
      <c r="C502" s="26" t="s">
        <v>16</v>
      </c>
      <c r="D502">
        <v>25</v>
      </c>
      <c r="E502" s="76">
        <v>129.59069696057895</v>
      </c>
      <c r="F502" s="76">
        <v>2.1125738255800779</v>
      </c>
      <c r="G502" s="76">
        <v>4.8643809986300903</v>
      </c>
      <c r="H502" s="35">
        <f t="shared" si="12"/>
        <v>148</v>
      </c>
    </row>
    <row r="503" spans="1:8" x14ac:dyDescent="0.2">
      <c r="A503" s="11" t="s">
        <v>15</v>
      </c>
      <c r="B503" s="7">
        <v>2</v>
      </c>
      <c r="C503" s="11" t="s">
        <v>16</v>
      </c>
      <c r="D503">
        <v>20</v>
      </c>
      <c r="E503" s="76">
        <v>21.598449493429829</v>
      </c>
      <c r="F503" s="76">
        <v>1.334422575196434</v>
      </c>
      <c r="G503" s="76">
        <v>3.0726215294020354</v>
      </c>
      <c r="H503" s="35">
        <f t="shared" si="12"/>
        <v>55</v>
      </c>
    </row>
    <row r="504" spans="1:8" x14ac:dyDescent="0.2">
      <c r="A504" s="11" t="s">
        <v>15</v>
      </c>
      <c r="B504" s="7">
        <v>2</v>
      </c>
      <c r="C504" s="11" t="s">
        <v>16</v>
      </c>
      <c r="D504">
        <v>0</v>
      </c>
      <c r="E504" s="76">
        <v>8.2466807156732074</v>
      </c>
      <c r="F504" s="76">
        <v>0.91627918043610956</v>
      </c>
      <c r="G504" s="76">
        <v>2.1098107818929872</v>
      </c>
      <c r="H504" s="35">
        <f t="shared" si="12"/>
        <v>20</v>
      </c>
    </row>
    <row r="505" spans="1:8" x14ac:dyDescent="0.2">
      <c r="A505" s="11" t="s">
        <v>15</v>
      </c>
      <c r="B505" s="7">
        <v>2</v>
      </c>
      <c r="C505" s="11" t="s">
        <v>16</v>
      </c>
      <c r="D505">
        <v>0</v>
      </c>
      <c r="E505" s="76">
        <v>3.1415926535897931</v>
      </c>
      <c r="F505" s="76">
        <v>0.49714987269413385</v>
      </c>
      <c r="G505" s="76">
        <v>1.1447298858494002</v>
      </c>
      <c r="H505" s="35">
        <f t="shared" si="12"/>
        <v>7</v>
      </c>
    </row>
    <row r="506" spans="1:8" x14ac:dyDescent="0.2">
      <c r="A506" s="11" t="s">
        <v>15</v>
      </c>
      <c r="B506" s="7">
        <v>2</v>
      </c>
      <c r="C506" s="11" t="s">
        <v>16</v>
      </c>
      <c r="D506">
        <v>20</v>
      </c>
      <c r="E506" s="76">
        <v>29.45243112740431</v>
      </c>
      <c r="F506" s="76">
        <v>1.4691211490938902</v>
      </c>
      <c r="G506" s="76">
        <v>3.3827764577058748</v>
      </c>
      <c r="H506" s="35">
        <f t="shared" si="12"/>
        <v>55</v>
      </c>
    </row>
    <row r="507" spans="1:8" x14ac:dyDescent="0.2">
      <c r="A507" s="11" t="s">
        <v>15</v>
      </c>
      <c r="B507" s="7">
        <v>2</v>
      </c>
      <c r="C507" s="11" t="s">
        <v>16</v>
      </c>
      <c r="D507">
        <v>40</v>
      </c>
      <c r="E507" s="76">
        <v>423.32961007122464</v>
      </c>
      <c r="F507" s="76">
        <v>2.6266786465529099</v>
      </c>
      <c r="G507" s="76">
        <v>6.0481510956385067</v>
      </c>
      <c r="H507" s="35">
        <f t="shared" si="12"/>
        <v>1097</v>
      </c>
    </row>
    <row r="508" spans="1:8" x14ac:dyDescent="0.2">
      <c r="A508" s="11" t="s">
        <v>15</v>
      </c>
      <c r="B508" s="7">
        <v>2</v>
      </c>
      <c r="C508" s="11" t="s">
        <v>16</v>
      </c>
      <c r="D508">
        <v>0</v>
      </c>
      <c r="E508" s="76">
        <v>0.78539816339744828</v>
      </c>
      <c r="F508" s="76">
        <v>-0.10491011863382856</v>
      </c>
      <c r="G508" s="76">
        <v>-0.24156447527049049</v>
      </c>
      <c r="H508" s="35">
        <f t="shared" si="12"/>
        <v>1</v>
      </c>
    </row>
    <row r="509" spans="1:8" x14ac:dyDescent="0.2">
      <c r="A509" s="11" t="s">
        <v>15</v>
      </c>
      <c r="B509" s="7">
        <v>2</v>
      </c>
      <c r="C509" s="11" t="s">
        <v>16</v>
      </c>
      <c r="D509">
        <v>20</v>
      </c>
      <c r="E509" s="76">
        <v>6.8722339297276722</v>
      </c>
      <c r="F509" s="76">
        <v>0.83709793438848468</v>
      </c>
      <c r="G509" s="76">
        <v>1.9274892250990325</v>
      </c>
      <c r="H509" s="35">
        <f t="shared" si="12"/>
        <v>7</v>
      </c>
    </row>
    <row r="510" spans="1:8" x14ac:dyDescent="0.2">
      <c r="A510" s="11" t="s">
        <v>15</v>
      </c>
      <c r="B510" s="7">
        <v>2</v>
      </c>
      <c r="C510" s="11" t="s">
        <v>16</v>
      </c>
      <c r="D510">
        <v>0</v>
      </c>
      <c r="E510" s="76">
        <v>3.9269908169872414</v>
      </c>
      <c r="F510" s="76">
        <v>0.59405988570219026</v>
      </c>
      <c r="G510" s="76">
        <v>1.3678734371636099</v>
      </c>
      <c r="H510" s="35">
        <f t="shared" si="12"/>
        <v>7</v>
      </c>
    </row>
    <row r="511" spans="1:8" x14ac:dyDescent="0.2">
      <c r="A511" s="11" t="s">
        <v>15</v>
      </c>
      <c r="B511" s="7">
        <v>2</v>
      </c>
      <c r="C511" s="11" t="s">
        <v>16</v>
      </c>
      <c r="D511">
        <v>35</v>
      </c>
      <c r="E511" s="76">
        <v>281.76159111883459</v>
      </c>
      <c r="F511" s="76">
        <v>2.4498817911082202</v>
      </c>
      <c r="G511" s="76">
        <v>5.6410612918033403</v>
      </c>
      <c r="H511" s="35">
        <f t="shared" si="12"/>
        <v>403</v>
      </c>
    </row>
    <row r="512" spans="1:8" x14ac:dyDescent="0.2">
      <c r="A512" s="3" t="s">
        <v>15</v>
      </c>
      <c r="B512" s="2">
        <v>4</v>
      </c>
      <c r="C512" s="3" t="s">
        <v>16</v>
      </c>
      <c r="D512">
        <v>70</v>
      </c>
      <c r="E512" s="76">
        <v>571.76986295334234</v>
      </c>
      <c r="F512" s="76">
        <v>2.7572212606792088</v>
      </c>
      <c r="G512" s="76">
        <v>6.3487365729261951</v>
      </c>
      <c r="H512" s="35">
        <f t="shared" si="12"/>
        <v>1097</v>
      </c>
    </row>
    <row r="513" spans="1:8" x14ac:dyDescent="0.2">
      <c r="A513" s="3" t="s">
        <v>15</v>
      </c>
      <c r="B513" s="2">
        <v>4</v>
      </c>
      <c r="C513" s="3" t="s">
        <v>16</v>
      </c>
      <c r="D513">
        <v>0</v>
      </c>
      <c r="E513" s="76">
        <v>7.0685834705770345</v>
      </c>
      <c r="F513" s="76">
        <v>0.84933239080549627</v>
      </c>
      <c r="G513" s="76">
        <v>1.9556601020657289</v>
      </c>
      <c r="H513" s="35">
        <f t="shared" si="12"/>
        <v>20</v>
      </c>
    </row>
    <row r="514" spans="1:8" x14ac:dyDescent="0.2">
      <c r="A514" s="3" t="s">
        <v>15</v>
      </c>
      <c r="B514" s="2">
        <v>4</v>
      </c>
      <c r="C514" s="3" t="s">
        <v>16</v>
      </c>
      <c r="D514">
        <v>0</v>
      </c>
      <c r="E514" s="76">
        <v>8.2466807156732074</v>
      </c>
      <c r="F514" s="76">
        <v>0.91627918043610956</v>
      </c>
      <c r="G514" s="76">
        <v>2.1098107818929872</v>
      </c>
      <c r="H514" s="35">
        <f t="shared" si="12"/>
        <v>20</v>
      </c>
    </row>
    <row r="515" spans="1:8" x14ac:dyDescent="0.2">
      <c r="A515" s="3" t="s">
        <v>15</v>
      </c>
      <c r="B515" s="2">
        <v>4</v>
      </c>
      <c r="C515" s="3" t="s">
        <v>16</v>
      </c>
      <c r="D515">
        <v>30</v>
      </c>
      <c r="E515" s="76">
        <v>245.43692606170259</v>
      </c>
      <c r="F515" s="76">
        <v>2.3899399030462654</v>
      </c>
      <c r="G515" s="76">
        <v>5.5030399939059658</v>
      </c>
      <c r="H515" s="35">
        <f t="shared" ref="H515:H578" si="13">VLOOKUP(E515,J$2:K$16,2)</f>
        <v>403</v>
      </c>
    </row>
    <row r="516" spans="1:8" x14ac:dyDescent="0.2">
      <c r="A516" s="3" t="s">
        <v>15</v>
      </c>
      <c r="B516" s="6">
        <v>4</v>
      </c>
      <c r="C516" s="11" t="s">
        <v>16</v>
      </c>
      <c r="D516">
        <v>30</v>
      </c>
      <c r="E516" s="76">
        <v>106.02875205865551</v>
      </c>
      <c r="F516" s="76">
        <v>2.0254236498611777</v>
      </c>
      <c r="G516" s="76">
        <v>4.6637103031679388</v>
      </c>
      <c r="H516" s="35">
        <f t="shared" si="13"/>
        <v>148</v>
      </c>
    </row>
    <row r="517" spans="1:8" x14ac:dyDescent="0.2">
      <c r="A517" s="3" t="s">
        <v>15</v>
      </c>
      <c r="B517" s="6">
        <v>4</v>
      </c>
      <c r="C517" s="11" t="s">
        <v>16</v>
      </c>
      <c r="D517">
        <v>5</v>
      </c>
      <c r="E517" s="76">
        <v>174.35839227423352</v>
      </c>
      <c r="F517" s="76">
        <v>2.24144285581681</v>
      </c>
      <c r="G517" s="76">
        <v>5.1611129066017893</v>
      </c>
      <c r="H517" s="35">
        <f t="shared" si="13"/>
        <v>403</v>
      </c>
    </row>
    <row r="518" spans="1:8" x14ac:dyDescent="0.2">
      <c r="A518" s="3" t="s">
        <v>15</v>
      </c>
      <c r="B518" s="6">
        <v>4</v>
      </c>
      <c r="C518" s="11" t="s">
        <v>16</v>
      </c>
      <c r="D518">
        <v>10</v>
      </c>
      <c r="E518" s="76">
        <v>791.68134870462791</v>
      </c>
      <c r="F518" s="76">
        <v>2.8985504134756779</v>
      </c>
      <c r="G518" s="76">
        <v>6.6741589733608233</v>
      </c>
      <c r="H518" s="35">
        <f t="shared" si="13"/>
        <v>1097</v>
      </c>
    </row>
    <row r="519" spans="1:8" x14ac:dyDescent="0.2">
      <c r="A519" s="3" t="s">
        <v>15</v>
      </c>
      <c r="B519" s="6">
        <v>4</v>
      </c>
      <c r="C519" s="11" t="s">
        <v>16</v>
      </c>
      <c r="D519">
        <v>5</v>
      </c>
      <c r="E519" s="76">
        <v>89.535390627309098</v>
      </c>
      <c r="F519" s="76">
        <v>1.9519947327026441</v>
      </c>
      <c r="G519" s="76">
        <v>4.4946339731240048</v>
      </c>
      <c r="H519" s="35">
        <f t="shared" si="13"/>
        <v>148</v>
      </c>
    </row>
    <row r="520" spans="1:8" x14ac:dyDescent="0.2">
      <c r="A520" s="3" t="s">
        <v>15</v>
      </c>
      <c r="B520" s="6">
        <v>4</v>
      </c>
      <c r="C520" s="11" t="s">
        <v>16</v>
      </c>
      <c r="D520">
        <v>0</v>
      </c>
      <c r="E520" s="76">
        <v>27.488935718910689</v>
      </c>
      <c r="F520" s="76">
        <v>1.4391579257164471</v>
      </c>
      <c r="G520" s="76">
        <v>3.3137835862189231</v>
      </c>
      <c r="H520" s="35">
        <f t="shared" si="13"/>
        <v>55</v>
      </c>
    </row>
    <row r="521" spans="1:8" x14ac:dyDescent="0.2">
      <c r="A521" s="3" t="s">
        <v>15</v>
      </c>
      <c r="B521" s="2">
        <v>5</v>
      </c>
      <c r="C521" s="3" t="s">
        <v>16</v>
      </c>
      <c r="D521">
        <v>35</v>
      </c>
      <c r="E521" s="76">
        <v>557.23999693048961</v>
      </c>
      <c r="F521" s="76">
        <v>2.7460422811596641</v>
      </c>
      <c r="G521" s="76">
        <v>6.3229960213296073</v>
      </c>
      <c r="H521" s="35">
        <f t="shared" si="13"/>
        <v>1097</v>
      </c>
    </row>
    <row r="522" spans="1:8" x14ac:dyDescent="0.2">
      <c r="A522" s="3" t="s">
        <v>15</v>
      </c>
      <c r="B522" s="2">
        <v>5</v>
      </c>
      <c r="C522" s="3" t="s">
        <v>16</v>
      </c>
      <c r="D522">
        <v>0</v>
      </c>
      <c r="E522" s="76">
        <v>797.96453401180747</v>
      </c>
      <c r="F522" s="76">
        <v>2.9019835893140717</v>
      </c>
      <c r="G522" s="76">
        <v>6.6820641528679365</v>
      </c>
      <c r="H522" s="35">
        <f t="shared" si="13"/>
        <v>1097</v>
      </c>
    </row>
    <row r="523" spans="1:8" x14ac:dyDescent="0.2">
      <c r="A523" s="3" t="s">
        <v>15</v>
      </c>
      <c r="B523" s="2">
        <v>5</v>
      </c>
      <c r="C523" s="3" t="s">
        <v>16</v>
      </c>
      <c r="D523">
        <v>10</v>
      </c>
      <c r="E523" s="76">
        <v>860.79638708360335</v>
      </c>
      <c r="F523" s="76">
        <v>2.9349004355145216</v>
      </c>
      <c r="G523" s="76">
        <v>6.7578579922374704</v>
      </c>
      <c r="H523" s="35">
        <f t="shared" si="13"/>
        <v>1097</v>
      </c>
    </row>
    <row r="524" spans="1:8" x14ac:dyDescent="0.2">
      <c r="A524" s="3" t="s">
        <v>15</v>
      </c>
      <c r="B524" s="2">
        <v>5</v>
      </c>
      <c r="C524" s="3" t="s">
        <v>16</v>
      </c>
      <c r="D524">
        <v>15</v>
      </c>
      <c r="E524" s="76">
        <v>785.39816339744823</v>
      </c>
      <c r="F524" s="76">
        <v>2.8950898813661716</v>
      </c>
      <c r="G524" s="76">
        <v>6.6661908037116469</v>
      </c>
      <c r="H524" s="35">
        <f t="shared" si="13"/>
        <v>1097</v>
      </c>
    </row>
    <row r="525" spans="1:8" x14ac:dyDescent="0.2">
      <c r="A525" s="3" t="s">
        <v>15</v>
      </c>
      <c r="B525" s="2">
        <v>6</v>
      </c>
      <c r="C525" s="26" t="s">
        <v>16</v>
      </c>
      <c r="D525">
        <v>0</v>
      </c>
      <c r="E525" s="76">
        <v>250.542014123786</v>
      </c>
      <c r="F525" s="76">
        <v>2.3988805644233526</v>
      </c>
      <c r="G525" s="76">
        <v>5.5236266275143544</v>
      </c>
      <c r="H525" s="35">
        <f t="shared" si="13"/>
        <v>403</v>
      </c>
    </row>
    <row r="526" spans="1:8" x14ac:dyDescent="0.2">
      <c r="A526" s="11" t="s">
        <v>15</v>
      </c>
      <c r="B526" s="7">
        <v>6</v>
      </c>
      <c r="C526" s="11" t="s">
        <v>16</v>
      </c>
      <c r="D526">
        <v>30</v>
      </c>
      <c r="E526" s="76">
        <v>791.09230008207976</v>
      </c>
      <c r="F526" s="76">
        <v>2.8982271574265868</v>
      </c>
      <c r="G526" s="76">
        <v>6.673414648800966</v>
      </c>
      <c r="H526" s="35">
        <f t="shared" si="13"/>
        <v>1097</v>
      </c>
    </row>
    <row r="527" spans="1:8" x14ac:dyDescent="0.2">
      <c r="A527" s="11" t="s">
        <v>15</v>
      </c>
      <c r="B527" s="7">
        <v>6</v>
      </c>
      <c r="C527" s="11" t="s">
        <v>16</v>
      </c>
      <c r="D527">
        <v>40</v>
      </c>
      <c r="E527" s="76">
        <v>53.603424651875848</v>
      </c>
      <c r="F527" s="76">
        <v>1.7291925370789651</v>
      </c>
      <c r="G527" s="76">
        <v>3.9816129587945785</v>
      </c>
      <c r="H527" s="35">
        <f t="shared" si="13"/>
        <v>55</v>
      </c>
    </row>
    <row r="528" spans="1:8" x14ac:dyDescent="0.2">
      <c r="A528" s="11" t="s">
        <v>15</v>
      </c>
      <c r="B528" s="7">
        <v>6</v>
      </c>
      <c r="C528" s="11" t="s">
        <v>16</v>
      </c>
      <c r="D528">
        <v>5</v>
      </c>
      <c r="E528" s="76">
        <v>4.7123889803846897</v>
      </c>
      <c r="F528" s="76">
        <v>0.67324113174981504</v>
      </c>
      <c r="G528" s="76">
        <v>1.5501949939575645</v>
      </c>
      <c r="H528" s="35">
        <f t="shared" si="13"/>
        <v>7</v>
      </c>
    </row>
    <row r="529" spans="1:8" x14ac:dyDescent="0.2">
      <c r="A529" s="11" t="s">
        <v>15</v>
      </c>
      <c r="B529" s="7">
        <v>6</v>
      </c>
      <c r="C529" s="11" t="s">
        <v>16</v>
      </c>
      <c r="D529">
        <v>0</v>
      </c>
      <c r="E529" s="76">
        <v>2.9452431127404308</v>
      </c>
      <c r="F529" s="76">
        <v>0.46912114909389024</v>
      </c>
      <c r="G529" s="76">
        <v>1.0801913647118289</v>
      </c>
      <c r="H529" s="35">
        <f t="shared" si="13"/>
        <v>3</v>
      </c>
    </row>
    <row r="530" spans="1:8" x14ac:dyDescent="0.2">
      <c r="A530" s="11" t="s">
        <v>15</v>
      </c>
      <c r="B530" s="7">
        <v>6</v>
      </c>
      <c r="C530" s="11" t="s">
        <v>16</v>
      </c>
      <c r="D530">
        <v>15</v>
      </c>
      <c r="E530" s="76">
        <v>43.982297150257104</v>
      </c>
      <c r="F530" s="76">
        <v>1.6432779083723719</v>
      </c>
      <c r="G530" s="76">
        <v>3.7837872154646588</v>
      </c>
      <c r="H530" s="35">
        <f t="shared" si="13"/>
        <v>55</v>
      </c>
    </row>
    <row r="531" spans="1:8" x14ac:dyDescent="0.2">
      <c r="A531" s="11" t="s">
        <v>15</v>
      </c>
      <c r="B531" s="7">
        <v>6</v>
      </c>
      <c r="C531" s="11" t="s">
        <v>16</v>
      </c>
      <c r="D531">
        <v>20</v>
      </c>
      <c r="E531" s="76">
        <v>5.8904862254808616</v>
      </c>
      <c r="F531" s="76">
        <v>0.7701511447578715</v>
      </c>
      <c r="G531" s="76">
        <v>1.7733385452717743</v>
      </c>
      <c r="H531" s="35">
        <f t="shared" si="13"/>
        <v>7</v>
      </c>
    </row>
    <row r="532" spans="1:8" x14ac:dyDescent="0.2">
      <c r="A532" s="11" t="s">
        <v>15</v>
      </c>
      <c r="B532" s="7">
        <v>6</v>
      </c>
      <c r="C532" s="11" t="s">
        <v>16</v>
      </c>
      <c r="D532">
        <v>15</v>
      </c>
      <c r="E532" s="76">
        <v>1184.380430403352</v>
      </c>
      <c r="F532" s="76">
        <v>3.0734912228999267</v>
      </c>
      <c r="G532" s="76">
        <v>7.0769750732974108</v>
      </c>
      <c r="H532" s="35">
        <f t="shared" si="13"/>
        <v>2981</v>
      </c>
    </row>
    <row r="533" spans="1:8" x14ac:dyDescent="0.2">
      <c r="A533" s="3" t="s">
        <v>15</v>
      </c>
      <c r="B533" s="2">
        <v>6</v>
      </c>
      <c r="C533" s="3" t="s">
        <v>16</v>
      </c>
      <c r="D533">
        <v>30</v>
      </c>
      <c r="E533" s="76">
        <v>6.2831853071795862</v>
      </c>
      <c r="F533" s="76">
        <v>0.79817986835811505</v>
      </c>
      <c r="G533" s="76">
        <v>1.8378770664093453</v>
      </c>
      <c r="H533" s="35">
        <f t="shared" si="13"/>
        <v>7</v>
      </c>
    </row>
    <row r="534" spans="1:8" x14ac:dyDescent="0.2">
      <c r="A534" s="3" t="s">
        <v>15</v>
      </c>
      <c r="B534" s="2">
        <v>6</v>
      </c>
      <c r="C534" s="3" t="s">
        <v>16</v>
      </c>
      <c r="D534">
        <v>0</v>
      </c>
      <c r="E534" s="76">
        <v>3.5342917352885173</v>
      </c>
      <c r="F534" s="76">
        <v>0.54830239514151513</v>
      </c>
      <c r="G534" s="76">
        <v>1.2625129215057835</v>
      </c>
      <c r="H534" s="35">
        <f t="shared" si="13"/>
        <v>7</v>
      </c>
    </row>
    <row r="535" spans="1:8" x14ac:dyDescent="0.2">
      <c r="A535" s="3" t="s">
        <v>15</v>
      </c>
      <c r="B535" s="2">
        <v>8</v>
      </c>
      <c r="C535" s="3" t="s">
        <v>16</v>
      </c>
      <c r="D535">
        <v>0</v>
      </c>
      <c r="E535" s="76">
        <v>54.977871437821378</v>
      </c>
      <c r="F535" s="76">
        <v>1.7401879213804283</v>
      </c>
      <c r="G535" s="76">
        <v>4.0069307667788685</v>
      </c>
      <c r="H535" s="35">
        <f t="shared" si="13"/>
        <v>55</v>
      </c>
    </row>
    <row r="536" spans="1:8" x14ac:dyDescent="0.2">
      <c r="A536" s="3" t="s">
        <v>15</v>
      </c>
      <c r="B536" s="2">
        <v>8</v>
      </c>
      <c r="C536" s="3" t="s">
        <v>16</v>
      </c>
      <c r="D536">
        <v>0</v>
      </c>
      <c r="E536" s="76">
        <v>94.247779607693786</v>
      </c>
      <c r="F536" s="76">
        <v>1.9742711274137963</v>
      </c>
      <c r="G536" s="76">
        <v>4.5459272675115558</v>
      </c>
      <c r="H536" s="35">
        <f t="shared" si="13"/>
        <v>148</v>
      </c>
    </row>
    <row r="537" spans="1:8" x14ac:dyDescent="0.2">
      <c r="A537" s="3" t="s">
        <v>15</v>
      </c>
      <c r="B537" s="2">
        <v>10</v>
      </c>
      <c r="C537" s="3" t="s">
        <v>16</v>
      </c>
      <c r="D537">
        <v>20</v>
      </c>
      <c r="E537" s="76">
        <v>16.493361431346415</v>
      </c>
      <c r="F537" s="76">
        <v>1.2173091761000907</v>
      </c>
      <c r="G537" s="76">
        <v>2.8029579624529326</v>
      </c>
      <c r="H537" s="35">
        <f t="shared" si="13"/>
        <v>20</v>
      </c>
    </row>
    <row r="538" spans="1:8" x14ac:dyDescent="0.2">
      <c r="A538" s="3" t="s">
        <v>15</v>
      </c>
      <c r="B538" s="2">
        <v>10</v>
      </c>
      <c r="C538" s="3" t="s">
        <v>16</v>
      </c>
      <c r="D538">
        <v>0</v>
      </c>
      <c r="E538" s="76">
        <v>22.776546738526001</v>
      </c>
      <c r="F538" s="76">
        <v>1.3574878792651275</v>
      </c>
      <c r="G538" s="76">
        <v>3.1257313547159837</v>
      </c>
      <c r="H538" s="35">
        <f t="shared" si="13"/>
        <v>55</v>
      </c>
    </row>
    <row r="539" spans="1:8" x14ac:dyDescent="0.2">
      <c r="A539" s="3" t="s">
        <v>15</v>
      </c>
      <c r="B539" s="2">
        <v>10</v>
      </c>
      <c r="C539" s="3" t="s">
        <v>16</v>
      </c>
      <c r="D539">
        <v>5</v>
      </c>
      <c r="E539" s="76">
        <v>63.420901694343947</v>
      </c>
      <c r="F539" s="76">
        <v>1.8022324123693119</v>
      </c>
      <c r="G539" s="76">
        <v>4.1497934868322757</v>
      </c>
      <c r="H539" s="35">
        <f t="shared" si="13"/>
        <v>148</v>
      </c>
    </row>
    <row r="540" spans="1:8" x14ac:dyDescent="0.2">
      <c r="A540" s="3" t="s">
        <v>15</v>
      </c>
      <c r="B540" s="7">
        <v>1</v>
      </c>
      <c r="C540" s="11" t="s">
        <v>9</v>
      </c>
      <c r="D540">
        <v>10</v>
      </c>
      <c r="E540" s="76">
        <v>23.561944901923447</v>
      </c>
      <c r="F540" s="76">
        <v>1.3722111360858338</v>
      </c>
      <c r="G540" s="76">
        <v>3.1596329063916646</v>
      </c>
      <c r="H540" s="35">
        <f t="shared" si="13"/>
        <v>55</v>
      </c>
    </row>
    <row r="541" spans="1:8" x14ac:dyDescent="0.2">
      <c r="A541" s="3" t="s">
        <v>15</v>
      </c>
      <c r="B541" s="7">
        <v>1</v>
      </c>
      <c r="C541" s="11" t="s">
        <v>9</v>
      </c>
      <c r="D541">
        <v>10</v>
      </c>
      <c r="E541" s="76">
        <v>131.94689145077132</v>
      </c>
      <c r="F541" s="76">
        <v>2.1203991630920345</v>
      </c>
      <c r="G541" s="76">
        <v>4.8823995041327688</v>
      </c>
      <c r="H541" s="35">
        <f t="shared" si="13"/>
        <v>148</v>
      </c>
    </row>
    <row r="542" spans="1:8" x14ac:dyDescent="0.2">
      <c r="A542" s="3" t="s">
        <v>15</v>
      </c>
      <c r="B542" s="2">
        <v>1</v>
      </c>
      <c r="C542" s="3" t="s">
        <v>9</v>
      </c>
      <c r="D542">
        <v>0</v>
      </c>
      <c r="E542" s="76">
        <v>24.740042147019622</v>
      </c>
      <c r="F542" s="76">
        <v>1.3934004351557721</v>
      </c>
      <c r="G542" s="76">
        <v>3.2084230705610968</v>
      </c>
      <c r="H542" s="35">
        <f t="shared" si="13"/>
        <v>55</v>
      </c>
    </row>
    <row r="543" spans="1:8" x14ac:dyDescent="0.2">
      <c r="A543" s="3" t="s">
        <v>15</v>
      </c>
      <c r="B543" s="2">
        <v>1</v>
      </c>
      <c r="C543" s="3" t="s">
        <v>9</v>
      </c>
      <c r="D543">
        <v>30</v>
      </c>
      <c r="E543" s="76">
        <v>267.03537555513242</v>
      </c>
      <c r="F543" s="76">
        <v>2.4265687984084265</v>
      </c>
      <c r="G543" s="76">
        <v>5.5873811423397166</v>
      </c>
      <c r="H543" s="35">
        <f t="shared" si="13"/>
        <v>403</v>
      </c>
    </row>
    <row r="544" spans="1:8" x14ac:dyDescent="0.2">
      <c r="A544" s="3" t="s">
        <v>15</v>
      </c>
      <c r="B544" s="2">
        <v>1</v>
      </c>
      <c r="C544" s="3" t="s">
        <v>9</v>
      </c>
      <c r="D544">
        <v>15</v>
      </c>
      <c r="E544" s="76">
        <v>30.237829290801759</v>
      </c>
      <c r="F544" s="76">
        <v>1.4805506108746722</v>
      </c>
      <c r="G544" s="76">
        <v>3.4090937660232479</v>
      </c>
      <c r="H544" s="35">
        <f t="shared" si="13"/>
        <v>55</v>
      </c>
    </row>
    <row r="545" spans="1:8" x14ac:dyDescent="0.2">
      <c r="A545" s="3" t="s">
        <v>15</v>
      </c>
      <c r="B545" s="2">
        <v>2</v>
      </c>
      <c r="C545" s="26" t="s">
        <v>9</v>
      </c>
      <c r="D545">
        <v>10</v>
      </c>
      <c r="E545" s="76">
        <v>17.671458676442587</v>
      </c>
      <c r="F545" s="76">
        <v>1.2472723994775339</v>
      </c>
      <c r="G545" s="76">
        <v>2.8719508339398838</v>
      </c>
      <c r="H545" s="35">
        <f t="shared" si="13"/>
        <v>20</v>
      </c>
    </row>
    <row r="546" spans="1:8" x14ac:dyDescent="0.2">
      <c r="A546" s="3" t="s">
        <v>15</v>
      </c>
      <c r="B546" s="2">
        <v>2</v>
      </c>
      <c r="C546" s="26" t="s">
        <v>9</v>
      </c>
      <c r="D546">
        <v>20</v>
      </c>
      <c r="E546" s="76">
        <v>298.45130209103036</v>
      </c>
      <c r="F546" s="76">
        <v>2.4748734779829817</v>
      </c>
      <c r="G546" s="76">
        <v>5.6986067774499407</v>
      </c>
      <c r="H546" s="35">
        <f t="shared" si="13"/>
        <v>403</v>
      </c>
    </row>
    <row r="547" spans="1:8" x14ac:dyDescent="0.2">
      <c r="A547" s="3" t="s">
        <v>15</v>
      </c>
      <c r="B547" s="2">
        <v>2</v>
      </c>
      <c r="C547" s="26" t="s">
        <v>9</v>
      </c>
      <c r="D547">
        <v>0</v>
      </c>
      <c r="E547" s="76">
        <v>13.744467859455344</v>
      </c>
      <c r="F547" s="76">
        <v>1.1381279300524658</v>
      </c>
      <c r="G547" s="76">
        <v>2.6206364056589777</v>
      </c>
      <c r="H547" s="35">
        <f t="shared" si="13"/>
        <v>20</v>
      </c>
    </row>
    <row r="548" spans="1:8" x14ac:dyDescent="0.2">
      <c r="A548" s="11" t="s">
        <v>15</v>
      </c>
      <c r="B548" s="7">
        <v>2</v>
      </c>
      <c r="C548" s="11" t="s">
        <v>9</v>
      </c>
      <c r="D548">
        <v>10</v>
      </c>
      <c r="E548" s="76">
        <v>85.804749351171225</v>
      </c>
      <c r="F548" s="76">
        <v>1.9335113270086308</v>
      </c>
      <c r="G548" s="76">
        <v>4.4520743587052092</v>
      </c>
      <c r="H548" s="35">
        <f t="shared" si="13"/>
        <v>148</v>
      </c>
    </row>
    <row r="549" spans="1:8" x14ac:dyDescent="0.2">
      <c r="A549" s="11" t="s">
        <v>15</v>
      </c>
      <c r="B549" s="7">
        <v>2</v>
      </c>
      <c r="C549" s="11" t="s">
        <v>9</v>
      </c>
      <c r="D549">
        <v>20</v>
      </c>
      <c r="E549" s="76">
        <v>76.969020012949926</v>
      </c>
      <c r="F549" s="76">
        <v>1.8863159570586663</v>
      </c>
      <c r="G549" s="76">
        <v>4.3434030034000815</v>
      </c>
      <c r="H549" s="35">
        <f t="shared" si="13"/>
        <v>148</v>
      </c>
    </row>
    <row r="550" spans="1:8" x14ac:dyDescent="0.2">
      <c r="A550" s="11" t="s">
        <v>15</v>
      </c>
      <c r="B550" s="7">
        <v>2</v>
      </c>
      <c r="C550" s="11" t="s">
        <v>9</v>
      </c>
      <c r="D550">
        <v>0</v>
      </c>
      <c r="E550" s="76">
        <v>4.7123889803846897</v>
      </c>
      <c r="F550" s="76">
        <v>0.67324113174981504</v>
      </c>
      <c r="G550" s="76">
        <v>1.5501949939575645</v>
      </c>
      <c r="H550" s="35">
        <f t="shared" si="13"/>
        <v>7</v>
      </c>
    </row>
    <row r="551" spans="1:8" x14ac:dyDescent="0.2">
      <c r="A551" s="11" t="s">
        <v>15</v>
      </c>
      <c r="B551" s="7">
        <v>2</v>
      </c>
      <c r="C551" s="11" t="s">
        <v>9</v>
      </c>
      <c r="D551">
        <v>15</v>
      </c>
      <c r="E551" s="76">
        <v>17.867808217291948</v>
      </c>
      <c r="F551" s="76">
        <v>1.2520712823593028</v>
      </c>
      <c r="G551" s="76">
        <v>2.883000670126469</v>
      </c>
      <c r="H551" s="35">
        <f t="shared" si="13"/>
        <v>20</v>
      </c>
    </row>
    <row r="552" spans="1:8" x14ac:dyDescent="0.2">
      <c r="A552" s="3" t="s">
        <v>15</v>
      </c>
      <c r="B552" s="2">
        <v>2</v>
      </c>
      <c r="C552" s="3" t="s">
        <v>9</v>
      </c>
      <c r="D552">
        <v>50</v>
      </c>
      <c r="E552" s="76">
        <v>1531.5264186250242</v>
      </c>
      <c r="F552" s="76">
        <v>3.1851244927286895</v>
      </c>
      <c r="G552" s="76">
        <v>7.3340201762873019</v>
      </c>
      <c r="H552" s="35">
        <f t="shared" si="13"/>
        <v>2981</v>
      </c>
    </row>
    <row r="553" spans="1:8" x14ac:dyDescent="0.2">
      <c r="A553" s="3" t="s">
        <v>15</v>
      </c>
      <c r="B553" s="2">
        <v>2</v>
      </c>
      <c r="C553" s="3" t="s">
        <v>9</v>
      </c>
      <c r="D553">
        <v>0</v>
      </c>
      <c r="E553" s="76">
        <v>2.2619467105846511</v>
      </c>
      <c r="F553" s="76">
        <v>0.35448236912540232</v>
      </c>
      <c r="G553" s="76">
        <v>0.81622581887736412</v>
      </c>
      <c r="H553" s="35">
        <f t="shared" si="13"/>
        <v>3</v>
      </c>
    </row>
    <row r="554" spans="1:8" x14ac:dyDescent="0.2">
      <c r="A554" s="3" t="s">
        <v>15</v>
      </c>
      <c r="B554" s="2">
        <v>2</v>
      </c>
      <c r="C554" s="3" t="s">
        <v>9</v>
      </c>
      <c r="D554">
        <v>30</v>
      </c>
      <c r="E554" s="76">
        <v>274.88935718910687</v>
      </c>
      <c r="F554" s="76">
        <v>2.4391579257164469</v>
      </c>
      <c r="G554" s="76">
        <v>5.616368679212969</v>
      </c>
      <c r="H554" s="35">
        <f t="shared" si="13"/>
        <v>403</v>
      </c>
    </row>
    <row r="555" spans="1:8" x14ac:dyDescent="0.2">
      <c r="A555" s="3" t="s">
        <v>15</v>
      </c>
      <c r="B555" s="2">
        <v>2</v>
      </c>
      <c r="C555" s="3" t="s">
        <v>9</v>
      </c>
      <c r="D555">
        <v>25</v>
      </c>
      <c r="E555" s="76">
        <v>275.67475535250435</v>
      </c>
      <c r="F555" s="76">
        <v>2.4403969978319955</v>
      </c>
      <c r="G555" s="76">
        <v>5.6192217481953755</v>
      </c>
      <c r="H555" s="35">
        <f t="shared" si="13"/>
        <v>403</v>
      </c>
    </row>
    <row r="556" spans="1:8" x14ac:dyDescent="0.2">
      <c r="A556" s="3" t="s">
        <v>15</v>
      </c>
      <c r="B556" s="2">
        <v>2</v>
      </c>
      <c r="C556" s="3" t="s">
        <v>9</v>
      </c>
      <c r="D556">
        <v>25</v>
      </c>
      <c r="E556" s="76">
        <v>1088.954553550562</v>
      </c>
      <c r="F556" s="76">
        <v>3.0370097552800517</v>
      </c>
      <c r="G556" s="76">
        <v>6.9929733897853419</v>
      </c>
      <c r="H556" s="35">
        <f t="shared" si="13"/>
        <v>1097</v>
      </c>
    </row>
    <row r="557" spans="1:8" x14ac:dyDescent="0.2">
      <c r="A557" s="3" t="s">
        <v>15</v>
      </c>
      <c r="B557" s="2">
        <v>2</v>
      </c>
      <c r="C557" s="3" t="s">
        <v>9</v>
      </c>
      <c r="D557">
        <v>15</v>
      </c>
      <c r="E557" s="76">
        <v>214.41369860750339</v>
      </c>
      <c r="F557" s="76">
        <v>2.3312525284069276</v>
      </c>
      <c r="G557" s="76">
        <v>5.3679073199144689</v>
      </c>
      <c r="H557" s="35">
        <f t="shared" si="13"/>
        <v>403</v>
      </c>
    </row>
    <row r="558" spans="1:8" x14ac:dyDescent="0.2">
      <c r="A558" s="3" t="s">
        <v>15</v>
      </c>
      <c r="B558" s="2">
        <v>2</v>
      </c>
      <c r="C558" s="3" t="s">
        <v>9</v>
      </c>
      <c r="D558">
        <v>5</v>
      </c>
      <c r="E558" s="76">
        <v>53.014376029327757</v>
      </c>
      <c r="F558" s="76">
        <v>1.7243936541971963</v>
      </c>
      <c r="G558" s="76">
        <v>3.9705631226079938</v>
      </c>
      <c r="H558" s="35">
        <f t="shared" si="13"/>
        <v>55</v>
      </c>
    </row>
    <row r="559" spans="1:8" x14ac:dyDescent="0.2">
      <c r="A559" s="3" t="s">
        <v>15</v>
      </c>
      <c r="B559" s="2">
        <v>2</v>
      </c>
      <c r="C559" s="3" t="s">
        <v>9</v>
      </c>
      <c r="D559">
        <v>15</v>
      </c>
      <c r="E559" s="76">
        <v>63.420901694343947</v>
      </c>
      <c r="F559" s="76">
        <v>1.8022324123693119</v>
      </c>
      <c r="G559" s="76">
        <v>4.1497934868322757</v>
      </c>
      <c r="H559" s="35">
        <f t="shared" si="13"/>
        <v>148</v>
      </c>
    </row>
    <row r="560" spans="1:8" x14ac:dyDescent="0.2">
      <c r="A560" s="3" t="s">
        <v>15</v>
      </c>
      <c r="B560" s="2">
        <v>3</v>
      </c>
      <c r="C560" s="3" t="s">
        <v>9</v>
      </c>
      <c r="D560">
        <v>35</v>
      </c>
      <c r="E560" s="76">
        <v>17.867808217291948</v>
      </c>
      <c r="F560" s="76">
        <v>1.2520712823593028</v>
      </c>
      <c r="G560" s="76">
        <v>2.883000670126469</v>
      </c>
      <c r="H560" s="35">
        <f t="shared" si="13"/>
        <v>20</v>
      </c>
    </row>
    <row r="561" spans="1:8" x14ac:dyDescent="0.2">
      <c r="A561" s="3" t="s">
        <v>15</v>
      </c>
      <c r="B561" s="6">
        <v>3</v>
      </c>
      <c r="C561" s="11" t="s">
        <v>9</v>
      </c>
      <c r="D561">
        <v>20</v>
      </c>
      <c r="E561" s="76">
        <v>608.68357663302243</v>
      </c>
      <c r="F561" s="76">
        <v>2.7843915838724818</v>
      </c>
      <c r="G561" s="76">
        <v>6.4112985540828564</v>
      </c>
      <c r="H561" s="35">
        <f t="shared" si="13"/>
        <v>1097</v>
      </c>
    </row>
    <row r="562" spans="1:8" x14ac:dyDescent="0.2">
      <c r="A562" s="3" t="s">
        <v>15</v>
      </c>
      <c r="B562" s="6">
        <v>3</v>
      </c>
      <c r="C562" s="11" t="s">
        <v>9</v>
      </c>
      <c r="D562">
        <v>10</v>
      </c>
      <c r="E562" s="76">
        <v>38.484510006474963</v>
      </c>
      <c r="F562" s="76">
        <v>1.585285961394685</v>
      </c>
      <c r="G562" s="76">
        <v>3.6502558228401361</v>
      </c>
      <c r="H562" s="35">
        <f t="shared" si="13"/>
        <v>55</v>
      </c>
    </row>
    <row r="563" spans="1:8" x14ac:dyDescent="0.2">
      <c r="A563" s="3" t="s">
        <v>15</v>
      </c>
      <c r="B563" s="6">
        <v>3</v>
      </c>
      <c r="C563" s="11" t="s">
        <v>9</v>
      </c>
      <c r="D563">
        <v>40</v>
      </c>
      <c r="E563" s="76">
        <v>1639.9113651738719</v>
      </c>
      <c r="F563" s="76">
        <v>3.2148203756963958</v>
      </c>
      <c r="G563" s="76">
        <v>7.402397473732039</v>
      </c>
      <c r="H563" s="35">
        <f t="shared" si="13"/>
        <v>2981</v>
      </c>
    </row>
    <row r="564" spans="1:8" x14ac:dyDescent="0.2">
      <c r="A564" s="3" t="s">
        <v>15</v>
      </c>
      <c r="B564" s="6">
        <v>3</v>
      </c>
      <c r="C564" s="11" t="s">
        <v>9</v>
      </c>
      <c r="D564">
        <v>10</v>
      </c>
      <c r="E564" s="76">
        <v>7.0685834705770345</v>
      </c>
      <c r="F564" s="76">
        <v>0.84933239080549627</v>
      </c>
      <c r="G564" s="76">
        <v>1.9556601020657289</v>
      </c>
      <c r="H564" s="35">
        <f t="shared" si="13"/>
        <v>20</v>
      </c>
    </row>
    <row r="565" spans="1:8" x14ac:dyDescent="0.2">
      <c r="A565" s="3" t="s">
        <v>15</v>
      </c>
      <c r="B565" s="2">
        <v>3</v>
      </c>
      <c r="C565" s="3" t="s">
        <v>9</v>
      </c>
      <c r="D565">
        <v>0</v>
      </c>
      <c r="E565" s="76">
        <v>3455.7519189487725</v>
      </c>
      <c r="F565" s="76">
        <v>3.538542557852359</v>
      </c>
      <c r="G565" s="76">
        <v>8.1477953446358615</v>
      </c>
      <c r="H565" s="35">
        <f t="shared" si="13"/>
        <v>8103</v>
      </c>
    </row>
    <row r="566" spans="1:8" x14ac:dyDescent="0.2">
      <c r="A566" s="3" t="s">
        <v>15</v>
      </c>
      <c r="B566" s="2">
        <v>3</v>
      </c>
      <c r="C566" s="3" t="s">
        <v>9</v>
      </c>
      <c r="D566">
        <v>40</v>
      </c>
      <c r="E566" s="76">
        <v>373.06412761378795</v>
      </c>
      <c r="F566" s="76">
        <v>2.571783490991038</v>
      </c>
      <c r="G566" s="76">
        <v>5.9217503287641504</v>
      </c>
      <c r="H566" s="35">
        <f t="shared" si="13"/>
        <v>403</v>
      </c>
    </row>
    <row r="567" spans="1:8" x14ac:dyDescent="0.2">
      <c r="A567" s="3" t="s">
        <v>15</v>
      </c>
      <c r="B567" s="2">
        <v>3</v>
      </c>
      <c r="C567" s="3" t="s">
        <v>9</v>
      </c>
      <c r="D567">
        <v>35</v>
      </c>
      <c r="E567" s="76">
        <v>191.44080232812803</v>
      </c>
      <c r="F567" s="76">
        <v>2.2820345057367457</v>
      </c>
      <c r="G567" s="76">
        <v>5.2545786346074665</v>
      </c>
      <c r="H567" s="35">
        <f t="shared" si="13"/>
        <v>403</v>
      </c>
    </row>
    <row r="568" spans="1:8" x14ac:dyDescent="0.2">
      <c r="A568" s="3" t="s">
        <v>15</v>
      </c>
      <c r="B568" s="2">
        <v>4</v>
      </c>
      <c r="C568" s="3" t="s">
        <v>9</v>
      </c>
      <c r="D568">
        <v>20</v>
      </c>
      <c r="E568" s="76">
        <v>127.62720155208534</v>
      </c>
      <c r="F568" s="76">
        <v>2.1059432466810648</v>
      </c>
      <c r="G568" s="76">
        <v>4.8491135264993019</v>
      </c>
      <c r="H568" s="35">
        <f t="shared" si="13"/>
        <v>148</v>
      </c>
    </row>
    <row r="569" spans="1:8" x14ac:dyDescent="0.2">
      <c r="A569" s="3" t="s">
        <v>15</v>
      </c>
      <c r="B569" s="2">
        <v>4</v>
      </c>
      <c r="C569" s="3" t="s">
        <v>9</v>
      </c>
      <c r="D569">
        <v>55</v>
      </c>
      <c r="E569" s="76">
        <v>3104.4825903692636</v>
      </c>
      <c r="F569" s="76">
        <v>3.4919892287084116</v>
      </c>
      <c r="G569" s="76">
        <v>8.0406023429197635</v>
      </c>
      <c r="H569" s="35">
        <f t="shared" si="13"/>
        <v>8103</v>
      </c>
    </row>
    <row r="570" spans="1:8" x14ac:dyDescent="0.2">
      <c r="A570" s="3" t="s">
        <v>15</v>
      </c>
      <c r="B570" s="2">
        <v>4</v>
      </c>
      <c r="C570" s="3" t="s">
        <v>9</v>
      </c>
      <c r="D570">
        <v>50</v>
      </c>
      <c r="E570" s="76">
        <v>240.33183799961918</v>
      </c>
      <c r="F570" s="76">
        <v>2.3808113078477513</v>
      </c>
      <c r="G570" s="76">
        <v>5.4820206266818907</v>
      </c>
      <c r="H570" s="35">
        <f t="shared" si="13"/>
        <v>403</v>
      </c>
    </row>
    <row r="571" spans="1:8" x14ac:dyDescent="0.2">
      <c r="A571" s="3" t="s">
        <v>15</v>
      </c>
      <c r="B571" s="6">
        <v>4</v>
      </c>
      <c r="C571" s="11" t="s">
        <v>9</v>
      </c>
      <c r="D571">
        <v>10</v>
      </c>
      <c r="E571" s="76">
        <v>129.59069696057895</v>
      </c>
      <c r="F571" s="76">
        <v>2.1125738255800779</v>
      </c>
      <c r="G571" s="76">
        <v>4.8643809986300903</v>
      </c>
      <c r="H571" s="35">
        <f t="shared" si="13"/>
        <v>148</v>
      </c>
    </row>
    <row r="572" spans="1:8" x14ac:dyDescent="0.2">
      <c r="A572" s="3" t="s">
        <v>15</v>
      </c>
      <c r="B572" s="6">
        <v>4</v>
      </c>
      <c r="C572" s="11" t="s">
        <v>9</v>
      </c>
      <c r="D572">
        <v>5</v>
      </c>
      <c r="E572" s="76">
        <v>157.07963267948966</v>
      </c>
      <c r="F572" s="76">
        <v>2.1961198770301529</v>
      </c>
      <c r="G572" s="76">
        <v>5.0567528912775463</v>
      </c>
      <c r="H572" s="35">
        <f t="shared" si="13"/>
        <v>403</v>
      </c>
    </row>
    <row r="573" spans="1:8" x14ac:dyDescent="0.2">
      <c r="A573" s="3" t="s">
        <v>15</v>
      </c>
      <c r="B573" s="6">
        <v>4</v>
      </c>
      <c r="C573" s="11" t="s">
        <v>9</v>
      </c>
      <c r="D573">
        <v>0</v>
      </c>
      <c r="E573" s="76">
        <v>47.123889803846893</v>
      </c>
      <c r="F573" s="76">
        <v>1.673241131749815</v>
      </c>
      <c r="G573" s="76">
        <v>3.85278008695161</v>
      </c>
      <c r="H573" s="35">
        <f t="shared" si="13"/>
        <v>55</v>
      </c>
    </row>
    <row r="574" spans="1:8" x14ac:dyDescent="0.2">
      <c r="A574" s="3" t="s">
        <v>15</v>
      </c>
      <c r="B574" s="2">
        <v>4</v>
      </c>
      <c r="C574" s="3" t="s">
        <v>9</v>
      </c>
      <c r="D574">
        <v>30</v>
      </c>
      <c r="E574" s="76">
        <v>9.4247779607693793</v>
      </c>
      <c r="F574" s="76">
        <v>0.97427112741379629</v>
      </c>
      <c r="G574" s="76">
        <v>2.2433421745175099</v>
      </c>
      <c r="H574" s="35">
        <f t="shared" si="13"/>
        <v>20</v>
      </c>
    </row>
    <row r="575" spans="1:8" x14ac:dyDescent="0.2">
      <c r="A575" s="3" t="s">
        <v>15</v>
      </c>
      <c r="B575" s="2">
        <v>4</v>
      </c>
      <c r="C575" s="3" t="s">
        <v>9</v>
      </c>
      <c r="D575">
        <v>45</v>
      </c>
      <c r="E575" s="76">
        <v>3240.9455212595703</v>
      </c>
      <c r="F575" s="76">
        <v>3.5106717308115361</v>
      </c>
      <c r="G575" s="76">
        <v>8.0836203937622493</v>
      </c>
      <c r="H575" s="35">
        <f t="shared" si="13"/>
        <v>8103</v>
      </c>
    </row>
    <row r="576" spans="1:8" x14ac:dyDescent="0.2">
      <c r="A576" s="3" t="s">
        <v>15</v>
      </c>
      <c r="B576" s="2">
        <v>5</v>
      </c>
      <c r="C576" s="3" t="s">
        <v>9</v>
      </c>
      <c r="D576">
        <v>80</v>
      </c>
      <c r="E576" s="76">
        <v>873.75545677966124</v>
      </c>
      <c r="F576" s="76">
        <v>2.9413899010191407</v>
      </c>
      <c r="G576" s="76">
        <v>6.7728005387699044</v>
      </c>
      <c r="H576" s="35">
        <f t="shared" si="13"/>
        <v>1097</v>
      </c>
    </row>
    <row r="577" spans="1:8" x14ac:dyDescent="0.2">
      <c r="A577" s="3" t="s">
        <v>15</v>
      </c>
      <c r="B577" s="2">
        <v>5</v>
      </c>
      <c r="C577" s="3" t="s">
        <v>9</v>
      </c>
      <c r="D577">
        <v>30</v>
      </c>
      <c r="E577" s="76">
        <v>77.754418176347386</v>
      </c>
      <c r="F577" s="76">
        <v>1.8907250759637213</v>
      </c>
      <c r="G577" s="76">
        <v>4.3535553748640998</v>
      </c>
      <c r="H577" s="35">
        <f t="shared" si="13"/>
        <v>148</v>
      </c>
    </row>
    <row r="578" spans="1:8" x14ac:dyDescent="0.2">
      <c r="A578" s="3" t="s">
        <v>15</v>
      </c>
      <c r="B578" s="2">
        <v>5</v>
      </c>
      <c r="C578" s="3" t="s">
        <v>9</v>
      </c>
      <c r="D578">
        <v>40</v>
      </c>
      <c r="E578" s="76">
        <v>3460.0716088474583</v>
      </c>
      <c r="F578" s="76">
        <v>3.5390850869446528</v>
      </c>
      <c r="G578" s="76">
        <v>8.1490445640362932</v>
      </c>
      <c r="H578" s="35">
        <f t="shared" si="13"/>
        <v>8103</v>
      </c>
    </row>
    <row r="579" spans="1:8" x14ac:dyDescent="0.2">
      <c r="A579" s="3" t="s">
        <v>15</v>
      </c>
      <c r="B579" s="2">
        <v>5</v>
      </c>
      <c r="C579" s="3" t="s">
        <v>9</v>
      </c>
      <c r="D579">
        <v>10</v>
      </c>
      <c r="E579" s="76">
        <v>329.86722862692829</v>
      </c>
      <c r="F579" s="76">
        <v>2.518339171764072</v>
      </c>
      <c r="G579" s="76">
        <v>5.7986902360069239</v>
      </c>
      <c r="H579" s="35">
        <f t="shared" ref="H579:H642" si="14">VLOOKUP(E579,J$2:K$16,2)</f>
        <v>403</v>
      </c>
    </row>
    <row r="580" spans="1:8" x14ac:dyDescent="0.2">
      <c r="A580" s="3" t="s">
        <v>15</v>
      </c>
      <c r="B580" s="2">
        <v>5</v>
      </c>
      <c r="C580" s="3" t="s">
        <v>9</v>
      </c>
      <c r="D580">
        <v>30</v>
      </c>
      <c r="E580" s="76">
        <v>2573.7497814534381</v>
      </c>
      <c r="F580" s="76">
        <v>3.4105663227485472</v>
      </c>
      <c r="G580" s="76">
        <v>7.8531191734283246</v>
      </c>
      <c r="H580" s="35">
        <f t="shared" si="14"/>
        <v>2981</v>
      </c>
    </row>
    <row r="581" spans="1:8" x14ac:dyDescent="0.2">
      <c r="A581" s="3" t="s">
        <v>15</v>
      </c>
      <c r="B581" s="2">
        <v>5</v>
      </c>
      <c r="C581" s="3" t="s">
        <v>9</v>
      </c>
      <c r="D581">
        <v>0</v>
      </c>
      <c r="E581" s="76">
        <v>5.497787143782138</v>
      </c>
      <c r="F581" s="76">
        <v>0.74018792138042833</v>
      </c>
      <c r="G581" s="76">
        <v>1.7043456737848228</v>
      </c>
      <c r="H581" s="35">
        <f t="shared" si="14"/>
        <v>7</v>
      </c>
    </row>
    <row r="582" spans="1:8" x14ac:dyDescent="0.2">
      <c r="A582" s="3" t="s">
        <v>15</v>
      </c>
      <c r="B582" s="2">
        <v>5</v>
      </c>
      <c r="C582" s="3" t="s">
        <v>9</v>
      </c>
      <c r="D582">
        <v>15</v>
      </c>
      <c r="E582" s="76">
        <v>136.65928043115599</v>
      </c>
      <c r="F582" s="76">
        <v>2.1356391296487711</v>
      </c>
      <c r="G582" s="76">
        <v>4.9174908239440382</v>
      </c>
      <c r="H582" s="35">
        <f t="shared" si="14"/>
        <v>148</v>
      </c>
    </row>
    <row r="583" spans="1:8" x14ac:dyDescent="0.2">
      <c r="A583" s="3" t="s">
        <v>15</v>
      </c>
      <c r="B583" s="7">
        <v>5</v>
      </c>
      <c r="C583" s="11" t="s">
        <v>9</v>
      </c>
      <c r="D583">
        <v>5</v>
      </c>
      <c r="E583" s="76">
        <v>567.45017305465637</v>
      </c>
      <c r="F583" s="76">
        <v>2.7539277327947569</v>
      </c>
      <c r="G583" s="76">
        <v>6.3411529447160966</v>
      </c>
      <c r="H583" s="35">
        <f t="shared" si="14"/>
        <v>1097</v>
      </c>
    </row>
    <row r="584" spans="1:8" x14ac:dyDescent="0.2">
      <c r="A584" s="3" t="s">
        <v>15</v>
      </c>
      <c r="B584" s="7">
        <v>5</v>
      </c>
      <c r="C584" s="11" t="s">
        <v>9</v>
      </c>
      <c r="D584">
        <v>10</v>
      </c>
      <c r="E584" s="76">
        <v>115.4535300194249</v>
      </c>
      <c r="F584" s="76">
        <v>2.0624072161143476</v>
      </c>
      <c r="G584" s="76">
        <v>4.7488681115082461</v>
      </c>
      <c r="H584" s="35">
        <f t="shared" si="14"/>
        <v>148</v>
      </c>
    </row>
    <row r="585" spans="1:8" x14ac:dyDescent="0.2">
      <c r="A585" s="3" t="s">
        <v>15</v>
      </c>
      <c r="B585" s="7">
        <v>5</v>
      </c>
      <c r="C585" s="11" t="s">
        <v>9</v>
      </c>
      <c r="D585">
        <v>30</v>
      </c>
      <c r="E585" s="76">
        <v>164.34456569091606</v>
      </c>
      <c r="F585" s="76">
        <v>2.2157553480314691</v>
      </c>
      <c r="G585" s="76">
        <v>5.1019652340990946</v>
      </c>
      <c r="H585" s="35">
        <f t="shared" si="14"/>
        <v>403</v>
      </c>
    </row>
    <row r="586" spans="1:8" x14ac:dyDescent="0.2">
      <c r="A586" s="3" t="s">
        <v>15</v>
      </c>
      <c r="B586" s="7">
        <v>5</v>
      </c>
      <c r="C586" s="11" t="s">
        <v>9</v>
      </c>
      <c r="D586">
        <v>15</v>
      </c>
      <c r="E586" s="76">
        <v>1001.3826583317466</v>
      </c>
      <c r="F586" s="76">
        <v>3.0006000661361454</v>
      </c>
      <c r="G586" s="76">
        <v>6.9091369823220363</v>
      </c>
      <c r="H586" s="35">
        <f t="shared" si="14"/>
        <v>1097</v>
      </c>
    </row>
    <row r="587" spans="1:8" x14ac:dyDescent="0.2">
      <c r="A587" s="3" t="s">
        <v>15</v>
      </c>
      <c r="B587" s="7">
        <v>5</v>
      </c>
      <c r="C587" s="11" t="s">
        <v>9</v>
      </c>
      <c r="D587">
        <v>5</v>
      </c>
      <c r="E587" s="76">
        <v>68.722339297276719</v>
      </c>
      <c r="F587" s="76">
        <v>1.8370979343884846</v>
      </c>
      <c r="G587" s="76">
        <v>4.2300743180930782</v>
      </c>
      <c r="H587" s="35">
        <f t="shared" si="14"/>
        <v>148</v>
      </c>
    </row>
    <row r="588" spans="1:8" x14ac:dyDescent="0.2">
      <c r="A588" s="3" t="s">
        <v>15</v>
      </c>
      <c r="B588" s="7">
        <v>5</v>
      </c>
      <c r="C588" s="11" t="s">
        <v>9</v>
      </c>
      <c r="D588">
        <v>30</v>
      </c>
      <c r="E588" s="76">
        <v>5.8904862254808616</v>
      </c>
      <c r="F588" s="76">
        <v>0.7701511447578715</v>
      </c>
      <c r="G588" s="76">
        <v>1.7733385452717743</v>
      </c>
      <c r="H588" s="35">
        <f t="shared" si="14"/>
        <v>7</v>
      </c>
    </row>
    <row r="589" spans="1:8" x14ac:dyDescent="0.2">
      <c r="A589" s="3" t="s">
        <v>15</v>
      </c>
      <c r="B589" s="2">
        <v>5</v>
      </c>
      <c r="C589" s="3" t="s">
        <v>9</v>
      </c>
      <c r="D589">
        <v>85</v>
      </c>
      <c r="E589" s="76">
        <v>1123.1193736583512</v>
      </c>
      <c r="F589" s="76">
        <v>3.0504259188312335</v>
      </c>
      <c r="G589" s="76">
        <v>7.0238652479834629</v>
      </c>
      <c r="H589" s="35">
        <f t="shared" si="14"/>
        <v>2981</v>
      </c>
    </row>
    <row r="590" spans="1:8" x14ac:dyDescent="0.2">
      <c r="A590" s="3" t="s">
        <v>15</v>
      </c>
      <c r="B590" s="2">
        <v>5</v>
      </c>
      <c r="C590" s="3" t="s">
        <v>9</v>
      </c>
      <c r="D590">
        <v>0</v>
      </c>
      <c r="E590" s="76">
        <v>4.7123889803846897</v>
      </c>
      <c r="F590" s="76">
        <v>0.67324113174981504</v>
      </c>
      <c r="G590" s="76">
        <v>1.5501949939575645</v>
      </c>
      <c r="H590" s="35">
        <f t="shared" si="14"/>
        <v>7</v>
      </c>
    </row>
    <row r="591" spans="1:8" x14ac:dyDescent="0.2">
      <c r="A591" s="3" t="s">
        <v>15</v>
      </c>
      <c r="B591" s="2">
        <v>5</v>
      </c>
      <c r="C591" s="3" t="s">
        <v>9</v>
      </c>
      <c r="D591">
        <v>20</v>
      </c>
      <c r="E591" s="76">
        <v>193.99334635916972</v>
      </c>
      <c r="F591" s="76">
        <v>2.287786834625837</v>
      </c>
      <c r="G591" s="76">
        <v>5.2678238613574866</v>
      </c>
      <c r="H591" s="35">
        <f t="shared" si="14"/>
        <v>403</v>
      </c>
    </row>
    <row r="592" spans="1:8" x14ac:dyDescent="0.2">
      <c r="A592" s="3" t="s">
        <v>15</v>
      </c>
      <c r="B592" s="2">
        <v>5</v>
      </c>
      <c r="C592" s="3" t="s">
        <v>9</v>
      </c>
      <c r="D592">
        <v>15</v>
      </c>
      <c r="E592" s="76">
        <v>23.365595361074085</v>
      </c>
      <c r="F592" s="76">
        <v>1.3685768514307397</v>
      </c>
      <c r="G592" s="76">
        <v>3.1512646567211484</v>
      </c>
      <c r="H592" s="35">
        <f t="shared" si="14"/>
        <v>55</v>
      </c>
    </row>
    <row r="593" spans="1:8" x14ac:dyDescent="0.2">
      <c r="A593" s="3" t="s">
        <v>15</v>
      </c>
      <c r="B593" s="2">
        <v>5</v>
      </c>
      <c r="C593" s="3" t="s">
        <v>9</v>
      </c>
      <c r="D593">
        <v>20</v>
      </c>
      <c r="E593" s="76">
        <v>2225.8183950683683</v>
      </c>
      <c r="F593" s="76">
        <v>3.3474897272776132</v>
      </c>
      <c r="G593" s="76">
        <v>7.7078799449801352</v>
      </c>
      <c r="H593" s="35">
        <f t="shared" si="14"/>
        <v>2981</v>
      </c>
    </row>
    <row r="594" spans="1:8" x14ac:dyDescent="0.2">
      <c r="A594" s="3" t="s">
        <v>15</v>
      </c>
      <c r="B594" s="2">
        <v>6</v>
      </c>
      <c r="C594" s="26" t="s">
        <v>9</v>
      </c>
      <c r="D594">
        <v>15</v>
      </c>
      <c r="E594" s="76">
        <v>333.79421944391549</v>
      </c>
      <c r="F594" s="76">
        <v>2.5234788114164828</v>
      </c>
      <c r="G594" s="76">
        <v>5.8105246936539263</v>
      </c>
      <c r="H594" s="35">
        <f t="shared" si="14"/>
        <v>403</v>
      </c>
    </row>
    <row r="595" spans="1:8" x14ac:dyDescent="0.2">
      <c r="A595" s="3" t="s">
        <v>15</v>
      </c>
      <c r="B595" s="2">
        <v>6</v>
      </c>
      <c r="C595" s="26" t="s">
        <v>9</v>
      </c>
      <c r="D595">
        <v>30</v>
      </c>
      <c r="E595" s="76">
        <v>307.09068188840229</v>
      </c>
      <c r="F595" s="76">
        <v>2.4872666387620384</v>
      </c>
      <c r="G595" s="76">
        <v>5.727143084714875</v>
      </c>
      <c r="H595" s="35">
        <f t="shared" si="14"/>
        <v>403</v>
      </c>
    </row>
    <row r="596" spans="1:8" x14ac:dyDescent="0.2">
      <c r="A596" s="3" t="s">
        <v>15</v>
      </c>
      <c r="B596" s="2">
        <v>6</v>
      </c>
      <c r="C596" s="26" t="s">
        <v>9</v>
      </c>
      <c r="D596">
        <v>0</v>
      </c>
      <c r="E596" s="76">
        <v>1.5707963267948966</v>
      </c>
      <c r="F596" s="76">
        <v>0.19611987703015263</v>
      </c>
      <c r="G596" s="76">
        <v>0.45158270528945482</v>
      </c>
      <c r="H596" s="35">
        <f t="shared" si="14"/>
        <v>3</v>
      </c>
    </row>
    <row r="597" spans="1:8" x14ac:dyDescent="0.2">
      <c r="A597" s="3" t="s">
        <v>15</v>
      </c>
      <c r="B597" s="2">
        <v>6</v>
      </c>
      <c r="C597" s="26" t="s">
        <v>9</v>
      </c>
      <c r="D597">
        <v>5</v>
      </c>
      <c r="E597" s="76">
        <v>1.5707963267948966</v>
      </c>
      <c r="F597" s="76">
        <v>0.19611987703015263</v>
      </c>
      <c r="G597" s="76">
        <v>0.45158270528945482</v>
      </c>
      <c r="H597" s="35">
        <f t="shared" si="14"/>
        <v>3</v>
      </c>
    </row>
    <row r="598" spans="1:8" x14ac:dyDescent="0.2">
      <c r="A598" s="3" t="s">
        <v>15</v>
      </c>
      <c r="B598" s="2">
        <v>6</v>
      </c>
      <c r="C598" s="26" t="s">
        <v>9</v>
      </c>
      <c r="D598">
        <v>0</v>
      </c>
      <c r="E598" s="76">
        <v>7.8539816339744828</v>
      </c>
      <c r="F598" s="76">
        <v>0.8950898813661714</v>
      </c>
      <c r="G598" s="76">
        <v>2.061020617723555</v>
      </c>
      <c r="H598" s="35">
        <f t="shared" si="14"/>
        <v>20</v>
      </c>
    </row>
    <row r="599" spans="1:8" x14ac:dyDescent="0.2">
      <c r="A599" s="3" t="s">
        <v>15</v>
      </c>
      <c r="B599" s="2">
        <v>6</v>
      </c>
      <c r="C599" s="26" t="s">
        <v>9</v>
      </c>
      <c r="D599">
        <v>15</v>
      </c>
      <c r="E599" s="76">
        <v>2638.9378290154264</v>
      </c>
      <c r="F599" s="76">
        <v>3.4214291587560157</v>
      </c>
      <c r="G599" s="76">
        <v>7.8781317776867592</v>
      </c>
      <c r="H599" s="35">
        <f t="shared" si="14"/>
        <v>2981</v>
      </c>
    </row>
    <row r="600" spans="1:8" x14ac:dyDescent="0.2">
      <c r="A600" s="3" t="s">
        <v>15</v>
      </c>
      <c r="B600" s="2">
        <v>6</v>
      </c>
      <c r="C600" s="26" t="s">
        <v>9</v>
      </c>
      <c r="D600">
        <v>5</v>
      </c>
      <c r="E600" s="76">
        <v>245.04422698000386</v>
      </c>
      <c r="F600" s="76">
        <v>2.389244475384614</v>
      </c>
      <c r="G600" s="76">
        <v>5.5014387125389916</v>
      </c>
      <c r="H600" s="35">
        <f t="shared" si="14"/>
        <v>403</v>
      </c>
    </row>
    <row r="601" spans="1:8" x14ac:dyDescent="0.2">
      <c r="A601" s="3" t="s">
        <v>15</v>
      </c>
      <c r="B601" s="2">
        <v>6</v>
      </c>
      <c r="C601" s="26" t="s">
        <v>9</v>
      </c>
      <c r="D601">
        <v>0</v>
      </c>
      <c r="E601" s="76">
        <v>23.561944901923447</v>
      </c>
      <c r="F601" s="76">
        <v>1.3722111360858338</v>
      </c>
      <c r="G601" s="76">
        <v>3.1596329063916646</v>
      </c>
      <c r="H601" s="35">
        <f t="shared" si="14"/>
        <v>55</v>
      </c>
    </row>
    <row r="602" spans="1:8" x14ac:dyDescent="0.2">
      <c r="A602" s="11" t="s">
        <v>15</v>
      </c>
      <c r="B602" s="7">
        <v>6</v>
      </c>
      <c r="C602" s="11" t="s">
        <v>9</v>
      </c>
      <c r="D602">
        <v>25</v>
      </c>
      <c r="E602" s="76">
        <v>291.5790681613027</v>
      </c>
      <c r="F602" s="76">
        <v>2.4647563436914401</v>
      </c>
      <c r="G602" s="76">
        <v>5.6753112148464187</v>
      </c>
      <c r="H602" s="35">
        <f t="shared" si="14"/>
        <v>403</v>
      </c>
    </row>
    <row r="603" spans="1:8" x14ac:dyDescent="0.2">
      <c r="A603" s="11" t="s">
        <v>15</v>
      </c>
      <c r="B603" s="7">
        <v>6</v>
      </c>
      <c r="C603" s="11" t="s">
        <v>9</v>
      </c>
      <c r="D603">
        <v>50</v>
      </c>
      <c r="E603" s="76">
        <v>1724.7343668207964</v>
      </c>
      <c r="F603" s="76">
        <v>3.2367222171442256</v>
      </c>
      <c r="G603" s="76">
        <v>7.4528283273589304</v>
      </c>
      <c r="H603" s="35">
        <f t="shared" si="14"/>
        <v>2981</v>
      </c>
    </row>
    <row r="604" spans="1:8" x14ac:dyDescent="0.2">
      <c r="A604" s="3" t="s">
        <v>15</v>
      </c>
      <c r="B604" s="2">
        <v>6</v>
      </c>
      <c r="C604" s="3" t="s">
        <v>9</v>
      </c>
      <c r="D604">
        <v>55</v>
      </c>
      <c r="E604" s="76">
        <v>1857.859355516664</v>
      </c>
      <c r="F604" s="76">
        <v>3.2690128337507556</v>
      </c>
      <c r="G604" s="76">
        <v>7.5271802198007123</v>
      </c>
      <c r="H604" s="35">
        <f t="shared" si="14"/>
        <v>2981</v>
      </c>
    </row>
    <row r="605" spans="1:8" x14ac:dyDescent="0.2">
      <c r="A605" s="3" t="s">
        <v>15</v>
      </c>
      <c r="B605" s="2">
        <v>6</v>
      </c>
      <c r="C605" s="3" t="s">
        <v>9</v>
      </c>
      <c r="D605">
        <v>0</v>
      </c>
      <c r="E605" s="76">
        <v>54.977871437821378</v>
      </c>
      <c r="F605" s="76">
        <v>1.7401879213804283</v>
      </c>
      <c r="G605" s="76">
        <v>4.0069307667788685</v>
      </c>
      <c r="H605" s="35">
        <f t="shared" si="14"/>
        <v>55</v>
      </c>
    </row>
    <row r="606" spans="1:8" x14ac:dyDescent="0.2">
      <c r="A606" s="3" t="s">
        <v>15</v>
      </c>
      <c r="B606" s="2">
        <v>6</v>
      </c>
      <c r="C606" s="3" t="s">
        <v>9</v>
      </c>
      <c r="D606">
        <v>15</v>
      </c>
      <c r="E606" s="76">
        <v>1958.783019513236</v>
      </c>
      <c r="F606" s="76">
        <v>3.2919863305086952</v>
      </c>
      <c r="G606" s="76">
        <v>7.5800786509694911</v>
      </c>
      <c r="H606" s="35">
        <f t="shared" si="14"/>
        <v>2981</v>
      </c>
    </row>
    <row r="607" spans="1:8" x14ac:dyDescent="0.2">
      <c r="A607" s="3" t="s">
        <v>15</v>
      </c>
      <c r="B607" s="2">
        <v>7</v>
      </c>
      <c r="C607" s="3" t="s">
        <v>9</v>
      </c>
      <c r="D607">
        <v>15</v>
      </c>
      <c r="E607" s="76">
        <v>397.41147067910885</v>
      </c>
      <c r="F607" s="76">
        <v>2.5992403982059704</v>
      </c>
      <c r="G607" s="76">
        <v>5.9849721940169749</v>
      </c>
      <c r="H607" s="35">
        <f t="shared" si="14"/>
        <v>403</v>
      </c>
    </row>
    <row r="608" spans="1:8" x14ac:dyDescent="0.2">
      <c r="A608" s="3" t="s">
        <v>15</v>
      </c>
      <c r="B608" s="6">
        <v>7</v>
      </c>
      <c r="C608" s="11" t="s">
        <v>9</v>
      </c>
      <c r="D608">
        <v>10</v>
      </c>
      <c r="E608" s="76">
        <v>85.804749351171225</v>
      </c>
      <c r="F608" s="76">
        <v>1.9335113270086308</v>
      </c>
      <c r="G608" s="76">
        <v>4.4520743587052092</v>
      </c>
      <c r="H608" s="35">
        <f t="shared" si="14"/>
        <v>148</v>
      </c>
    </row>
    <row r="609" spans="1:8" x14ac:dyDescent="0.2">
      <c r="A609" s="3" t="s">
        <v>15</v>
      </c>
      <c r="B609" s="6">
        <v>7</v>
      </c>
      <c r="C609" s="11" t="s">
        <v>9</v>
      </c>
      <c r="D609">
        <v>30</v>
      </c>
      <c r="E609" s="76">
        <v>78.539816339744831</v>
      </c>
      <c r="F609" s="76">
        <v>1.8950898813661714</v>
      </c>
      <c r="G609" s="76">
        <v>4.3636057107176009</v>
      </c>
      <c r="H609" s="35">
        <f t="shared" si="14"/>
        <v>148</v>
      </c>
    </row>
    <row r="610" spans="1:8" x14ac:dyDescent="0.2">
      <c r="A610" s="3" t="s">
        <v>15</v>
      </c>
      <c r="B610" s="6">
        <v>7</v>
      </c>
      <c r="C610" s="11" t="s">
        <v>9</v>
      </c>
      <c r="D610">
        <v>20</v>
      </c>
      <c r="E610" s="76">
        <v>94.836828230241878</v>
      </c>
      <c r="F610" s="76">
        <v>1.9769770207897213</v>
      </c>
      <c r="G610" s="76">
        <v>4.5521578172621915</v>
      </c>
      <c r="H610" s="35">
        <f t="shared" si="14"/>
        <v>148</v>
      </c>
    </row>
    <row r="611" spans="1:8" x14ac:dyDescent="0.2">
      <c r="A611" s="3" t="s">
        <v>15</v>
      </c>
      <c r="B611" s="2">
        <v>7</v>
      </c>
      <c r="C611" s="3" t="s">
        <v>9</v>
      </c>
      <c r="D611">
        <v>40</v>
      </c>
      <c r="E611" s="76">
        <v>2493.6391687868982</v>
      </c>
      <c r="F611" s="76">
        <v>3.3968336109941659</v>
      </c>
      <c r="G611" s="76">
        <v>7.8214984360563014</v>
      </c>
      <c r="H611" s="35">
        <f t="shared" si="14"/>
        <v>2981</v>
      </c>
    </row>
    <row r="612" spans="1:8" x14ac:dyDescent="0.2">
      <c r="A612" s="3" t="s">
        <v>15</v>
      </c>
      <c r="B612" s="2">
        <v>7</v>
      </c>
      <c r="C612" s="3" t="s">
        <v>9</v>
      </c>
      <c r="D612">
        <v>25</v>
      </c>
      <c r="E612" s="76">
        <v>42.411500823462205</v>
      </c>
      <c r="F612" s="76">
        <v>1.62748364118914</v>
      </c>
      <c r="G612" s="76">
        <v>3.7474195712937837</v>
      </c>
      <c r="H612" s="35">
        <f t="shared" si="14"/>
        <v>55</v>
      </c>
    </row>
    <row r="613" spans="1:8" x14ac:dyDescent="0.2">
      <c r="A613" s="3" t="s">
        <v>15</v>
      </c>
      <c r="B613" s="2">
        <v>8</v>
      </c>
      <c r="C613" s="26" t="s">
        <v>9</v>
      </c>
      <c r="D613">
        <v>10</v>
      </c>
      <c r="E613" s="76">
        <v>346.36059005827468</v>
      </c>
      <c r="F613" s="76">
        <v>2.5395284708340098</v>
      </c>
      <c r="G613" s="76">
        <v>5.8474804001763552</v>
      </c>
      <c r="H613" s="35">
        <f t="shared" si="14"/>
        <v>403</v>
      </c>
    </row>
    <row r="614" spans="1:8" x14ac:dyDescent="0.2">
      <c r="A614" s="3" t="s">
        <v>15</v>
      </c>
      <c r="B614" s="2">
        <v>8</v>
      </c>
      <c r="C614" s="26" t="s">
        <v>9</v>
      </c>
      <c r="D614">
        <v>0</v>
      </c>
      <c r="E614" s="76">
        <v>63.617251235193308</v>
      </c>
      <c r="F614" s="76">
        <v>1.8035749002448211</v>
      </c>
      <c r="G614" s="76">
        <v>4.1528846794019483</v>
      </c>
      <c r="H614" s="35">
        <f t="shared" si="14"/>
        <v>148</v>
      </c>
    </row>
    <row r="615" spans="1:8" x14ac:dyDescent="0.2">
      <c r="A615" s="3" t="s">
        <v>15</v>
      </c>
      <c r="B615" s="2">
        <v>8</v>
      </c>
      <c r="C615" s="26" t="s">
        <v>9</v>
      </c>
      <c r="D615">
        <v>10</v>
      </c>
      <c r="E615" s="76">
        <v>19.438604544086846</v>
      </c>
      <c r="F615" s="76">
        <v>1.288665084635759</v>
      </c>
      <c r="G615" s="76">
        <v>2.967261013744209</v>
      </c>
      <c r="H615" s="35">
        <f t="shared" si="14"/>
        <v>20</v>
      </c>
    </row>
    <row r="616" spans="1:8" x14ac:dyDescent="0.2">
      <c r="A616" s="3" t="s">
        <v>15</v>
      </c>
      <c r="B616" s="2">
        <v>8</v>
      </c>
      <c r="C616" s="26" t="s">
        <v>9</v>
      </c>
      <c r="D616">
        <v>50</v>
      </c>
      <c r="E616" s="76">
        <v>1168.2797680537044</v>
      </c>
      <c r="F616" s="76">
        <v>3.0675468557667585</v>
      </c>
      <c r="G616" s="76">
        <v>7.0632876621492944</v>
      </c>
      <c r="H616" s="35">
        <f t="shared" si="14"/>
        <v>2981</v>
      </c>
    </row>
    <row r="617" spans="1:8" x14ac:dyDescent="0.2">
      <c r="A617" s="11" t="s">
        <v>15</v>
      </c>
      <c r="B617" s="7">
        <v>8</v>
      </c>
      <c r="C617" s="11" t="s">
        <v>9</v>
      </c>
      <c r="D617">
        <v>30</v>
      </c>
      <c r="E617" s="76">
        <v>4319.6898986859651</v>
      </c>
      <c r="F617" s="76">
        <v>3.6354525708604153</v>
      </c>
      <c r="G617" s="76">
        <v>8.3709388959500721</v>
      </c>
      <c r="H617" s="35">
        <f t="shared" si="14"/>
        <v>8103</v>
      </c>
    </row>
    <row r="618" spans="1:8" x14ac:dyDescent="0.2">
      <c r="A618" s="11" t="s">
        <v>15</v>
      </c>
      <c r="B618" s="7">
        <v>8</v>
      </c>
      <c r="C618" s="11" t="s">
        <v>9</v>
      </c>
      <c r="D618">
        <v>50</v>
      </c>
      <c r="E618" s="76">
        <v>52.228977865930311</v>
      </c>
      <c r="F618" s="76">
        <v>1.7179115266692762</v>
      </c>
      <c r="G618" s="76">
        <v>3.9556374723913179</v>
      </c>
      <c r="H618" s="35">
        <f t="shared" si="14"/>
        <v>55</v>
      </c>
    </row>
    <row r="619" spans="1:8" x14ac:dyDescent="0.2">
      <c r="A619" s="11" t="s">
        <v>15</v>
      </c>
      <c r="B619" s="7">
        <v>8</v>
      </c>
      <c r="C619" s="11" t="s">
        <v>9</v>
      </c>
      <c r="D619">
        <v>0</v>
      </c>
      <c r="E619" s="76">
        <v>2.3561944901923448</v>
      </c>
      <c r="F619" s="76">
        <v>0.37221113608583389</v>
      </c>
      <c r="G619" s="76">
        <v>0.85704781339761926</v>
      </c>
      <c r="H619" s="35">
        <f t="shared" si="14"/>
        <v>3</v>
      </c>
    </row>
    <row r="620" spans="1:8" x14ac:dyDescent="0.2">
      <c r="A620" s="11" t="s">
        <v>15</v>
      </c>
      <c r="B620" s="7">
        <v>8</v>
      </c>
      <c r="C620" s="11" t="s">
        <v>9</v>
      </c>
      <c r="D620">
        <v>45</v>
      </c>
      <c r="E620" s="76">
        <v>111.91923828413638</v>
      </c>
      <c r="F620" s="76">
        <v>2.0489047457107006</v>
      </c>
      <c r="G620" s="76">
        <v>4.7177775244382145</v>
      </c>
      <c r="H620" s="35">
        <f t="shared" si="14"/>
        <v>148</v>
      </c>
    </row>
    <row r="621" spans="1:8" x14ac:dyDescent="0.2">
      <c r="A621" s="11" t="s">
        <v>15</v>
      </c>
      <c r="B621" s="7">
        <v>8</v>
      </c>
      <c r="C621" s="11" t="s">
        <v>9</v>
      </c>
      <c r="D621">
        <v>40</v>
      </c>
      <c r="E621" s="76">
        <v>190.85175370557994</v>
      </c>
      <c r="F621" s="76">
        <v>2.2806961549644837</v>
      </c>
      <c r="G621" s="76">
        <v>5.2514969680700583</v>
      </c>
      <c r="H621" s="35">
        <f t="shared" si="14"/>
        <v>403</v>
      </c>
    </row>
    <row r="622" spans="1:8" x14ac:dyDescent="0.2">
      <c r="A622" s="11" t="s">
        <v>15</v>
      </c>
      <c r="B622" s="7">
        <v>8</v>
      </c>
      <c r="C622" s="11" t="s">
        <v>9</v>
      </c>
      <c r="D622">
        <v>30</v>
      </c>
      <c r="E622" s="76">
        <v>46.73119072214817</v>
      </c>
      <c r="F622" s="76">
        <v>1.669606847094721</v>
      </c>
      <c r="G622" s="76">
        <v>3.8444118372810934</v>
      </c>
      <c r="H622" s="35">
        <f t="shared" si="14"/>
        <v>55</v>
      </c>
    </row>
    <row r="623" spans="1:8" x14ac:dyDescent="0.2">
      <c r="A623" s="11" t="s">
        <v>15</v>
      </c>
      <c r="B623" s="7">
        <v>8</v>
      </c>
      <c r="C623" s="11" t="s">
        <v>9</v>
      </c>
      <c r="D623">
        <v>15</v>
      </c>
      <c r="E623" s="76">
        <v>18.849555921538759</v>
      </c>
      <c r="F623" s="76">
        <v>1.2753011230777775</v>
      </c>
      <c r="G623" s="76">
        <v>2.9364893550774553</v>
      </c>
      <c r="H623" s="35">
        <f t="shared" si="14"/>
        <v>20</v>
      </c>
    </row>
    <row r="624" spans="1:8" x14ac:dyDescent="0.2">
      <c r="A624" s="3" t="s">
        <v>15</v>
      </c>
      <c r="B624" s="2">
        <v>8</v>
      </c>
      <c r="C624" s="3" t="s">
        <v>9</v>
      </c>
      <c r="D624">
        <v>80</v>
      </c>
      <c r="E624" s="76">
        <v>4772.0792408028956</v>
      </c>
      <c r="F624" s="76">
        <v>3.6787076465569202</v>
      </c>
      <c r="G624" s="76">
        <v>8.4705373884451731</v>
      </c>
      <c r="H624" s="35">
        <f t="shared" si="14"/>
        <v>8103</v>
      </c>
    </row>
    <row r="625" spans="1:8" x14ac:dyDescent="0.2">
      <c r="A625" s="3" t="s">
        <v>15</v>
      </c>
      <c r="B625" s="2">
        <v>8</v>
      </c>
      <c r="C625" s="3" t="s">
        <v>9</v>
      </c>
      <c r="D625">
        <v>0</v>
      </c>
      <c r="E625" s="76">
        <v>117.80972450961724</v>
      </c>
      <c r="F625" s="76">
        <v>2.0711811404218525</v>
      </c>
      <c r="G625" s="76">
        <v>4.7690708188257656</v>
      </c>
      <c r="H625" s="35">
        <f t="shared" si="14"/>
        <v>148</v>
      </c>
    </row>
    <row r="626" spans="1:8" x14ac:dyDescent="0.2">
      <c r="A626" s="3" t="s">
        <v>15</v>
      </c>
      <c r="B626" s="2">
        <v>9</v>
      </c>
      <c r="C626" s="26" t="s">
        <v>9</v>
      </c>
      <c r="D626">
        <v>5</v>
      </c>
      <c r="E626" s="76">
        <v>53.407075111026487</v>
      </c>
      <c r="F626" s="76">
        <v>1.7275987940724078</v>
      </c>
      <c r="G626" s="76">
        <v>3.9779432299056161</v>
      </c>
      <c r="H626" s="35">
        <f t="shared" si="14"/>
        <v>55</v>
      </c>
    </row>
    <row r="627" spans="1:8" x14ac:dyDescent="0.2">
      <c r="A627" s="11" t="s">
        <v>15</v>
      </c>
      <c r="B627" s="7">
        <v>9</v>
      </c>
      <c r="C627" s="11" t="s">
        <v>9</v>
      </c>
      <c r="D627">
        <v>45</v>
      </c>
      <c r="E627" s="76">
        <v>1604.1757487392881</v>
      </c>
      <c r="F627" s="76">
        <v>3.2052519465706246</v>
      </c>
      <c r="G627" s="76">
        <v>7.3803653514636673</v>
      </c>
      <c r="H627" s="35">
        <f t="shared" si="14"/>
        <v>2981</v>
      </c>
    </row>
    <row r="628" spans="1:8" x14ac:dyDescent="0.2">
      <c r="A628" s="11" t="s">
        <v>15</v>
      </c>
      <c r="B628" s="7">
        <v>9</v>
      </c>
      <c r="C628" s="11" t="s">
        <v>9</v>
      </c>
      <c r="D628">
        <v>15</v>
      </c>
      <c r="E628" s="76">
        <v>176.71458676442586</v>
      </c>
      <c r="F628" s="76">
        <v>2.2472723994775339</v>
      </c>
      <c r="G628" s="76">
        <v>5.1745359269339293</v>
      </c>
      <c r="H628" s="35">
        <f t="shared" si="14"/>
        <v>403</v>
      </c>
    </row>
    <row r="629" spans="1:8" x14ac:dyDescent="0.2">
      <c r="A629" s="3" t="s">
        <v>15</v>
      </c>
      <c r="B629" s="2">
        <v>9</v>
      </c>
      <c r="C629" s="3" t="s">
        <v>9</v>
      </c>
      <c r="D629">
        <v>55</v>
      </c>
      <c r="E629" s="76">
        <v>7820.7985615709404</v>
      </c>
      <c r="F629" s="76">
        <v>3.8932511000134458</v>
      </c>
      <c r="G629" s="76">
        <v>8.9645419461736306</v>
      </c>
      <c r="H629" s="35">
        <f t="shared" si="14"/>
        <v>8103</v>
      </c>
    </row>
    <row r="630" spans="1:8" x14ac:dyDescent="0.2">
      <c r="A630" s="3" t="s">
        <v>15</v>
      </c>
      <c r="B630" s="2">
        <v>9</v>
      </c>
      <c r="C630" s="3" t="s">
        <v>9</v>
      </c>
      <c r="D630">
        <v>40</v>
      </c>
      <c r="E630" s="76">
        <v>587.0851271395926</v>
      </c>
      <c r="F630" s="76">
        <v>2.7687010783626387</v>
      </c>
      <c r="G630" s="76">
        <v>6.3751698299943511</v>
      </c>
      <c r="H630" s="35">
        <f t="shared" si="14"/>
        <v>1097</v>
      </c>
    </row>
    <row r="631" spans="1:8" x14ac:dyDescent="0.2">
      <c r="A631" s="3" t="s">
        <v>15</v>
      </c>
      <c r="B631" s="2">
        <v>9</v>
      </c>
      <c r="C631" s="3" t="s">
        <v>9</v>
      </c>
      <c r="D631">
        <v>5</v>
      </c>
      <c r="E631" s="76">
        <v>74.220126441058866</v>
      </c>
      <c r="F631" s="76">
        <v>1.8705216898754344</v>
      </c>
      <c r="G631" s="76">
        <v>4.3070353592292063</v>
      </c>
      <c r="H631" s="35">
        <f t="shared" si="14"/>
        <v>148</v>
      </c>
    </row>
    <row r="632" spans="1:8" x14ac:dyDescent="0.2">
      <c r="A632" s="3" t="s">
        <v>15</v>
      </c>
      <c r="B632" s="2">
        <v>10</v>
      </c>
      <c r="C632" s="3" t="s">
        <v>9</v>
      </c>
      <c r="D632">
        <v>35</v>
      </c>
      <c r="E632" s="76">
        <v>1178.0972450961724</v>
      </c>
      <c r="F632" s="76">
        <v>3.0711811404218525</v>
      </c>
      <c r="G632" s="76">
        <v>7.0716559118198106</v>
      </c>
      <c r="H632" s="35">
        <f t="shared" si="14"/>
        <v>2981</v>
      </c>
    </row>
    <row r="633" spans="1:8" x14ac:dyDescent="0.2">
      <c r="A633" s="3" t="s">
        <v>15</v>
      </c>
      <c r="B633" s="2">
        <v>10</v>
      </c>
      <c r="C633" s="3" t="s">
        <v>9</v>
      </c>
      <c r="D633">
        <v>75</v>
      </c>
      <c r="E633" s="76">
        <v>1457.8953408065133</v>
      </c>
      <c r="F633" s="76">
        <v>3.1637263480274589</v>
      </c>
      <c r="G633" s="76">
        <v>7.2847491272805192</v>
      </c>
      <c r="H633" s="35">
        <f t="shared" si="14"/>
        <v>2981</v>
      </c>
    </row>
    <row r="634" spans="1:8" x14ac:dyDescent="0.2">
      <c r="A634" s="3" t="s">
        <v>15</v>
      </c>
      <c r="B634" s="2">
        <v>10</v>
      </c>
      <c r="C634" s="3" t="s">
        <v>9</v>
      </c>
      <c r="D634">
        <v>25</v>
      </c>
      <c r="E634" s="76">
        <v>15.315264186250241</v>
      </c>
      <c r="F634" s="76">
        <v>1.1851244927286895</v>
      </c>
      <c r="G634" s="76">
        <v>2.7288499902992105</v>
      </c>
      <c r="H634" s="35">
        <f t="shared" si="14"/>
        <v>20</v>
      </c>
    </row>
    <row r="635" spans="1:8" x14ac:dyDescent="0.2">
      <c r="A635" s="3" t="s">
        <v>15</v>
      </c>
      <c r="B635" s="2">
        <v>10</v>
      </c>
      <c r="C635" s="3" t="s">
        <v>9</v>
      </c>
      <c r="D635">
        <v>20</v>
      </c>
      <c r="E635" s="76">
        <v>267.82077371852984</v>
      </c>
      <c r="F635" s="76">
        <v>2.4278442603586692</v>
      </c>
      <c r="G635" s="76">
        <v>5.5903180020130261</v>
      </c>
      <c r="H635" s="35">
        <f t="shared" si="14"/>
        <v>403</v>
      </c>
    </row>
    <row r="636" spans="1:8" x14ac:dyDescent="0.2">
      <c r="A636" s="3" t="s">
        <v>15</v>
      </c>
      <c r="B636" s="7">
        <v>10</v>
      </c>
      <c r="C636" s="11" t="s">
        <v>9</v>
      </c>
      <c r="D636">
        <v>5</v>
      </c>
      <c r="E636" s="76">
        <v>125.66370614359172</v>
      </c>
      <c r="F636" s="76">
        <v>2.0992098640220962</v>
      </c>
      <c r="G636" s="76">
        <v>4.8336093399633366</v>
      </c>
      <c r="H636" s="35">
        <f t="shared" si="14"/>
        <v>148</v>
      </c>
    </row>
    <row r="637" spans="1:8" x14ac:dyDescent="0.2">
      <c r="A637" s="3" t="s">
        <v>15</v>
      </c>
      <c r="B637" s="7">
        <v>10</v>
      </c>
      <c r="C637" s="11" t="s">
        <v>9</v>
      </c>
      <c r="D637">
        <v>20</v>
      </c>
      <c r="E637" s="76">
        <v>552.13490886840611</v>
      </c>
      <c r="F637" s="76">
        <v>2.7420452063859955</v>
      </c>
      <c r="G637" s="76">
        <v>6.3137924165401742</v>
      </c>
      <c r="H637" s="35">
        <f t="shared" si="14"/>
        <v>1097</v>
      </c>
    </row>
    <row r="638" spans="1:8" x14ac:dyDescent="0.2">
      <c r="A638" s="3" t="s">
        <v>15</v>
      </c>
      <c r="B638" s="7">
        <v>10</v>
      </c>
      <c r="C638" s="11" t="s">
        <v>9</v>
      </c>
      <c r="D638">
        <v>10</v>
      </c>
      <c r="E638" s="76">
        <v>21.598449493429829</v>
      </c>
      <c r="F638" s="76">
        <v>1.334422575196434</v>
      </c>
      <c r="G638" s="76">
        <v>3.0726215294020354</v>
      </c>
      <c r="H638" s="35">
        <f t="shared" si="14"/>
        <v>55</v>
      </c>
    </row>
    <row r="639" spans="1:8" x14ac:dyDescent="0.2">
      <c r="A639" s="3" t="s">
        <v>15</v>
      </c>
      <c r="B639" s="7">
        <v>10</v>
      </c>
      <c r="C639" s="11" t="s">
        <v>9</v>
      </c>
      <c r="D639">
        <v>5</v>
      </c>
      <c r="E639" s="76">
        <v>200.27653166634931</v>
      </c>
      <c r="F639" s="76">
        <v>2.3016300618001266</v>
      </c>
      <c r="G639" s="76">
        <v>5.2996990698879358</v>
      </c>
      <c r="H639" s="35">
        <f t="shared" si="14"/>
        <v>403</v>
      </c>
    </row>
    <row r="640" spans="1:8" x14ac:dyDescent="0.2">
      <c r="A640" s="3" t="s">
        <v>15</v>
      </c>
      <c r="B640" s="7">
        <v>10</v>
      </c>
      <c r="C640" s="11" t="s">
        <v>9</v>
      </c>
      <c r="D640">
        <v>20</v>
      </c>
      <c r="E640" s="76">
        <v>470.06080079337278</v>
      </c>
      <c r="F640" s="76">
        <v>2.6721540361086009</v>
      </c>
      <c r="G640" s="76">
        <v>6.1528620497275375</v>
      </c>
      <c r="H640" s="35">
        <f t="shared" si="14"/>
        <v>1097</v>
      </c>
    </row>
    <row r="641" spans="1:8" x14ac:dyDescent="0.2">
      <c r="A641" s="3" t="s">
        <v>15</v>
      </c>
      <c r="B641" s="7">
        <v>10</v>
      </c>
      <c r="C641" s="11" t="s">
        <v>9</v>
      </c>
      <c r="D641">
        <v>5</v>
      </c>
      <c r="E641" s="76">
        <v>25.918139392115794</v>
      </c>
      <c r="F641" s="76">
        <v>1.4136038212440589</v>
      </c>
      <c r="G641" s="76">
        <v>3.2549430861959898</v>
      </c>
      <c r="H641" s="35">
        <f t="shared" si="14"/>
        <v>55</v>
      </c>
    </row>
    <row r="642" spans="1:8" x14ac:dyDescent="0.2">
      <c r="A642" s="3" t="s">
        <v>15</v>
      </c>
      <c r="B642" s="7">
        <v>10</v>
      </c>
      <c r="C642" s="11" t="s">
        <v>9</v>
      </c>
      <c r="D642">
        <v>5</v>
      </c>
      <c r="E642" s="76">
        <v>194.38604544086846</v>
      </c>
      <c r="F642" s="76">
        <v>2.2886650846357588</v>
      </c>
      <c r="G642" s="76">
        <v>5.2698461067382549</v>
      </c>
      <c r="H642" s="35">
        <f t="shared" si="14"/>
        <v>403</v>
      </c>
    </row>
    <row r="643" spans="1:8" x14ac:dyDescent="0.2">
      <c r="A643" s="3" t="s">
        <v>15</v>
      </c>
      <c r="B643" s="7">
        <v>10</v>
      </c>
      <c r="C643" s="11" t="s">
        <v>9</v>
      </c>
      <c r="D643">
        <v>5</v>
      </c>
      <c r="E643" s="76">
        <v>26.507188014663878</v>
      </c>
      <c r="F643" s="76">
        <v>1.4233636585332152</v>
      </c>
      <c r="G643" s="76">
        <v>3.2774159420480484</v>
      </c>
      <c r="H643" s="35">
        <f t="shared" ref="H643:H706" si="15">VLOOKUP(E643,J$2:K$16,2)</f>
        <v>55</v>
      </c>
    </row>
    <row r="644" spans="1:8" x14ac:dyDescent="0.2">
      <c r="A644" s="3" t="s">
        <v>15</v>
      </c>
      <c r="B644" s="7">
        <v>10</v>
      </c>
      <c r="C644" s="11" t="s">
        <v>9</v>
      </c>
      <c r="D644">
        <v>40</v>
      </c>
      <c r="E644" s="76">
        <v>219.91148575128551</v>
      </c>
      <c r="F644" s="76">
        <v>2.3422479127083906</v>
      </c>
      <c r="G644" s="76">
        <v>5.3932251278987593</v>
      </c>
      <c r="H644" s="35">
        <f t="shared" si="15"/>
        <v>403</v>
      </c>
    </row>
    <row r="645" spans="1:8" x14ac:dyDescent="0.2">
      <c r="A645" s="3" t="s">
        <v>15</v>
      </c>
      <c r="B645" s="7">
        <v>10</v>
      </c>
      <c r="C645" s="11" t="s">
        <v>9</v>
      </c>
      <c r="D645">
        <v>10</v>
      </c>
      <c r="E645" s="76">
        <v>2.3561944901923448</v>
      </c>
      <c r="F645" s="76">
        <v>0.37221113608583389</v>
      </c>
      <c r="G645" s="76">
        <v>0.85704781339761926</v>
      </c>
      <c r="H645" s="35">
        <f t="shared" si="15"/>
        <v>3</v>
      </c>
    </row>
    <row r="646" spans="1:8" x14ac:dyDescent="0.2">
      <c r="A646" s="3" t="s">
        <v>15</v>
      </c>
      <c r="B646" s="7">
        <v>10</v>
      </c>
      <c r="C646" s="11" t="s">
        <v>9</v>
      </c>
      <c r="D646">
        <v>5</v>
      </c>
      <c r="E646" s="76">
        <v>117.80972450961724</v>
      </c>
      <c r="F646" s="76">
        <v>2.0711811404218525</v>
      </c>
      <c r="G646" s="76">
        <v>4.7690708188257656</v>
      </c>
      <c r="H646" s="35">
        <f t="shared" si="15"/>
        <v>148</v>
      </c>
    </row>
    <row r="647" spans="1:8" x14ac:dyDescent="0.2">
      <c r="A647" s="3" t="s">
        <v>15</v>
      </c>
      <c r="B647" s="2">
        <v>10</v>
      </c>
      <c r="C647" s="3" t="s">
        <v>9</v>
      </c>
      <c r="D647">
        <v>0</v>
      </c>
      <c r="E647" s="76">
        <v>824.66807156732068</v>
      </c>
      <c r="F647" s="76">
        <v>2.9162791804361095</v>
      </c>
      <c r="G647" s="76">
        <v>6.7149809678810781</v>
      </c>
      <c r="H647" s="35">
        <f t="shared" si="15"/>
        <v>1097</v>
      </c>
    </row>
    <row r="648" spans="1:8" x14ac:dyDescent="0.2">
      <c r="A648" s="3" t="s">
        <v>15</v>
      </c>
      <c r="B648" s="2">
        <v>10</v>
      </c>
      <c r="C648" s="3" t="s">
        <v>9</v>
      </c>
      <c r="D648">
        <v>30</v>
      </c>
      <c r="E648" s="76">
        <v>141.37166941154069</v>
      </c>
      <c r="F648" s="76">
        <v>2.1503623864694776</v>
      </c>
      <c r="G648" s="76">
        <v>4.9513923756197196</v>
      </c>
      <c r="H648" s="35">
        <f t="shared" si="15"/>
        <v>148</v>
      </c>
    </row>
    <row r="649" spans="1:8" x14ac:dyDescent="0.2">
      <c r="A649" s="3" t="s">
        <v>15</v>
      </c>
      <c r="B649" s="2">
        <v>10</v>
      </c>
      <c r="C649" s="3" t="s">
        <v>9</v>
      </c>
      <c r="D649">
        <v>10</v>
      </c>
      <c r="E649" s="76">
        <v>574.91145560693212</v>
      </c>
      <c r="F649" s="76">
        <v>2.7596009624245634</v>
      </c>
      <c r="G649" s="76">
        <v>6.3542160386908213</v>
      </c>
      <c r="H649" s="35">
        <f t="shared" si="15"/>
        <v>1097</v>
      </c>
    </row>
    <row r="650" spans="1:8" x14ac:dyDescent="0.2">
      <c r="A650" s="3" t="s">
        <v>15</v>
      </c>
      <c r="B650" s="2">
        <v>10</v>
      </c>
      <c r="C650" s="3" t="s">
        <v>9</v>
      </c>
      <c r="D650">
        <v>25</v>
      </c>
      <c r="E650" s="76">
        <v>751.62604237135804</v>
      </c>
      <c r="F650" s="76">
        <v>2.8760018191430152</v>
      </c>
      <c r="G650" s="76">
        <v>6.6222389161824635</v>
      </c>
      <c r="H650" s="35">
        <f t="shared" si="15"/>
        <v>1097</v>
      </c>
    </row>
    <row r="651" spans="1:8" x14ac:dyDescent="0.2">
      <c r="A651" s="3" t="s">
        <v>15</v>
      </c>
      <c r="B651" s="7">
        <v>1</v>
      </c>
      <c r="C651" s="11" t="s">
        <v>5</v>
      </c>
      <c r="D651">
        <v>5</v>
      </c>
      <c r="E651" s="76">
        <v>95.425876852789969</v>
      </c>
      <c r="F651" s="76">
        <v>1.9796661593005025</v>
      </c>
      <c r="G651" s="76">
        <v>4.5583497875101129</v>
      </c>
      <c r="H651" s="35">
        <f t="shared" si="15"/>
        <v>148</v>
      </c>
    </row>
    <row r="652" spans="1:8" x14ac:dyDescent="0.2">
      <c r="A652" s="3" t="s">
        <v>15</v>
      </c>
      <c r="B652" s="7">
        <v>1</v>
      </c>
      <c r="C652" s="11" t="s">
        <v>5</v>
      </c>
      <c r="D652">
        <v>20</v>
      </c>
      <c r="E652" s="76">
        <v>43.982297150257104</v>
      </c>
      <c r="F652" s="76">
        <v>1.6432779083723719</v>
      </c>
      <c r="G652" s="76">
        <v>3.7837872154646588</v>
      </c>
      <c r="H652" s="35">
        <f t="shared" si="15"/>
        <v>55</v>
      </c>
    </row>
    <row r="653" spans="1:8" x14ac:dyDescent="0.2">
      <c r="A653" s="3" t="s">
        <v>15</v>
      </c>
      <c r="B653" s="7">
        <v>1</v>
      </c>
      <c r="C653" s="11" t="s">
        <v>5</v>
      </c>
      <c r="D653">
        <v>20</v>
      </c>
      <c r="E653" s="76">
        <v>25.132741228718345</v>
      </c>
      <c r="F653" s="76">
        <v>1.4002398596860774</v>
      </c>
      <c r="G653" s="76">
        <v>3.2241714275292361</v>
      </c>
      <c r="H653" s="35">
        <f t="shared" si="15"/>
        <v>55</v>
      </c>
    </row>
    <row r="654" spans="1:8" x14ac:dyDescent="0.2">
      <c r="A654" s="3" t="s">
        <v>15</v>
      </c>
      <c r="B654" s="7">
        <v>1</v>
      </c>
      <c r="C654" s="11" t="s">
        <v>5</v>
      </c>
      <c r="D654">
        <v>5</v>
      </c>
      <c r="E654" s="76">
        <v>35.342917352885173</v>
      </c>
      <c r="F654" s="76">
        <v>1.5483023951415151</v>
      </c>
      <c r="G654" s="76">
        <v>3.5650980144998292</v>
      </c>
      <c r="H654" s="35">
        <f t="shared" si="15"/>
        <v>55</v>
      </c>
    </row>
    <row r="655" spans="1:8" x14ac:dyDescent="0.2">
      <c r="A655" s="3" t="s">
        <v>15</v>
      </c>
      <c r="B655" s="2">
        <v>1</v>
      </c>
      <c r="C655" s="3" t="s">
        <v>5</v>
      </c>
      <c r="D655">
        <v>0</v>
      </c>
      <c r="E655" s="76">
        <v>5.497787143782138</v>
      </c>
      <c r="F655" s="76">
        <v>0.74018792138042833</v>
      </c>
      <c r="G655" s="76">
        <v>1.7043456737848228</v>
      </c>
      <c r="H655" s="35">
        <f t="shared" si="15"/>
        <v>7</v>
      </c>
    </row>
    <row r="656" spans="1:8" x14ac:dyDescent="0.2">
      <c r="A656" s="3" t="s">
        <v>15</v>
      </c>
      <c r="B656" s="2">
        <v>1</v>
      </c>
      <c r="C656" s="3" t="s">
        <v>5</v>
      </c>
      <c r="D656">
        <v>0</v>
      </c>
      <c r="E656" s="76">
        <v>54.977871437821378</v>
      </c>
      <c r="F656" s="76">
        <v>1.7401879213804283</v>
      </c>
      <c r="G656" s="76">
        <v>4.0069307667788685</v>
      </c>
      <c r="H656" s="35">
        <f t="shared" si="15"/>
        <v>55</v>
      </c>
    </row>
    <row r="657" spans="1:8" x14ac:dyDescent="0.2">
      <c r="A657" s="3" t="s">
        <v>15</v>
      </c>
      <c r="B657" s="2">
        <v>1</v>
      </c>
      <c r="C657" s="3" t="s">
        <v>5</v>
      </c>
      <c r="D657">
        <v>50</v>
      </c>
      <c r="E657" s="76">
        <v>8.6393797973719302</v>
      </c>
      <c r="F657" s="76">
        <v>0.93648256652439643</v>
      </c>
      <c r="G657" s="76">
        <v>2.1563307975278798</v>
      </c>
      <c r="H657" s="35">
        <f t="shared" si="15"/>
        <v>20</v>
      </c>
    </row>
    <row r="658" spans="1:8" x14ac:dyDescent="0.2">
      <c r="A658" s="3" t="s">
        <v>15</v>
      </c>
      <c r="B658" s="2">
        <v>2</v>
      </c>
      <c r="C658" s="26" t="s">
        <v>5</v>
      </c>
      <c r="D658">
        <v>5</v>
      </c>
      <c r="E658" s="76">
        <v>133.91038685926492</v>
      </c>
      <c r="F658" s="76">
        <v>2.1268142646946879</v>
      </c>
      <c r="G658" s="76">
        <v>4.8971708214530807</v>
      </c>
      <c r="H658" s="35">
        <f t="shared" si="15"/>
        <v>148</v>
      </c>
    </row>
    <row r="659" spans="1:8" x14ac:dyDescent="0.2">
      <c r="A659" s="3" t="s">
        <v>15</v>
      </c>
      <c r="B659" s="2">
        <v>2</v>
      </c>
      <c r="C659" s="26" t="s">
        <v>5</v>
      </c>
      <c r="D659">
        <v>5</v>
      </c>
      <c r="E659" s="76">
        <v>43.393248527709019</v>
      </c>
      <c r="F659" s="76">
        <v>1.6374221637233197</v>
      </c>
      <c r="G659" s="76">
        <v>3.7703038651273717</v>
      </c>
      <c r="H659" s="35">
        <f t="shared" si="15"/>
        <v>55</v>
      </c>
    </row>
    <row r="660" spans="1:8" x14ac:dyDescent="0.2">
      <c r="A660" s="3" t="s">
        <v>15</v>
      </c>
      <c r="B660" s="2">
        <v>2</v>
      </c>
      <c r="C660" s="26" t="s">
        <v>5</v>
      </c>
      <c r="D660">
        <v>10</v>
      </c>
      <c r="E660" s="76">
        <v>984.88929690040015</v>
      </c>
      <c r="F660" s="76">
        <v>2.9933874178608693</v>
      </c>
      <c r="G660" s="76">
        <v>6.8925292459223755</v>
      </c>
      <c r="H660" s="35">
        <f t="shared" si="15"/>
        <v>1097</v>
      </c>
    </row>
    <row r="661" spans="1:8" x14ac:dyDescent="0.2">
      <c r="A661" s="3" t="s">
        <v>15</v>
      </c>
      <c r="B661" s="2">
        <v>2</v>
      </c>
      <c r="C661" s="26" t="s">
        <v>5</v>
      </c>
      <c r="D661">
        <v>0</v>
      </c>
      <c r="E661" s="76">
        <v>3.9269908169872414</v>
      </c>
      <c r="F661" s="76">
        <v>0.59405988570219026</v>
      </c>
      <c r="G661" s="76">
        <v>1.3678734371636099</v>
      </c>
      <c r="H661" s="35">
        <f t="shared" si="15"/>
        <v>7</v>
      </c>
    </row>
    <row r="662" spans="1:8" x14ac:dyDescent="0.2">
      <c r="A662" s="3" t="s">
        <v>15</v>
      </c>
      <c r="B662" s="2">
        <v>2</v>
      </c>
      <c r="C662" s="26" t="s">
        <v>5</v>
      </c>
      <c r="D662">
        <v>10</v>
      </c>
      <c r="E662" s="76">
        <v>3.9269908169872414</v>
      </c>
      <c r="F662" s="76">
        <v>0.59405988570219026</v>
      </c>
      <c r="G662" s="76">
        <v>1.3678734371636099</v>
      </c>
      <c r="H662" s="35">
        <f t="shared" si="15"/>
        <v>7</v>
      </c>
    </row>
    <row r="663" spans="1:8" x14ac:dyDescent="0.2">
      <c r="A663" s="3" t="s">
        <v>15</v>
      </c>
      <c r="B663" s="2">
        <v>2</v>
      </c>
      <c r="C663" s="26" t="s">
        <v>5</v>
      </c>
      <c r="D663">
        <v>5</v>
      </c>
      <c r="E663" s="76">
        <v>13.744467859455344</v>
      </c>
      <c r="F663" s="76">
        <v>1.1381279300524658</v>
      </c>
      <c r="G663" s="76">
        <v>2.6206364056589777</v>
      </c>
      <c r="H663" s="35">
        <f t="shared" si="15"/>
        <v>20</v>
      </c>
    </row>
    <row r="664" spans="1:8" x14ac:dyDescent="0.2">
      <c r="A664" s="3" t="s">
        <v>15</v>
      </c>
      <c r="B664" s="2">
        <v>2</v>
      </c>
      <c r="C664" s="26" t="s">
        <v>5</v>
      </c>
      <c r="D664">
        <v>15</v>
      </c>
      <c r="E664" s="76">
        <v>7.8539816339744828</v>
      </c>
      <c r="F664" s="76">
        <v>0.8950898813661714</v>
      </c>
      <c r="G664" s="76">
        <v>2.061020617723555</v>
      </c>
      <c r="H664" s="35">
        <f t="shared" si="15"/>
        <v>20</v>
      </c>
    </row>
    <row r="665" spans="1:8" x14ac:dyDescent="0.2">
      <c r="A665" s="3" t="s">
        <v>15</v>
      </c>
      <c r="B665" s="2">
        <v>2</v>
      </c>
      <c r="C665" s="26" t="s">
        <v>5</v>
      </c>
      <c r="D665">
        <v>10</v>
      </c>
      <c r="E665" s="76">
        <v>274.88935718910687</v>
      </c>
      <c r="F665" s="76">
        <v>2.4391579257164469</v>
      </c>
      <c r="G665" s="76">
        <v>5.616368679212969</v>
      </c>
      <c r="H665" s="35">
        <f t="shared" si="15"/>
        <v>403</v>
      </c>
    </row>
    <row r="666" spans="1:8" x14ac:dyDescent="0.2">
      <c r="A666" s="3" t="s">
        <v>15</v>
      </c>
      <c r="B666" s="2">
        <v>2</v>
      </c>
      <c r="C666" s="26" t="s">
        <v>5</v>
      </c>
      <c r="D666">
        <v>10</v>
      </c>
      <c r="E666" s="76">
        <v>86.393797973719316</v>
      </c>
      <c r="F666" s="76">
        <v>1.9364825665243965</v>
      </c>
      <c r="G666" s="76">
        <v>4.4589158905219257</v>
      </c>
      <c r="H666" s="35">
        <f t="shared" si="15"/>
        <v>148</v>
      </c>
    </row>
    <row r="667" spans="1:8" x14ac:dyDescent="0.2">
      <c r="A667" s="3" t="s">
        <v>15</v>
      </c>
      <c r="B667" s="2">
        <v>2</v>
      </c>
      <c r="C667" s="26" t="s">
        <v>5</v>
      </c>
      <c r="D667">
        <v>5</v>
      </c>
      <c r="E667" s="76">
        <v>102.10176124166827</v>
      </c>
      <c r="F667" s="76">
        <v>2.0090332336730081</v>
      </c>
      <c r="G667" s="76">
        <v>4.6259699751850922</v>
      </c>
      <c r="H667" s="35">
        <f t="shared" si="15"/>
        <v>148</v>
      </c>
    </row>
    <row r="668" spans="1:8" x14ac:dyDescent="0.2">
      <c r="A668" s="3" t="s">
        <v>15</v>
      </c>
      <c r="B668" s="2">
        <v>2</v>
      </c>
      <c r="C668" s="26" t="s">
        <v>5</v>
      </c>
      <c r="D668">
        <v>5</v>
      </c>
      <c r="E668" s="76">
        <v>163.36281798666926</v>
      </c>
      <c r="F668" s="76">
        <v>2.2131532163289331</v>
      </c>
      <c r="G668" s="76">
        <v>5.0959736044308279</v>
      </c>
      <c r="H668" s="35">
        <f t="shared" si="15"/>
        <v>403</v>
      </c>
    </row>
    <row r="669" spans="1:8" x14ac:dyDescent="0.2">
      <c r="A669" s="11" t="s">
        <v>15</v>
      </c>
      <c r="B669" s="7">
        <v>2</v>
      </c>
      <c r="C669" s="11" t="s">
        <v>5</v>
      </c>
      <c r="D669">
        <v>25</v>
      </c>
      <c r="E669" s="76">
        <v>12.762720155208534</v>
      </c>
      <c r="F669" s="76">
        <v>1.1059432466810646</v>
      </c>
      <c r="G669" s="76">
        <v>2.546528433505256</v>
      </c>
      <c r="H669" s="35">
        <f t="shared" si="15"/>
        <v>20</v>
      </c>
    </row>
    <row r="670" spans="1:8" x14ac:dyDescent="0.2">
      <c r="A670" s="3" t="s">
        <v>15</v>
      </c>
      <c r="B670" s="2">
        <v>2</v>
      </c>
      <c r="C670" s="3" t="s">
        <v>5</v>
      </c>
      <c r="D670">
        <v>20</v>
      </c>
      <c r="E670" s="76">
        <v>471.23889803846896</v>
      </c>
      <c r="F670" s="76">
        <v>2.673241131749815</v>
      </c>
      <c r="G670" s="76">
        <v>6.1553651799456555</v>
      </c>
      <c r="H670" s="35">
        <f t="shared" si="15"/>
        <v>1097</v>
      </c>
    </row>
    <row r="671" spans="1:8" x14ac:dyDescent="0.2">
      <c r="A671" s="3" t="s">
        <v>15</v>
      </c>
      <c r="B671" s="2">
        <v>2</v>
      </c>
      <c r="C671" s="3" t="s">
        <v>5</v>
      </c>
      <c r="D671">
        <v>0</v>
      </c>
      <c r="E671" s="76">
        <v>11.780972450961723</v>
      </c>
      <c r="F671" s="76">
        <v>1.0711811404218528</v>
      </c>
      <c r="G671" s="76">
        <v>2.4664857258317197</v>
      </c>
      <c r="H671" s="35">
        <f t="shared" si="15"/>
        <v>20</v>
      </c>
    </row>
    <row r="672" spans="1:8" x14ac:dyDescent="0.2">
      <c r="A672" s="3" t="s">
        <v>15</v>
      </c>
      <c r="B672" s="2">
        <v>2</v>
      </c>
      <c r="C672" s="3" t="s">
        <v>5</v>
      </c>
      <c r="D672">
        <v>0</v>
      </c>
      <c r="E672" s="76">
        <v>15.707963267948966</v>
      </c>
      <c r="F672" s="76">
        <v>1.1961198770301527</v>
      </c>
      <c r="G672" s="76">
        <v>2.7541677982835004</v>
      </c>
      <c r="H672" s="35">
        <f t="shared" si="15"/>
        <v>20</v>
      </c>
    </row>
    <row r="673" spans="1:8" x14ac:dyDescent="0.2">
      <c r="A673" s="3" t="s">
        <v>15</v>
      </c>
      <c r="B673" s="6">
        <v>3</v>
      </c>
      <c r="C673" s="11" t="s">
        <v>5</v>
      </c>
      <c r="D673">
        <v>5</v>
      </c>
      <c r="E673" s="76">
        <v>207.34511513692635</v>
      </c>
      <c r="F673" s="76">
        <v>2.3166938082360025</v>
      </c>
      <c r="G673" s="76">
        <v>5.334384627875826</v>
      </c>
      <c r="H673" s="35">
        <f t="shared" si="15"/>
        <v>403</v>
      </c>
    </row>
    <row r="674" spans="1:8" x14ac:dyDescent="0.2">
      <c r="A674" s="3" t="s">
        <v>15</v>
      </c>
      <c r="B674" s="2">
        <v>3</v>
      </c>
      <c r="C674" s="3" t="s">
        <v>5</v>
      </c>
      <c r="D674">
        <v>70</v>
      </c>
      <c r="E674" s="76">
        <v>11491.945926831464</v>
      </c>
      <c r="F674" s="76">
        <v>4.0603935738345323</v>
      </c>
      <c r="G674" s="76">
        <v>9.3494017148002104</v>
      </c>
      <c r="H674" s="35">
        <f t="shared" si="15"/>
        <v>22026</v>
      </c>
    </row>
    <row r="675" spans="1:8" x14ac:dyDescent="0.2">
      <c r="A675" s="3" t="s">
        <v>15</v>
      </c>
      <c r="B675" s="2">
        <v>3</v>
      </c>
      <c r="C675" s="3" t="s">
        <v>5</v>
      </c>
      <c r="D675">
        <v>20</v>
      </c>
      <c r="E675" s="76">
        <v>36.71736413883071</v>
      </c>
      <c r="F675" s="76">
        <v>1.5648714965747081</v>
      </c>
      <c r="G675" s="76">
        <v>3.6032497804642056</v>
      </c>
      <c r="H675" s="35">
        <f t="shared" si="15"/>
        <v>55</v>
      </c>
    </row>
    <row r="676" spans="1:8" x14ac:dyDescent="0.2">
      <c r="A676" s="3" t="s">
        <v>15</v>
      </c>
      <c r="B676" s="2">
        <v>4</v>
      </c>
      <c r="C676" s="3" t="s">
        <v>5</v>
      </c>
      <c r="D676">
        <v>45</v>
      </c>
      <c r="E676" s="76">
        <v>634.99441510683698</v>
      </c>
      <c r="F676" s="76">
        <v>2.8027699056085913</v>
      </c>
      <c r="G676" s="76">
        <v>6.4536162037466713</v>
      </c>
      <c r="H676" s="35">
        <f t="shared" si="15"/>
        <v>1097</v>
      </c>
    </row>
    <row r="677" spans="1:8" x14ac:dyDescent="0.2">
      <c r="A677" s="3" t="s">
        <v>15</v>
      </c>
      <c r="B677" s="2">
        <v>4</v>
      </c>
      <c r="C677" s="3" t="s">
        <v>5</v>
      </c>
      <c r="D677">
        <v>70</v>
      </c>
      <c r="E677" s="76">
        <v>1108.0004590129502</v>
      </c>
      <c r="F677" s="76">
        <v>3.0445399403082503</v>
      </c>
      <c r="G677" s="76">
        <v>7.0103122815787593</v>
      </c>
      <c r="H677" s="35">
        <f t="shared" si="15"/>
        <v>2981</v>
      </c>
    </row>
    <row r="678" spans="1:8" x14ac:dyDescent="0.2">
      <c r="A678" s="3" t="s">
        <v>15</v>
      </c>
      <c r="B678" s="2">
        <v>4</v>
      </c>
      <c r="C678" s="3" t="s">
        <v>5</v>
      </c>
      <c r="D678">
        <v>55</v>
      </c>
      <c r="E678" s="76">
        <v>351.85837720205683</v>
      </c>
      <c r="F678" s="76">
        <v>2.5463678953643156</v>
      </c>
      <c r="G678" s="76">
        <v>5.863228757144495</v>
      </c>
      <c r="H678" s="35">
        <f t="shared" si="15"/>
        <v>403</v>
      </c>
    </row>
    <row r="679" spans="1:8" x14ac:dyDescent="0.2">
      <c r="A679" s="3" t="s">
        <v>15</v>
      </c>
      <c r="B679" s="6">
        <v>4</v>
      </c>
      <c r="C679" s="11" t="s">
        <v>5</v>
      </c>
      <c r="D679">
        <v>0</v>
      </c>
      <c r="E679" s="76">
        <v>6.2831853071795862</v>
      </c>
      <c r="F679" s="76">
        <v>0.79817986835811505</v>
      </c>
      <c r="G679" s="76">
        <v>1.8378770664093453</v>
      </c>
      <c r="H679" s="35">
        <f t="shared" si="15"/>
        <v>7</v>
      </c>
    </row>
    <row r="680" spans="1:8" x14ac:dyDescent="0.2">
      <c r="A680" s="3" t="s">
        <v>15</v>
      </c>
      <c r="B680" s="6">
        <v>4</v>
      </c>
      <c r="C680" s="11" t="s">
        <v>5</v>
      </c>
      <c r="D680">
        <v>10</v>
      </c>
      <c r="E680" s="76">
        <v>3110.1767270538953</v>
      </c>
      <c r="F680" s="76">
        <v>3.4927850672916838</v>
      </c>
      <c r="G680" s="76">
        <v>8.0424348289780365</v>
      </c>
      <c r="H680" s="35">
        <f t="shared" si="15"/>
        <v>8103</v>
      </c>
    </row>
    <row r="681" spans="1:8" x14ac:dyDescent="0.2">
      <c r="A681" s="3" t="s">
        <v>15</v>
      </c>
      <c r="B681" s="6">
        <v>4</v>
      </c>
      <c r="C681" s="11" t="s">
        <v>5</v>
      </c>
      <c r="D681">
        <v>5</v>
      </c>
      <c r="E681" s="76">
        <v>149.22565104551518</v>
      </c>
      <c r="F681" s="76">
        <v>2.1738434823190005</v>
      </c>
      <c r="G681" s="76">
        <v>5.0054595968899953</v>
      </c>
      <c r="H681" s="35">
        <f t="shared" si="15"/>
        <v>403</v>
      </c>
    </row>
    <row r="682" spans="1:8" x14ac:dyDescent="0.2">
      <c r="A682" s="3" t="s">
        <v>15</v>
      </c>
      <c r="B682" s="6">
        <v>4</v>
      </c>
      <c r="C682" s="11" t="s">
        <v>5</v>
      </c>
      <c r="D682">
        <v>20</v>
      </c>
      <c r="E682" s="76">
        <v>69.115038378975441</v>
      </c>
      <c r="F682" s="76">
        <v>1.8395725535163401</v>
      </c>
      <c r="G682" s="76">
        <v>4.235772339207716</v>
      </c>
      <c r="H682" s="35">
        <f t="shared" si="15"/>
        <v>148</v>
      </c>
    </row>
    <row r="683" spans="1:8" x14ac:dyDescent="0.2">
      <c r="A683" s="3" t="s">
        <v>15</v>
      </c>
      <c r="B683" s="2">
        <v>4</v>
      </c>
      <c r="C683" s="3" t="s">
        <v>5</v>
      </c>
      <c r="D683">
        <v>0</v>
      </c>
      <c r="E683" s="76">
        <v>15.707963267948966</v>
      </c>
      <c r="F683" s="76">
        <v>1.1961198770301527</v>
      </c>
      <c r="G683" s="76">
        <v>2.7541677982835004</v>
      </c>
      <c r="H683" s="35">
        <f t="shared" si="15"/>
        <v>20</v>
      </c>
    </row>
    <row r="684" spans="1:8" x14ac:dyDescent="0.2">
      <c r="A684" s="3" t="s">
        <v>15</v>
      </c>
      <c r="B684" s="2">
        <v>4</v>
      </c>
      <c r="C684" s="3" t="s">
        <v>5</v>
      </c>
      <c r="D684">
        <v>0</v>
      </c>
      <c r="E684" s="76">
        <v>64.795348480289476</v>
      </c>
      <c r="F684" s="76">
        <v>1.8115438299160964</v>
      </c>
      <c r="G684" s="76">
        <v>4.1712338180701449</v>
      </c>
      <c r="H684" s="35">
        <f t="shared" si="15"/>
        <v>148</v>
      </c>
    </row>
    <row r="685" spans="1:8" x14ac:dyDescent="0.2">
      <c r="A685" s="3" t="s">
        <v>15</v>
      </c>
      <c r="B685" s="2">
        <v>4</v>
      </c>
      <c r="C685" s="3" t="s">
        <v>5</v>
      </c>
      <c r="D685">
        <v>0</v>
      </c>
      <c r="E685" s="76">
        <v>5.497787143782138</v>
      </c>
      <c r="F685" s="76">
        <v>0.74018792138042833</v>
      </c>
      <c r="G685" s="76">
        <v>1.7043456737848228</v>
      </c>
      <c r="H685" s="35">
        <f t="shared" si="15"/>
        <v>7</v>
      </c>
    </row>
    <row r="686" spans="1:8" x14ac:dyDescent="0.2">
      <c r="A686" s="3" t="s">
        <v>15</v>
      </c>
      <c r="B686" s="2">
        <v>4</v>
      </c>
      <c r="C686" s="3" t="s">
        <v>5</v>
      </c>
      <c r="D686">
        <v>0</v>
      </c>
      <c r="E686" s="76">
        <v>3.9269908169872414</v>
      </c>
      <c r="F686" s="76">
        <v>0.59405988570219026</v>
      </c>
      <c r="G686" s="76">
        <v>1.3678734371636099</v>
      </c>
      <c r="H686" s="35">
        <f t="shared" si="15"/>
        <v>7</v>
      </c>
    </row>
    <row r="687" spans="1:8" x14ac:dyDescent="0.2">
      <c r="A687" s="3" t="s">
        <v>15</v>
      </c>
      <c r="B687" s="2">
        <v>5</v>
      </c>
      <c r="C687" s="3" t="s">
        <v>5</v>
      </c>
      <c r="D687">
        <v>5</v>
      </c>
      <c r="E687" s="76">
        <v>83.448554860978874</v>
      </c>
      <c r="F687" s="76">
        <v>1.9214188200885205</v>
      </c>
      <c r="G687" s="76">
        <v>4.4242303325340355</v>
      </c>
      <c r="H687" s="35">
        <f t="shared" si="15"/>
        <v>148</v>
      </c>
    </row>
    <row r="688" spans="1:8" x14ac:dyDescent="0.2">
      <c r="A688" s="3" t="s">
        <v>15</v>
      </c>
      <c r="B688" s="2">
        <v>5</v>
      </c>
      <c r="C688" s="3" t="s">
        <v>5</v>
      </c>
      <c r="D688">
        <v>35</v>
      </c>
      <c r="E688" s="76">
        <v>227.76546738526</v>
      </c>
      <c r="F688" s="76">
        <v>2.3574878792651277</v>
      </c>
      <c r="G688" s="76">
        <v>5.4283164477100296</v>
      </c>
      <c r="H688" s="35">
        <f t="shared" si="15"/>
        <v>403</v>
      </c>
    </row>
    <row r="689" spans="1:8" x14ac:dyDescent="0.2">
      <c r="A689" s="3" t="s">
        <v>15</v>
      </c>
      <c r="B689" s="2">
        <v>5</v>
      </c>
      <c r="C689" s="3" t="s">
        <v>5</v>
      </c>
      <c r="D689">
        <v>35</v>
      </c>
      <c r="E689" s="76">
        <v>1283.3405989914304</v>
      </c>
      <c r="F689" s="76">
        <v>3.1083419335625679</v>
      </c>
      <c r="G689" s="76">
        <v>7.1572218001494576</v>
      </c>
      <c r="H689" s="35">
        <f t="shared" si="15"/>
        <v>2981</v>
      </c>
    </row>
    <row r="690" spans="1:8" x14ac:dyDescent="0.2">
      <c r="A690" s="3" t="s">
        <v>15</v>
      </c>
      <c r="B690" s="2">
        <v>5</v>
      </c>
      <c r="C690" s="3" t="s">
        <v>5</v>
      </c>
      <c r="D690">
        <v>20</v>
      </c>
      <c r="E690" s="76">
        <v>93.462381444296341</v>
      </c>
      <c r="F690" s="76">
        <v>1.9706368427587022</v>
      </c>
      <c r="G690" s="76">
        <v>4.5375590178410388</v>
      </c>
      <c r="H690" s="35">
        <f t="shared" si="15"/>
        <v>148</v>
      </c>
    </row>
    <row r="691" spans="1:8" x14ac:dyDescent="0.2">
      <c r="A691" s="3" t="s">
        <v>15</v>
      </c>
      <c r="B691" s="2">
        <v>5</v>
      </c>
      <c r="C691" s="3" t="s">
        <v>5</v>
      </c>
      <c r="D691">
        <v>25</v>
      </c>
      <c r="E691" s="76">
        <v>148.047553800419</v>
      </c>
      <c r="F691" s="76">
        <v>2.170401235907983</v>
      </c>
      <c r="G691" s="76">
        <v>4.9975335316175746</v>
      </c>
      <c r="H691" s="35">
        <f t="shared" si="15"/>
        <v>403</v>
      </c>
    </row>
    <row r="692" spans="1:8" x14ac:dyDescent="0.2">
      <c r="A692" s="3" t="s">
        <v>15</v>
      </c>
      <c r="B692" s="7">
        <v>5</v>
      </c>
      <c r="C692" s="11" t="s">
        <v>5</v>
      </c>
      <c r="D692">
        <v>10</v>
      </c>
      <c r="E692" s="76">
        <v>47.516588885545623</v>
      </c>
      <c r="F692" s="76">
        <v>1.6768452560186404</v>
      </c>
      <c r="G692" s="76">
        <v>3.8610788897663055</v>
      </c>
      <c r="H692" s="35">
        <f t="shared" si="15"/>
        <v>55</v>
      </c>
    </row>
    <row r="693" spans="1:8" x14ac:dyDescent="0.2">
      <c r="A693" s="3" t="s">
        <v>15</v>
      </c>
      <c r="B693" s="7">
        <v>5</v>
      </c>
      <c r="C693" s="11" t="s">
        <v>5</v>
      </c>
      <c r="D693">
        <v>5</v>
      </c>
      <c r="E693" s="76">
        <v>312.39211949133505</v>
      </c>
      <c r="F693" s="76">
        <v>2.4947000696847907</v>
      </c>
      <c r="G693" s="76">
        <v>5.744259191947406</v>
      </c>
      <c r="H693" s="35">
        <f t="shared" si="15"/>
        <v>403</v>
      </c>
    </row>
    <row r="694" spans="1:8" x14ac:dyDescent="0.2">
      <c r="A694" s="3" t="s">
        <v>15</v>
      </c>
      <c r="B694" s="7">
        <v>5</v>
      </c>
      <c r="C694" s="11" t="s">
        <v>5</v>
      </c>
      <c r="D694">
        <v>5</v>
      </c>
      <c r="E694" s="76">
        <v>91.106186954104004</v>
      </c>
      <c r="F694" s="76">
        <v>1.95954787059309</v>
      </c>
      <c r="G694" s="76">
        <v>4.5120257158358745</v>
      </c>
      <c r="H694" s="35">
        <f t="shared" si="15"/>
        <v>148</v>
      </c>
    </row>
    <row r="695" spans="1:8" x14ac:dyDescent="0.2">
      <c r="A695" s="3" t="s">
        <v>15</v>
      </c>
      <c r="B695" s="7">
        <v>5</v>
      </c>
      <c r="C695" s="11" t="s">
        <v>5</v>
      </c>
      <c r="D695">
        <v>0</v>
      </c>
      <c r="E695" s="76">
        <v>1.5707963267948966</v>
      </c>
      <c r="F695" s="76">
        <v>0.19611987703015263</v>
      </c>
      <c r="G695" s="76">
        <v>0.45158270528945482</v>
      </c>
      <c r="H695" s="35">
        <f t="shared" si="15"/>
        <v>3</v>
      </c>
    </row>
    <row r="696" spans="1:8" x14ac:dyDescent="0.2">
      <c r="A696" s="3" t="s">
        <v>15</v>
      </c>
      <c r="B696" s="7">
        <v>5</v>
      </c>
      <c r="C696" s="11" t="s">
        <v>5</v>
      </c>
      <c r="D696">
        <v>5</v>
      </c>
      <c r="E696" s="76">
        <v>1.9634954084936207</v>
      </c>
      <c r="F696" s="76">
        <v>0.29302989003820906</v>
      </c>
      <c r="G696" s="76">
        <v>0.67472625660366459</v>
      </c>
      <c r="H696" s="35">
        <f t="shared" si="15"/>
        <v>3</v>
      </c>
    </row>
    <row r="697" spans="1:8" x14ac:dyDescent="0.2">
      <c r="A697" s="3" t="s">
        <v>15</v>
      </c>
      <c r="B697" s="7">
        <v>5</v>
      </c>
      <c r="C697" s="11" t="s">
        <v>5</v>
      </c>
      <c r="D697">
        <v>5</v>
      </c>
      <c r="E697" s="76">
        <v>51.836278784231588</v>
      </c>
      <c r="F697" s="76">
        <v>1.7146338169080402</v>
      </c>
      <c r="G697" s="76">
        <v>3.9480902667559352</v>
      </c>
      <c r="H697" s="35">
        <f t="shared" si="15"/>
        <v>55</v>
      </c>
    </row>
    <row r="698" spans="1:8" x14ac:dyDescent="0.2">
      <c r="A698" s="3" t="s">
        <v>15</v>
      </c>
      <c r="B698" s="7">
        <v>5</v>
      </c>
      <c r="C698" s="11" t="s">
        <v>5</v>
      </c>
      <c r="D698">
        <v>5</v>
      </c>
      <c r="E698" s="76">
        <v>107.99224746714914</v>
      </c>
      <c r="F698" s="76">
        <v>2.0333925795324528</v>
      </c>
      <c r="G698" s="76">
        <v>4.6820594418361354</v>
      </c>
      <c r="H698" s="35">
        <f t="shared" si="15"/>
        <v>148</v>
      </c>
    </row>
    <row r="699" spans="1:8" x14ac:dyDescent="0.2">
      <c r="A699" s="3" t="s">
        <v>15</v>
      </c>
      <c r="B699" s="7">
        <v>5</v>
      </c>
      <c r="C699" s="11" t="s">
        <v>5</v>
      </c>
      <c r="D699">
        <v>5</v>
      </c>
      <c r="E699" s="76">
        <v>45.356743936202641</v>
      </c>
      <c r="F699" s="76">
        <v>1.6566418699303533</v>
      </c>
      <c r="G699" s="76">
        <v>3.8145588741314125</v>
      </c>
      <c r="H699" s="35">
        <f t="shared" si="15"/>
        <v>55</v>
      </c>
    </row>
    <row r="700" spans="1:8" x14ac:dyDescent="0.2">
      <c r="A700" s="3" t="s">
        <v>15</v>
      </c>
      <c r="B700" s="7">
        <v>5</v>
      </c>
      <c r="C700" s="11" t="s">
        <v>5</v>
      </c>
      <c r="D700">
        <v>5</v>
      </c>
      <c r="E700" s="76">
        <v>120.16591899980959</v>
      </c>
      <c r="F700" s="76">
        <v>2.07978131218377</v>
      </c>
      <c r="G700" s="76">
        <v>4.7888734461219453</v>
      </c>
      <c r="H700" s="35">
        <f t="shared" si="15"/>
        <v>148</v>
      </c>
    </row>
    <row r="701" spans="1:8" x14ac:dyDescent="0.2">
      <c r="A701" s="3" t="s">
        <v>15</v>
      </c>
      <c r="B701" s="7">
        <v>5</v>
      </c>
      <c r="C701" s="11" t="s">
        <v>5</v>
      </c>
      <c r="D701">
        <v>5</v>
      </c>
      <c r="E701" s="76">
        <v>175.92918860102841</v>
      </c>
      <c r="F701" s="76">
        <v>2.2453378997003344</v>
      </c>
      <c r="G701" s="76">
        <v>5.1700815765845496</v>
      </c>
      <c r="H701" s="35">
        <f t="shared" si="15"/>
        <v>403</v>
      </c>
    </row>
    <row r="702" spans="1:8" x14ac:dyDescent="0.2">
      <c r="A702" s="3" t="s">
        <v>15</v>
      </c>
      <c r="B702" s="7">
        <v>5</v>
      </c>
      <c r="C702" s="11" t="s">
        <v>5</v>
      </c>
      <c r="D702">
        <v>5</v>
      </c>
      <c r="E702" s="76">
        <v>84.823001646924411</v>
      </c>
      <c r="F702" s="76">
        <v>1.928513636853121</v>
      </c>
      <c r="G702" s="76">
        <v>4.4405667518537291</v>
      </c>
      <c r="H702" s="35">
        <f t="shared" si="15"/>
        <v>148</v>
      </c>
    </row>
    <row r="703" spans="1:8" x14ac:dyDescent="0.2">
      <c r="A703" s="3" t="s">
        <v>15</v>
      </c>
      <c r="B703" s="2">
        <v>5</v>
      </c>
      <c r="C703" s="3" t="s">
        <v>5</v>
      </c>
      <c r="D703">
        <v>0</v>
      </c>
      <c r="E703" s="76">
        <v>14.137166941154069</v>
      </c>
      <c r="F703" s="76">
        <v>1.1503623864694774</v>
      </c>
      <c r="G703" s="76">
        <v>2.6488072826256741</v>
      </c>
      <c r="H703" s="35">
        <f t="shared" si="15"/>
        <v>20</v>
      </c>
    </row>
    <row r="704" spans="1:8" x14ac:dyDescent="0.2">
      <c r="A704" s="11" t="s">
        <v>15</v>
      </c>
      <c r="B704" s="7">
        <v>6</v>
      </c>
      <c r="C704" s="11" t="s">
        <v>5</v>
      </c>
      <c r="D704">
        <v>10</v>
      </c>
      <c r="E704" s="76">
        <v>11.780972450961723</v>
      </c>
      <c r="F704" s="76">
        <v>1.0711811404218528</v>
      </c>
      <c r="G704" s="76">
        <v>2.4664857258317197</v>
      </c>
      <c r="H704" s="35">
        <f t="shared" si="15"/>
        <v>20</v>
      </c>
    </row>
    <row r="705" spans="1:8" x14ac:dyDescent="0.2">
      <c r="A705" s="11" t="s">
        <v>15</v>
      </c>
      <c r="B705" s="7">
        <v>6</v>
      </c>
      <c r="C705" s="11" t="s">
        <v>5</v>
      </c>
      <c r="D705">
        <v>0</v>
      </c>
      <c r="E705" s="76">
        <v>0.37699111843077515</v>
      </c>
      <c r="F705" s="76">
        <v>-0.42366888125824137</v>
      </c>
      <c r="G705" s="76">
        <v>-0.97553365035069095</v>
      </c>
      <c r="H705" s="35">
        <f t="shared" si="15"/>
        <v>1</v>
      </c>
    </row>
    <row r="706" spans="1:8" x14ac:dyDescent="0.2">
      <c r="A706" s="11" t="s">
        <v>15</v>
      </c>
      <c r="B706" s="7">
        <v>6</v>
      </c>
      <c r="C706" s="11" t="s">
        <v>5</v>
      </c>
      <c r="D706">
        <v>10</v>
      </c>
      <c r="E706" s="76">
        <v>96.211275016187415</v>
      </c>
      <c r="F706" s="76">
        <v>1.9832259700667227</v>
      </c>
      <c r="G706" s="76">
        <v>4.5665465547142912</v>
      </c>
      <c r="H706" s="35">
        <f t="shared" si="15"/>
        <v>148</v>
      </c>
    </row>
    <row r="707" spans="1:8" x14ac:dyDescent="0.2">
      <c r="A707" s="11" t="s">
        <v>15</v>
      </c>
      <c r="B707" s="7">
        <v>6</v>
      </c>
      <c r="C707" s="11" t="s">
        <v>5</v>
      </c>
      <c r="D707">
        <v>0</v>
      </c>
      <c r="E707" s="76">
        <v>8.2466807156732074</v>
      </c>
      <c r="F707" s="76">
        <v>0.91627918043610956</v>
      </c>
      <c r="G707" s="76">
        <v>2.1098107818929872</v>
      </c>
      <c r="H707" s="35">
        <f t="shared" ref="H707:H770" si="16">VLOOKUP(E707,J$2:K$16,2)</f>
        <v>20</v>
      </c>
    </row>
    <row r="708" spans="1:8" x14ac:dyDescent="0.2">
      <c r="A708" s="11" t="s">
        <v>15</v>
      </c>
      <c r="B708" s="7">
        <v>6</v>
      </c>
      <c r="C708" s="11" t="s">
        <v>5</v>
      </c>
      <c r="D708">
        <v>0</v>
      </c>
      <c r="E708" s="76">
        <v>38.288160465625602</v>
      </c>
      <c r="F708" s="76">
        <v>1.583064501400727</v>
      </c>
      <c r="G708" s="76">
        <v>3.6451407221733656</v>
      </c>
      <c r="H708" s="35">
        <f t="shared" si="16"/>
        <v>55</v>
      </c>
    </row>
    <row r="709" spans="1:8" x14ac:dyDescent="0.2">
      <c r="A709" s="11" t="s">
        <v>15</v>
      </c>
      <c r="B709" s="7">
        <v>6</v>
      </c>
      <c r="C709" s="11" t="s">
        <v>5</v>
      </c>
      <c r="D709">
        <v>30</v>
      </c>
      <c r="E709" s="76">
        <v>250.14931504208727</v>
      </c>
      <c r="F709" s="76">
        <v>2.3981993180375407</v>
      </c>
      <c r="G709" s="76">
        <v>5.5220579997417278</v>
      </c>
      <c r="H709" s="35">
        <f t="shared" si="16"/>
        <v>403</v>
      </c>
    </row>
    <row r="710" spans="1:8" x14ac:dyDescent="0.2">
      <c r="A710" s="11" t="s">
        <v>15</v>
      </c>
      <c r="B710" s="7">
        <v>6</v>
      </c>
      <c r="C710" s="11" t="s">
        <v>5</v>
      </c>
      <c r="D710">
        <v>20</v>
      </c>
      <c r="E710" s="76">
        <v>246.22232422510004</v>
      </c>
      <c r="F710" s="76">
        <v>2.3913274265329068</v>
      </c>
      <c r="G710" s="76">
        <v>5.5062348848024847</v>
      </c>
      <c r="H710" s="35">
        <f t="shared" si="16"/>
        <v>403</v>
      </c>
    </row>
    <row r="711" spans="1:8" x14ac:dyDescent="0.2">
      <c r="A711" s="3" t="s">
        <v>15</v>
      </c>
      <c r="B711" s="2">
        <v>6</v>
      </c>
      <c r="C711" s="3" t="s">
        <v>5</v>
      </c>
      <c r="D711">
        <v>20</v>
      </c>
      <c r="E711" s="76">
        <v>471.23889803846896</v>
      </c>
      <c r="F711" s="76">
        <v>2.673241131749815</v>
      </c>
      <c r="G711" s="76">
        <v>6.1553651799456555</v>
      </c>
      <c r="H711" s="35">
        <f t="shared" si="16"/>
        <v>1097</v>
      </c>
    </row>
    <row r="712" spans="1:8" x14ac:dyDescent="0.2">
      <c r="A712" s="3" t="s">
        <v>15</v>
      </c>
      <c r="B712" s="2">
        <v>6</v>
      </c>
      <c r="C712" s="3" t="s">
        <v>5</v>
      </c>
      <c r="D712">
        <v>30</v>
      </c>
      <c r="E712" s="76">
        <v>270.1769682087222</v>
      </c>
      <c r="F712" s="76">
        <v>2.4316483239377016</v>
      </c>
      <c r="G712" s="76">
        <v>5.5990771821029082</v>
      </c>
      <c r="H712" s="35">
        <f t="shared" si="16"/>
        <v>403</v>
      </c>
    </row>
    <row r="713" spans="1:8" x14ac:dyDescent="0.2">
      <c r="A713" s="3" t="s">
        <v>15</v>
      </c>
      <c r="B713" s="2">
        <v>6</v>
      </c>
      <c r="C713" s="3" t="s">
        <v>5</v>
      </c>
      <c r="D713">
        <v>0</v>
      </c>
      <c r="E713" s="76">
        <v>15.707963267948966</v>
      </c>
      <c r="F713" s="76">
        <v>1.1961198770301527</v>
      </c>
      <c r="G713" s="76">
        <v>2.7541677982835004</v>
      </c>
      <c r="H713" s="35">
        <f t="shared" si="16"/>
        <v>20</v>
      </c>
    </row>
    <row r="714" spans="1:8" x14ac:dyDescent="0.2">
      <c r="A714" s="3" t="s">
        <v>15</v>
      </c>
      <c r="B714" s="2">
        <v>6</v>
      </c>
      <c r="C714" s="3" t="s">
        <v>5</v>
      </c>
      <c r="D714">
        <v>10</v>
      </c>
      <c r="E714" s="76">
        <v>492.44464845020008</v>
      </c>
      <c r="F714" s="76">
        <v>2.692357422196888</v>
      </c>
      <c r="G714" s="76">
        <v>6.1993820653624301</v>
      </c>
      <c r="H714" s="35">
        <f t="shared" si="16"/>
        <v>1097</v>
      </c>
    </row>
    <row r="715" spans="1:8" x14ac:dyDescent="0.2">
      <c r="A715" s="3" t="s">
        <v>15</v>
      </c>
      <c r="B715" s="2">
        <v>6</v>
      </c>
      <c r="C715" s="3" t="s">
        <v>5</v>
      </c>
      <c r="D715">
        <v>0</v>
      </c>
      <c r="E715" s="76">
        <v>15.11891464540088</v>
      </c>
      <c r="F715" s="76">
        <v>1.179520615210691</v>
      </c>
      <c r="G715" s="76">
        <v>2.7159465854633029</v>
      </c>
      <c r="H715" s="35">
        <f t="shared" si="16"/>
        <v>20</v>
      </c>
    </row>
    <row r="716" spans="1:8" x14ac:dyDescent="0.2">
      <c r="A716" s="3" t="s">
        <v>15</v>
      </c>
      <c r="B716" s="2">
        <v>7</v>
      </c>
      <c r="C716" s="3" t="s">
        <v>5</v>
      </c>
      <c r="D716">
        <v>40</v>
      </c>
      <c r="E716" s="76">
        <v>206.95241605522762</v>
      </c>
      <c r="F716" s="76">
        <v>2.3158705009147367</v>
      </c>
      <c r="G716" s="76">
        <v>5.3324888927109262</v>
      </c>
      <c r="H716" s="35">
        <f t="shared" si="16"/>
        <v>403</v>
      </c>
    </row>
    <row r="717" spans="1:8" x14ac:dyDescent="0.2">
      <c r="A717" s="3" t="s">
        <v>15</v>
      </c>
      <c r="B717" s="6">
        <v>7</v>
      </c>
      <c r="C717" s="11" t="s">
        <v>5</v>
      </c>
      <c r="D717">
        <v>0</v>
      </c>
      <c r="E717" s="76">
        <v>12.370021073509811</v>
      </c>
      <c r="F717" s="76">
        <v>1.0923704394917908</v>
      </c>
      <c r="G717" s="76">
        <v>2.5152758900011518</v>
      </c>
      <c r="H717" s="35">
        <f t="shared" si="16"/>
        <v>20</v>
      </c>
    </row>
    <row r="718" spans="1:8" x14ac:dyDescent="0.2">
      <c r="A718" s="3" t="s">
        <v>15</v>
      </c>
      <c r="B718" s="2">
        <v>7</v>
      </c>
      <c r="C718" s="3" t="s">
        <v>5</v>
      </c>
      <c r="D718">
        <v>15</v>
      </c>
      <c r="E718" s="76">
        <v>17.671458676442587</v>
      </c>
      <c r="F718" s="76">
        <v>1.2472723994775339</v>
      </c>
      <c r="G718" s="76">
        <v>2.8719508339398838</v>
      </c>
      <c r="H718" s="35">
        <f t="shared" si="16"/>
        <v>20</v>
      </c>
    </row>
    <row r="719" spans="1:8" x14ac:dyDescent="0.2">
      <c r="A719" s="3" t="s">
        <v>15</v>
      </c>
      <c r="B719" s="2">
        <v>8</v>
      </c>
      <c r="C719" s="26" t="s">
        <v>5</v>
      </c>
      <c r="D719">
        <v>0</v>
      </c>
      <c r="E719" s="76">
        <v>8.8357293382212934</v>
      </c>
      <c r="F719" s="76">
        <v>0.94624240381355273</v>
      </c>
      <c r="G719" s="76">
        <v>2.1788036533799389</v>
      </c>
      <c r="H719" s="35">
        <f t="shared" si="16"/>
        <v>20</v>
      </c>
    </row>
    <row r="720" spans="1:8" x14ac:dyDescent="0.2">
      <c r="A720" s="11" t="s">
        <v>15</v>
      </c>
      <c r="B720" s="7">
        <v>8</v>
      </c>
      <c r="C720" s="11" t="s">
        <v>5</v>
      </c>
      <c r="D720">
        <v>0</v>
      </c>
      <c r="E720" s="76">
        <v>10.602875205865551</v>
      </c>
      <c r="F720" s="76">
        <v>1.0254236498611775</v>
      </c>
      <c r="G720" s="76">
        <v>2.3611252101738933</v>
      </c>
      <c r="H720" s="35">
        <f t="shared" si="16"/>
        <v>20</v>
      </c>
    </row>
    <row r="721" spans="1:8" x14ac:dyDescent="0.2">
      <c r="A721" s="11" t="s">
        <v>15</v>
      </c>
      <c r="B721" s="7">
        <v>8</v>
      </c>
      <c r="C721" s="11" t="s">
        <v>5</v>
      </c>
      <c r="D721">
        <v>15</v>
      </c>
      <c r="E721" s="76">
        <v>9.8174770424681039</v>
      </c>
      <c r="F721" s="76">
        <v>0.99199989437422786</v>
      </c>
      <c r="G721" s="76">
        <v>2.2841641690377652</v>
      </c>
      <c r="H721" s="35">
        <f t="shared" si="16"/>
        <v>20</v>
      </c>
    </row>
    <row r="722" spans="1:8" x14ac:dyDescent="0.2">
      <c r="A722" s="11" t="s">
        <v>15</v>
      </c>
      <c r="B722" s="7">
        <v>8</v>
      </c>
      <c r="C722" s="11" t="s">
        <v>5</v>
      </c>
      <c r="D722">
        <v>0</v>
      </c>
      <c r="E722" s="76">
        <v>2.3561944901923448</v>
      </c>
      <c r="F722" s="76">
        <v>0.37221113608583389</v>
      </c>
      <c r="G722" s="76">
        <v>0.85704781339761926</v>
      </c>
      <c r="H722" s="35">
        <f t="shared" si="16"/>
        <v>3</v>
      </c>
    </row>
    <row r="723" spans="1:8" x14ac:dyDescent="0.2">
      <c r="A723" s="11" t="s">
        <v>15</v>
      </c>
      <c r="B723" s="7">
        <v>8</v>
      </c>
      <c r="C723" s="11" t="s">
        <v>5</v>
      </c>
      <c r="D723">
        <v>0</v>
      </c>
      <c r="E723" s="76">
        <v>1.7671458676442586</v>
      </c>
      <c r="F723" s="76">
        <v>0.24727239947753393</v>
      </c>
      <c r="G723" s="76">
        <v>0.56936574094583825</v>
      </c>
      <c r="H723" s="35">
        <f t="shared" si="16"/>
        <v>3</v>
      </c>
    </row>
    <row r="724" spans="1:8" x14ac:dyDescent="0.2">
      <c r="A724" s="3" t="s">
        <v>15</v>
      </c>
      <c r="B724" s="2">
        <v>8</v>
      </c>
      <c r="C724" s="3" t="s">
        <v>5</v>
      </c>
      <c r="D724">
        <v>10</v>
      </c>
      <c r="E724" s="76">
        <v>74.023776900209498</v>
      </c>
      <c r="F724" s="76">
        <v>1.8693712402440019</v>
      </c>
      <c r="G724" s="76">
        <v>4.3043863510576292</v>
      </c>
      <c r="H724" s="35">
        <f t="shared" si="16"/>
        <v>148</v>
      </c>
    </row>
    <row r="725" spans="1:8" x14ac:dyDescent="0.2">
      <c r="A725" s="3" t="s">
        <v>15</v>
      </c>
      <c r="B725" s="2">
        <v>8</v>
      </c>
      <c r="C725" s="3" t="s">
        <v>5</v>
      </c>
      <c r="D725">
        <v>0</v>
      </c>
      <c r="E725" s="76">
        <v>1.1780972450961724</v>
      </c>
      <c r="F725" s="76">
        <v>7.1181140421852696E-2</v>
      </c>
      <c r="G725" s="76">
        <v>0.16390063283767389</v>
      </c>
      <c r="H725" s="35">
        <f t="shared" si="16"/>
        <v>3</v>
      </c>
    </row>
    <row r="726" spans="1:8" x14ac:dyDescent="0.2">
      <c r="A726" s="3" t="s">
        <v>15</v>
      </c>
      <c r="B726" s="2">
        <v>8</v>
      </c>
      <c r="C726" s="3" t="s">
        <v>5</v>
      </c>
      <c r="D726">
        <v>0</v>
      </c>
      <c r="E726" s="76">
        <v>0.56548667764616278</v>
      </c>
      <c r="F726" s="76">
        <v>-0.24757762220256008</v>
      </c>
      <c r="G726" s="76">
        <v>-0.57006854224252645</v>
      </c>
      <c r="H726" s="35">
        <f t="shared" si="16"/>
        <v>1</v>
      </c>
    </row>
    <row r="727" spans="1:8" x14ac:dyDescent="0.2">
      <c r="A727" s="3" t="s">
        <v>15</v>
      </c>
      <c r="B727" s="2">
        <v>8</v>
      </c>
      <c r="C727" s="3" t="s">
        <v>5</v>
      </c>
      <c r="D727">
        <v>0</v>
      </c>
      <c r="E727" s="76">
        <v>1.1780972450961724</v>
      </c>
      <c r="F727" s="76">
        <v>7.1181140421852696E-2</v>
      </c>
      <c r="G727" s="76">
        <v>0.16390063283767389</v>
      </c>
      <c r="H727" s="35">
        <f t="shared" si="16"/>
        <v>3</v>
      </c>
    </row>
    <row r="728" spans="1:8" x14ac:dyDescent="0.2">
      <c r="A728" s="3" t="s">
        <v>15</v>
      </c>
      <c r="B728" s="2">
        <v>8</v>
      </c>
      <c r="C728" s="3" t="s">
        <v>5</v>
      </c>
      <c r="D728">
        <v>0</v>
      </c>
      <c r="E728" s="76">
        <v>10.995574287564276</v>
      </c>
      <c r="F728" s="76">
        <v>1.0412179170444096</v>
      </c>
      <c r="G728" s="76">
        <v>2.397492854344768</v>
      </c>
      <c r="H728" s="35">
        <f t="shared" si="16"/>
        <v>20</v>
      </c>
    </row>
    <row r="729" spans="1:8" x14ac:dyDescent="0.2">
      <c r="A729" s="3" t="s">
        <v>15</v>
      </c>
      <c r="B729" s="2">
        <v>8</v>
      </c>
      <c r="C729" s="3" t="s">
        <v>5</v>
      </c>
      <c r="D729">
        <v>10</v>
      </c>
      <c r="E729" s="76">
        <v>17.867808217291948</v>
      </c>
      <c r="F729" s="76">
        <v>1.2520712823593028</v>
      </c>
      <c r="G729" s="76">
        <v>2.883000670126469</v>
      </c>
      <c r="H729" s="35">
        <f t="shared" si="16"/>
        <v>20</v>
      </c>
    </row>
    <row r="730" spans="1:8" x14ac:dyDescent="0.2">
      <c r="A730" s="3" t="s">
        <v>15</v>
      </c>
      <c r="B730" s="2">
        <v>8</v>
      </c>
      <c r="C730" s="3" t="s">
        <v>5</v>
      </c>
      <c r="D730">
        <v>10</v>
      </c>
      <c r="E730" s="76">
        <v>11.780972450961723</v>
      </c>
      <c r="F730" s="76">
        <v>1.0711811404218528</v>
      </c>
      <c r="G730" s="76">
        <v>2.4664857258317197</v>
      </c>
      <c r="H730" s="35">
        <f t="shared" si="16"/>
        <v>20</v>
      </c>
    </row>
    <row r="731" spans="1:8" x14ac:dyDescent="0.2">
      <c r="A731" s="3" t="s">
        <v>15</v>
      </c>
      <c r="B731" s="2">
        <v>9</v>
      </c>
      <c r="C731" s="26" t="s">
        <v>5</v>
      </c>
      <c r="D731">
        <v>5</v>
      </c>
      <c r="E731" s="76">
        <v>32.986722862692829</v>
      </c>
      <c r="F731" s="76">
        <v>1.518339171764072</v>
      </c>
      <c r="G731" s="76">
        <v>3.496105143012878</v>
      </c>
      <c r="H731" s="35">
        <f t="shared" si="16"/>
        <v>55</v>
      </c>
    </row>
    <row r="732" spans="1:8" x14ac:dyDescent="0.2">
      <c r="A732" s="3" t="s">
        <v>15</v>
      </c>
      <c r="B732" s="2">
        <v>9</v>
      </c>
      <c r="C732" s="26" t="s">
        <v>5</v>
      </c>
      <c r="D732">
        <v>5</v>
      </c>
      <c r="E732" s="76">
        <v>65.973445725385659</v>
      </c>
      <c r="F732" s="76">
        <v>1.8193691674280532</v>
      </c>
      <c r="G732" s="76">
        <v>4.1892523235728234</v>
      </c>
      <c r="H732" s="35">
        <f t="shared" si="16"/>
        <v>148</v>
      </c>
    </row>
    <row r="733" spans="1:8" x14ac:dyDescent="0.2">
      <c r="A733" s="3" t="s">
        <v>15</v>
      </c>
      <c r="B733" s="2">
        <v>9</v>
      </c>
      <c r="C733" s="26" t="s">
        <v>5</v>
      </c>
      <c r="D733">
        <v>5</v>
      </c>
      <c r="E733" s="76">
        <v>19.634954084936208</v>
      </c>
      <c r="F733" s="76">
        <v>1.2930298900382091</v>
      </c>
      <c r="G733" s="76">
        <v>2.9773113495977102</v>
      </c>
      <c r="H733" s="35">
        <f t="shared" si="16"/>
        <v>20</v>
      </c>
    </row>
    <row r="734" spans="1:8" x14ac:dyDescent="0.2">
      <c r="A734" s="3" t="s">
        <v>15</v>
      </c>
      <c r="B734" s="2">
        <v>9</v>
      </c>
      <c r="C734" s="26" t="s">
        <v>5</v>
      </c>
      <c r="D734">
        <v>5</v>
      </c>
      <c r="E734" s="76">
        <v>34.557519189487721</v>
      </c>
      <c r="F734" s="76">
        <v>1.5385425578523588</v>
      </c>
      <c r="G734" s="76">
        <v>3.5426251586477706</v>
      </c>
      <c r="H734" s="35">
        <f t="shared" si="16"/>
        <v>55</v>
      </c>
    </row>
    <row r="735" spans="1:8" x14ac:dyDescent="0.2">
      <c r="A735" s="3" t="s">
        <v>15</v>
      </c>
      <c r="B735" s="2">
        <v>9</v>
      </c>
      <c r="C735" s="26" t="s">
        <v>5</v>
      </c>
      <c r="D735">
        <v>5</v>
      </c>
      <c r="E735" s="76">
        <v>58.90486225480862</v>
      </c>
      <c r="F735" s="76">
        <v>1.7701511447578715</v>
      </c>
      <c r="G735" s="76">
        <v>4.0759236382658202</v>
      </c>
      <c r="H735" s="35">
        <f t="shared" si="16"/>
        <v>148</v>
      </c>
    </row>
    <row r="736" spans="1:8" x14ac:dyDescent="0.2">
      <c r="A736" s="3" t="s">
        <v>15</v>
      </c>
      <c r="B736" s="2">
        <v>9</v>
      </c>
      <c r="C736" s="26" t="s">
        <v>5</v>
      </c>
      <c r="D736">
        <v>0</v>
      </c>
      <c r="E736" s="76">
        <v>104.45795573186062</v>
      </c>
      <c r="F736" s="76">
        <v>2.0189415223332574</v>
      </c>
      <c r="G736" s="76">
        <v>4.6487846529512629</v>
      </c>
      <c r="H736" s="35">
        <f t="shared" si="16"/>
        <v>148</v>
      </c>
    </row>
    <row r="737" spans="1:8" x14ac:dyDescent="0.2">
      <c r="A737" s="3" t="s">
        <v>15</v>
      </c>
      <c r="B737" s="2">
        <v>9</v>
      </c>
      <c r="C737" s="26" t="s">
        <v>5</v>
      </c>
      <c r="D737">
        <v>10</v>
      </c>
      <c r="E737" s="76">
        <v>25.918139392115794</v>
      </c>
      <c r="F737" s="76">
        <v>1.4136038212440589</v>
      </c>
      <c r="G737" s="76">
        <v>3.2549430861959898</v>
      </c>
      <c r="H737" s="35">
        <f t="shared" si="16"/>
        <v>55</v>
      </c>
    </row>
    <row r="738" spans="1:8" x14ac:dyDescent="0.2">
      <c r="A738" s="11" t="s">
        <v>15</v>
      </c>
      <c r="B738" s="7">
        <v>9</v>
      </c>
      <c r="C738" s="11" t="s">
        <v>5</v>
      </c>
      <c r="D738">
        <v>5</v>
      </c>
      <c r="E738" s="76">
        <v>11.780972450961723</v>
      </c>
      <c r="F738" s="76">
        <v>1.0711811404218528</v>
      </c>
      <c r="G738" s="76">
        <v>2.4664857258317197</v>
      </c>
      <c r="H738" s="35">
        <f t="shared" si="16"/>
        <v>20</v>
      </c>
    </row>
    <row r="739" spans="1:8" x14ac:dyDescent="0.2">
      <c r="A739" s="11" t="s">
        <v>15</v>
      </c>
      <c r="B739" s="7">
        <v>9</v>
      </c>
      <c r="C739" s="11" t="s">
        <v>5</v>
      </c>
      <c r="D739">
        <v>0</v>
      </c>
      <c r="E739" s="76">
        <v>0.37699111843077515</v>
      </c>
      <c r="F739" s="76">
        <v>-0.42366888125824137</v>
      </c>
      <c r="G739" s="76">
        <v>-0.97553365035069095</v>
      </c>
      <c r="H739" s="35">
        <f t="shared" si="16"/>
        <v>1</v>
      </c>
    </row>
    <row r="740" spans="1:8" x14ac:dyDescent="0.2">
      <c r="A740" s="11" t="s">
        <v>15</v>
      </c>
      <c r="B740" s="7">
        <v>9</v>
      </c>
      <c r="C740" s="11" t="s">
        <v>5</v>
      </c>
      <c r="D740">
        <v>20</v>
      </c>
      <c r="E740" s="76">
        <v>10.602875205865551</v>
      </c>
      <c r="F740" s="76">
        <v>1.0254236498611775</v>
      </c>
      <c r="G740" s="76">
        <v>2.3611252101738933</v>
      </c>
      <c r="H740" s="35">
        <f t="shared" si="16"/>
        <v>20</v>
      </c>
    </row>
    <row r="741" spans="1:8" x14ac:dyDescent="0.2">
      <c r="A741" s="11" t="s">
        <v>15</v>
      </c>
      <c r="B741" s="7">
        <v>9</v>
      </c>
      <c r="C741" s="11" t="s">
        <v>5</v>
      </c>
      <c r="D741">
        <v>25</v>
      </c>
      <c r="E741" s="76">
        <v>12.959069696057897</v>
      </c>
      <c r="F741" s="76">
        <v>1.1125738255800777</v>
      </c>
      <c r="G741" s="76">
        <v>2.5617959056360444</v>
      </c>
      <c r="H741" s="35">
        <f t="shared" si="16"/>
        <v>20</v>
      </c>
    </row>
    <row r="742" spans="1:8" x14ac:dyDescent="0.2">
      <c r="A742" s="3" t="s">
        <v>15</v>
      </c>
      <c r="B742" s="2">
        <v>9</v>
      </c>
      <c r="C742" s="3" t="s">
        <v>5</v>
      </c>
      <c r="D742">
        <v>0</v>
      </c>
      <c r="E742" s="76">
        <v>25.132741228718345</v>
      </c>
      <c r="F742" s="76">
        <v>1.4002398596860774</v>
      </c>
      <c r="G742" s="76">
        <v>3.2241714275292361</v>
      </c>
      <c r="H742" s="35">
        <f t="shared" si="16"/>
        <v>55</v>
      </c>
    </row>
    <row r="743" spans="1:8" x14ac:dyDescent="0.2">
      <c r="A743" s="3" t="s">
        <v>15</v>
      </c>
      <c r="B743" s="2">
        <v>9</v>
      </c>
      <c r="C743" s="3" t="s">
        <v>5</v>
      </c>
      <c r="D743">
        <v>0</v>
      </c>
      <c r="E743" s="76">
        <v>106.02875205865551</v>
      </c>
      <c r="F743" s="76">
        <v>2.0254236498611777</v>
      </c>
      <c r="G743" s="76">
        <v>4.6637103031679388</v>
      </c>
      <c r="H743" s="35">
        <f t="shared" si="16"/>
        <v>148</v>
      </c>
    </row>
    <row r="744" spans="1:8" x14ac:dyDescent="0.2">
      <c r="A744" s="3" t="s">
        <v>15</v>
      </c>
      <c r="B744" s="7">
        <v>10</v>
      </c>
      <c r="C744" s="11" t="s">
        <v>5</v>
      </c>
      <c r="D744">
        <v>0</v>
      </c>
      <c r="E744" s="76">
        <v>2.3561944901923448</v>
      </c>
      <c r="F744" s="76">
        <v>0.37221113608583389</v>
      </c>
      <c r="G744" s="76">
        <v>0.85704781339761926</v>
      </c>
      <c r="H744" s="35">
        <f t="shared" si="16"/>
        <v>3</v>
      </c>
    </row>
    <row r="745" spans="1:8" x14ac:dyDescent="0.2">
      <c r="A745" s="3" t="s">
        <v>15</v>
      </c>
      <c r="B745" s="2">
        <v>10</v>
      </c>
      <c r="C745" s="3" t="s">
        <v>5</v>
      </c>
      <c r="D745">
        <v>0</v>
      </c>
      <c r="E745" s="76">
        <v>32.986722862692829</v>
      </c>
      <c r="F745" s="76">
        <v>1.518339171764072</v>
      </c>
      <c r="G745" s="76">
        <v>3.496105143012878</v>
      </c>
      <c r="H745" s="35">
        <f t="shared" si="16"/>
        <v>55</v>
      </c>
    </row>
    <row r="746" spans="1:8" x14ac:dyDescent="0.2">
      <c r="A746" s="3" t="s">
        <v>15</v>
      </c>
      <c r="B746" s="2">
        <v>10</v>
      </c>
      <c r="C746" s="3" t="s">
        <v>5</v>
      </c>
      <c r="D746">
        <v>10</v>
      </c>
      <c r="E746" s="76">
        <v>282.74333882308139</v>
      </c>
      <c r="F746" s="76">
        <v>2.4513923821334589</v>
      </c>
      <c r="G746" s="76">
        <v>5.644539556179665</v>
      </c>
      <c r="H746" s="35">
        <f t="shared" si="16"/>
        <v>403</v>
      </c>
    </row>
    <row r="747" spans="1:8" x14ac:dyDescent="0.2">
      <c r="A747" s="3" t="s">
        <v>15</v>
      </c>
      <c r="B747" s="2">
        <v>10</v>
      </c>
      <c r="C747" s="3" t="s">
        <v>5</v>
      </c>
      <c r="D747">
        <v>0</v>
      </c>
      <c r="E747" s="76">
        <v>7.0685834705770345</v>
      </c>
      <c r="F747" s="76">
        <v>0.84933239080549627</v>
      </c>
      <c r="G747" s="76">
        <v>1.9556601020657289</v>
      </c>
      <c r="H747" s="35">
        <f t="shared" si="16"/>
        <v>20</v>
      </c>
    </row>
    <row r="748" spans="1:8" x14ac:dyDescent="0.2">
      <c r="A748" s="3" t="s">
        <v>15</v>
      </c>
      <c r="B748" s="2">
        <v>3</v>
      </c>
      <c r="C748" s="3" t="s">
        <v>8</v>
      </c>
      <c r="D748">
        <v>5</v>
      </c>
      <c r="E748" s="76">
        <v>35.146567812035812</v>
      </c>
      <c r="F748" s="76">
        <v>1.5458829210181022</v>
      </c>
      <c r="G748" s="76">
        <v>3.5595269694503737</v>
      </c>
      <c r="H748" s="35">
        <f t="shared" si="16"/>
        <v>55</v>
      </c>
    </row>
    <row r="749" spans="1:8" x14ac:dyDescent="0.2">
      <c r="A749" s="3" t="s">
        <v>15</v>
      </c>
      <c r="B749" s="6">
        <v>3</v>
      </c>
      <c r="C749" s="11" t="s">
        <v>8</v>
      </c>
      <c r="D749">
        <v>5</v>
      </c>
      <c r="E749" s="76">
        <v>77.754418176347386</v>
      </c>
      <c r="F749" s="76">
        <v>1.8907250759637213</v>
      </c>
      <c r="G749" s="76">
        <v>4.3535553748640998</v>
      </c>
      <c r="H749" s="35">
        <f t="shared" si="16"/>
        <v>148</v>
      </c>
    </row>
    <row r="750" spans="1:8" x14ac:dyDescent="0.2">
      <c r="A750" s="3" t="s">
        <v>15</v>
      </c>
      <c r="B750" s="6">
        <v>3</v>
      </c>
      <c r="C750" s="11" t="s">
        <v>8</v>
      </c>
      <c r="D750">
        <v>0</v>
      </c>
      <c r="E750" s="76">
        <v>109.17034471224531</v>
      </c>
      <c r="F750" s="76">
        <v>2.0381046816202666</v>
      </c>
      <c r="G750" s="76">
        <v>4.6929094578602015</v>
      </c>
      <c r="H750" s="35">
        <f t="shared" si="16"/>
        <v>148</v>
      </c>
    </row>
    <row r="751" spans="1:8" x14ac:dyDescent="0.2">
      <c r="A751" s="3" t="s">
        <v>15</v>
      </c>
      <c r="B751" s="2">
        <v>5</v>
      </c>
      <c r="C751" s="3" t="s">
        <v>8</v>
      </c>
      <c r="D751">
        <v>95</v>
      </c>
      <c r="E751" s="76">
        <v>1109.1785562580462</v>
      </c>
      <c r="F751" s="76">
        <v>3.0450014647745363</v>
      </c>
      <c r="G751" s="76">
        <v>7.0113749809348809</v>
      </c>
      <c r="H751" s="35">
        <f t="shared" si="16"/>
        <v>2981</v>
      </c>
    </row>
    <row r="752" spans="1:8" x14ac:dyDescent="0.2">
      <c r="A752" s="3" t="s">
        <v>15</v>
      </c>
      <c r="B752" s="2">
        <v>6</v>
      </c>
      <c r="C752" s="3" t="s">
        <v>8</v>
      </c>
      <c r="D752">
        <v>85</v>
      </c>
      <c r="E752" s="76">
        <v>1012.3782326193108</v>
      </c>
      <c r="F752" s="76">
        <v>3.0053427987195747</v>
      </c>
      <c r="G752" s="76">
        <v>6.9200575276686971</v>
      </c>
      <c r="H752" s="35">
        <f t="shared" si="16"/>
        <v>1097</v>
      </c>
    </row>
    <row r="753" spans="1:8" x14ac:dyDescent="0.2">
      <c r="A753" s="3" t="s">
        <v>15</v>
      </c>
      <c r="B753" s="2">
        <v>7</v>
      </c>
      <c r="C753" s="3" t="s">
        <v>8</v>
      </c>
      <c r="D753">
        <v>85</v>
      </c>
      <c r="E753" s="76">
        <v>404.67640369053521</v>
      </c>
      <c r="F753" s="76">
        <v>2.6071078818174218</v>
      </c>
      <c r="G753" s="76">
        <v>6.0030877445000783</v>
      </c>
      <c r="H753" s="35">
        <f t="shared" si="16"/>
        <v>1097</v>
      </c>
    </row>
    <row r="754" spans="1:8" x14ac:dyDescent="0.2">
      <c r="A754" s="3" t="s">
        <v>15</v>
      </c>
      <c r="B754" s="2">
        <v>7</v>
      </c>
      <c r="C754" s="3" t="s">
        <v>8</v>
      </c>
      <c r="D754">
        <v>5</v>
      </c>
      <c r="E754" s="76">
        <v>52.621676947629034</v>
      </c>
      <c r="F754" s="76">
        <v>1.7211646840669979</v>
      </c>
      <c r="G754" s="76">
        <v>3.9631281441204758</v>
      </c>
      <c r="H754" s="35">
        <f t="shared" si="16"/>
        <v>55</v>
      </c>
    </row>
    <row r="755" spans="1:8" x14ac:dyDescent="0.2">
      <c r="A755" s="3" t="s">
        <v>15</v>
      </c>
      <c r="B755" s="6">
        <v>7</v>
      </c>
      <c r="C755" s="11" t="s">
        <v>8</v>
      </c>
      <c r="D755">
        <v>80</v>
      </c>
      <c r="E755" s="76">
        <v>1018.6614179264905</v>
      </c>
      <c r="F755" s="76">
        <v>3.0080298574502518</v>
      </c>
      <c r="G755" s="76">
        <v>6.9262447090459531</v>
      </c>
      <c r="H755" s="35">
        <f t="shared" si="16"/>
        <v>1097</v>
      </c>
    </row>
    <row r="756" spans="1:8" x14ac:dyDescent="0.2">
      <c r="A756" s="3" t="s">
        <v>15</v>
      </c>
      <c r="B756" s="6">
        <v>7</v>
      </c>
      <c r="C756" s="11" t="s">
        <v>8</v>
      </c>
      <c r="D756">
        <v>90</v>
      </c>
      <c r="E756" s="76">
        <v>907.9202768874502</v>
      </c>
      <c r="F756" s="76">
        <v>2.9580477154506819</v>
      </c>
      <c r="G756" s="76">
        <v>6.8111565739618323</v>
      </c>
      <c r="H756" s="35">
        <f t="shared" si="16"/>
        <v>1097</v>
      </c>
    </row>
    <row r="757" spans="1:8" x14ac:dyDescent="0.2">
      <c r="A757" s="3" t="s">
        <v>15</v>
      </c>
      <c r="B757" s="2">
        <v>7</v>
      </c>
      <c r="C757" s="3" t="s">
        <v>8</v>
      </c>
      <c r="D757">
        <v>80</v>
      </c>
      <c r="E757" s="76">
        <v>286.67032964006864</v>
      </c>
      <c r="F757" s="76">
        <v>2.4573827458226463</v>
      </c>
      <c r="G757" s="76">
        <v>5.6583328783120015</v>
      </c>
      <c r="H757" s="35">
        <f t="shared" si="16"/>
        <v>403</v>
      </c>
    </row>
    <row r="758" spans="1:8" x14ac:dyDescent="0.2">
      <c r="A758" s="11" t="s">
        <v>15</v>
      </c>
      <c r="B758" s="7">
        <v>8</v>
      </c>
      <c r="C758" s="11" t="s">
        <v>8</v>
      </c>
      <c r="D758">
        <v>10</v>
      </c>
      <c r="E758" s="76">
        <v>48.105637508093707</v>
      </c>
      <c r="F758" s="76">
        <v>1.6821959744027415</v>
      </c>
      <c r="G758" s="76">
        <v>3.8733993741543458</v>
      </c>
      <c r="H758" s="35">
        <f t="shared" si="16"/>
        <v>55</v>
      </c>
    </row>
    <row r="759" spans="1:8" x14ac:dyDescent="0.2">
      <c r="A759" s="3" t="s">
        <v>15</v>
      </c>
      <c r="B759" s="2">
        <v>9</v>
      </c>
      <c r="C759" s="3" t="s">
        <v>8</v>
      </c>
      <c r="D759">
        <v>65</v>
      </c>
      <c r="E759" s="76">
        <v>1299.0485622593794</v>
      </c>
      <c r="F759" s="76">
        <v>3.1136253865826995</v>
      </c>
      <c r="G759" s="76">
        <v>7.1693874003131457</v>
      </c>
      <c r="H759" s="35">
        <f t="shared" si="16"/>
        <v>2981</v>
      </c>
    </row>
    <row r="760" spans="1:8" x14ac:dyDescent="0.2">
      <c r="A760" s="3" t="s">
        <v>15</v>
      </c>
      <c r="B760" s="2">
        <v>10</v>
      </c>
      <c r="C760" s="3" t="s">
        <v>8</v>
      </c>
      <c r="D760">
        <v>65</v>
      </c>
      <c r="E760" s="76">
        <v>483.80526865282815</v>
      </c>
      <c r="F760" s="76">
        <v>2.6846705935305968</v>
      </c>
      <c r="G760" s="76">
        <v>6.1816824882630295</v>
      </c>
      <c r="H760" s="35">
        <f t="shared" si="16"/>
        <v>1097</v>
      </c>
    </row>
    <row r="761" spans="1:8" x14ac:dyDescent="0.2">
      <c r="A761" s="3" t="s">
        <v>15</v>
      </c>
      <c r="B761" s="2">
        <v>10</v>
      </c>
      <c r="C761" s="3" t="s">
        <v>8</v>
      </c>
      <c r="D761">
        <v>80</v>
      </c>
      <c r="E761" s="76">
        <v>744.55745890078094</v>
      </c>
      <c r="F761" s="76">
        <v>2.8718982187042377</v>
      </c>
      <c r="G761" s="76">
        <v>6.6127900269845314</v>
      </c>
      <c r="H761" s="35">
        <f t="shared" si="16"/>
        <v>1097</v>
      </c>
    </row>
    <row r="762" spans="1:8" x14ac:dyDescent="0.2">
      <c r="A762" s="3" t="s">
        <v>15</v>
      </c>
      <c r="B762" s="2">
        <v>10</v>
      </c>
      <c r="C762" s="3" t="s">
        <v>8</v>
      </c>
      <c r="D762">
        <v>80</v>
      </c>
      <c r="E762" s="76">
        <v>2458.0999018931639</v>
      </c>
      <c r="F762" s="76">
        <v>3.3905995294695805</v>
      </c>
      <c r="G762" s="76">
        <v>7.8071439328692813</v>
      </c>
      <c r="H762" s="35">
        <f t="shared" si="16"/>
        <v>2981</v>
      </c>
    </row>
    <row r="763" spans="1:8" x14ac:dyDescent="0.2">
      <c r="A763" s="3" t="s">
        <v>15</v>
      </c>
      <c r="B763" s="2">
        <v>10</v>
      </c>
      <c r="C763" s="3" t="s">
        <v>8</v>
      </c>
      <c r="D763">
        <v>20</v>
      </c>
      <c r="E763" s="76">
        <v>478.307481509046</v>
      </c>
      <c r="F763" s="76">
        <v>2.6797071739990468</v>
      </c>
      <c r="G763" s="76">
        <v>6.1702537924394063</v>
      </c>
      <c r="H763" s="35">
        <f t="shared" si="16"/>
        <v>1097</v>
      </c>
    </row>
    <row r="764" spans="1:8" x14ac:dyDescent="0.2">
      <c r="A764" s="3" t="s">
        <v>15</v>
      </c>
      <c r="B764" s="2">
        <v>10</v>
      </c>
      <c r="C764" s="3" t="s">
        <v>8</v>
      </c>
      <c r="D764">
        <v>0</v>
      </c>
      <c r="E764" s="76">
        <v>30.041479749952398</v>
      </c>
      <c r="F764" s="76">
        <v>1.477721320855808</v>
      </c>
      <c r="G764" s="76">
        <v>3.4025790850020545</v>
      </c>
      <c r="H764" s="35">
        <f t="shared" si="16"/>
        <v>55</v>
      </c>
    </row>
    <row r="765" spans="1:8" x14ac:dyDescent="0.2">
      <c r="A765" s="3" t="s">
        <v>15</v>
      </c>
      <c r="B765" s="6">
        <v>7</v>
      </c>
      <c r="C765" s="11" t="s">
        <v>14</v>
      </c>
      <c r="D765">
        <v>5</v>
      </c>
      <c r="E765" s="76">
        <v>20.81305133003238</v>
      </c>
      <c r="F765" s="76">
        <v>1.3183357553029793</v>
      </c>
      <c r="G765" s="76">
        <v>3.0355802577216862</v>
      </c>
      <c r="H765" s="35">
        <f t="shared" si="16"/>
        <v>55</v>
      </c>
    </row>
    <row r="766" spans="1:8" x14ac:dyDescent="0.2">
      <c r="A766" s="3" t="s">
        <v>15</v>
      </c>
      <c r="B766" s="6">
        <v>7</v>
      </c>
      <c r="C766" s="11" t="s">
        <v>14</v>
      </c>
      <c r="D766">
        <v>5</v>
      </c>
      <c r="E766" s="76">
        <v>204.00717294248719</v>
      </c>
      <c r="F766" s="76">
        <v>2.3096454375953863</v>
      </c>
      <c r="G766" s="76">
        <v>5.3181551547088466</v>
      </c>
      <c r="H766" s="35">
        <f t="shared" si="16"/>
        <v>403</v>
      </c>
    </row>
    <row r="767" spans="1:8" x14ac:dyDescent="0.2">
      <c r="A767" s="3" t="s">
        <v>15</v>
      </c>
      <c r="B767" s="6">
        <v>7</v>
      </c>
      <c r="C767" s="11" t="s">
        <v>14</v>
      </c>
      <c r="D767">
        <v>5</v>
      </c>
      <c r="E767" s="76">
        <v>81.288709911635891</v>
      </c>
      <c r="F767" s="76">
        <v>1.910030231159108</v>
      </c>
      <c r="G767" s="76">
        <v>4.3980071374349334</v>
      </c>
      <c r="H767" s="35">
        <f t="shared" si="16"/>
        <v>148</v>
      </c>
    </row>
    <row r="768" spans="1:8" x14ac:dyDescent="0.2">
      <c r="A768" s="3" t="s">
        <v>15</v>
      </c>
      <c r="B768" s="2">
        <v>9</v>
      </c>
      <c r="C768" s="26" t="s">
        <v>14</v>
      </c>
      <c r="D768">
        <v>25</v>
      </c>
      <c r="E768" s="76">
        <v>9.8174770424681039</v>
      </c>
      <c r="F768" s="76">
        <v>0.99199989437422786</v>
      </c>
      <c r="G768" s="76">
        <v>2.2841641690377652</v>
      </c>
      <c r="H768" s="35">
        <f t="shared" si="16"/>
        <v>20</v>
      </c>
    </row>
    <row r="769" spans="1:8" x14ac:dyDescent="0.2">
      <c r="A769" s="3" t="s">
        <v>15</v>
      </c>
      <c r="B769" s="2">
        <v>5</v>
      </c>
      <c r="C769" s="3" t="s">
        <v>17</v>
      </c>
      <c r="D769">
        <v>60</v>
      </c>
      <c r="E769" s="76">
        <v>952.6879722011048</v>
      </c>
      <c r="F769" s="76">
        <v>2.9789506822327443</v>
      </c>
      <c r="G769" s="76">
        <v>6.8592874336735594</v>
      </c>
      <c r="H769" s="35">
        <f t="shared" si="16"/>
        <v>1097</v>
      </c>
    </row>
    <row r="770" spans="1:8" x14ac:dyDescent="0.2">
      <c r="A770" s="3" t="s">
        <v>15</v>
      </c>
      <c r="B770" s="7">
        <v>5</v>
      </c>
      <c r="C770" s="11" t="s">
        <v>17</v>
      </c>
      <c r="D770">
        <v>50</v>
      </c>
      <c r="E770" s="76">
        <v>4138.655622022854</v>
      </c>
      <c r="F770" s="76">
        <v>3.6168592902138781</v>
      </c>
      <c r="G770" s="76">
        <v>8.3281262851035009</v>
      </c>
      <c r="H770" s="35">
        <f t="shared" si="16"/>
        <v>8103</v>
      </c>
    </row>
    <row r="771" spans="1:8" x14ac:dyDescent="0.2">
      <c r="A771" s="3" t="s">
        <v>15</v>
      </c>
      <c r="B771" s="7">
        <v>10</v>
      </c>
      <c r="C771" s="11" t="s">
        <v>17</v>
      </c>
      <c r="D771">
        <v>50</v>
      </c>
      <c r="E771" s="76">
        <v>1139.6127350896975</v>
      </c>
      <c r="F771" s="76">
        <v>3.0567572938039071</v>
      </c>
      <c r="G771" s="76">
        <v>7.038443777613697</v>
      </c>
      <c r="H771" s="35">
        <f t="shared" ref="H771:H834" si="17">VLOOKUP(E771,J$2:K$16,2)</f>
        <v>2981</v>
      </c>
    </row>
    <row r="772" spans="1:8" x14ac:dyDescent="0.2">
      <c r="A772" s="3" t="s">
        <v>15</v>
      </c>
      <c r="B772" s="7">
        <v>1</v>
      </c>
      <c r="C772" s="11" t="s">
        <v>11</v>
      </c>
      <c r="D772">
        <v>0</v>
      </c>
      <c r="E772" s="76">
        <v>2.3561944901923448</v>
      </c>
      <c r="F772" s="76">
        <v>0.37221113608583389</v>
      </c>
      <c r="G772" s="76">
        <v>0.85704781339761926</v>
      </c>
      <c r="H772" s="35">
        <f t="shared" si="17"/>
        <v>3</v>
      </c>
    </row>
    <row r="773" spans="1:8" x14ac:dyDescent="0.2">
      <c r="A773" s="3" t="s">
        <v>15</v>
      </c>
      <c r="B773" s="7">
        <v>1</v>
      </c>
      <c r="C773" s="11" t="s">
        <v>11</v>
      </c>
      <c r="D773">
        <v>0</v>
      </c>
      <c r="E773" s="76">
        <v>1.5707963267948966</v>
      </c>
      <c r="F773" s="76">
        <v>0.19611987703015263</v>
      </c>
      <c r="G773" s="76">
        <v>0.45158270528945482</v>
      </c>
      <c r="H773" s="35">
        <f t="shared" si="17"/>
        <v>3</v>
      </c>
    </row>
    <row r="774" spans="1:8" x14ac:dyDescent="0.2">
      <c r="A774" s="3" t="s">
        <v>15</v>
      </c>
      <c r="B774" s="7">
        <v>1</v>
      </c>
      <c r="C774" s="11" t="s">
        <v>11</v>
      </c>
      <c r="D774">
        <v>5</v>
      </c>
      <c r="E774" s="76">
        <v>1.1780972450961724</v>
      </c>
      <c r="F774" s="76">
        <v>7.1181140421852696E-2</v>
      </c>
      <c r="G774" s="76">
        <v>0.16390063283767389</v>
      </c>
      <c r="H774" s="35">
        <f t="shared" si="17"/>
        <v>3</v>
      </c>
    </row>
    <row r="775" spans="1:8" x14ac:dyDescent="0.2">
      <c r="A775" s="3" t="s">
        <v>15</v>
      </c>
      <c r="B775" s="7">
        <v>1</v>
      </c>
      <c r="C775" s="11" t="s">
        <v>11</v>
      </c>
      <c r="D775">
        <v>0</v>
      </c>
      <c r="E775" s="76">
        <v>1.5707963267948966</v>
      </c>
      <c r="F775" s="76">
        <v>0.19611987703015263</v>
      </c>
      <c r="G775" s="76">
        <v>0.45158270528945482</v>
      </c>
      <c r="H775" s="35">
        <f t="shared" si="17"/>
        <v>3</v>
      </c>
    </row>
    <row r="776" spans="1:8" x14ac:dyDescent="0.2">
      <c r="A776" s="3" t="s">
        <v>15</v>
      </c>
      <c r="B776" s="7">
        <v>1</v>
      </c>
      <c r="C776" s="11" t="s">
        <v>11</v>
      </c>
      <c r="D776">
        <v>0</v>
      </c>
      <c r="E776" s="76">
        <v>0.78539816339744828</v>
      </c>
      <c r="F776" s="76">
        <v>-0.10491011863382856</v>
      </c>
      <c r="G776" s="76">
        <v>-0.24156447527049049</v>
      </c>
      <c r="H776" s="35">
        <f t="shared" si="17"/>
        <v>1</v>
      </c>
    </row>
    <row r="777" spans="1:8" x14ac:dyDescent="0.2">
      <c r="A777" s="3" t="s">
        <v>15</v>
      </c>
      <c r="B777" s="7">
        <v>1</v>
      </c>
      <c r="C777" s="11" t="s">
        <v>11</v>
      </c>
      <c r="D777">
        <v>0</v>
      </c>
      <c r="E777" s="76">
        <v>1.1780972450961724</v>
      </c>
      <c r="F777" s="76">
        <v>7.1181140421852696E-2</v>
      </c>
      <c r="G777" s="76">
        <v>0.16390063283767389</v>
      </c>
      <c r="H777" s="35">
        <f t="shared" si="17"/>
        <v>3</v>
      </c>
    </row>
    <row r="778" spans="1:8" x14ac:dyDescent="0.2">
      <c r="A778" s="3" t="s">
        <v>15</v>
      </c>
      <c r="B778" s="7">
        <v>1</v>
      </c>
      <c r="C778" s="11" t="s">
        <v>11</v>
      </c>
      <c r="D778">
        <v>0</v>
      </c>
      <c r="E778" s="76">
        <v>0.39269908169872414</v>
      </c>
      <c r="F778" s="76">
        <v>-0.40594011429780974</v>
      </c>
      <c r="G778" s="76">
        <v>-0.93471165583043581</v>
      </c>
      <c r="H778" s="35">
        <f t="shared" si="17"/>
        <v>1</v>
      </c>
    </row>
    <row r="779" spans="1:8" x14ac:dyDescent="0.2">
      <c r="A779" s="3" t="s">
        <v>15</v>
      </c>
      <c r="B779" s="2">
        <v>3</v>
      </c>
      <c r="C779" s="3" t="s">
        <v>11</v>
      </c>
      <c r="D779">
        <v>0</v>
      </c>
      <c r="E779" s="76">
        <v>3.9269908169872414</v>
      </c>
      <c r="F779" s="76">
        <v>0.59405988570219026</v>
      </c>
      <c r="G779" s="76">
        <v>1.3678734371636099</v>
      </c>
      <c r="H779" s="35">
        <f t="shared" si="17"/>
        <v>7</v>
      </c>
    </row>
    <row r="780" spans="1:8" x14ac:dyDescent="0.2">
      <c r="A780" s="3" t="s">
        <v>15</v>
      </c>
      <c r="B780" s="2">
        <v>3</v>
      </c>
      <c r="C780" s="3" t="s">
        <v>11</v>
      </c>
      <c r="D780">
        <v>0</v>
      </c>
      <c r="E780" s="76">
        <v>5.8904862254808616</v>
      </c>
      <c r="F780" s="76">
        <v>0.7701511447578715</v>
      </c>
      <c r="G780" s="76">
        <v>1.7733385452717743</v>
      </c>
      <c r="H780" s="35">
        <f t="shared" si="17"/>
        <v>7</v>
      </c>
    </row>
    <row r="781" spans="1:8" x14ac:dyDescent="0.2">
      <c r="A781" s="3" t="s">
        <v>15</v>
      </c>
      <c r="B781" s="2">
        <v>3</v>
      </c>
      <c r="C781" s="3" t="s">
        <v>11</v>
      </c>
      <c r="D781">
        <v>10</v>
      </c>
      <c r="E781" s="76">
        <v>0.58904862254808621</v>
      </c>
      <c r="F781" s="76">
        <v>-0.2298488552421285</v>
      </c>
      <c r="G781" s="76">
        <v>-0.52924654772227142</v>
      </c>
      <c r="H781" s="35">
        <f t="shared" si="17"/>
        <v>1</v>
      </c>
    </row>
    <row r="782" spans="1:8" x14ac:dyDescent="0.2">
      <c r="A782" s="3" t="s">
        <v>15</v>
      </c>
      <c r="B782" s="2">
        <v>3</v>
      </c>
      <c r="C782" s="3" t="s">
        <v>11</v>
      </c>
      <c r="D782">
        <v>0</v>
      </c>
      <c r="E782" s="76">
        <v>0.37699111843077515</v>
      </c>
      <c r="F782" s="76">
        <v>-0.42366888125824137</v>
      </c>
      <c r="G782" s="76">
        <v>-0.97553365035069095</v>
      </c>
      <c r="H782" s="35">
        <f t="shared" si="17"/>
        <v>1</v>
      </c>
    </row>
    <row r="783" spans="1:8" x14ac:dyDescent="0.2">
      <c r="A783" s="3" t="s">
        <v>15</v>
      </c>
      <c r="B783" s="2">
        <v>3</v>
      </c>
      <c r="C783" s="3" t="s">
        <v>11</v>
      </c>
      <c r="D783">
        <v>10</v>
      </c>
      <c r="E783" s="76">
        <v>1.2566370614359172</v>
      </c>
      <c r="F783" s="76">
        <v>9.9209864022096222E-2</v>
      </c>
      <c r="G783" s="76">
        <v>0.22843915397524506</v>
      </c>
      <c r="H783" s="35">
        <f t="shared" si="17"/>
        <v>3</v>
      </c>
    </row>
    <row r="784" spans="1:8" x14ac:dyDescent="0.2">
      <c r="A784" s="3" t="s">
        <v>15</v>
      </c>
      <c r="B784" s="2">
        <v>3</v>
      </c>
      <c r="C784" s="3" t="s">
        <v>11</v>
      </c>
      <c r="D784">
        <v>0</v>
      </c>
      <c r="E784" s="76">
        <v>1.1780972450961724</v>
      </c>
      <c r="F784" s="76">
        <v>7.1181140421852696E-2</v>
      </c>
      <c r="G784" s="76">
        <v>0.16390063283767389</v>
      </c>
      <c r="H784" s="35">
        <f t="shared" si="17"/>
        <v>3</v>
      </c>
    </row>
    <row r="785" spans="1:8" x14ac:dyDescent="0.2">
      <c r="A785" s="3" t="s">
        <v>15</v>
      </c>
      <c r="B785" s="2">
        <v>3</v>
      </c>
      <c r="C785" s="3" t="s">
        <v>11</v>
      </c>
      <c r="D785">
        <v>0</v>
      </c>
      <c r="E785" s="76">
        <v>0.28274333882308139</v>
      </c>
      <c r="F785" s="76">
        <v>-0.54860761786654122</v>
      </c>
      <c r="G785" s="76">
        <v>-1.2632157228024719</v>
      </c>
      <c r="H785" s="35">
        <f t="shared" si="17"/>
        <v>0.37</v>
      </c>
    </row>
    <row r="786" spans="1:8" x14ac:dyDescent="0.2">
      <c r="A786" s="3" t="s">
        <v>15</v>
      </c>
      <c r="B786" s="2">
        <v>3</v>
      </c>
      <c r="C786" s="3" t="s">
        <v>11</v>
      </c>
      <c r="D786">
        <v>0</v>
      </c>
      <c r="E786" s="76">
        <v>0.7539822368615503</v>
      </c>
      <c r="F786" s="76">
        <v>-0.12263888559426017</v>
      </c>
      <c r="G786" s="76">
        <v>-0.28238646979074566</v>
      </c>
      <c r="H786" s="35">
        <f t="shared" si="17"/>
        <v>1</v>
      </c>
    </row>
    <row r="787" spans="1:8" x14ac:dyDescent="0.2">
      <c r="A787" s="3" t="s">
        <v>15</v>
      </c>
      <c r="B787" s="2">
        <v>3</v>
      </c>
      <c r="C787" s="3" t="s">
        <v>11</v>
      </c>
      <c r="D787">
        <v>10</v>
      </c>
      <c r="E787" s="76">
        <v>2.3561944901923448</v>
      </c>
      <c r="F787" s="76">
        <v>0.37221113608583389</v>
      </c>
      <c r="G787" s="76">
        <v>0.85704781339761926</v>
      </c>
      <c r="H787" s="35">
        <f t="shared" si="17"/>
        <v>3</v>
      </c>
    </row>
    <row r="788" spans="1:8" x14ac:dyDescent="0.2">
      <c r="A788" s="3" t="s">
        <v>15</v>
      </c>
      <c r="B788" s="6">
        <v>3</v>
      </c>
      <c r="C788" s="11" t="s">
        <v>11</v>
      </c>
      <c r="D788">
        <v>50</v>
      </c>
      <c r="E788" s="76">
        <v>2.3561944901923448</v>
      </c>
      <c r="F788" s="76">
        <v>0.37221113608583389</v>
      </c>
      <c r="G788" s="76">
        <v>0.85704781339761926</v>
      </c>
      <c r="H788" s="35">
        <f t="shared" si="17"/>
        <v>3</v>
      </c>
    </row>
    <row r="789" spans="1:8" x14ac:dyDescent="0.2">
      <c r="A789" s="3" t="s">
        <v>15</v>
      </c>
      <c r="B789" s="6">
        <v>3</v>
      </c>
      <c r="C789" s="11" t="s">
        <v>11</v>
      </c>
      <c r="D789">
        <v>10</v>
      </c>
      <c r="E789" s="76">
        <v>1.5707963267948966</v>
      </c>
      <c r="F789" s="76">
        <v>0.19611987703015263</v>
      </c>
      <c r="G789" s="76">
        <v>0.45158270528945482</v>
      </c>
      <c r="H789" s="35">
        <f t="shared" si="17"/>
        <v>3</v>
      </c>
    </row>
    <row r="790" spans="1:8" x14ac:dyDescent="0.2">
      <c r="A790" s="3" t="s">
        <v>15</v>
      </c>
      <c r="B790" s="6">
        <v>3</v>
      </c>
      <c r="C790" s="11" t="s">
        <v>11</v>
      </c>
      <c r="D790">
        <v>30</v>
      </c>
      <c r="E790" s="76">
        <v>12.959069696057897</v>
      </c>
      <c r="F790" s="76">
        <v>1.1125738255800777</v>
      </c>
      <c r="G790" s="76">
        <v>2.5617959056360444</v>
      </c>
      <c r="H790" s="35">
        <f t="shared" si="17"/>
        <v>20</v>
      </c>
    </row>
    <row r="791" spans="1:8" x14ac:dyDescent="0.2">
      <c r="A791" s="3" t="s">
        <v>15</v>
      </c>
      <c r="B791" s="6">
        <v>3</v>
      </c>
      <c r="C791" s="11" t="s">
        <v>11</v>
      </c>
      <c r="D791">
        <v>10</v>
      </c>
      <c r="E791" s="76">
        <v>3.5342917352885173</v>
      </c>
      <c r="F791" s="76">
        <v>0.54830239514151513</v>
      </c>
      <c r="G791" s="76">
        <v>1.2625129215057835</v>
      </c>
      <c r="H791" s="35">
        <f t="shared" si="17"/>
        <v>7</v>
      </c>
    </row>
    <row r="792" spans="1:8" x14ac:dyDescent="0.2">
      <c r="A792" s="3" t="s">
        <v>15</v>
      </c>
      <c r="B792" s="2">
        <v>3</v>
      </c>
      <c r="C792" s="3" t="s">
        <v>11</v>
      </c>
      <c r="D792">
        <v>0</v>
      </c>
      <c r="E792" s="76">
        <v>1.0995574287564276</v>
      </c>
      <c r="F792" s="76">
        <v>4.1217917044409476E-2</v>
      </c>
      <c r="G792" s="76">
        <v>9.4907761350722444E-2</v>
      </c>
      <c r="H792" s="35">
        <f t="shared" si="17"/>
        <v>3</v>
      </c>
    </row>
    <row r="793" spans="1:8" x14ac:dyDescent="0.2">
      <c r="A793" s="3" t="s">
        <v>15</v>
      </c>
      <c r="B793" s="2">
        <v>3</v>
      </c>
      <c r="C793" s="3" t="s">
        <v>11</v>
      </c>
      <c r="D793">
        <v>10</v>
      </c>
      <c r="E793" s="76">
        <v>1.7278759594743864</v>
      </c>
      <c r="F793" s="76">
        <v>0.23751256218837774</v>
      </c>
      <c r="G793" s="76">
        <v>0.54689288509377987</v>
      </c>
      <c r="H793" s="35">
        <f t="shared" si="17"/>
        <v>3</v>
      </c>
    </row>
    <row r="794" spans="1:8" x14ac:dyDescent="0.2">
      <c r="A794" s="3" t="s">
        <v>15</v>
      </c>
      <c r="B794" s="2">
        <v>4</v>
      </c>
      <c r="C794" s="3" t="s">
        <v>11</v>
      </c>
      <c r="D794">
        <v>0</v>
      </c>
      <c r="E794" s="76">
        <v>1.5707963267948966</v>
      </c>
      <c r="F794" s="76">
        <v>0.19611987703015263</v>
      </c>
      <c r="G794" s="76">
        <v>0.45158270528945482</v>
      </c>
      <c r="H794" s="35">
        <f t="shared" si="17"/>
        <v>3</v>
      </c>
    </row>
    <row r="795" spans="1:8" x14ac:dyDescent="0.2">
      <c r="A795" s="3" t="s">
        <v>15</v>
      </c>
      <c r="B795" s="2">
        <v>4</v>
      </c>
      <c r="C795" s="3" t="s">
        <v>11</v>
      </c>
      <c r="D795">
        <v>0</v>
      </c>
      <c r="E795" s="76">
        <v>0.56548667764616278</v>
      </c>
      <c r="F795" s="76">
        <v>-0.24757762220256008</v>
      </c>
      <c r="G795" s="76">
        <v>-0.57006854224252645</v>
      </c>
      <c r="H795" s="35">
        <f t="shared" si="17"/>
        <v>1</v>
      </c>
    </row>
    <row r="796" spans="1:8" x14ac:dyDescent="0.2">
      <c r="A796" s="3" t="s">
        <v>15</v>
      </c>
      <c r="B796" s="2">
        <v>4</v>
      </c>
      <c r="C796" s="3" t="s">
        <v>11</v>
      </c>
      <c r="D796">
        <v>0</v>
      </c>
      <c r="E796" s="76">
        <v>6.8722339297276722</v>
      </c>
      <c r="F796" s="76">
        <v>0.83709793438848468</v>
      </c>
      <c r="G796" s="76">
        <v>1.9274892250990325</v>
      </c>
      <c r="H796" s="35">
        <f t="shared" si="17"/>
        <v>7</v>
      </c>
    </row>
    <row r="797" spans="1:8" x14ac:dyDescent="0.2">
      <c r="A797" s="3" t="s">
        <v>15</v>
      </c>
      <c r="B797" s="2">
        <v>5</v>
      </c>
      <c r="C797" s="3" t="s">
        <v>11</v>
      </c>
      <c r="D797">
        <v>15</v>
      </c>
      <c r="E797" s="76">
        <v>7.8539816339744828</v>
      </c>
      <c r="F797" s="76">
        <v>0.8950898813661714</v>
      </c>
      <c r="G797" s="76">
        <v>2.061020617723555</v>
      </c>
      <c r="H797" s="35">
        <f t="shared" si="17"/>
        <v>20</v>
      </c>
    </row>
    <row r="798" spans="1:8" x14ac:dyDescent="0.2">
      <c r="A798" s="3" t="s">
        <v>15</v>
      </c>
      <c r="B798" s="2">
        <v>5</v>
      </c>
      <c r="C798" s="3" t="s">
        <v>11</v>
      </c>
      <c r="D798">
        <v>0</v>
      </c>
      <c r="E798" s="76">
        <v>0.7539822368615503</v>
      </c>
      <c r="F798" s="76">
        <v>-0.12263888559426017</v>
      </c>
      <c r="G798" s="76">
        <v>-0.28238646979074566</v>
      </c>
      <c r="H798" s="35">
        <f t="shared" si="17"/>
        <v>1</v>
      </c>
    </row>
    <row r="799" spans="1:8" x14ac:dyDescent="0.2">
      <c r="A799" s="3" t="s">
        <v>15</v>
      </c>
      <c r="B799" s="2">
        <v>5</v>
      </c>
      <c r="C799" s="3" t="s">
        <v>11</v>
      </c>
      <c r="D799">
        <v>5</v>
      </c>
      <c r="E799" s="76">
        <v>1.7671458676442586</v>
      </c>
      <c r="F799" s="76">
        <v>0.24727239947753393</v>
      </c>
      <c r="G799" s="76">
        <v>0.56936574094583825</v>
      </c>
      <c r="H799" s="35">
        <f t="shared" si="17"/>
        <v>3</v>
      </c>
    </row>
    <row r="800" spans="1:8" x14ac:dyDescent="0.2">
      <c r="A800" s="3" t="s">
        <v>15</v>
      </c>
      <c r="B800" s="2">
        <v>5</v>
      </c>
      <c r="C800" s="3" t="s">
        <v>11</v>
      </c>
      <c r="D800">
        <v>0</v>
      </c>
      <c r="E800" s="76">
        <v>4.7123889803846897</v>
      </c>
      <c r="F800" s="76">
        <v>0.67324113174981504</v>
      </c>
      <c r="G800" s="76">
        <v>1.5501949939575645</v>
      </c>
      <c r="H800" s="35">
        <f t="shared" si="17"/>
        <v>7</v>
      </c>
    </row>
    <row r="801" spans="1:8" x14ac:dyDescent="0.2">
      <c r="A801" s="3" t="s">
        <v>15</v>
      </c>
      <c r="B801" s="7">
        <v>5</v>
      </c>
      <c r="C801" s="11" t="s">
        <v>11</v>
      </c>
      <c r="D801">
        <v>0</v>
      </c>
      <c r="E801" s="76">
        <v>6.2831853071795862</v>
      </c>
      <c r="F801" s="76">
        <v>0.79817986835811505</v>
      </c>
      <c r="G801" s="76">
        <v>1.8378770664093453</v>
      </c>
      <c r="H801" s="35">
        <f t="shared" si="17"/>
        <v>7</v>
      </c>
    </row>
    <row r="802" spans="1:8" x14ac:dyDescent="0.2">
      <c r="A802" s="3" t="s">
        <v>15</v>
      </c>
      <c r="B802" s="7">
        <v>5</v>
      </c>
      <c r="C802" s="11" t="s">
        <v>11</v>
      </c>
      <c r="D802">
        <v>0</v>
      </c>
      <c r="E802" s="76">
        <v>1.1780972450961724</v>
      </c>
      <c r="F802" s="76">
        <v>7.1181140421852696E-2</v>
      </c>
      <c r="G802" s="76">
        <v>0.16390063283767389</v>
      </c>
      <c r="H802" s="35">
        <f t="shared" si="17"/>
        <v>3</v>
      </c>
    </row>
    <row r="803" spans="1:8" x14ac:dyDescent="0.2">
      <c r="A803" s="3" t="s">
        <v>15</v>
      </c>
      <c r="B803" s="7">
        <v>5</v>
      </c>
      <c r="C803" s="11" t="s">
        <v>11</v>
      </c>
      <c r="D803">
        <v>0</v>
      </c>
      <c r="E803" s="76">
        <v>0.39269908169872414</v>
      </c>
      <c r="F803" s="76">
        <v>-0.40594011429780974</v>
      </c>
      <c r="G803" s="76">
        <v>-0.93471165583043581</v>
      </c>
      <c r="H803" s="35">
        <f t="shared" si="17"/>
        <v>1</v>
      </c>
    </row>
    <row r="804" spans="1:8" x14ac:dyDescent="0.2">
      <c r="A804" s="3" t="s">
        <v>15</v>
      </c>
      <c r="B804" s="2">
        <v>6</v>
      </c>
      <c r="C804" s="26" t="s">
        <v>11</v>
      </c>
      <c r="D804">
        <v>0</v>
      </c>
      <c r="E804" s="76">
        <v>1.5707963267948966</v>
      </c>
      <c r="F804" s="76">
        <v>0.19611987703015263</v>
      </c>
      <c r="G804" s="76">
        <v>0.45158270528945482</v>
      </c>
      <c r="H804" s="35">
        <f t="shared" si="17"/>
        <v>3</v>
      </c>
    </row>
    <row r="805" spans="1:8" x14ac:dyDescent="0.2">
      <c r="A805" s="3" t="s">
        <v>15</v>
      </c>
      <c r="B805" s="2">
        <v>6</v>
      </c>
      <c r="C805" s="26" t="s">
        <v>11</v>
      </c>
      <c r="D805">
        <v>10</v>
      </c>
      <c r="E805" s="76">
        <v>4.7123889803846897</v>
      </c>
      <c r="F805" s="76">
        <v>0.67324113174981504</v>
      </c>
      <c r="G805" s="76">
        <v>1.5501949939575645</v>
      </c>
      <c r="H805" s="35">
        <f t="shared" si="17"/>
        <v>7</v>
      </c>
    </row>
    <row r="806" spans="1:8" x14ac:dyDescent="0.2">
      <c r="A806" s="3" t="s">
        <v>15</v>
      </c>
      <c r="B806" s="2">
        <v>7</v>
      </c>
      <c r="C806" s="3" t="s">
        <v>11</v>
      </c>
      <c r="D806">
        <v>0</v>
      </c>
      <c r="E806" s="76">
        <v>2.1991148575128552</v>
      </c>
      <c r="F806" s="76">
        <v>0.34224791270839067</v>
      </c>
      <c r="G806" s="76">
        <v>0.78805494191066772</v>
      </c>
      <c r="H806" s="35">
        <f t="shared" si="17"/>
        <v>3</v>
      </c>
    </row>
    <row r="807" spans="1:8" x14ac:dyDescent="0.2">
      <c r="A807" s="3" t="s">
        <v>15</v>
      </c>
      <c r="B807" s="2">
        <v>7</v>
      </c>
      <c r="C807" s="3" t="s">
        <v>11</v>
      </c>
      <c r="D807">
        <v>5</v>
      </c>
      <c r="E807" s="76">
        <v>5.497787143782138</v>
      </c>
      <c r="F807" s="76">
        <v>0.74018792138042833</v>
      </c>
      <c r="G807" s="76">
        <v>1.7043456737848228</v>
      </c>
      <c r="H807" s="35">
        <f t="shared" si="17"/>
        <v>7</v>
      </c>
    </row>
    <row r="808" spans="1:8" x14ac:dyDescent="0.2">
      <c r="A808" s="3" t="s">
        <v>15</v>
      </c>
      <c r="B808" s="2">
        <v>7</v>
      </c>
      <c r="C808" s="3" t="s">
        <v>11</v>
      </c>
      <c r="D808">
        <v>20</v>
      </c>
      <c r="E808" s="76">
        <v>0.62831853071795862</v>
      </c>
      <c r="F808" s="76">
        <v>-0.20182013164188498</v>
      </c>
      <c r="G808" s="76">
        <v>-0.46470802658470023</v>
      </c>
      <c r="H808" s="35">
        <f t="shared" si="17"/>
        <v>1</v>
      </c>
    </row>
    <row r="809" spans="1:8" x14ac:dyDescent="0.2">
      <c r="A809" s="3" t="s">
        <v>15</v>
      </c>
      <c r="B809" s="2">
        <v>7</v>
      </c>
      <c r="C809" s="3" t="s">
        <v>11</v>
      </c>
      <c r="D809">
        <v>0</v>
      </c>
      <c r="E809" s="76">
        <v>0.94247779607693805</v>
      </c>
      <c r="F809" s="76">
        <v>-2.5728872586203676E-2</v>
      </c>
      <c r="G809" s="76">
        <v>-5.924291847653574E-2</v>
      </c>
      <c r="H809" s="35">
        <f t="shared" si="17"/>
        <v>1</v>
      </c>
    </row>
    <row r="810" spans="1:8" x14ac:dyDescent="0.2">
      <c r="A810" s="3" t="s">
        <v>15</v>
      </c>
      <c r="B810" s="2">
        <v>7</v>
      </c>
      <c r="C810" s="3" t="s">
        <v>11</v>
      </c>
      <c r="D810">
        <v>40</v>
      </c>
      <c r="E810" s="76">
        <v>8.2466807156732074</v>
      </c>
      <c r="F810" s="76">
        <v>0.91627918043610956</v>
      </c>
      <c r="G810" s="76">
        <v>2.1098107818929872</v>
      </c>
      <c r="H810" s="35">
        <f t="shared" si="17"/>
        <v>20</v>
      </c>
    </row>
    <row r="811" spans="1:8" x14ac:dyDescent="0.2">
      <c r="A811" s="3" t="s">
        <v>15</v>
      </c>
      <c r="B811" s="2">
        <v>7</v>
      </c>
      <c r="C811" s="3" t="s">
        <v>11</v>
      </c>
      <c r="D811">
        <v>0</v>
      </c>
      <c r="E811" s="76">
        <v>12.370021073509811</v>
      </c>
      <c r="F811" s="76">
        <v>1.0923704394917908</v>
      </c>
      <c r="G811" s="76">
        <v>2.5152758900011518</v>
      </c>
      <c r="H811" s="35">
        <f t="shared" si="17"/>
        <v>20</v>
      </c>
    </row>
    <row r="812" spans="1:8" x14ac:dyDescent="0.2">
      <c r="A812" s="3" t="s">
        <v>15</v>
      </c>
      <c r="B812" s="6">
        <v>7</v>
      </c>
      <c r="C812" s="11" t="s">
        <v>11</v>
      </c>
      <c r="D812">
        <v>5</v>
      </c>
      <c r="E812" s="76">
        <v>2.3561944901923448</v>
      </c>
      <c r="F812" s="76">
        <v>0.37221113608583389</v>
      </c>
      <c r="G812" s="76">
        <v>0.85704781339761926</v>
      </c>
      <c r="H812" s="35">
        <f t="shared" si="17"/>
        <v>3</v>
      </c>
    </row>
    <row r="813" spans="1:8" x14ac:dyDescent="0.2">
      <c r="A813" s="3" t="s">
        <v>15</v>
      </c>
      <c r="B813" s="6">
        <v>7</v>
      </c>
      <c r="C813" s="11" t="s">
        <v>11</v>
      </c>
      <c r="D813">
        <v>0</v>
      </c>
      <c r="E813" s="76">
        <v>0.78539816339744828</v>
      </c>
      <c r="F813" s="76">
        <v>-0.10491011863382856</v>
      </c>
      <c r="G813" s="76">
        <v>-0.24156447527049049</v>
      </c>
      <c r="H813" s="35">
        <f t="shared" si="17"/>
        <v>1</v>
      </c>
    </row>
    <row r="814" spans="1:8" x14ac:dyDescent="0.2">
      <c r="A814" s="3" t="s">
        <v>15</v>
      </c>
      <c r="B814" s="6">
        <v>7</v>
      </c>
      <c r="C814" s="11" t="s">
        <v>11</v>
      </c>
      <c r="D814">
        <v>0</v>
      </c>
      <c r="E814" s="76">
        <v>1.1780972450961724</v>
      </c>
      <c r="F814" s="76">
        <v>7.1181140421852696E-2</v>
      </c>
      <c r="G814" s="76">
        <v>0.16390063283767389</v>
      </c>
      <c r="H814" s="35">
        <f t="shared" si="17"/>
        <v>3</v>
      </c>
    </row>
    <row r="815" spans="1:8" x14ac:dyDescent="0.2">
      <c r="A815" s="3" t="s">
        <v>15</v>
      </c>
      <c r="B815" s="2">
        <v>7</v>
      </c>
      <c r="C815" s="3" t="s">
        <v>11</v>
      </c>
      <c r="D815">
        <v>10</v>
      </c>
      <c r="E815" s="76">
        <v>2.3561944901923448</v>
      </c>
      <c r="F815" s="76">
        <v>0.37221113608583389</v>
      </c>
      <c r="G815" s="76">
        <v>0.85704781339761926</v>
      </c>
      <c r="H815" s="35">
        <f t="shared" si="17"/>
        <v>3</v>
      </c>
    </row>
    <row r="816" spans="1:8" x14ac:dyDescent="0.2">
      <c r="A816" s="3" t="s">
        <v>15</v>
      </c>
      <c r="B816" s="2">
        <v>7</v>
      </c>
      <c r="C816" s="3" t="s">
        <v>11</v>
      </c>
      <c r="D816">
        <v>5</v>
      </c>
      <c r="E816" s="76">
        <v>8.8357293382212934</v>
      </c>
      <c r="F816" s="76">
        <v>0.94624240381355273</v>
      </c>
      <c r="G816" s="76">
        <v>2.1788036533799389</v>
      </c>
      <c r="H816" s="35">
        <f t="shared" si="17"/>
        <v>20</v>
      </c>
    </row>
    <row r="817" spans="1:8" x14ac:dyDescent="0.2">
      <c r="A817" s="11" t="s">
        <v>15</v>
      </c>
      <c r="B817" s="7">
        <v>8</v>
      </c>
      <c r="C817" s="11" t="s">
        <v>11</v>
      </c>
      <c r="D817">
        <v>5</v>
      </c>
      <c r="E817" s="76">
        <v>10.995574287564276</v>
      </c>
      <c r="F817" s="76">
        <v>1.0412179170444096</v>
      </c>
      <c r="G817" s="76">
        <v>2.397492854344768</v>
      </c>
      <c r="H817" s="35">
        <f t="shared" si="17"/>
        <v>20</v>
      </c>
    </row>
    <row r="818" spans="1:8" x14ac:dyDescent="0.2">
      <c r="A818" s="3" t="s">
        <v>15</v>
      </c>
      <c r="B818" s="2">
        <v>8</v>
      </c>
      <c r="C818" s="3" t="s">
        <v>11</v>
      </c>
      <c r="D818">
        <v>0</v>
      </c>
      <c r="E818" s="76">
        <v>2.4190263432641408</v>
      </c>
      <c r="F818" s="76">
        <v>0.38364059786661575</v>
      </c>
      <c r="G818" s="76">
        <v>0.88336512171499271</v>
      </c>
      <c r="H818" s="35">
        <f t="shared" si="17"/>
        <v>3</v>
      </c>
    </row>
    <row r="819" spans="1:8" x14ac:dyDescent="0.2">
      <c r="A819" s="3" t="s">
        <v>15</v>
      </c>
      <c r="B819" s="2">
        <v>9</v>
      </c>
      <c r="C819" s="26" t="s">
        <v>11</v>
      </c>
      <c r="D819">
        <v>10</v>
      </c>
      <c r="E819" s="76">
        <v>2.3561944901923448</v>
      </c>
      <c r="F819" s="76">
        <v>0.37221113608583389</v>
      </c>
      <c r="G819" s="76">
        <v>0.85704781339761926</v>
      </c>
      <c r="H819" s="35">
        <f t="shared" si="17"/>
        <v>3</v>
      </c>
    </row>
    <row r="820" spans="1:8" x14ac:dyDescent="0.2">
      <c r="A820" s="11" t="s">
        <v>15</v>
      </c>
      <c r="B820" s="7">
        <v>9</v>
      </c>
      <c r="C820" s="11" t="s">
        <v>11</v>
      </c>
      <c r="D820">
        <v>0</v>
      </c>
      <c r="E820" s="76">
        <v>4.7123889803846897</v>
      </c>
      <c r="F820" s="76">
        <v>0.67324113174981504</v>
      </c>
      <c r="G820" s="76">
        <v>1.5501949939575645</v>
      </c>
      <c r="H820" s="35">
        <f t="shared" si="17"/>
        <v>7</v>
      </c>
    </row>
    <row r="821" spans="1:8" x14ac:dyDescent="0.2">
      <c r="A821" s="11" t="s">
        <v>15</v>
      </c>
      <c r="B821" s="7">
        <v>9</v>
      </c>
      <c r="C821" s="11" t="s">
        <v>11</v>
      </c>
      <c r="D821">
        <v>0</v>
      </c>
      <c r="E821" s="76">
        <v>1.7671458676442586</v>
      </c>
      <c r="F821" s="76">
        <v>0.24727239947753393</v>
      </c>
      <c r="G821" s="76">
        <v>0.56936574094583825</v>
      </c>
      <c r="H821" s="35">
        <f t="shared" si="17"/>
        <v>3</v>
      </c>
    </row>
    <row r="822" spans="1:8" x14ac:dyDescent="0.2">
      <c r="A822" s="3" t="s">
        <v>15</v>
      </c>
      <c r="B822" s="2">
        <v>10</v>
      </c>
      <c r="C822" s="3" t="s">
        <v>11</v>
      </c>
      <c r="D822">
        <v>20</v>
      </c>
      <c r="E822" s="76">
        <v>5.8904862254808616</v>
      </c>
      <c r="F822" s="76">
        <v>0.7701511447578715</v>
      </c>
      <c r="G822" s="76">
        <v>1.7733385452717743</v>
      </c>
      <c r="H822" s="35">
        <f t="shared" si="17"/>
        <v>7</v>
      </c>
    </row>
    <row r="823" spans="1:8" x14ac:dyDescent="0.2">
      <c r="A823" s="3" t="s">
        <v>15</v>
      </c>
      <c r="B823" s="2">
        <v>10</v>
      </c>
      <c r="C823" s="3" t="s">
        <v>11</v>
      </c>
      <c r="D823">
        <v>10</v>
      </c>
      <c r="E823" s="76">
        <v>4.1233403578366037</v>
      </c>
      <c r="F823" s="76">
        <v>0.61524918477212831</v>
      </c>
      <c r="G823" s="76">
        <v>1.416663601333042</v>
      </c>
      <c r="H823" s="35">
        <f t="shared" si="17"/>
        <v>7</v>
      </c>
    </row>
    <row r="824" spans="1:8" x14ac:dyDescent="0.2">
      <c r="A824" s="3" t="s">
        <v>15</v>
      </c>
      <c r="B824" s="2">
        <v>10</v>
      </c>
      <c r="C824" s="3" t="s">
        <v>11</v>
      </c>
      <c r="D824">
        <v>5</v>
      </c>
      <c r="E824" s="76">
        <v>1.5707963267948966</v>
      </c>
      <c r="F824" s="76">
        <v>0.19611987703015263</v>
      </c>
      <c r="G824" s="76">
        <v>0.45158270528945482</v>
      </c>
      <c r="H824" s="35">
        <f t="shared" si="17"/>
        <v>3</v>
      </c>
    </row>
    <row r="825" spans="1:8" x14ac:dyDescent="0.2">
      <c r="A825" s="3" t="s">
        <v>15</v>
      </c>
      <c r="B825" s="2">
        <v>10</v>
      </c>
      <c r="C825" s="3" t="s">
        <v>11</v>
      </c>
      <c r="D825">
        <v>15</v>
      </c>
      <c r="E825" s="76">
        <v>1.5707963267948966</v>
      </c>
      <c r="F825" s="76">
        <v>0.19611987703015263</v>
      </c>
      <c r="G825" s="76">
        <v>0.45158270528945482</v>
      </c>
      <c r="H825" s="35">
        <f t="shared" si="17"/>
        <v>3</v>
      </c>
    </row>
    <row r="826" spans="1:8" x14ac:dyDescent="0.2">
      <c r="A826" s="3" t="s">
        <v>15</v>
      </c>
      <c r="B826" s="2">
        <v>10</v>
      </c>
      <c r="C826" s="3" t="s">
        <v>11</v>
      </c>
      <c r="D826">
        <v>5</v>
      </c>
      <c r="E826" s="76">
        <v>0.47123889803846897</v>
      </c>
      <c r="F826" s="76">
        <v>-0.32675886825018491</v>
      </c>
      <c r="G826" s="76">
        <v>-0.75239009903648113</v>
      </c>
      <c r="H826" s="35">
        <f t="shared" si="17"/>
        <v>1</v>
      </c>
    </row>
    <row r="827" spans="1:8" x14ac:dyDescent="0.2">
      <c r="A827" s="3" t="s">
        <v>15</v>
      </c>
      <c r="B827" s="7">
        <v>1</v>
      </c>
      <c r="C827" s="11" t="s">
        <v>6</v>
      </c>
      <c r="D827">
        <v>5</v>
      </c>
      <c r="E827" s="76">
        <v>159.04312808798326</v>
      </c>
      <c r="F827" s="76">
        <v>2.2015149089168586</v>
      </c>
      <c r="G827" s="76">
        <v>5.0691754112761034</v>
      </c>
      <c r="H827" s="35">
        <f t="shared" si="17"/>
        <v>403</v>
      </c>
    </row>
    <row r="828" spans="1:8" x14ac:dyDescent="0.2">
      <c r="A828" s="3" t="s">
        <v>15</v>
      </c>
      <c r="B828" s="7">
        <v>1</v>
      </c>
      <c r="C828" s="11" t="s">
        <v>6</v>
      </c>
      <c r="D828">
        <v>0</v>
      </c>
      <c r="E828" s="76">
        <v>2.3561944901923448</v>
      </c>
      <c r="F828" s="76">
        <v>0.37221113608583389</v>
      </c>
      <c r="G828" s="76">
        <v>0.85704781339761926</v>
      </c>
      <c r="H828" s="35">
        <f t="shared" si="17"/>
        <v>3</v>
      </c>
    </row>
    <row r="829" spans="1:8" x14ac:dyDescent="0.2">
      <c r="A829" s="3" t="s">
        <v>15</v>
      </c>
      <c r="B829" s="7">
        <v>1</v>
      </c>
      <c r="C829" s="11" t="s">
        <v>6</v>
      </c>
      <c r="D829">
        <v>5</v>
      </c>
      <c r="E829" s="76">
        <v>48.49833658979243</v>
      </c>
      <c r="F829" s="76">
        <v>1.6857268432978747</v>
      </c>
      <c r="G829" s="76">
        <v>3.8815295002375962</v>
      </c>
      <c r="H829" s="35">
        <f t="shared" si="17"/>
        <v>55</v>
      </c>
    </row>
    <row r="830" spans="1:8" x14ac:dyDescent="0.2">
      <c r="A830" s="3" t="s">
        <v>15</v>
      </c>
      <c r="B830" s="2">
        <v>1</v>
      </c>
      <c r="C830" s="3" t="s">
        <v>6</v>
      </c>
      <c r="D830">
        <v>10</v>
      </c>
      <c r="E830" s="76">
        <v>10.210176124166829</v>
      </c>
      <c r="F830" s="76">
        <v>1.0090332336730083</v>
      </c>
      <c r="G830" s="76">
        <v>2.3233848821910463</v>
      </c>
      <c r="H830" s="35">
        <f t="shared" si="17"/>
        <v>20</v>
      </c>
    </row>
    <row r="831" spans="1:8" x14ac:dyDescent="0.2">
      <c r="A831" s="3" t="s">
        <v>15</v>
      </c>
      <c r="B831" s="2">
        <v>1</v>
      </c>
      <c r="C831" s="3" t="s">
        <v>6</v>
      </c>
      <c r="D831">
        <v>60</v>
      </c>
      <c r="E831" s="76">
        <v>276.46015351590177</v>
      </c>
      <c r="F831" s="76">
        <v>2.4416325448443024</v>
      </c>
      <c r="G831" s="76">
        <v>5.6220667003276068</v>
      </c>
      <c r="H831" s="35">
        <f t="shared" si="17"/>
        <v>403</v>
      </c>
    </row>
    <row r="832" spans="1:8" x14ac:dyDescent="0.2">
      <c r="A832" s="3" t="s">
        <v>15</v>
      </c>
      <c r="B832" s="2">
        <v>1</v>
      </c>
      <c r="C832" s="3" t="s">
        <v>6</v>
      </c>
      <c r="D832">
        <v>60</v>
      </c>
      <c r="E832" s="76">
        <v>95.033177771091246</v>
      </c>
      <c r="F832" s="76">
        <v>1.9778752516826215</v>
      </c>
      <c r="G832" s="76">
        <v>4.5542260703262505</v>
      </c>
      <c r="H832" s="35">
        <f t="shared" si="17"/>
        <v>148</v>
      </c>
    </row>
    <row r="833" spans="1:8" x14ac:dyDescent="0.2">
      <c r="A833" s="3" t="s">
        <v>15</v>
      </c>
      <c r="B833" s="2">
        <v>2</v>
      </c>
      <c r="C833" s="26" t="s">
        <v>6</v>
      </c>
      <c r="D833">
        <v>0</v>
      </c>
      <c r="E833" s="76">
        <v>2.9452431127404308</v>
      </c>
      <c r="F833" s="76">
        <v>0.46912114909389024</v>
      </c>
      <c r="G833" s="76">
        <v>1.0801913647118289</v>
      </c>
      <c r="H833" s="35">
        <f t="shared" si="17"/>
        <v>3</v>
      </c>
    </row>
    <row r="834" spans="1:8" x14ac:dyDescent="0.2">
      <c r="A834" s="3" t="s">
        <v>15</v>
      </c>
      <c r="B834" s="2">
        <v>2</v>
      </c>
      <c r="C834" s="3" t="s">
        <v>6</v>
      </c>
      <c r="D834">
        <v>0</v>
      </c>
      <c r="E834" s="76">
        <v>1049.291946298991</v>
      </c>
      <c r="F834" s="76">
        <v>3.0208963395056982</v>
      </c>
      <c r="G834" s="76">
        <v>6.9558708788261008</v>
      </c>
      <c r="H834" s="35">
        <f t="shared" si="17"/>
        <v>1097</v>
      </c>
    </row>
    <row r="835" spans="1:8" x14ac:dyDescent="0.2">
      <c r="A835" s="3" t="s">
        <v>15</v>
      </c>
      <c r="B835" s="2">
        <v>2</v>
      </c>
      <c r="C835" s="3" t="s">
        <v>6</v>
      </c>
      <c r="D835">
        <v>55</v>
      </c>
      <c r="E835" s="76">
        <v>1606.1392441477817</v>
      </c>
      <c r="F835" s="76">
        <v>3.2057831937095322</v>
      </c>
      <c r="G835" s="76">
        <v>7.3815885932064118</v>
      </c>
      <c r="H835" s="35">
        <f t="shared" ref="H835:H898" si="18">VLOOKUP(E835,J$2:K$16,2)</f>
        <v>2981</v>
      </c>
    </row>
    <row r="836" spans="1:8" x14ac:dyDescent="0.2">
      <c r="A836" s="3" t="s">
        <v>15</v>
      </c>
      <c r="B836" s="2">
        <v>2</v>
      </c>
      <c r="C836" s="3" t="s">
        <v>6</v>
      </c>
      <c r="D836">
        <v>60</v>
      </c>
      <c r="E836" s="76">
        <v>3737.7098596084566</v>
      </c>
      <c r="F836" s="76">
        <v>3.5726055861649288</v>
      </c>
      <c r="G836" s="76">
        <v>8.2262283658506199</v>
      </c>
      <c r="H836" s="35">
        <f t="shared" si="18"/>
        <v>8103</v>
      </c>
    </row>
    <row r="837" spans="1:8" x14ac:dyDescent="0.2">
      <c r="A837" s="3" t="s">
        <v>15</v>
      </c>
      <c r="B837" s="2">
        <v>3</v>
      </c>
      <c r="C837" s="3" t="s">
        <v>6</v>
      </c>
      <c r="D837">
        <v>25</v>
      </c>
      <c r="E837" s="76">
        <v>4144.1534091666363</v>
      </c>
      <c r="F837" s="76">
        <v>3.6174358238417526</v>
      </c>
      <c r="G837" s="76">
        <v>8.3294538028406553</v>
      </c>
      <c r="H837" s="35">
        <f t="shared" si="18"/>
        <v>8103</v>
      </c>
    </row>
    <row r="838" spans="1:8" x14ac:dyDescent="0.2">
      <c r="A838" s="3" t="s">
        <v>15</v>
      </c>
      <c r="B838" s="2">
        <v>3</v>
      </c>
      <c r="C838" s="3" t="s">
        <v>6</v>
      </c>
      <c r="D838">
        <v>80</v>
      </c>
      <c r="E838" s="76">
        <v>4382.3254022169122</v>
      </c>
      <c r="F838" s="76">
        <v>3.64170462222978</v>
      </c>
      <c r="G838" s="76">
        <v>8.3853347762338046</v>
      </c>
      <c r="H838" s="35">
        <f t="shared" si="18"/>
        <v>8103</v>
      </c>
    </row>
    <row r="839" spans="1:8" x14ac:dyDescent="0.2">
      <c r="A839" s="3" t="s">
        <v>15</v>
      </c>
      <c r="B839" s="2">
        <v>3</v>
      </c>
      <c r="C839" s="3" t="s">
        <v>6</v>
      </c>
      <c r="D839">
        <v>80</v>
      </c>
      <c r="E839" s="76">
        <v>2307.1071049800044</v>
      </c>
      <c r="F839" s="76">
        <v>3.3630677566459641</v>
      </c>
      <c r="G839" s="76">
        <v>7.7437496831819237</v>
      </c>
      <c r="H839" s="35">
        <f t="shared" si="18"/>
        <v>2981</v>
      </c>
    </row>
    <row r="840" spans="1:8" x14ac:dyDescent="0.2">
      <c r="A840" s="3" t="s">
        <v>15</v>
      </c>
      <c r="B840" s="6">
        <v>3</v>
      </c>
      <c r="C840" s="11" t="s">
        <v>6</v>
      </c>
      <c r="D840">
        <v>40</v>
      </c>
      <c r="E840" s="76">
        <v>2017.6878817680447</v>
      </c>
      <c r="F840" s="76">
        <v>3.3048539856325174</v>
      </c>
      <c r="G840" s="76">
        <v>7.6097075218393933</v>
      </c>
      <c r="H840" s="35">
        <f t="shared" si="18"/>
        <v>2981</v>
      </c>
    </row>
    <row r="841" spans="1:8" x14ac:dyDescent="0.2">
      <c r="A841" s="3" t="s">
        <v>15</v>
      </c>
      <c r="B841" s="6">
        <v>3</v>
      </c>
      <c r="C841" s="11" t="s">
        <v>6</v>
      </c>
      <c r="D841">
        <v>55</v>
      </c>
      <c r="E841" s="76">
        <v>1840.9732950036187</v>
      </c>
      <c r="F841" s="76">
        <v>3.2650474887122245</v>
      </c>
      <c r="G841" s="76">
        <v>7.518049675426413</v>
      </c>
      <c r="H841" s="35">
        <f t="shared" si="18"/>
        <v>2981</v>
      </c>
    </row>
    <row r="842" spans="1:8" x14ac:dyDescent="0.2">
      <c r="A842" s="3" t="s">
        <v>15</v>
      </c>
      <c r="B842" s="2">
        <v>3</v>
      </c>
      <c r="C842" s="3" t="s">
        <v>6</v>
      </c>
      <c r="D842">
        <v>50</v>
      </c>
      <c r="E842" s="76">
        <v>3169.8669874721013</v>
      </c>
      <c r="F842" s="76">
        <v>3.5010410389310445</v>
      </c>
      <c r="G842" s="76">
        <v>8.0614449062030094</v>
      </c>
      <c r="H842" s="35">
        <f t="shared" si="18"/>
        <v>8103</v>
      </c>
    </row>
    <row r="843" spans="1:8" x14ac:dyDescent="0.2">
      <c r="A843" s="3" t="s">
        <v>15</v>
      </c>
      <c r="B843" s="2">
        <v>3</v>
      </c>
      <c r="C843" s="3" t="s">
        <v>6</v>
      </c>
      <c r="D843">
        <v>0</v>
      </c>
      <c r="E843" s="76">
        <v>245.8296251434013</v>
      </c>
      <c r="F843" s="76">
        <v>2.39063421891262</v>
      </c>
      <c r="G843" s="76">
        <v>5.504638715269663</v>
      </c>
      <c r="H843" s="35">
        <f t="shared" si="18"/>
        <v>403</v>
      </c>
    </row>
    <row r="844" spans="1:8" x14ac:dyDescent="0.2">
      <c r="A844" s="3" t="s">
        <v>15</v>
      </c>
      <c r="B844" s="2">
        <v>4</v>
      </c>
      <c r="C844" s="3" t="s">
        <v>6</v>
      </c>
      <c r="D844">
        <v>75</v>
      </c>
      <c r="E844" s="76">
        <v>6886.3710966688268</v>
      </c>
      <c r="F844" s="76">
        <v>3.8379904225064654</v>
      </c>
      <c r="G844" s="76">
        <v>8.8372995339173066</v>
      </c>
      <c r="H844" s="35">
        <f t="shared" si="18"/>
        <v>8103</v>
      </c>
    </row>
    <row r="845" spans="1:8" x14ac:dyDescent="0.2">
      <c r="A845" s="3" t="s">
        <v>15</v>
      </c>
      <c r="B845" s="7">
        <v>5</v>
      </c>
      <c r="C845" s="11" t="s">
        <v>6</v>
      </c>
      <c r="D845">
        <v>0</v>
      </c>
      <c r="E845" s="76">
        <v>78.343466798895463</v>
      </c>
      <c r="F845" s="76">
        <v>1.8940027857249573</v>
      </c>
      <c r="G845" s="76">
        <v>4.3611025804994821</v>
      </c>
      <c r="H845" s="35">
        <f t="shared" si="18"/>
        <v>148</v>
      </c>
    </row>
    <row r="846" spans="1:8" x14ac:dyDescent="0.2">
      <c r="A846" s="3" t="s">
        <v>15</v>
      </c>
      <c r="B846" s="7">
        <v>5</v>
      </c>
      <c r="C846" s="11" t="s">
        <v>6</v>
      </c>
      <c r="D846">
        <v>5</v>
      </c>
      <c r="E846" s="76">
        <v>103.67255756846318</v>
      </c>
      <c r="F846" s="76">
        <v>2.0156638125720212</v>
      </c>
      <c r="G846" s="76">
        <v>4.6412374473158806</v>
      </c>
      <c r="H846" s="35">
        <f t="shared" si="18"/>
        <v>148</v>
      </c>
    </row>
    <row r="847" spans="1:8" x14ac:dyDescent="0.2">
      <c r="A847" s="3" t="s">
        <v>15</v>
      </c>
      <c r="B847" s="7">
        <v>5</v>
      </c>
      <c r="C847" s="11" t="s">
        <v>6</v>
      </c>
      <c r="D847">
        <v>5</v>
      </c>
      <c r="E847" s="76">
        <v>111.91923828413638</v>
      </c>
      <c r="F847" s="76">
        <v>2.0489047457107006</v>
      </c>
      <c r="G847" s="76">
        <v>4.7177775244382145</v>
      </c>
      <c r="H847" s="35">
        <f t="shared" si="18"/>
        <v>148</v>
      </c>
    </row>
    <row r="848" spans="1:8" x14ac:dyDescent="0.2">
      <c r="A848" s="3" t="s">
        <v>15</v>
      </c>
      <c r="B848" s="2">
        <v>5</v>
      </c>
      <c r="C848" s="3" t="s">
        <v>6</v>
      </c>
      <c r="D848">
        <v>65</v>
      </c>
      <c r="E848" s="76">
        <v>4775.2208334564857</v>
      </c>
      <c r="F848" s="76">
        <v>3.6789934606389063</v>
      </c>
      <c r="G848" s="76">
        <v>8.4711954996897223</v>
      </c>
      <c r="H848" s="35">
        <f t="shared" si="18"/>
        <v>8103</v>
      </c>
    </row>
    <row r="849" spans="1:8" x14ac:dyDescent="0.2">
      <c r="A849" s="3" t="s">
        <v>15</v>
      </c>
      <c r="B849" s="2">
        <v>6</v>
      </c>
      <c r="C849" s="26" t="s">
        <v>6</v>
      </c>
      <c r="D849">
        <v>10</v>
      </c>
      <c r="E849" s="76">
        <v>158.06138038373646</v>
      </c>
      <c r="F849" s="76">
        <v>2.1988257704060774</v>
      </c>
      <c r="G849" s="76">
        <v>5.062983441028182</v>
      </c>
      <c r="H849" s="35">
        <f t="shared" si="18"/>
        <v>403</v>
      </c>
    </row>
    <row r="850" spans="1:8" x14ac:dyDescent="0.2">
      <c r="A850" s="3" t="s">
        <v>15</v>
      </c>
      <c r="B850" s="2">
        <v>6</v>
      </c>
      <c r="C850" s="26" t="s">
        <v>6</v>
      </c>
      <c r="D850">
        <v>10</v>
      </c>
      <c r="E850" s="76">
        <v>530.14376029327764</v>
      </c>
      <c r="F850" s="76">
        <v>2.7243936541971965</v>
      </c>
      <c r="G850" s="76">
        <v>6.2731482156020393</v>
      </c>
      <c r="H850" s="35">
        <f t="shared" si="18"/>
        <v>1097</v>
      </c>
    </row>
    <row r="851" spans="1:8" x14ac:dyDescent="0.2">
      <c r="A851" s="3" t="s">
        <v>15</v>
      </c>
      <c r="B851" s="2">
        <v>6</v>
      </c>
      <c r="C851" s="26" t="s">
        <v>6</v>
      </c>
      <c r="D851">
        <v>15</v>
      </c>
      <c r="E851" s="76">
        <v>193.99334635916972</v>
      </c>
      <c r="F851" s="76">
        <v>2.287786834625837</v>
      </c>
      <c r="G851" s="76">
        <v>5.2678238613574866</v>
      </c>
      <c r="H851" s="35">
        <f t="shared" si="18"/>
        <v>403</v>
      </c>
    </row>
    <row r="852" spans="1:8" x14ac:dyDescent="0.2">
      <c r="A852" s="11" t="s">
        <v>15</v>
      </c>
      <c r="B852" s="7">
        <v>6</v>
      </c>
      <c r="C852" s="11" t="s">
        <v>6</v>
      </c>
      <c r="D852">
        <v>10</v>
      </c>
      <c r="E852" s="76">
        <v>726.1006020609409</v>
      </c>
      <c r="F852" s="76">
        <v>2.8609967968613632</v>
      </c>
      <c r="G852" s="76">
        <v>6.5876885755566894</v>
      </c>
      <c r="H852" s="35">
        <f t="shared" si="18"/>
        <v>1097</v>
      </c>
    </row>
    <row r="853" spans="1:8" x14ac:dyDescent="0.2">
      <c r="A853" s="11" t="s">
        <v>15</v>
      </c>
      <c r="B853" s="7">
        <v>6</v>
      </c>
      <c r="C853" s="11" t="s">
        <v>6</v>
      </c>
      <c r="D853">
        <v>90</v>
      </c>
      <c r="E853" s="76">
        <v>44.374996231955826</v>
      </c>
      <c r="F853" s="76">
        <v>1.6471383291856099</v>
      </c>
      <c r="G853" s="76">
        <v>3.7926761628819046</v>
      </c>
      <c r="H853" s="35">
        <f t="shared" si="18"/>
        <v>55</v>
      </c>
    </row>
    <row r="854" spans="1:8" x14ac:dyDescent="0.2">
      <c r="A854" s="11" t="s">
        <v>15</v>
      </c>
      <c r="B854" s="7">
        <v>6</v>
      </c>
      <c r="C854" s="11" t="s">
        <v>6</v>
      </c>
      <c r="D854">
        <v>35</v>
      </c>
      <c r="E854" s="76">
        <v>11058.406140636072</v>
      </c>
      <c r="F854" s="76">
        <v>4.0436925361722649</v>
      </c>
      <c r="G854" s="76">
        <v>9.3109461544415435</v>
      </c>
      <c r="H854" s="35">
        <f t="shared" si="18"/>
        <v>22026</v>
      </c>
    </row>
    <row r="855" spans="1:8" x14ac:dyDescent="0.2">
      <c r="A855" s="3" t="s">
        <v>15</v>
      </c>
      <c r="B855" s="2">
        <v>6</v>
      </c>
      <c r="C855" s="3" t="s">
        <v>6</v>
      </c>
      <c r="D855">
        <v>20</v>
      </c>
      <c r="E855" s="76">
        <v>15629.42345160922</v>
      </c>
      <c r="F855" s="76">
        <v>4.193942957775878</v>
      </c>
      <c r="G855" s="76">
        <v>9.6569105354420941</v>
      </c>
      <c r="H855" s="35">
        <f t="shared" si="18"/>
        <v>22026</v>
      </c>
    </row>
    <row r="856" spans="1:8" x14ac:dyDescent="0.2">
      <c r="A856" s="3" t="s">
        <v>15</v>
      </c>
      <c r="B856" s="2">
        <v>6</v>
      </c>
      <c r="C856" s="3" t="s">
        <v>6</v>
      </c>
      <c r="D856">
        <v>0</v>
      </c>
      <c r="E856" s="76">
        <v>1220.5087459196345</v>
      </c>
      <c r="F856" s="76">
        <v>3.0865408958310669</v>
      </c>
      <c r="G856" s="76">
        <v>7.1070230556571019</v>
      </c>
      <c r="H856" s="35">
        <f t="shared" si="18"/>
        <v>2981</v>
      </c>
    </row>
    <row r="857" spans="1:8" x14ac:dyDescent="0.2">
      <c r="A857" s="3" t="s">
        <v>15</v>
      </c>
      <c r="B857" s="2">
        <v>7</v>
      </c>
      <c r="C857" s="3" t="s">
        <v>6</v>
      </c>
      <c r="D857">
        <v>60</v>
      </c>
      <c r="E857" s="76">
        <v>2350.6967030485625</v>
      </c>
      <c r="F857" s="76">
        <v>3.371196598206363</v>
      </c>
      <c r="G857" s="76">
        <v>7.762467032582208</v>
      </c>
      <c r="H857" s="35">
        <f t="shared" si="18"/>
        <v>2981</v>
      </c>
    </row>
    <row r="858" spans="1:8" x14ac:dyDescent="0.2">
      <c r="A858" s="3" t="s">
        <v>15</v>
      </c>
      <c r="B858" s="2">
        <v>7</v>
      </c>
      <c r="C858" s="3" t="s">
        <v>6</v>
      </c>
      <c r="D858">
        <v>70</v>
      </c>
      <c r="E858" s="76">
        <v>391.9136835353267</v>
      </c>
      <c r="F858" s="76">
        <v>2.5931904269895614</v>
      </c>
      <c r="G858" s="76">
        <v>5.9710416204810279</v>
      </c>
      <c r="H858" s="35">
        <f t="shared" si="18"/>
        <v>403</v>
      </c>
    </row>
    <row r="859" spans="1:8" x14ac:dyDescent="0.2">
      <c r="A859" s="3" t="s">
        <v>15</v>
      </c>
      <c r="B859" s="6">
        <v>7</v>
      </c>
      <c r="C859" s="11" t="s">
        <v>6</v>
      </c>
      <c r="D859">
        <v>10</v>
      </c>
      <c r="E859" s="76">
        <v>4660.552701600458</v>
      </c>
      <c r="F859" s="76">
        <v>3.6684374233469943</v>
      </c>
      <c r="G859" s="76">
        <v>8.4468893255802762</v>
      </c>
      <c r="H859" s="35">
        <f t="shared" si="18"/>
        <v>8103</v>
      </c>
    </row>
    <row r="860" spans="1:8" x14ac:dyDescent="0.2">
      <c r="A860" s="3" t="s">
        <v>15</v>
      </c>
      <c r="B860" s="6">
        <v>7</v>
      </c>
      <c r="C860" s="11" t="s">
        <v>6</v>
      </c>
      <c r="D860">
        <v>10</v>
      </c>
      <c r="E860" s="76">
        <v>1492.2565104551518</v>
      </c>
      <c r="F860" s="76">
        <v>3.1738434823190005</v>
      </c>
      <c r="G860" s="76">
        <v>7.3080446898840412</v>
      </c>
      <c r="H860" s="35">
        <f t="shared" si="18"/>
        <v>2981</v>
      </c>
    </row>
    <row r="861" spans="1:8" x14ac:dyDescent="0.2">
      <c r="A861" s="3" t="s">
        <v>15</v>
      </c>
      <c r="B861" s="6">
        <v>7</v>
      </c>
      <c r="C861" s="11" t="s">
        <v>6</v>
      </c>
      <c r="D861">
        <v>20</v>
      </c>
      <c r="E861" s="76">
        <v>3378.7828989358227</v>
      </c>
      <c r="F861" s="76">
        <v>3.5287602874176152</v>
      </c>
      <c r="G861" s="76">
        <v>8.1252708345571847</v>
      </c>
      <c r="H861" s="35">
        <f t="shared" si="18"/>
        <v>8103</v>
      </c>
    </row>
    <row r="862" spans="1:8" x14ac:dyDescent="0.2">
      <c r="A862" s="3" t="s">
        <v>15</v>
      </c>
      <c r="B862" s="2">
        <v>7</v>
      </c>
      <c r="C862" s="3" t="s">
        <v>6</v>
      </c>
      <c r="D862">
        <v>30</v>
      </c>
      <c r="E862" s="76">
        <v>172.78759594743863</v>
      </c>
      <c r="F862" s="76">
        <v>2.2375125621883778</v>
      </c>
      <c r="G862" s="76">
        <v>5.1520630710818711</v>
      </c>
      <c r="H862" s="35">
        <f t="shared" si="18"/>
        <v>403</v>
      </c>
    </row>
    <row r="863" spans="1:8" x14ac:dyDescent="0.2">
      <c r="A863" s="3" t="s">
        <v>15</v>
      </c>
      <c r="B863" s="2">
        <v>8</v>
      </c>
      <c r="C863" s="26" t="s">
        <v>6</v>
      </c>
      <c r="D863">
        <v>30</v>
      </c>
      <c r="E863" s="76">
        <v>305.12718647990863</v>
      </c>
      <c r="F863" s="76">
        <v>2.4844809045031044</v>
      </c>
      <c r="G863" s="76">
        <v>5.720728694537212</v>
      </c>
      <c r="H863" s="35">
        <f t="shared" si="18"/>
        <v>403</v>
      </c>
    </row>
    <row r="864" spans="1:8" x14ac:dyDescent="0.2">
      <c r="A864" s="3" t="s">
        <v>15</v>
      </c>
      <c r="B864" s="2">
        <v>8</v>
      </c>
      <c r="C864" s="26" t="s">
        <v>6</v>
      </c>
      <c r="D864">
        <v>0</v>
      </c>
      <c r="E864" s="76">
        <v>18.849555921538759</v>
      </c>
      <c r="F864" s="76">
        <v>1.2753011230777775</v>
      </c>
      <c r="G864" s="76">
        <v>2.9364893550774553</v>
      </c>
      <c r="H864" s="35">
        <f t="shared" si="18"/>
        <v>20</v>
      </c>
    </row>
    <row r="865" spans="1:8" x14ac:dyDescent="0.2">
      <c r="A865" s="3" t="s">
        <v>15</v>
      </c>
      <c r="B865" s="2">
        <v>8</v>
      </c>
      <c r="C865" s="26" t="s">
        <v>6</v>
      </c>
      <c r="D865">
        <v>10</v>
      </c>
      <c r="E865" s="76">
        <v>9.4247779607693793</v>
      </c>
      <c r="F865" s="76">
        <v>0.97427112741379629</v>
      </c>
      <c r="G865" s="76">
        <v>2.2433421745175099</v>
      </c>
      <c r="H865" s="35">
        <f t="shared" si="18"/>
        <v>20</v>
      </c>
    </row>
    <row r="866" spans="1:8" x14ac:dyDescent="0.2">
      <c r="A866" s="3" t="s">
        <v>15</v>
      </c>
      <c r="B866" s="2">
        <v>8</v>
      </c>
      <c r="C866" s="26" t="s">
        <v>6</v>
      </c>
      <c r="D866">
        <v>75</v>
      </c>
      <c r="E866" s="76">
        <v>3715.718711033328</v>
      </c>
      <c r="F866" s="76">
        <v>3.5700428294147368</v>
      </c>
      <c r="G866" s="76">
        <v>8.2203274003606577</v>
      </c>
      <c r="H866" s="35">
        <f t="shared" si="18"/>
        <v>8103</v>
      </c>
    </row>
    <row r="867" spans="1:8" x14ac:dyDescent="0.2">
      <c r="A867" s="3" t="s">
        <v>15</v>
      </c>
      <c r="B867" s="2">
        <v>8</v>
      </c>
      <c r="C867" s="26" t="s">
        <v>6</v>
      </c>
      <c r="D867">
        <v>90</v>
      </c>
      <c r="E867" s="76">
        <v>255.25440310417068</v>
      </c>
      <c r="F867" s="76">
        <v>2.4069732423450456</v>
      </c>
      <c r="G867" s="76">
        <v>5.5422607070592473</v>
      </c>
      <c r="H867" s="35">
        <f t="shared" si="18"/>
        <v>403</v>
      </c>
    </row>
    <row r="868" spans="1:8" x14ac:dyDescent="0.2">
      <c r="A868" s="3" t="s">
        <v>15</v>
      </c>
      <c r="B868" s="2">
        <v>8</v>
      </c>
      <c r="C868" s="26" t="s">
        <v>6</v>
      </c>
      <c r="D868">
        <v>70</v>
      </c>
      <c r="E868" s="76">
        <v>490.08845396000771</v>
      </c>
      <c r="F868" s="76">
        <v>2.6902744710485953</v>
      </c>
      <c r="G868" s="76">
        <v>6.194585893098937</v>
      </c>
      <c r="H868" s="35">
        <f t="shared" si="18"/>
        <v>1097</v>
      </c>
    </row>
    <row r="869" spans="1:8" x14ac:dyDescent="0.2">
      <c r="A869" s="11" t="s">
        <v>15</v>
      </c>
      <c r="B869" s="7">
        <v>8</v>
      </c>
      <c r="C869" s="11" t="s">
        <v>6</v>
      </c>
      <c r="D869">
        <v>75</v>
      </c>
      <c r="E869" s="76">
        <v>1195.768703772615</v>
      </c>
      <c r="F869" s="76">
        <v>3.0776471826710843</v>
      </c>
      <c r="G869" s="76">
        <v>7.0865445243135614</v>
      </c>
      <c r="H869" s="35">
        <f t="shared" si="18"/>
        <v>2981</v>
      </c>
    </row>
    <row r="870" spans="1:8" x14ac:dyDescent="0.2">
      <c r="A870" s="11" t="s">
        <v>15</v>
      </c>
      <c r="B870" s="7">
        <v>8</v>
      </c>
      <c r="C870" s="11" t="s">
        <v>6</v>
      </c>
      <c r="D870">
        <v>30</v>
      </c>
      <c r="E870" s="76">
        <v>63.617251235193308</v>
      </c>
      <c r="F870" s="76">
        <v>1.8035749002448211</v>
      </c>
      <c r="G870" s="76">
        <v>4.1528846794019483</v>
      </c>
      <c r="H870" s="35">
        <f t="shared" si="18"/>
        <v>148</v>
      </c>
    </row>
    <row r="871" spans="1:8" x14ac:dyDescent="0.2">
      <c r="A871" s="11" t="s">
        <v>15</v>
      </c>
      <c r="B871" s="7">
        <v>8</v>
      </c>
      <c r="C871" s="11" t="s">
        <v>6</v>
      </c>
      <c r="D871">
        <v>15</v>
      </c>
      <c r="E871" s="76">
        <v>47.909287967244346</v>
      </c>
      <c r="F871" s="76">
        <v>1.6804197163769385</v>
      </c>
      <c r="G871" s="76">
        <v>3.8693093889028209</v>
      </c>
      <c r="H871" s="35">
        <f t="shared" si="18"/>
        <v>55</v>
      </c>
    </row>
    <row r="872" spans="1:8" x14ac:dyDescent="0.2">
      <c r="A872" s="3" t="s">
        <v>15</v>
      </c>
      <c r="B872" s="2">
        <v>8</v>
      </c>
      <c r="C872" s="3" t="s">
        <v>6</v>
      </c>
      <c r="D872">
        <v>30</v>
      </c>
      <c r="E872" s="76">
        <v>7217.8091216225494</v>
      </c>
      <c r="F872" s="76">
        <v>3.8584053927522826</v>
      </c>
      <c r="G872" s="76">
        <v>8.8843067400792428</v>
      </c>
      <c r="H872" s="35">
        <f t="shared" si="18"/>
        <v>8103</v>
      </c>
    </row>
    <row r="873" spans="1:8" x14ac:dyDescent="0.2">
      <c r="A873" s="3" t="s">
        <v>15</v>
      </c>
      <c r="B873" s="2">
        <v>9</v>
      </c>
      <c r="C873" s="26" t="s">
        <v>6</v>
      </c>
      <c r="D873">
        <v>70</v>
      </c>
      <c r="E873" s="76">
        <v>1656.0120275235197</v>
      </c>
      <c r="F873" s="76">
        <v>3.2190634867170536</v>
      </c>
      <c r="G873" s="76">
        <v>7.4121675979161239</v>
      </c>
      <c r="H873" s="35">
        <f t="shared" si="18"/>
        <v>2981</v>
      </c>
    </row>
    <row r="874" spans="1:8" x14ac:dyDescent="0.2">
      <c r="A874" s="11" t="s">
        <v>15</v>
      </c>
      <c r="B874" s="7">
        <v>9</v>
      </c>
      <c r="C874" s="11" t="s">
        <v>6</v>
      </c>
      <c r="D874">
        <v>80</v>
      </c>
      <c r="E874" s="76">
        <v>1597.4998643504098</v>
      </c>
      <c r="F874" s="76">
        <v>3.2034408299528971</v>
      </c>
      <c r="G874" s="76">
        <v>7.3761951013380145</v>
      </c>
      <c r="H874" s="35">
        <f t="shared" si="18"/>
        <v>2981</v>
      </c>
    </row>
    <row r="875" spans="1:8" x14ac:dyDescent="0.2">
      <c r="A875" s="3" t="s">
        <v>15</v>
      </c>
      <c r="B875" s="2">
        <v>9</v>
      </c>
      <c r="C875" s="3" t="s">
        <v>6</v>
      </c>
      <c r="D875">
        <v>0</v>
      </c>
      <c r="E875" s="76">
        <v>69.115038378975441</v>
      </c>
      <c r="F875" s="76">
        <v>1.8395725535163401</v>
      </c>
      <c r="G875" s="76">
        <v>4.235772339207716</v>
      </c>
      <c r="H875" s="35">
        <f t="shared" si="18"/>
        <v>148</v>
      </c>
    </row>
    <row r="876" spans="1:8" x14ac:dyDescent="0.2">
      <c r="A876" s="3" t="s">
        <v>15</v>
      </c>
      <c r="B876" s="2">
        <v>9</v>
      </c>
      <c r="C876" s="3" t="s">
        <v>6</v>
      </c>
      <c r="D876">
        <v>0</v>
      </c>
      <c r="E876" s="76">
        <v>11.780972450961723</v>
      </c>
      <c r="F876" s="76">
        <v>1.0711811404218528</v>
      </c>
      <c r="G876" s="76">
        <v>2.4664857258317197</v>
      </c>
      <c r="H876" s="35">
        <f t="shared" si="18"/>
        <v>20</v>
      </c>
    </row>
    <row r="877" spans="1:8" x14ac:dyDescent="0.2">
      <c r="A877" s="3" t="s">
        <v>15</v>
      </c>
      <c r="B877" s="2">
        <v>9</v>
      </c>
      <c r="C877" s="3" t="s">
        <v>6</v>
      </c>
      <c r="D877">
        <v>50</v>
      </c>
      <c r="E877" s="76">
        <v>2243.8825528265097</v>
      </c>
      <c r="F877" s="76">
        <v>3.3510001217489145</v>
      </c>
      <c r="G877" s="76">
        <v>7.715962926960283</v>
      </c>
      <c r="H877" s="35">
        <f t="shared" si="18"/>
        <v>2981</v>
      </c>
    </row>
    <row r="878" spans="1:8" x14ac:dyDescent="0.2">
      <c r="A878" s="3" t="s">
        <v>15</v>
      </c>
      <c r="B878" s="2">
        <v>9</v>
      </c>
      <c r="C878" s="3" t="s">
        <v>6</v>
      </c>
      <c r="D878">
        <v>55</v>
      </c>
      <c r="E878" s="76">
        <v>3209.1368956419738</v>
      </c>
      <c r="F878" s="76">
        <v>3.5063882436626002</v>
      </c>
      <c r="G878" s="76">
        <v>8.0737573001070775</v>
      </c>
      <c r="H878" s="35">
        <f t="shared" si="18"/>
        <v>8103</v>
      </c>
    </row>
    <row r="879" spans="1:8" x14ac:dyDescent="0.2">
      <c r="A879" s="3" t="s">
        <v>15</v>
      </c>
      <c r="B879" s="7">
        <v>1</v>
      </c>
      <c r="C879" s="11" t="s">
        <v>12</v>
      </c>
      <c r="D879">
        <v>0</v>
      </c>
      <c r="E879" s="76">
        <v>40.840704496667314</v>
      </c>
      <c r="F879" s="76">
        <v>1.6110932250009706</v>
      </c>
      <c r="G879" s="76">
        <v>3.7096792433109371</v>
      </c>
      <c r="H879" s="35">
        <f t="shared" si="18"/>
        <v>55</v>
      </c>
    </row>
    <row r="880" spans="1:8" x14ac:dyDescent="0.2">
      <c r="A880" s="3" t="s">
        <v>15</v>
      </c>
      <c r="B880" s="7">
        <v>1</v>
      </c>
      <c r="C880" s="11" t="s">
        <v>12</v>
      </c>
      <c r="D880">
        <v>80</v>
      </c>
      <c r="E880" s="76">
        <v>1485.9733251479722</v>
      </c>
      <c r="F880" s="76">
        <v>3.1720110134319452</v>
      </c>
      <c r="G880" s="76">
        <v>7.3038252743413334</v>
      </c>
      <c r="H880" s="35">
        <f t="shared" si="18"/>
        <v>2981</v>
      </c>
    </row>
    <row r="881" spans="1:8" x14ac:dyDescent="0.2">
      <c r="A881" s="3" t="s">
        <v>15</v>
      </c>
      <c r="B881" s="2">
        <v>1</v>
      </c>
      <c r="C881" s="3" t="s">
        <v>12</v>
      </c>
      <c r="D881">
        <v>0</v>
      </c>
      <c r="E881" s="76">
        <v>128.01990063378406</v>
      </c>
      <c r="F881" s="76">
        <v>2.1072774857701293</v>
      </c>
      <c r="G881" s="76">
        <v>4.8521857255362715</v>
      </c>
      <c r="H881" s="35">
        <f t="shared" si="18"/>
        <v>148</v>
      </c>
    </row>
    <row r="882" spans="1:8" x14ac:dyDescent="0.2">
      <c r="A882" s="3" t="s">
        <v>15</v>
      </c>
      <c r="B882" s="2">
        <v>1</v>
      </c>
      <c r="C882" s="3" t="s">
        <v>12</v>
      </c>
      <c r="D882">
        <v>70</v>
      </c>
      <c r="E882" s="76">
        <v>2102.1181843332702</v>
      </c>
      <c r="F882" s="76">
        <v>3.3226571290856217</v>
      </c>
      <c r="G882" s="76">
        <v>7.6507007745629458</v>
      </c>
      <c r="H882" s="35">
        <f t="shared" si="18"/>
        <v>2981</v>
      </c>
    </row>
    <row r="883" spans="1:8" x14ac:dyDescent="0.2">
      <c r="A883" s="3" t="s">
        <v>15</v>
      </c>
      <c r="B883" s="6">
        <v>3</v>
      </c>
      <c r="C883" s="11" t="s">
        <v>12</v>
      </c>
      <c r="D883">
        <v>10</v>
      </c>
      <c r="E883" s="76">
        <v>96.211275016187415</v>
      </c>
      <c r="F883" s="76">
        <v>1.9832259700667227</v>
      </c>
      <c r="G883" s="76">
        <v>4.5665465547142912</v>
      </c>
      <c r="H883" s="35">
        <f t="shared" si="18"/>
        <v>148</v>
      </c>
    </row>
    <row r="884" spans="1:8" x14ac:dyDescent="0.2">
      <c r="A884" s="3" t="s">
        <v>15</v>
      </c>
      <c r="B884" s="6">
        <v>3</v>
      </c>
      <c r="C884" s="11" t="s">
        <v>12</v>
      </c>
      <c r="D884">
        <v>0</v>
      </c>
      <c r="E884" s="76">
        <v>493.23004661359749</v>
      </c>
      <c r="F884" s="76">
        <v>2.6930495251033677</v>
      </c>
      <c r="G884" s="76">
        <v>6.2009756911977085</v>
      </c>
      <c r="H884" s="35">
        <f t="shared" si="18"/>
        <v>1097</v>
      </c>
    </row>
    <row r="885" spans="1:8" x14ac:dyDescent="0.2">
      <c r="A885" s="3" t="s">
        <v>15</v>
      </c>
      <c r="B885" s="2">
        <v>3</v>
      </c>
      <c r="C885" s="3" t="s">
        <v>12</v>
      </c>
      <c r="D885">
        <v>5</v>
      </c>
      <c r="E885" s="76">
        <v>188.49555921538757</v>
      </c>
      <c r="F885" s="76">
        <v>2.2753011230777775</v>
      </c>
      <c r="G885" s="76">
        <v>5.2390744480715004</v>
      </c>
      <c r="H885" s="35">
        <f t="shared" si="18"/>
        <v>403</v>
      </c>
    </row>
    <row r="886" spans="1:8" x14ac:dyDescent="0.2">
      <c r="A886" s="3" t="s">
        <v>15</v>
      </c>
      <c r="B886" s="2">
        <v>3</v>
      </c>
      <c r="C886" s="3" t="s">
        <v>12</v>
      </c>
      <c r="D886">
        <v>10</v>
      </c>
      <c r="E886" s="76">
        <v>9.0320788790706548</v>
      </c>
      <c r="F886" s="76">
        <v>0.9557877217197831</v>
      </c>
      <c r="G886" s="76">
        <v>2.2007825600987139</v>
      </c>
      <c r="H886" s="35">
        <f t="shared" si="18"/>
        <v>20</v>
      </c>
    </row>
    <row r="887" spans="1:8" x14ac:dyDescent="0.2">
      <c r="A887" s="3" t="s">
        <v>15</v>
      </c>
      <c r="B887" s="2">
        <v>3</v>
      </c>
      <c r="C887" s="3" t="s">
        <v>12</v>
      </c>
      <c r="D887">
        <v>15</v>
      </c>
      <c r="E887" s="76">
        <v>36.521014597981342</v>
      </c>
      <c r="F887" s="76">
        <v>1.5625428342561254</v>
      </c>
      <c r="G887" s="76">
        <v>3.59788783732282</v>
      </c>
      <c r="H887" s="35">
        <f t="shared" si="18"/>
        <v>55</v>
      </c>
    </row>
    <row r="888" spans="1:8" x14ac:dyDescent="0.2">
      <c r="A888" s="3" t="s">
        <v>15</v>
      </c>
      <c r="B888" s="2">
        <v>4</v>
      </c>
      <c r="C888" s="3" t="s">
        <v>12</v>
      </c>
      <c r="D888">
        <v>25</v>
      </c>
      <c r="E888" s="76">
        <v>2087.1956192287189</v>
      </c>
      <c r="F888" s="76">
        <v>3.3195631545615059</v>
      </c>
      <c r="G888" s="76">
        <v>7.6435766349456129</v>
      </c>
      <c r="H888" s="35">
        <f t="shared" si="18"/>
        <v>2981</v>
      </c>
    </row>
    <row r="889" spans="1:8" x14ac:dyDescent="0.2">
      <c r="A889" s="3" t="s">
        <v>15</v>
      </c>
      <c r="B889" s="2">
        <v>5</v>
      </c>
      <c r="C889" s="3" t="s">
        <v>12</v>
      </c>
      <c r="D889">
        <v>20</v>
      </c>
      <c r="E889" s="76">
        <v>1685.4644586509239</v>
      </c>
      <c r="F889" s="76">
        <v>3.2267195989961035</v>
      </c>
      <c r="G889" s="76">
        <v>7.429796447920153</v>
      </c>
      <c r="H889" s="35">
        <f t="shared" si="18"/>
        <v>2981</v>
      </c>
    </row>
    <row r="890" spans="1:8" x14ac:dyDescent="0.2">
      <c r="A890" s="3" t="s">
        <v>15</v>
      </c>
      <c r="B890" s="7">
        <v>5</v>
      </c>
      <c r="C890" s="11" t="s">
        <v>12</v>
      </c>
      <c r="D890">
        <v>15</v>
      </c>
      <c r="E890" s="76">
        <v>2159.8449493429825</v>
      </c>
      <c r="F890" s="76">
        <v>3.334422575196434</v>
      </c>
      <c r="G890" s="76">
        <v>7.6777917153901267</v>
      </c>
      <c r="H890" s="35">
        <f t="shared" si="18"/>
        <v>2981</v>
      </c>
    </row>
    <row r="891" spans="1:8" x14ac:dyDescent="0.2">
      <c r="A891" s="3" t="s">
        <v>15</v>
      </c>
      <c r="B891" s="7">
        <v>5</v>
      </c>
      <c r="C891" s="11" t="s">
        <v>12</v>
      </c>
      <c r="D891">
        <v>20</v>
      </c>
      <c r="E891" s="76">
        <v>1157.6768928478389</v>
      </c>
      <c r="F891" s="76">
        <v>3.0635873648892042</v>
      </c>
      <c r="G891" s="76">
        <v>7.0541705974787918</v>
      </c>
      <c r="H891" s="35">
        <f t="shared" si="18"/>
        <v>2981</v>
      </c>
    </row>
    <row r="892" spans="1:8" x14ac:dyDescent="0.2">
      <c r="A892" s="3" t="s">
        <v>15</v>
      </c>
      <c r="B892" s="7">
        <v>5</v>
      </c>
      <c r="C892" s="11" t="s">
        <v>12</v>
      </c>
      <c r="D892">
        <v>5</v>
      </c>
      <c r="E892" s="76">
        <v>1913.229926036184</v>
      </c>
      <c r="F892" s="76">
        <v>3.2817671653270093</v>
      </c>
      <c r="G892" s="76">
        <v>7.5565481535592971</v>
      </c>
      <c r="H892" s="35">
        <f t="shared" si="18"/>
        <v>2981</v>
      </c>
    </row>
    <row r="893" spans="1:8" x14ac:dyDescent="0.2">
      <c r="A893" s="3" t="s">
        <v>15</v>
      </c>
      <c r="B893" s="2">
        <v>5</v>
      </c>
      <c r="C893" s="3" t="s">
        <v>12</v>
      </c>
      <c r="D893">
        <v>0</v>
      </c>
      <c r="E893" s="76">
        <v>151.58184553570752</v>
      </c>
      <c r="F893" s="76">
        <v>2.1806471903739451</v>
      </c>
      <c r="G893" s="76">
        <v>5.0211257136343947</v>
      </c>
      <c r="H893" s="35">
        <f t="shared" si="18"/>
        <v>403</v>
      </c>
    </row>
    <row r="894" spans="1:8" x14ac:dyDescent="0.2">
      <c r="A894" s="3" t="s">
        <v>15</v>
      </c>
      <c r="B894" s="2">
        <v>5</v>
      </c>
      <c r="C894" s="3" t="s">
        <v>12</v>
      </c>
      <c r="D894">
        <v>2</v>
      </c>
      <c r="E894" s="76">
        <v>639.31410500552295</v>
      </c>
      <c r="F894" s="76">
        <v>2.8057142862553728</v>
      </c>
      <c r="G894" s="76">
        <v>6.46039589073205</v>
      </c>
      <c r="H894" s="35">
        <f t="shared" si="18"/>
        <v>1097</v>
      </c>
    </row>
    <row r="895" spans="1:8" x14ac:dyDescent="0.2">
      <c r="A895" s="3" t="s">
        <v>15</v>
      </c>
      <c r="B895" s="2">
        <v>6</v>
      </c>
      <c r="C895" s="26" t="s">
        <v>12</v>
      </c>
      <c r="D895">
        <v>5</v>
      </c>
      <c r="E895" s="76">
        <v>479.09287967244347</v>
      </c>
      <c r="F895" s="76">
        <v>2.6804197163769383</v>
      </c>
      <c r="G895" s="76">
        <v>6.1718944818968664</v>
      </c>
      <c r="H895" s="35">
        <f t="shared" si="18"/>
        <v>1097</v>
      </c>
    </row>
    <row r="896" spans="1:8" x14ac:dyDescent="0.2">
      <c r="A896" s="3" t="s">
        <v>15</v>
      </c>
      <c r="B896" s="2">
        <v>6</v>
      </c>
      <c r="C896" s="26" t="s">
        <v>12</v>
      </c>
      <c r="D896">
        <v>5</v>
      </c>
      <c r="E896" s="76">
        <v>151.38549599485816</v>
      </c>
      <c r="F896" s="76">
        <v>2.1800842680891659</v>
      </c>
      <c r="G896" s="76">
        <v>5.0198295371729484</v>
      </c>
      <c r="H896" s="35">
        <f t="shared" si="18"/>
        <v>403</v>
      </c>
    </row>
    <row r="897" spans="1:8" x14ac:dyDescent="0.2">
      <c r="A897" s="3" t="s">
        <v>15</v>
      </c>
      <c r="B897" s="2">
        <v>6</v>
      </c>
      <c r="C897" s="26" t="s">
        <v>12</v>
      </c>
      <c r="D897">
        <v>0</v>
      </c>
      <c r="E897" s="76">
        <v>11.388273369263</v>
      </c>
      <c r="F897" s="76">
        <v>1.0564578836011465</v>
      </c>
      <c r="G897" s="76">
        <v>2.4325841741560383</v>
      </c>
      <c r="H897" s="35">
        <f t="shared" si="18"/>
        <v>20</v>
      </c>
    </row>
    <row r="898" spans="1:8" x14ac:dyDescent="0.2">
      <c r="A898" s="3" t="s">
        <v>15</v>
      </c>
      <c r="B898" s="2">
        <v>6</v>
      </c>
      <c r="C898" s="26" t="s">
        <v>12</v>
      </c>
      <c r="D898">
        <v>5</v>
      </c>
      <c r="E898" s="76">
        <v>1623.8107028242243</v>
      </c>
      <c r="F898" s="76">
        <v>3.2105353995907557</v>
      </c>
      <c r="G898" s="76">
        <v>7.3925309516273563</v>
      </c>
      <c r="H898" s="35">
        <f t="shared" si="18"/>
        <v>2981</v>
      </c>
    </row>
    <row r="899" spans="1:8" x14ac:dyDescent="0.2">
      <c r="A899" s="11" t="s">
        <v>15</v>
      </c>
      <c r="B899" s="7">
        <v>6</v>
      </c>
      <c r="C899" s="11" t="s">
        <v>12</v>
      </c>
      <c r="D899">
        <v>0</v>
      </c>
      <c r="E899" s="76">
        <v>228.55086554865744</v>
      </c>
      <c r="F899" s="76">
        <v>2.3589828703520785</v>
      </c>
      <c r="G899" s="76">
        <v>5.431758791901002</v>
      </c>
      <c r="H899" s="35">
        <f t="shared" ref="H899:H962" si="19">VLOOKUP(E899,J$2:K$16,2)</f>
        <v>403</v>
      </c>
    </row>
    <row r="900" spans="1:8" x14ac:dyDescent="0.2">
      <c r="A900" s="3" t="s">
        <v>15</v>
      </c>
      <c r="B900" s="2">
        <v>6</v>
      </c>
      <c r="C900" s="3" t="s">
        <v>12</v>
      </c>
      <c r="D900">
        <v>20</v>
      </c>
      <c r="E900" s="76">
        <v>87.964594300514207</v>
      </c>
      <c r="F900" s="76">
        <v>1.9443079040363531</v>
      </c>
      <c r="G900" s="76">
        <v>4.4769343960246042</v>
      </c>
      <c r="H900" s="35">
        <f t="shared" si="19"/>
        <v>148</v>
      </c>
    </row>
    <row r="901" spans="1:8" x14ac:dyDescent="0.2">
      <c r="A901" s="3" t="s">
        <v>15</v>
      </c>
      <c r="B901" s="2">
        <v>6</v>
      </c>
      <c r="C901" s="3" t="s">
        <v>12</v>
      </c>
      <c r="D901">
        <v>2</v>
      </c>
      <c r="E901" s="76">
        <v>585.121631731099</v>
      </c>
      <c r="F901" s="76">
        <v>2.7672461541144644</v>
      </c>
      <c r="G901" s="76">
        <v>6.3718197431090688</v>
      </c>
      <c r="H901" s="35">
        <f t="shared" si="19"/>
        <v>1097</v>
      </c>
    </row>
    <row r="902" spans="1:8" x14ac:dyDescent="0.2">
      <c r="A902" s="3" t="s">
        <v>15</v>
      </c>
      <c r="B902" s="2">
        <v>7</v>
      </c>
      <c r="C902" s="3" t="s">
        <v>12</v>
      </c>
      <c r="D902">
        <v>40</v>
      </c>
      <c r="E902" s="76">
        <v>3180.4698626779668</v>
      </c>
      <c r="F902" s="76">
        <v>3.5024912846681966</v>
      </c>
      <c r="G902" s="76">
        <v>8.064784220418554</v>
      </c>
      <c r="H902" s="35">
        <f t="shared" si="19"/>
        <v>8103</v>
      </c>
    </row>
    <row r="903" spans="1:8" x14ac:dyDescent="0.2">
      <c r="A903" s="3" t="s">
        <v>15</v>
      </c>
      <c r="B903" s="2">
        <v>7</v>
      </c>
      <c r="C903" s="3" t="s">
        <v>12</v>
      </c>
      <c r="D903">
        <v>0</v>
      </c>
      <c r="E903" s="76">
        <v>2.3090706003884978</v>
      </c>
      <c r="F903" s="76">
        <v>0.36343721177832872</v>
      </c>
      <c r="G903" s="76">
        <v>0.83684510608009965</v>
      </c>
      <c r="H903" s="35">
        <f t="shared" si="19"/>
        <v>3</v>
      </c>
    </row>
    <row r="904" spans="1:8" x14ac:dyDescent="0.2">
      <c r="A904" s="3" t="s">
        <v>15</v>
      </c>
      <c r="B904" s="2">
        <v>7</v>
      </c>
      <c r="C904" s="3" t="s">
        <v>12</v>
      </c>
      <c r="D904">
        <v>0</v>
      </c>
      <c r="E904" s="76">
        <v>185.35396656179779</v>
      </c>
      <c r="F904" s="76">
        <v>2.2680018843362779</v>
      </c>
      <c r="G904" s="76">
        <v>5.2222673297551196</v>
      </c>
      <c r="H904" s="35">
        <f t="shared" si="19"/>
        <v>403</v>
      </c>
    </row>
    <row r="905" spans="1:8" x14ac:dyDescent="0.2">
      <c r="A905" s="3" t="s">
        <v>15</v>
      </c>
      <c r="B905" s="2">
        <v>7</v>
      </c>
      <c r="C905" s="3" t="s">
        <v>12</v>
      </c>
      <c r="D905">
        <v>0</v>
      </c>
      <c r="E905" s="76">
        <v>330.65262679032571</v>
      </c>
      <c r="F905" s="76">
        <v>2.5193719772018399</v>
      </c>
      <c r="G905" s="76">
        <v>5.8010683584118912</v>
      </c>
      <c r="H905" s="35">
        <f t="shared" si="19"/>
        <v>403</v>
      </c>
    </row>
    <row r="906" spans="1:8" x14ac:dyDescent="0.2">
      <c r="A906" s="3" t="s">
        <v>15</v>
      </c>
      <c r="B906" s="2">
        <v>7</v>
      </c>
      <c r="C906" s="3" t="s">
        <v>12</v>
      </c>
      <c r="D906">
        <v>0</v>
      </c>
      <c r="E906" s="76">
        <v>91.498886035802727</v>
      </c>
      <c r="F906" s="76">
        <v>1.9614158067282093</v>
      </c>
      <c r="G906" s="76">
        <v>4.5163267977352648</v>
      </c>
      <c r="H906" s="35">
        <f t="shared" si="19"/>
        <v>148</v>
      </c>
    </row>
    <row r="907" spans="1:8" x14ac:dyDescent="0.2">
      <c r="A907" s="11" t="s">
        <v>15</v>
      </c>
      <c r="B907" s="7">
        <v>8</v>
      </c>
      <c r="C907" s="11" t="s">
        <v>12</v>
      </c>
      <c r="D907">
        <v>10</v>
      </c>
      <c r="E907" s="76">
        <v>169.25330421215011</v>
      </c>
      <c r="F907" s="76">
        <v>2.2285371558629219</v>
      </c>
      <c r="G907" s="76">
        <v>5.131396434273312</v>
      </c>
      <c r="H907" s="35">
        <f t="shared" si="19"/>
        <v>403</v>
      </c>
    </row>
    <row r="908" spans="1:8" x14ac:dyDescent="0.2">
      <c r="A908" s="3" t="s">
        <v>15</v>
      </c>
      <c r="B908" s="2">
        <v>8</v>
      </c>
      <c r="C908" s="3" t="s">
        <v>12</v>
      </c>
      <c r="D908">
        <v>35</v>
      </c>
      <c r="E908" s="76">
        <v>2013.7608909510575</v>
      </c>
      <c r="F908" s="76">
        <v>3.3040079022129514</v>
      </c>
      <c r="G908" s="76">
        <v>7.6077593427700698</v>
      </c>
      <c r="H908" s="35">
        <f t="shared" si="19"/>
        <v>2981</v>
      </c>
    </row>
    <row r="909" spans="1:8" x14ac:dyDescent="0.2">
      <c r="A909" s="11" t="s">
        <v>15</v>
      </c>
      <c r="B909" s="7">
        <v>9</v>
      </c>
      <c r="C909" s="11" t="s">
        <v>12</v>
      </c>
      <c r="D909">
        <v>0</v>
      </c>
      <c r="E909" s="76">
        <v>114.27543277432872</v>
      </c>
      <c r="F909" s="76">
        <v>2.0579528746880977</v>
      </c>
      <c r="G909" s="76">
        <v>4.7386116113410566</v>
      </c>
      <c r="H909" s="35">
        <f t="shared" si="19"/>
        <v>148</v>
      </c>
    </row>
    <row r="910" spans="1:8" x14ac:dyDescent="0.2">
      <c r="A910" s="3" t="s">
        <v>15</v>
      </c>
      <c r="B910" s="2">
        <v>9</v>
      </c>
      <c r="C910" s="3" t="s">
        <v>12</v>
      </c>
      <c r="D910">
        <v>10</v>
      </c>
      <c r="E910" s="76">
        <v>1672.1126898731675</v>
      </c>
      <c r="F910" s="76">
        <v>3.2232655428044938</v>
      </c>
      <c r="G910" s="76">
        <v>7.4218431896229893</v>
      </c>
      <c r="H910" s="35">
        <f t="shared" si="19"/>
        <v>2981</v>
      </c>
    </row>
    <row r="911" spans="1:8" x14ac:dyDescent="0.2">
      <c r="A911" s="3" t="s">
        <v>15</v>
      </c>
      <c r="B911" s="2">
        <v>9</v>
      </c>
      <c r="C911" s="3" t="s">
        <v>12</v>
      </c>
      <c r="D911">
        <v>30</v>
      </c>
      <c r="E911" s="76">
        <v>2013.7608909510575</v>
      </c>
      <c r="F911" s="76">
        <v>3.3040079022129514</v>
      </c>
      <c r="G911" s="76">
        <v>7.6077593427700698</v>
      </c>
      <c r="H911" s="35">
        <f t="shared" si="19"/>
        <v>2981</v>
      </c>
    </row>
    <row r="912" spans="1:8" x14ac:dyDescent="0.2">
      <c r="A912" s="3" t="s">
        <v>15</v>
      </c>
      <c r="B912" s="2">
        <v>9</v>
      </c>
      <c r="C912" s="3" t="s">
        <v>12</v>
      </c>
      <c r="D912">
        <v>2</v>
      </c>
      <c r="E912" s="76">
        <v>492.44464845020008</v>
      </c>
      <c r="F912" s="76">
        <v>2.692357422196888</v>
      </c>
      <c r="G912" s="76">
        <v>6.1993820653624301</v>
      </c>
      <c r="H912" s="35">
        <f t="shared" si="19"/>
        <v>1097</v>
      </c>
    </row>
    <row r="913" spans="1:8" x14ac:dyDescent="0.2">
      <c r="A913" s="3" t="s">
        <v>15</v>
      </c>
      <c r="B913" s="2">
        <v>10</v>
      </c>
      <c r="C913" s="3" t="s">
        <v>12</v>
      </c>
      <c r="D913">
        <v>0</v>
      </c>
      <c r="E913" s="76">
        <v>14.404202316709201</v>
      </c>
      <c r="F913" s="76">
        <v>1.1584892127001738</v>
      </c>
      <c r="G913" s="76">
        <v>2.6675199915578283</v>
      </c>
      <c r="H913" s="35">
        <f t="shared" si="19"/>
        <v>20</v>
      </c>
    </row>
    <row r="914" spans="1:8" x14ac:dyDescent="0.2">
      <c r="A914" s="3" t="s">
        <v>15</v>
      </c>
      <c r="B914" s="2">
        <v>10</v>
      </c>
      <c r="C914" s="3" t="s">
        <v>12</v>
      </c>
      <c r="D914">
        <v>2</v>
      </c>
      <c r="E914" s="76">
        <v>544.2809272344316</v>
      </c>
      <c r="F914" s="76">
        <v>2.7358231159779782</v>
      </c>
      <c r="G914" s="76">
        <v>6.2994655239194124</v>
      </c>
      <c r="H914" s="35">
        <f t="shared" si="19"/>
        <v>1097</v>
      </c>
    </row>
    <row r="915" spans="1:8" x14ac:dyDescent="0.2">
      <c r="A915" s="3" t="s">
        <v>15</v>
      </c>
      <c r="B915" s="2">
        <v>10</v>
      </c>
      <c r="C915" s="3" t="s">
        <v>12</v>
      </c>
      <c r="D915">
        <v>50</v>
      </c>
      <c r="E915" s="76">
        <v>6.0868357663302239</v>
      </c>
      <c r="F915" s="76">
        <v>0.78439158387248176</v>
      </c>
      <c r="G915" s="76">
        <v>1.8061283680947651</v>
      </c>
      <c r="H915" s="35">
        <f t="shared" si="19"/>
        <v>7</v>
      </c>
    </row>
    <row r="916" spans="1:8" x14ac:dyDescent="0.2">
      <c r="A916" s="3" t="s">
        <v>15</v>
      </c>
      <c r="B916" s="2">
        <v>10</v>
      </c>
      <c r="C916" s="3" t="s">
        <v>12</v>
      </c>
      <c r="D916">
        <v>0</v>
      </c>
      <c r="E916" s="76">
        <v>14.137166941154069</v>
      </c>
      <c r="F916" s="76">
        <v>1.1503623864694774</v>
      </c>
      <c r="G916" s="76">
        <v>2.6488072826256741</v>
      </c>
      <c r="H916" s="35">
        <f t="shared" si="19"/>
        <v>20</v>
      </c>
    </row>
    <row r="917" spans="1:8" x14ac:dyDescent="0.2">
      <c r="A917" s="3" t="s">
        <v>15</v>
      </c>
      <c r="B917" s="7">
        <v>10</v>
      </c>
      <c r="C917" s="11" t="s">
        <v>12</v>
      </c>
      <c r="D917">
        <v>5</v>
      </c>
      <c r="E917" s="76">
        <v>2823.5063974138266</v>
      </c>
      <c r="F917" s="76">
        <v>3.4507887760850728</v>
      </c>
      <c r="G917" s="76">
        <v>7.9457347948846566</v>
      </c>
      <c r="H917" s="35">
        <f t="shared" si="19"/>
        <v>2981</v>
      </c>
    </row>
    <row r="918" spans="1:8" x14ac:dyDescent="0.2">
      <c r="A918" s="3" t="s">
        <v>15</v>
      </c>
      <c r="B918" s="2">
        <v>10</v>
      </c>
      <c r="C918" s="3" t="s">
        <v>12</v>
      </c>
      <c r="D918">
        <v>0</v>
      </c>
      <c r="E918" s="76">
        <v>264.67918106494005</v>
      </c>
      <c r="F918" s="76">
        <v>2.4227197822375102</v>
      </c>
      <c r="G918" s="76">
        <v>5.5785184550818716</v>
      </c>
      <c r="H918" s="35">
        <f t="shared" si="19"/>
        <v>403</v>
      </c>
    </row>
    <row r="919" spans="1:8" x14ac:dyDescent="0.2">
      <c r="A919" s="3" t="s">
        <v>15</v>
      </c>
      <c r="B919" s="2">
        <v>7</v>
      </c>
      <c r="C919" s="3" t="s">
        <v>10</v>
      </c>
      <c r="D919">
        <v>75</v>
      </c>
      <c r="E919" s="76">
        <v>480.66367599923836</v>
      </c>
      <c r="F919" s="76">
        <v>2.6818413035117326</v>
      </c>
      <c r="G919" s="76">
        <v>6.1751678072418352</v>
      </c>
      <c r="H919" s="35">
        <f t="shared" si="19"/>
        <v>1097</v>
      </c>
    </row>
    <row r="920" spans="1:8" x14ac:dyDescent="0.2">
      <c r="A920" s="3" t="s">
        <v>15</v>
      </c>
      <c r="B920" s="2">
        <v>10</v>
      </c>
      <c r="C920" s="3" t="s">
        <v>10</v>
      </c>
      <c r="D920">
        <v>0</v>
      </c>
      <c r="E920" s="76">
        <v>4.7123889803846897</v>
      </c>
      <c r="F920" s="76">
        <v>0.67324113174981504</v>
      </c>
      <c r="G920" s="76">
        <v>1.5501949939575645</v>
      </c>
      <c r="H920" s="35">
        <f t="shared" si="19"/>
        <v>7</v>
      </c>
    </row>
    <row r="921" spans="1:8" x14ac:dyDescent="0.2">
      <c r="A921" s="3" t="s">
        <v>15</v>
      </c>
      <c r="B921" s="7">
        <v>1</v>
      </c>
      <c r="C921" s="11" t="s">
        <v>7</v>
      </c>
      <c r="D921">
        <v>15</v>
      </c>
      <c r="E921" s="76">
        <v>69.115038378975441</v>
      </c>
      <c r="F921" s="76">
        <v>1.8395725535163401</v>
      </c>
      <c r="G921" s="76">
        <v>4.235772339207716</v>
      </c>
      <c r="H921" s="35">
        <f t="shared" si="19"/>
        <v>148</v>
      </c>
    </row>
    <row r="922" spans="1:8" x14ac:dyDescent="0.2">
      <c r="A922" s="3" t="s">
        <v>15</v>
      </c>
      <c r="B922" s="7">
        <v>1</v>
      </c>
      <c r="C922" s="11" t="s">
        <v>7</v>
      </c>
      <c r="D922">
        <v>10</v>
      </c>
      <c r="E922" s="76">
        <v>5.8904862254808616</v>
      </c>
      <c r="F922" s="76">
        <v>0.7701511447578715</v>
      </c>
      <c r="G922" s="76">
        <v>1.7733385452717743</v>
      </c>
      <c r="H922" s="35">
        <f t="shared" si="19"/>
        <v>7</v>
      </c>
    </row>
    <row r="923" spans="1:8" x14ac:dyDescent="0.2">
      <c r="A923" s="3" t="s">
        <v>15</v>
      </c>
      <c r="B923" s="7">
        <v>1</v>
      </c>
      <c r="C923" s="11" t="s">
        <v>7</v>
      </c>
      <c r="D923">
        <v>30</v>
      </c>
      <c r="E923" s="76">
        <v>222.66037932317658</v>
      </c>
      <c r="F923" s="76">
        <v>2.3476429445950968</v>
      </c>
      <c r="G923" s="76">
        <v>5.4056476478973163</v>
      </c>
      <c r="H923" s="35">
        <f t="shared" si="19"/>
        <v>403</v>
      </c>
    </row>
    <row r="924" spans="1:8" x14ac:dyDescent="0.2">
      <c r="A924" s="3" t="s">
        <v>15</v>
      </c>
      <c r="B924" s="7">
        <v>1</v>
      </c>
      <c r="C924" s="11" t="s">
        <v>7</v>
      </c>
      <c r="D924">
        <v>40</v>
      </c>
      <c r="E924" s="76">
        <v>20.027653166634931</v>
      </c>
      <c r="F924" s="76">
        <v>1.3016300618001266</v>
      </c>
      <c r="G924" s="76">
        <v>2.9971139768938899</v>
      </c>
      <c r="H924" s="35">
        <f t="shared" si="19"/>
        <v>55</v>
      </c>
    </row>
    <row r="925" spans="1:8" x14ac:dyDescent="0.2">
      <c r="A925" s="3" t="s">
        <v>15</v>
      </c>
      <c r="B925" s="2">
        <v>1</v>
      </c>
      <c r="C925" s="3" t="s">
        <v>7</v>
      </c>
      <c r="D925">
        <v>0</v>
      </c>
      <c r="E925" s="76">
        <v>1.6493361431346412</v>
      </c>
      <c r="F925" s="76">
        <v>0.21730917610009065</v>
      </c>
      <c r="G925" s="76">
        <v>0.5003728694588867</v>
      </c>
      <c r="H925" s="35">
        <f t="shared" si="19"/>
        <v>3</v>
      </c>
    </row>
    <row r="926" spans="1:8" x14ac:dyDescent="0.2">
      <c r="A926" s="3" t="s">
        <v>15</v>
      </c>
      <c r="B926" s="2">
        <v>2</v>
      </c>
      <c r="C926" s="3" t="s">
        <v>7</v>
      </c>
      <c r="D926">
        <v>0</v>
      </c>
      <c r="E926" s="76">
        <v>9.4247779607693793</v>
      </c>
      <c r="F926" s="76">
        <v>0.97427112741379629</v>
      </c>
      <c r="G926" s="76">
        <v>2.2433421745175099</v>
      </c>
      <c r="H926" s="35">
        <f t="shared" si="19"/>
        <v>20</v>
      </c>
    </row>
    <row r="927" spans="1:8" x14ac:dyDescent="0.2">
      <c r="A927" s="3" t="s">
        <v>15</v>
      </c>
      <c r="B927" s="2">
        <v>3</v>
      </c>
      <c r="C927" s="3" t="s">
        <v>7</v>
      </c>
      <c r="D927">
        <v>10</v>
      </c>
      <c r="E927" s="76">
        <v>1.7671458676442586</v>
      </c>
      <c r="F927" s="76">
        <v>0.24727239947753393</v>
      </c>
      <c r="G927" s="76">
        <v>0.56936574094583825</v>
      </c>
      <c r="H927" s="35">
        <f t="shared" si="19"/>
        <v>3</v>
      </c>
    </row>
    <row r="928" spans="1:8" x14ac:dyDescent="0.2">
      <c r="A928" s="3" t="s">
        <v>15</v>
      </c>
      <c r="B928" s="2">
        <v>3</v>
      </c>
      <c r="C928" s="3" t="s">
        <v>7</v>
      </c>
      <c r="D928">
        <v>20</v>
      </c>
      <c r="E928" s="76">
        <v>5.3014376029327757</v>
      </c>
      <c r="F928" s="76">
        <v>0.72439365419719637</v>
      </c>
      <c r="G928" s="76">
        <v>1.6679780296139479</v>
      </c>
      <c r="H928" s="35">
        <f t="shared" si="19"/>
        <v>7</v>
      </c>
    </row>
    <row r="929" spans="1:8" x14ac:dyDescent="0.2">
      <c r="A929" s="3" t="s">
        <v>15</v>
      </c>
      <c r="B929" s="2">
        <v>3</v>
      </c>
      <c r="C929" s="3" t="s">
        <v>7</v>
      </c>
      <c r="D929">
        <v>15</v>
      </c>
      <c r="E929" s="76">
        <v>7.8539816339744828</v>
      </c>
      <c r="F929" s="76">
        <v>0.8950898813661714</v>
      </c>
      <c r="G929" s="76">
        <v>2.061020617723555</v>
      </c>
      <c r="H929" s="35">
        <f t="shared" si="19"/>
        <v>20</v>
      </c>
    </row>
    <row r="930" spans="1:8" x14ac:dyDescent="0.2">
      <c r="A930" s="3" t="s">
        <v>15</v>
      </c>
      <c r="B930" s="2">
        <v>3</v>
      </c>
      <c r="C930" s="3" t="s">
        <v>7</v>
      </c>
      <c r="D930">
        <v>15</v>
      </c>
      <c r="E930" s="76">
        <v>70.685834705770347</v>
      </c>
      <c r="F930" s="76">
        <v>1.8493323908054964</v>
      </c>
      <c r="G930" s="76">
        <v>4.2582451950597742</v>
      </c>
      <c r="H930" s="35">
        <f t="shared" si="19"/>
        <v>148</v>
      </c>
    </row>
    <row r="931" spans="1:8" x14ac:dyDescent="0.2">
      <c r="A931" s="3" t="s">
        <v>15</v>
      </c>
      <c r="B931" s="2">
        <v>3</v>
      </c>
      <c r="C931" s="3" t="s">
        <v>7</v>
      </c>
      <c r="D931">
        <v>40</v>
      </c>
      <c r="E931" s="76">
        <v>233.26325452904214</v>
      </c>
      <c r="F931" s="76">
        <v>2.3678463306833839</v>
      </c>
      <c r="G931" s="76">
        <v>5.4521676635322089</v>
      </c>
      <c r="H931" s="35">
        <f t="shared" si="19"/>
        <v>403</v>
      </c>
    </row>
    <row r="932" spans="1:8" x14ac:dyDescent="0.2">
      <c r="A932" s="3" t="s">
        <v>15</v>
      </c>
      <c r="B932" s="2">
        <v>3</v>
      </c>
      <c r="C932" s="3" t="s">
        <v>7</v>
      </c>
      <c r="D932">
        <v>30</v>
      </c>
      <c r="E932" s="76">
        <v>71.471232869167793</v>
      </c>
      <c r="F932" s="76">
        <v>1.854131273687265</v>
      </c>
      <c r="G932" s="76">
        <v>4.2692950312463598</v>
      </c>
      <c r="H932" s="35">
        <f t="shared" si="19"/>
        <v>148</v>
      </c>
    </row>
    <row r="933" spans="1:8" x14ac:dyDescent="0.2">
      <c r="A933" s="3" t="s">
        <v>15</v>
      </c>
      <c r="B933" s="2">
        <v>3</v>
      </c>
      <c r="C933" s="3" t="s">
        <v>7</v>
      </c>
      <c r="D933">
        <v>25</v>
      </c>
      <c r="E933" s="76">
        <v>512.47230161683501</v>
      </c>
      <c r="F933" s="76">
        <v>2.70967039737649</v>
      </c>
      <c r="G933" s="76">
        <v>6.239246663926358</v>
      </c>
      <c r="H933" s="35">
        <f t="shared" si="19"/>
        <v>1097</v>
      </c>
    </row>
    <row r="934" spans="1:8" x14ac:dyDescent="0.2">
      <c r="A934" s="3" t="s">
        <v>15</v>
      </c>
      <c r="B934" s="2">
        <v>3</v>
      </c>
      <c r="C934" s="3" t="s">
        <v>7</v>
      </c>
      <c r="D934">
        <v>10</v>
      </c>
      <c r="E934" s="76">
        <v>7.0685834705770345</v>
      </c>
      <c r="F934" s="76">
        <v>0.84933239080549627</v>
      </c>
      <c r="G934" s="76">
        <v>1.9556601020657289</v>
      </c>
      <c r="H934" s="35">
        <f t="shared" si="19"/>
        <v>20</v>
      </c>
    </row>
    <row r="935" spans="1:8" x14ac:dyDescent="0.2">
      <c r="A935" s="3" t="s">
        <v>15</v>
      </c>
      <c r="B935" s="2">
        <v>3</v>
      </c>
      <c r="C935" s="3" t="s">
        <v>7</v>
      </c>
      <c r="D935">
        <v>0</v>
      </c>
      <c r="E935" s="76">
        <v>82.466807156732074</v>
      </c>
      <c r="F935" s="76">
        <v>1.9162791804361095</v>
      </c>
      <c r="G935" s="76">
        <v>4.4123958748870331</v>
      </c>
      <c r="H935" s="35">
        <f t="shared" si="19"/>
        <v>148</v>
      </c>
    </row>
    <row r="936" spans="1:8" x14ac:dyDescent="0.2">
      <c r="A936" s="3" t="s">
        <v>15</v>
      </c>
      <c r="B936" s="2">
        <v>3</v>
      </c>
      <c r="C936" s="3" t="s">
        <v>7</v>
      </c>
      <c r="D936">
        <v>0</v>
      </c>
      <c r="E936" s="76">
        <v>4.7123889803846897</v>
      </c>
      <c r="F936" s="76">
        <v>0.67324113174981504</v>
      </c>
      <c r="G936" s="76">
        <v>1.5501949939575645</v>
      </c>
      <c r="H936" s="35">
        <f t="shared" si="19"/>
        <v>7</v>
      </c>
    </row>
    <row r="937" spans="1:8" x14ac:dyDescent="0.2">
      <c r="A937" s="3" t="s">
        <v>15</v>
      </c>
      <c r="B937" s="2">
        <v>3</v>
      </c>
      <c r="C937" s="3" t="s">
        <v>7</v>
      </c>
      <c r="D937">
        <v>0</v>
      </c>
      <c r="E937" s="76">
        <v>6.2831853071795862</v>
      </c>
      <c r="F937" s="76">
        <v>0.79817986835811505</v>
      </c>
      <c r="G937" s="76">
        <v>1.8378770664093453</v>
      </c>
      <c r="H937" s="35">
        <f t="shared" si="19"/>
        <v>7</v>
      </c>
    </row>
    <row r="938" spans="1:8" x14ac:dyDescent="0.2">
      <c r="A938" s="3" t="s">
        <v>15</v>
      </c>
      <c r="B938" s="2">
        <v>4</v>
      </c>
      <c r="C938" s="3" t="s">
        <v>7</v>
      </c>
      <c r="D938">
        <v>20</v>
      </c>
      <c r="E938" s="76">
        <v>51.247230161683497</v>
      </c>
      <c r="F938" s="76">
        <v>1.70967039737649</v>
      </c>
      <c r="G938" s="76">
        <v>3.9366615709323121</v>
      </c>
      <c r="H938" s="35">
        <f t="shared" si="19"/>
        <v>55</v>
      </c>
    </row>
    <row r="939" spans="1:8" x14ac:dyDescent="0.2">
      <c r="A939" s="3" t="s">
        <v>15</v>
      </c>
      <c r="B939" s="2">
        <v>4</v>
      </c>
      <c r="C939" s="3" t="s">
        <v>7</v>
      </c>
      <c r="D939">
        <v>10</v>
      </c>
      <c r="E939" s="76">
        <v>7.8539816339744828</v>
      </c>
      <c r="F939" s="76">
        <v>0.8950898813661714</v>
      </c>
      <c r="G939" s="76">
        <v>2.061020617723555</v>
      </c>
      <c r="H939" s="35">
        <f t="shared" si="19"/>
        <v>20</v>
      </c>
    </row>
    <row r="940" spans="1:8" x14ac:dyDescent="0.2">
      <c r="A940" s="3" t="s">
        <v>15</v>
      </c>
      <c r="B940" s="2">
        <v>4</v>
      </c>
      <c r="C940" s="3" t="s">
        <v>7</v>
      </c>
      <c r="D940">
        <v>30</v>
      </c>
      <c r="E940" s="76">
        <v>56.155968682917553</v>
      </c>
      <c r="F940" s="76">
        <v>1.749395923167252</v>
      </c>
      <c r="G940" s="76">
        <v>4.0281329744294716</v>
      </c>
      <c r="H940" s="35">
        <f t="shared" si="19"/>
        <v>148</v>
      </c>
    </row>
    <row r="941" spans="1:8" x14ac:dyDescent="0.2">
      <c r="A941" s="3" t="s">
        <v>15</v>
      </c>
      <c r="B941" s="2">
        <v>4</v>
      </c>
      <c r="C941" s="3" t="s">
        <v>7</v>
      </c>
      <c r="D941">
        <v>40</v>
      </c>
      <c r="E941" s="76">
        <v>336.93581209750533</v>
      </c>
      <c r="F941" s="76">
        <v>2.5275471735508956</v>
      </c>
      <c r="G941" s="76">
        <v>5.8198924436575261</v>
      </c>
      <c r="H941" s="35">
        <f t="shared" si="19"/>
        <v>403</v>
      </c>
    </row>
    <row r="942" spans="1:8" x14ac:dyDescent="0.2">
      <c r="A942" s="3" t="s">
        <v>15</v>
      </c>
      <c r="B942" s="2">
        <v>4</v>
      </c>
      <c r="C942" s="3" t="s">
        <v>7</v>
      </c>
      <c r="D942">
        <v>15</v>
      </c>
      <c r="E942" s="76">
        <v>314.15926535897933</v>
      </c>
      <c r="F942" s="76">
        <v>2.4971498726941337</v>
      </c>
      <c r="G942" s="76">
        <v>5.7499000718374917</v>
      </c>
      <c r="H942" s="35">
        <f t="shared" si="19"/>
        <v>403</v>
      </c>
    </row>
    <row r="943" spans="1:8" x14ac:dyDescent="0.2">
      <c r="A943" s="3" t="s">
        <v>15</v>
      </c>
      <c r="B943" s="2">
        <v>4</v>
      </c>
      <c r="C943" s="3" t="s">
        <v>7</v>
      </c>
      <c r="D943">
        <v>0</v>
      </c>
      <c r="E943" s="76">
        <v>2.3561944901923448</v>
      </c>
      <c r="F943" s="76">
        <v>0.37221113608583389</v>
      </c>
      <c r="G943" s="76">
        <v>0.85704781339761926</v>
      </c>
      <c r="H943" s="35">
        <f t="shared" si="19"/>
        <v>3</v>
      </c>
    </row>
    <row r="944" spans="1:8" x14ac:dyDescent="0.2">
      <c r="A944" s="3" t="s">
        <v>15</v>
      </c>
      <c r="B944" s="6">
        <v>4</v>
      </c>
      <c r="C944" s="11" t="s">
        <v>7</v>
      </c>
      <c r="D944">
        <v>10</v>
      </c>
      <c r="E944" s="76">
        <v>40.840704496667314</v>
      </c>
      <c r="F944" s="76">
        <v>1.6110932250009706</v>
      </c>
      <c r="G944" s="76">
        <v>3.7096792433109371</v>
      </c>
      <c r="H944" s="35">
        <f t="shared" si="19"/>
        <v>55</v>
      </c>
    </row>
    <row r="945" spans="1:8" x14ac:dyDescent="0.2">
      <c r="A945" s="3" t="s">
        <v>15</v>
      </c>
      <c r="B945" s="6">
        <v>4</v>
      </c>
      <c r="C945" s="11" t="s">
        <v>7</v>
      </c>
      <c r="D945">
        <v>20</v>
      </c>
      <c r="E945" s="76">
        <v>35.342917352885173</v>
      </c>
      <c r="F945" s="76">
        <v>1.5483023951415151</v>
      </c>
      <c r="G945" s="76">
        <v>3.5650980144998292</v>
      </c>
      <c r="H945" s="35">
        <f t="shared" si="19"/>
        <v>55</v>
      </c>
    </row>
    <row r="946" spans="1:8" x14ac:dyDescent="0.2">
      <c r="A946" s="3" t="s">
        <v>15</v>
      </c>
      <c r="B946" s="6">
        <v>4</v>
      </c>
      <c r="C946" s="11" t="s">
        <v>7</v>
      </c>
      <c r="D946">
        <v>15</v>
      </c>
      <c r="E946" s="76">
        <v>166.89710972195775</v>
      </c>
      <c r="F946" s="76">
        <v>2.222448815752502</v>
      </c>
      <c r="G946" s="76">
        <v>5.1173775130939809</v>
      </c>
      <c r="H946" s="35">
        <f t="shared" si="19"/>
        <v>403</v>
      </c>
    </row>
    <row r="947" spans="1:8" x14ac:dyDescent="0.2">
      <c r="A947" s="3" t="s">
        <v>15</v>
      </c>
      <c r="B947" s="2">
        <v>4</v>
      </c>
      <c r="C947" s="3" t="s">
        <v>7</v>
      </c>
      <c r="D947">
        <v>0</v>
      </c>
      <c r="E947" s="76">
        <v>150.79644737231007</v>
      </c>
      <c r="F947" s="76">
        <v>2.1783911100697209</v>
      </c>
      <c r="G947" s="76">
        <v>5.0159308967572906</v>
      </c>
      <c r="H947" s="35">
        <f t="shared" si="19"/>
        <v>403</v>
      </c>
    </row>
    <row r="948" spans="1:8" x14ac:dyDescent="0.2">
      <c r="A948" s="3" t="s">
        <v>15</v>
      </c>
      <c r="B948" s="2">
        <v>4</v>
      </c>
      <c r="C948" s="3" t="s">
        <v>7</v>
      </c>
      <c r="D948">
        <v>50</v>
      </c>
      <c r="E948" s="76">
        <v>14.137166941154069</v>
      </c>
      <c r="F948" s="76">
        <v>1.1503623864694774</v>
      </c>
      <c r="G948" s="76">
        <v>2.6488072826256741</v>
      </c>
      <c r="H948" s="35">
        <f t="shared" si="19"/>
        <v>20</v>
      </c>
    </row>
    <row r="949" spans="1:8" x14ac:dyDescent="0.2">
      <c r="A949" s="3" t="s">
        <v>15</v>
      </c>
      <c r="B949" s="2">
        <v>4</v>
      </c>
      <c r="C949" s="3" t="s">
        <v>7</v>
      </c>
      <c r="D949">
        <v>15</v>
      </c>
      <c r="E949" s="76">
        <v>38.877209088173693</v>
      </c>
      <c r="F949" s="76">
        <v>1.5896950802997403</v>
      </c>
      <c r="G949" s="76">
        <v>3.6604081943041544</v>
      </c>
      <c r="H949" s="35">
        <f t="shared" si="19"/>
        <v>55</v>
      </c>
    </row>
    <row r="950" spans="1:8" x14ac:dyDescent="0.2">
      <c r="A950" s="3" t="s">
        <v>15</v>
      </c>
      <c r="B950" s="2">
        <v>4</v>
      </c>
      <c r="C950" s="3" t="s">
        <v>7</v>
      </c>
      <c r="D950">
        <v>10</v>
      </c>
      <c r="E950" s="76">
        <v>31.415926535897931</v>
      </c>
      <c r="F950" s="76">
        <v>1.4971498726941339</v>
      </c>
      <c r="G950" s="76">
        <v>3.4473149788434458</v>
      </c>
      <c r="H950" s="35">
        <f t="shared" si="19"/>
        <v>55</v>
      </c>
    </row>
    <row r="951" spans="1:8" x14ac:dyDescent="0.2">
      <c r="A951" s="3" t="s">
        <v>15</v>
      </c>
      <c r="B951" s="2">
        <v>4</v>
      </c>
      <c r="C951" s="3" t="s">
        <v>7</v>
      </c>
      <c r="D951">
        <v>15</v>
      </c>
      <c r="E951" s="76">
        <v>4.7123889803846897</v>
      </c>
      <c r="F951" s="76">
        <v>0.67324113174981504</v>
      </c>
      <c r="G951" s="76">
        <v>1.5501949939575645</v>
      </c>
      <c r="H951" s="35">
        <f t="shared" si="19"/>
        <v>7</v>
      </c>
    </row>
    <row r="952" spans="1:8" x14ac:dyDescent="0.2">
      <c r="A952" s="3" t="s">
        <v>15</v>
      </c>
      <c r="B952" s="2">
        <v>4</v>
      </c>
      <c r="C952" s="3" t="s">
        <v>7</v>
      </c>
      <c r="D952">
        <v>20</v>
      </c>
      <c r="E952" s="76">
        <v>4.1233403578366037</v>
      </c>
      <c r="F952" s="76">
        <v>0.61524918477212831</v>
      </c>
      <c r="G952" s="76">
        <v>1.416663601333042</v>
      </c>
      <c r="H952" s="35">
        <f t="shared" si="19"/>
        <v>7</v>
      </c>
    </row>
    <row r="953" spans="1:8" x14ac:dyDescent="0.2">
      <c r="A953" s="3" t="s">
        <v>15</v>
      </c>
      <c r="B953" s="2">
        <v>4</v>
      </c>
      <c r="C953" s="3" t="s">
        <v>7</v>
      </c>
      <c r="D953">
        <v>0</v>
      </c>
      <c r="E953" s="76">
        <v>6.8722339297276722</v>
      </c>
      <c r="F953" s="76">
        <v>0.83709793438848468</v>
      </c>
      <c r="G953" s="76">
        <v>1.9274892250990325</v>
      </c>
      <c r="H953" s="35">
        <f t="shared" si="19"/>
        <v>7</v>
      </c>
    </row>
    <row r="954" spans="1:8" x14ac:dyDescent="0.2">
      <c r="A954" s="3" t="s">
        <v>15</v>
      </c>
      <c r="B954" s="2">
        <v>4</v>
      </c>
      <c r="C954" s="3" t="s">
        <v>7</v>
      </c>
      <c r="D954">
        <v>0</v>
      </c>
      <c r="E954" s="76">
        <v>7.0685834705770345</v>
      </c>
      <c r="F954" s="76">
        <v>0.84933239080549627</v>
      </c>
      <c r="G954" s="76">
        <v>1.9556601020657289</v>
      </c>
      <c r="H954" s="35">
        <f t="shared" si="19"/>
        <v>20</v>
      </c>
    </row>
    <row r="955" spans="1:8" x14ac:dyDescent="0.2">
      <c r="A955" s="3" t="s">
        <v>15</v>
      </c>
      <c r="B955" s="2">
        <v>4</v>
      </c>
      <c r="C955" s="3" t="s">
        <v>7</v>
      </c>
      <c r="D955">
        <v>0</v>
      </c>
      <c r="E955" s="76">
        <v>8.6393797973719302</v>
      </c>
      <c r="F955" s="76">
        <v>0.93648256652439643</v>
      </c>
      <c r="G955" s="76">
        <v>2.1563307975278798</v>
      </c>
      <c r="H955" s="35">
        <f t="shared" si="19"/>
        <v>20</v>
      </c>
    </row>
    <row r="956" spans="1:8" x14ac:dyDescent="0.2">
      <c r="A956" s="3" t="s">
        <v>15</v>
      </c>
      <c r="B956" s="2">
        <v>5</v>
      </c>
      <c r="C956" s="3" t="s">
        <v>7</v>
      </c>
      <c r="D956">
        <v>0</v>
      </c>
      <c r="E956" s="76">
        <v>1.1780972450961724</v>
      </c>
      <c r="F956" s="76">
        <v>7.1181140421852696E-2</v>
      </c>
      <c r="G956" s="76">
        <v>0.16390063283767389</v>
      </c>
      <c r="H956" s="35">
        <f t="shared" si="19"/>
        <v>3</v>
      </c>
    </row>
    <row r="957" spans="1:8" x14ac:dyDescent="0.2">
      <c r="A957" s="3" t="s">
        <v>15</v>
      </c>
      <c r="B957" s="7">
        <v>5</v>
      </c>
      <c r="C957" s="11" t="s">
        <v>7</v>
      </c>
      <c r="D957">
        <v>15</v>
      </c>
      <c r="E957" s="76">
        <v>17.27875959474386</v>
      </c>
      <c r="F957" s="76">
        <v>1.2375125621883776</v>
      </c>
      <c r="G957" s="76">
        <v>2.8494779780878252</v>
      </c>
      <c r="H957" s="35">
        <f t="shared" si="19"/>
        <v>20</v>
      </c>
    </row>
    <row r="958" spans="1:8" x14ac:dyDescent="0.2">
      <c r="A958" s="3" t="s">
        <v>15</v>
      </c>
      <c r="B958" s="7">
        <v>5</v>
      </c>
      <c r="C958" s="11" t="s">
        <v>7</v>
      </c>
      <c r="D958">
        <v>15</v>
      </c>
      <c r="E958" s="76">
        <v>4.7123889803846897</v>
      </c>
      <c r="F958" s="76">
        <v>0.67324113174981504</v>
      </c>
      <c r="G958" s="76">
        <v>1.5501949939575645</v>
      </c>
      <c r="H958" s="35">
        <f t="shared" si="19"/>
        <v>7</v>
      </c>
    </row>
    <row r="959" spans="1:8" x14ac:dyDescent="0.2">
      <c r="A959" s="3" t="s">
        <v>15</v>
      </c>
      <c r="B959" s="7">
        <v>5</v>
      </c>
      <c r="C959" s="11" t="s">
        <v>7</v>
      </c>
      <c r="D959">
        <v>0</v>
      </c>
      <c r="E959" s="76">
        <v>2.9452431127404308</v>
      </c>
      <c r="F959" s="76">
        <v>0.46912114909389024</v>
      </c>
      <c r="G959" s="76">
        <v>1.0801913647118289</v>
      </c>
      <c r="H959" s="35">
        <f t="shared" si="19"/>
        <v>3</v>
      </c>
    </row>
    <row r="960" spans="1:8" x14ac:dyDescent="0.2">
      <c r="A960" s="3" t="s">
        <v>15</v>
      </c>
      <c r="B960" s="7">
        <v>5</v>
      </c>
      <c r="C960" s="11" t="s">
        <v>7</v>
      </c>
      <c r="D960">
        <v>5</v>
      </c>
      <c r="E960" s="76">
        <v>41.037054037516675</v>
      </c>
      <c r="F960" s="76">
        <v>1.6131761761492631</v>
      </c>
      <c r="G960" s="76">
        <v>3.7144754155744302</v>
      </c>
      <c r="H960" s="35">
        <f t="shared" si="19"/>
        <v>55</v>
      </c>
    </row>
    <row r="961" spans="1:8" x14ac:dyDescent="0.2">
      <c r="A961" s="3" t="s">
        <v>15</v>
      </c>
      <c r="B961" s="7">
        <v>5</v>
      </c>
      <c r="C961" s="11" t="s">
        <v>7</v>
      </c>
      <c r="D961">
        <v>20</v>
      </c>
      <c r="E961" s="76">
        <v>86.393797973719316</v>
      </c>
      <c r="F961" s="76">
        <v>1.9364825665243965</v>
      </c>
      <c r="G961" s="76">
        <v>4.4589158905219257</v>
      </c>
      <c r="H961" s="35">
        <f t="shared" si="19"/>
        <v>148</v>
      </c>
    </row>
    <row r="962" spans="1:8" x14ac:dyDescent="0.2">
      <c r="A962" s="3" t="s">
        <v>15</v>
      </c>
      <c r="B962" s="7">
        <v>5</v>
      </c>
      <c r="C962" s="11" t="s">
        <v>7</v>
      </c>
      <c r="D962">
        <v>10</v>
      </c>
      <c r="E962" s="76">
        <v>15.11891464540088</v>
      </c>
      <c r="F962" s="76">
        <v>1.179520615210691</v>
      </c>
      <c r="G962" s="76">
        <v>2.7159465854633029</v>
      </c>
      <c r="H962" s="35">
        <f t="shared" si="19"/>
        <v>20</v>
      </c>
    </row>
    <row r="963" spans="1:8" x14ac:dyDescent="0.2">
      <c r="A963" s="3" t="s">
        <v>15</v>
      </c>
      <c r="B963" s="2">
        <v>5</v>
      </c>
      <c r="C963" s="3" t="s">
        <v>7</v>
      </c>
      <c r="D963">
        <v>0</v>
      </c>
      <c r="E963" s="76">
        <v>11.780972450961723</v>
      </c>
      <c r="F963" s="76">
        <v>1.0711811404218528</v>
      </c>
      <c r="G963" s="76">
        <v>2.4664857258317197</v>
      </c>
      <c r="H963" s="35">
        <f t="shared" ref="H963:H1026" si="20">VLOOKUP(E963,J$2:K$16,2)</f>
        <v>20</v>
      </c>
    </row>
    <row r="964" spans="1:8" x14ac:dyDescent="0.2">
      <c r="A964" s="3" t="s">
        <v>15</v>
      </c>
      <c r="B964" s="2">
        <v>5</v>
      </c>
      <c r="C964" s="3" t="s">
        <v>7</v>
      </c>
      <c r="D964">
        <v>0</v>
      </c>
      <c r="E964" s="76">
        <v>1.5707963267948966</v>
      </c>
      <c r="F964" s="76">
        <v>0.19611987703015263</v>
      </c>
      <c r="G964" s="76">
        <v>0.45158270528945482</v>
      </c>
      <c r="H964" s="35">
        <f t="shared" si="20"/>
        <v>3</v>
      </c>
    </row>
    <row r="965" spans="1:8" x14ac:dyDescent="0.2">
      <c r="A965" s="3" t="s">
        <v>15</v>
      </c>
      <c r="B965" s="2">
        <v>7</v>
      </c>
      <c r="C965" s="3" t="s">
        <v>7</v>
      </c>
      <c r="D965">
        <v>85</v>
      </c>
      <c r="E965" s="76">
        <v>1072.0684930375169</v>
      </c>
      <c r="F965" s="76">
        <v>3.0302225327429464</v>
      </c>
      <c r="G965" s="76">
        <v>6.9773452323485694</v>
      </c>
      <c r="H965" s="35">
        <f t="shared" si="20"/>
        <v>1097</v>
      </c>
    </row>
    <row r="966" spans="1:8" x14ac:dyDescent="0.2">
      <c r="A966" s="3" t="s">
        <v>15</v>
      </c>
      <c r="B966" s="2">
        <v>7</v>
      </c>
      <c r="C966" s="3" t="s">
        <v>7</v>
      </c>
      <c r="D966">
        <v>20</v>
      </c>
      <c r="E966" s="76">
        <v>7.0685834705770345</v>
      </c>
      <c r="F966" s="76">
        <v>0.84933239080549627</v>
      </c>
      <c r="G966" s="76">
        <v>1.9556601020657289</v>
      </c>
      <c r="H966" s="35">
        <f t="shared" si="20"/>
        <v>20</v>
      </c>
    </row>
    <row r="967" spans="1:8" x14ac:dyDescent="0.2">
      <c r="A967" s="3" t="s">
        <v>15</v>
      </c>
      <c r="B967" s="2">
        <v>7</v>
      </c>
      <c r="C967" s="3" t="s">
        <v>7</v>
      </c>
      <c r="D967">
        <v>30</v>
      </c>
      <c r="E967" s="76">
        <v>51.050880620834135</v>
      </c>
      <c r="F967" s="76">
        <v>1.7080032380090271</v>
      </c>
      <c r="G967" s="76">
        <v>3.9328227946251464</v>
      </c>
      <c r="H967" s="35">
        <f t="shared" si="20"/>
        <v>55</v>
      </c>
    </row>
    <row r="968" spans="1:8" x14ac:dyDescent="0.2">
      <c r="A968" s="3" t="s">
        <v>15</v>
      </c>
      <c r="B968" s="2">
        <v>7</v>
      </c>
      <c r="C968" s="3" t="s">
        <v>7</v>
      </c>
      <c r="D968">
        <v>0</v>
      </c>
      <c r="E968" s="76">
        <v>10.995574287564276</v>
      </c>
      <c r="F968" s="76">
        <v>1.0412179170444096</v>
      </c>
      <c r="G968" s="76">
        <v>2.397492854344768</v>
      </c>
      <c r="H968" s="35">
        <f t="shared" si="20"/>
        <v>20</v>
      </c>
    </row>
    <row r="969" spans="1:8" x14ac:dyDescent="0.2">
      <c r="A969" s="3" t="s">
        <v>15</v>
      </c>
      <c r="B969" s="2">
        <v>7</v>
      </c>
      <c r="C969" s="3" t="s">
        <v>7</v>
      </c>
      <c r="D969">
        <v>20</v>
      </c>
      <c r="E969" s="76">
        <v>41.233403578366037</v>
      </c>
      <c r="F969" s="76">
        <v>1.6152491847721284</v>
      </c>
      <c r="G969" s="76">
        <v>3.7192486943270877</v>
      </c>
      <c r="H969" s="35">
        <f t="shared" si="20"/>
        <v>55</v>
      </c>
    </row>
    <row r="970" spans="1:8" x14ac:dyDescent="0.2">
      <c r="A970" s="3" t="s">
        <v>15</v>
      </c>
      <c r="B970" s="2">
        <v>7</v>
      </c>
      <c r="C970" s="3" t="s">
        <v>7</v>
      </c>
      <c r="D970">
        <v>10</v>
      </c>
      <c r="E970" s="76">
        <v>6.8722339297276722</v>
      </c>
      <c r="F970" s="76">
        <v>0.83709793438848468</v>
      </c>
      <c r="G970" s="76">
        <v>1.9274892250990325</v>
      </c>
      <c r="H970" s="35">
        <f t="shared" si="20"/>
        <v>7</v>
      </c>
    </row>
    <row r="971" spans="1:8" x14ac:dyDescent="0.2">
      <c r="A971" s="3" t="s">
        <v>15</v>
      </c>
      <c r="B971" s="2">
        <v>7</v>
      </c>
      <c r="C971" s="3" t="s">
        <v>7</v>
      </c>
      <c r="D971">
        <v>0</v>
      </c>
      <c r="E971" s="76">
        <v>2.3561944901923448</v>
      </c>
      <c r="F971" s="76">
        <v>0.37221113608583389</v>
      </c>
      <c r="G971" s="76">
        <v>0.85704781339761926</v>
      </c>
      <c r="H971" s="35">
        <f t="shared" si="20"/>
        <v>3</v>
      </c>
    </row>
    <row r="972" spans="1:8" x14ac:dyDescent="0.2">
      <c r="A972" s="3" t="s">
        <v>15</v>
      </c>
      <c r="B972" s="2">
        <v>7</v>
      </c>
      <c r="C972" s="3" t="s">
        <v>7</v>
      </c>
      <c r="D972">
        <v>0</v>
      </c>
      <c r="E972" s="76">
        <v>1.1780972450961724</v>
      </c>
      <c r="F972" s="76">
        <v>7.1181140421852696E-2</v>
      </c>
      <c r="G972" s="76">
        <v>0.16390063283767389</v>
      </c>
      <c r="H972" s="35">
        <f t="shared" si="20"/>
        <v>3</v>
      </c>
    </row>
    <row r="973" spans="1:8" x14ac:dyDescent="0.2">
      <c r="A973" s="3" t="s">
        <v>15</v>
      </c>
      <c r="B973" s="2">
        <v>7</v>
      </c>
      <c r="C973" s="3" t="s">
        <v>7</v>
      </c>
      <c r="D973">
        <v>60</v>
      </c>
      <c r="E973" s="76">
        <v>796.39373768501252</v>
      </c>
      <c r="F973" s="76">
        <v>2.9011278363634885</v>
      </c>
      <c r="G973" s="76">
        <v>6.680093708880638</v>
      </c>
      <c r="H973" s="35">
        <f t="shared" si="20"/>
        <v>1097</v>
      </c>
    </row>
    <row r="974" spans="1:8" x14ac:dyDescent="0.2">
      <c r="A974" s="3" t="s">
        <v>15</v>
      </c>
      <c r="B974" s="6">
        <v>7</v>
      </c>
      <c r="C974" s="11" t="s">
        <v>7</v>
      </c>
      <c r="D974">
        <v>5</v>
      </c>
      <c r="E974" s="76">
        <v>56.548667764616276</v>
      </c>
      <c r="F974" s="76">
        <v>1.7524223777974399</v>
      </c>
      <c r="G974" s="76">
        <v>4.0351016437455645</v>
      </c>
      <c r="H974" s="35">
        <f t="shared" si="20"/>
        <v>148</v>
      </c>
    </row>
    <row r="975" spans="1:8" x14ac:dyDescent="0.2">
      <c r="A975" s="3" t="s">
        <v>15</v>
      </c>
      <c r="B975" s="2">
        <v>7</v>
      </c>
      <c r="C975" s="3" t="s">
        <v>7</v>
      </c>
      <c r="D975">
        <v>30</v>
      </c>
      <c r="E975" s="76">
        <v>14.137166941154069</v>
      </c>
      <c r="F975" s="76">
        <v>1.1503623864694774</v>
      </c>
      <c r="G975" s="76">
        <v>2.6488072826256741</v>
      </c>
      <c r="H975" s="35">
        <f t="shared" si="20"/>
        <v>20</v>
      </c>
    </row>
    <row r="976" spans="1:8" x14ac:dyDescent="0.2">
      <c r="A976" s="3" t="s">
        <v>15</v>
      </c>
      <c r="B976" s="2">
        <v>7</v>
      </c>
      <c r="C976" s="3" t="s">
        <v>7</v>
      </c>
      <c r="D976">
        <v>0</v>
      </c>
      <c r="E976" s="76">
        <v>4.7123889803846897</v>
      </c>
      <c r="F976" s="76">
        <v>0.67324113174981504</v>
      </c>
      <c r="G976" s="76">
        <v>1.5501949939575645</v>
      </c>
      <c r="H976" s="35">
        <f t="shared" si="20"/>
        <v>7</v>
      </c>
    </row>
    <row r="977" spans="1:8" x14ac:dyDescent="0.2">
      <c r="A977" s="3" t="s">
        <v>15</v>
      </c>
      <c r="B977" s="2">
        <v>7</v>
      </c>
      <c r="C977" s="3" t="s">
        <v>7</v>
      </c>
      <c r="D977">
        <v>0</v>
      </c>
      <c r="E977" s="76">
        <v>1.9634954084936207</v>
      </c>
      <c r="F977" s="76">
        <v>0.29302989003820906</v>
      </c>
      <c r="G977" s="76">
        <v>0.67472625660366459</v>
      </c>
      <c r="H977" s="35">
        <f t="shared" si="20"/>
        <v>3</v>
      </c>
    </row>
    <row r="978" spans="1:8" x14ac:dyDescent="0.2">
      <c r="A978" s="3" t="s">
        <v>15</v>
      </c>
      <c r="B978" s="2">
        <v>7</v>
      </c>
      <c r="C978" s="3" t="s">
        <v>7</v>
      </c>
      <c r="D978">
        <v>0</v>
      </c>
      <c r="E978" s="76">
        <v>0.37699111843077515</v>
      </c>
      <c r="F978" s="76">
        <v>-0.42366888125824137</v>
      </c>
      <c r="G978" s="76">
        <v>-0.97553365035069095</v>
      </c>
      <c r="H978" s="35">
        <f t="shared" si="20"/>
        <v>1</v>
      </c>
    </row>
    <row r="979" spans="1:8" x14ac:dyDescent="0.2">
      <c r="A979" s="3" t="s">
        <v>15</v>
      </c>
      <c r="B979" s="2">
        <v>7</v>
      </c>
      <c r="C979" s="3" t="s">
        <v>7</v>
      </c>
      <c r="D979">
        <v>30</v>
      </c>
      <c r="E979" s="76">
        <v>2.9452431127404308</v>
      </c>
      <c r="F979" s="76">
        <v>0.46912114909389024</v>
      </c>
      <c r="G979" s="76">
        <v>1.0801913647118289</v>
      </c>
      <c r="H979" s="35">
        <f t="shared" si="20"/>
        <v>3</v>
      </c>
    </row>
    <row r="980" spans="1:8" x14ac:dyDescent="0.2">
      <c r="A980" s="3" t="s">
        <v>15</v>
      </c>
      <c r="B980" s="2">
        <v>7</v>
      </c>
      <c r="C980" s="3" t="s">
        <v>7</v>
      </c>
      <c r="D980">
        <v>0</v>
      </c>
      <c r="E980" s="76">
        <v>3.1415926535897931</v>
      </c>
      <c r="F980" s="76">
        <v>0.49714987269413385</v>
      </c>
      <c r="G980" s="76">
        <v>1.1447298858494002</v>
      </c>
      <c r="H980" s="35">
        <f t="shared" si="20"/>
        <v>7</v>
      </c>
    </row>
    <row r="981" spans="1:8" x14ac:dyDescent="0.2">
      <c r="A981" s="3" t="s">
        <v>15</v>
      </c>
      <c r="B981" s="2">
        <v>8</v>
      </c>
      <c r="C981" s="26" t="s">
        <v>7</v>
      </c>
      <c r="D981">
        <v>20</v>
      </c>
      <c r="E981" s="76">
        <v>182.60507298990672</v>
      </c>
      <c r="F981" s="76">
        <v>2.2615128385921444</v>
      </c>
      <c r="G981" s="76">
        <v>5.2073257497569205</v>
      </c>
      <c r="H981" s="35">
        <f t="shared" si="20"/>
        <v>403</v>
      </c>
    </row>
    <row r="982" spans="1:8" x14ac:dyDescent="0.2">
      <c r="A982" s="3" t="s">
        <v>15</v>
      </c>
      <c r="B982" s="2">
        <v>8</v>
      </c>
      <c r="C982" s="26" t="s">
        <v>7</v>
      </c>
      <c r="D982">
        <v>30</v>
      </c>
      <c r="E982" s="76">
        <v>13.744467859455344</v>
      </c>
      <c r="F982" s="76">
        <v>1.1381279300524658</v>
      </c>
      <c r="G982" s="76">
        <v>2.6206364056589777</v>
      </c>
      <c r="H982" s="35">
        <f t="shared" si="20"/>
        <v>20</v>
      </c>
    </row>
    <row r="983" spans="1:8" x14ac:dyDescent="0.2">
      <c r="A983" s="3" t="s">
        <v>15</v>
      </c>
      <c r="B983" s="2">
        <v>8</v>
      </c>
      <c r="C983" s="26" t="s">
        <v>7</v>
      </c>
      <c r="D983">
        <v>10</v>
      </c>
      <c r="E983" s="76">
        <v>16.493361431346415</v>
      </c>
      <c r="F983" s="76">
        <v>1.2173091761000907</v>
      </c>
      <c r="G983" s="76">
        <v>2.8029579624529326</v>
      </c>
      <c r="H983" s="35">
        <f t="shared" si="20"/>
        <v>20</v>
      </c>
    </row>
    <row r="984" spans="1:8" x14ac:dyDescent="0.2">
      <c r="A984" s="3" t="s">
        <v>15</v>
      </c>
      <c r="B984" s="2">
        <v>8</v>
      </c>
      <c r="C984" s="26" t="s">
        <v>7</v>
      </c>
      <c r="D984">
        <v>20</v>
      </c>
      <c r="E984" s="76">
        <v>9.4247779607693793</v>
      </c>
      <c r="F984" s="76">
        <v>0.97427112741379629</v>
      </c>
      <c r="G984" s="76">
        <v>2.2433421745175099</v>
      </c>
      <c r="H984" s="35">
        <f t="shared" si="20"/>
        <v>20</v>
      </c>
    </row>
    <row r="985" spans="1:8" x14ac:dyDescent="0.2">
      <c r="A985" s="3" t="s">
        <v>15</v>
      </c>
      <c r="B985" s="2">
        <v>8</v>
      </c>
      <c r="C985" s="26" t="s">
        <v>7</v>
      </c>
      <c r="D985">
        <v>0</v>
      </c>
      <c r="E985" s="76">
        <v>183.7831702350029</v>
      </c>
      <c r="F985" s="76">
        <v>2.2643057387763141</v>
      </c>
      <c r="G985" s="76">
        <v>5.2137566400872108</v>
      </c>
      <c r="H985" s="35">
        <f t="shared" si="20"/>
        <v>403</v>
      </c>
    </row>
    <row r="986" spans="1:8" x14ac:dyDescent="0.2">
      <c r="A986" s="3" t="s">
        <v>15</v>
      </c>
      <c r="B986" s="2">
        <v>8</v>
      </c>
      <c r="C986" s="26" t="s">
        <v>7</v>
      </c>
      <c r="D986">
        <v>10</v>
      </c>
      <c r="E986" s="76">
        <v>21.991148575128552</v>
      </c>
      <c r="F986" s="76">
        <v>1.3422479127083906</v>
      </c>
      <c r="G986" s="76">
        <v>3.0906400349047134</v>
      </c>
      <c r="H986" s="35">
        <f t="shared" si="20"/>
        <v>55</v>
      </c>
    </row>
    <row r="987" spans="1:8" x14ac:dyDescent="0.2">
      <c r="A987" s="3" t="s">
        <v>15</v>
      </c>
      <c r="B987" s="2">
        <v>8</v>
      </c>
      <c r="C987" s="26" t="s">
        <v>7</v>
      </c>
      <c r="D987">
        <v>25</v>
      </c>
      <c r="E987" s="76">
        <v>9.4247779607693793</v>
      </c>
      <c r="F987" s="76">
        <v>0.97427112741379629</v>
      </c>
      <c r="G987" s="76">
        <v>2.2433421745175099</v>
      </c>
      <c r="H987" s="35">
        <f t="shared" si="20"/>
        <v>20</v>
      </c>
    </row>
    <row r="988" spans="1:8" x14ac:dyDescent="0.2">
      <c r="A988" s="11" t="s">
        <v>15</v>
      </c>
      <c r="B988" s="7">
        <v>8</v>
      </c>
      <c r="C988" s="11" t="s">
        <v>7</v>
      </c>
      <c r="D988">
        <v>20</v>
      </c>
      <c r="E988" s="76">
        <v>67.347892511331196</v>
      </c>
      <c r="F988" s="76">
        <v>1.8283240100809797</v>
      </c>
      <c r="G988" s="76">
        <v>4.2098716107755587</v>
      </c>
      <c r="H988" s="35">
        <f t="shared" si="20"/>
        <v>148</v>
      </c>
    </row>
    <row r="989" spans="1:8" x14ac:dyDescent="0.2">
      <c r="A989" s="11" t="s">
        <v>15</v>
      </c>
      <c r="B989" s="7">
        <v>8</v>
      </c>
      <c r="C989" s="11" t="s">
        <v>7</v>
      </c>
      <c r="D989">
        <v>30</v>
      </c>
      <c r="E989" s="76">
        <v>14.137166941154069</v>
      </c>
      <c r="F989" s="76">
        <v>1.1503623864694774</v>
      </c>
      <c r="G989" s="76">
        <v>2.6488072826256741</v>
      </c>
      <c r="H989" s="35">
        <f t="shared" si="20"/>
        <v>20</v>
      </c>
    </row>
    <row r="990" spans="1:8" x14ac:dyDescent="0.2">
      <c r="A990" s="11" t="s">
        <v>15</v>
      </c>
      <c r="B990" s="7">
        <v>8</v>
      </c>
      <c r="C990" s="11" t="s">
        <v>7</v>
      </c>
      <c r="D990">
        <v>0</v>
      </c>
      <c r="E990" s="76">
        <v>1.7671458676442586</v>
      </c>
      <c r="F990" s="76">
        <v>0.24727239947753393</v>
      </c>
      <c r="G990" s="76">
        <v>0.56936574094583825</v>
      </c>
      <c r="H990" s="35">
        <f t="shared" si="20"/>
        <v>3</v>
      </c>
    </row>
    <row r="991" spans="1:8" x14ac:dyDescent="0.2">
      <c r="A991" s="3" t="s">
        <v>15</v>
      </c>
      <c r="B991" s="2">
        <v>8</v>
      </c>
      <c r="C991" s="3" t="s">
        <v>7</v>
      </c>
      <c r="D991">
        <v>30</v>
      </c>
      <c r="E991" s="76">
        <v>518.36278784231581</v>
      </c>
      <c r="F991" s="76">
        <v>2.71463381690804</v>
      </c>
      <c r="G991" s="76">
        <v>6.2506753597499802</v>
      </c>
      <c r="H991" s="35">
        <f t="shared" si="20"/>
        <v>1097</v>
      </c>
    </row>
    <row r="992" spans="1:8" x14ac:dyDescent="0.2">
      <c r="A992" s="3" t="s">
        <v>15</v>
      </c>
      <c r="B992" s="2">
        <v>9</v>
      </c>
      <c r="C992" s="26" t="s">
        <v>7</v>
      </c>
      <c r="D992">
        <v>15</v>
      </c>
      <c r="E992" s="76">
        <v>65.973445725385659</v>
      </c>
      <c r="F992" s="76">
        <v>1.8193691674280532</v>
      </c>
      <c r="G992" s="76">
        <v>4.1892523235728234</v>
      </c>
      <c r="H992" s="35">
        <f t="shared" si="20"/>
        <v>148</v>
      </c>
    </row>
    <row r="993" spans="1:8" x14ac:dyDescent="0.2">
      <c r="A993" s="3" t="s">
        <v>15</v>
      </c>
      <c r="B993" s="2">
        <v>9</v>
      </c>
      <c r="C993" s="26" t="s">
        <v>7</v>
      </c>
      <c r="D993">
        <v>20</v>
      </c>
      <c r="E993" s="76">
        <v>25.525440310417068</v>
      </c>
      <c r="F993" s="76">
        <v>1.4069732423450458</v>
      </c>
      <c r="G993" s="76">
        <v>3.2396756140652014</v>
      </c>
      <c r="H993" s="35">
        <f t="shared" si="20"/>
        <v>55</v>
      </c>
    </row>
    <row r="994" spans="1:8" x14ac:dyDescent="0.2">
      <c r="A994" s="3" t="s">
        <v>15</v>
      </c>
      <c r="B994" s="2">
        <v>9</v>
      </c>
      <c r="C994" s="26" t="s">
        <v>7</v>
      </c>
      <c r="D994">
        <v>25</v>
      </c>
      <c r="E994" s="76">
        <v>28.274333882308138</v>
      </c>
      <c r="F994" s="76">
        <v>1.4513923821334587</v>
      </c>
      <c r="G994" s="76">
        <v>3.3419544631856195</v>
      </c>
      <c r="H994" s="35">
        <f t="shared" si="20"/>
        <v>55</v>
      </c>
    </row>
    <row r="995" spans="1:8" x14ac:dyDescent="0.2">
      <c r="A995" s="11" t="s">
        <v>15</v>
      </c>
      <c r="B995" s="7">
        <v>9</v>
      </c>
      <c r="C995" s="11" t="s">
        <v>7</v>
      </c>
      <c r="D995">
        <v>60</v>
      </c>
      <c r="E995" s="76">
        <v>3.9269908169872414</v>
      </c>
      <c r="F995" s="76">
        <v>0.59405988570219026</v>
      </c>
      <c r="G995" s="76">
        <v>1.3678734371636099</v>
      </c>
      <c r="H995" s="35">
        <f t="shared" si="20"/>
        <v>7</v>
      </c>
    </row>
    <row r="996" spans="1:8" x14ac:dyDescent="0.2">
      <c r="A996" s="11" t="s">
        <v>15</v>
      </c>
      <c r="B996" s="7">
        <v>9</v>
      </c>
      <c r="C996" s="11" t="s">
        <v>7</v>
      </c>
      <c r="D996">
        <v>10</v>
      </c>
      <c r="E996" s="76">
        <v>21.205750411731103</v>
      </c>
      <c r="F996" s="76">
        <v>1.3264536455251588</v>
      </c>
      <c r="G996" s="76">
        <v>3.0542723907338387</v>
      </c>
      <c r="H996" s="35">
        <f t="shared" si="20"/>
        <v>55</v>
      </c>
    </row>
    <row r="997" spans="1:8" x14ac:dyDescent="0.2">
      <c r="A997" s="11" t="s">
        <v>15</v>
      </c>
      <c r="B997" s="7">
        <v>9</v>
      </c>
      <c r="C997" s="11" t="s">
        <v>7</v>
      </c>
      <c r="D997">
        <v>0</v>
      </c>
      <c r="E997" s="76">
        <v>0.39269908169872414</v>
      </c>
      <c r="F997" s="76">
        <v>-0.40594011429780974</v>
      </c>
      <c r="G997" s="76">
        <v>-0.93471165583043581</v>
      </c>
      <c r="H997" s="35">
        <f t="shared" si="20"/>
        <v>1</v>
      </c>
    </row>
    <row r="998" spans="1:8" x14ac:dyDescent="0.2">
      <c r="A998" s="11" t="s">
        <v>15</v>
      </c>
      <c r="B998" s="7">
        <v>9</v>
      </c>
      <c r="C998" s="11" t="s">
        <v>7</v>
      </c>
      <c r="D998">
        <v>5</v>
      </c>
      <c r="E998" s="76">
        <v>2.9452431127404308</v>
      </c>
      <c r="F998" s="76">
        <v>0.46912114909389024</v>
      </c>
      <c r="G998" s="76">
        <v>1.0801913647118289</v>
      </c>
      <c r="H998" s="35">
        <f t="shared" si="20"/>
        <v>3</v>
      </c>
    </row>
    <row r="999" spans="1:8" x14ac:dyDescent="0.2">
      <c r="A999" s="11" t="s">
        <v>15</v>
      </c>
      <c r="B999" s="7">
        <v>9</v>
      </c>
      <c r="C999" s="11" t="s">
        <v>7</v>
      </c>
      <c r="D999">
        <v>15</v>
      </c>
      <c r="E999" s="76">
        <v>7.8539816339744828</v>
      </c>
      <c r="F999" s="76">
        <v>0.8950898813661714</v>
      </c>
      <c r="G999" s="76">
        <v>2.061020617723555</v>
      </c>
      <c r="H999" s="35">
        <f t="shared" si="20"/>
        <v>20</v>
      </c>
    </row>
    <row r="1000" spans="1:8" x14ac:dyDescent="0.2">
      <c r="A1000" s="11" t="s">
        <v>15</v>
      </c>
      <c r="B1000" s="7">
        <v>9</v>
      </c>
      <c r="C1000" s="11" t="s">
        <v>7</v>
      </c>
      <c r="D1000">
        <v>20</v>
      </c>
      <c r="E1000" s="76">
        <v>37.110063220529433</v>
      </c>
      <c r="F1000" s="76">
        <v>1.5694916942114532</v>
      </c>
      <c r="G1000" s="76">
        <v>3.6138881786692614</v>
      </c>
      <c r="H1000" s="35">
        <f t="shared" si="20"/>
        <v>55</v>
      </c>
    </row>
    <row r="1001" spans="1:8" x14ac:dyDescent="0.2">
      <c r="A1001" s="11" t="s">
        <v>15</v>
      </c>
      <c r="B1001" s="7">
        <v>9</v>
      </c>
      <c r="C1001" s="11" t="s">
        <v>7</v>
      </c>
      <c r="D1001">
        <v>10</v>
      </c>
      <c r="E1001" s="76">
        <v>33.575771485240914</v>
      </c>
      <c r="F1001" s="76">
        <v>1.526026000430363</v>
      </c>
      <c r="G1001" s="76">
        <v>3.5138047201122786</v>
      </c>
      <c r="H1001" s="35">
        <f t="shared" si="20"/>
        <v>55</v>
      </c>
    </row>
    <row r="1002" spans="1:8" x14ac:dyDescent="0.2">
      <c r="A1002" s="11" t="s">
        <v>15</v>
      </c>
      <c r="B1002" s="7">
        <v>9</v>
      </c>
      <c r="C1002" s="11" t="s">
        <v>7</v>
      </c>
      <c r="D1002">
        <v>0</v>
      </c>
      <c r="E1002" s="76">
        <v>3.9269908169872414</v>
      </c>
      <c r="F1002" s="76">
        <v>0.59405988570219026</v>
      </c>
      <c r="G1002" s="76">
        <v>1.3678734371636099</v>
      </c>
      <c r="H1002" s="35">
        <f t="shared" si="20"/>
        <v>7</v>
      </c>
    </row>
    <row r="1003" spans="1:8" x14ac:dyDescent="0.2">
      <c r="A1003" s="3" t="s">
        <v>15</v>
      </c>
      <c r="B1003" s="2">
        <v>9</v>
      </c>
      <c r="C1003" s="3" t="s">
        <v>7</v>
      </c>
      <c r="D1003">
        <v>20</v>
      </c>
      <c r="E1003" s="76">
        <v>471.23889803846896</v>
      </c>
      <c r="F1003" s="76">
        <v>2.673241131749815</v>
      </c>
      <c r="G1003" s="76">
        <v>6.1553651799456555</v>
      </c>
      <c r="H1003" s="35">
        <f t="shared" si="20"/>
        <v>1097</v>
      </c>
    </row>
    <row r="1004" spans="1:8" x14ac:dyDescent="0.2">
      <c r="A1004" s="3" t="s">
        <v>15</v>
      </c>
      <c r="B1004" s="2">
        <v>9</v>
      </c>
      <c r="C1004" s="3" t="s">
        <v>7</v>
      </c>
      <c r="D1004">
        <v>0</v>
      </c>
      <c r="E1004" s="76">
        <v>100.53096491487338</v>
      </c>
      <c r="F1004" s="76">
        <v>2.00229985101404</v>
      </c>
      <c r="G1004" s="76">
        <v>4.6104657886491269</v>
      </c>
      <c r="H1004" s="35">
        <f t="shared" si="20"/>
        <v>148</v>
      </c>
    </row>
    <row r="1005" spans="1:8" x14ac:dyDescent="0.2">
      <c r="A1005" s="3" t="s">
        <v>15</v>
      </c>
      <c r="B1005" s="2">
        <v>10</v>
      </c>
      <c r="C1005" s="3" t="s">
        <v>7</v>
      </c>
      <c r="D1005">
        <v>0</v>
      </c>
      <c r="E1005" s="76">
        <v>2.1205750411731104</v>
      </c>
      <c r="F1005" s="76">
        <v>0.32645364552515876</v>
      </c>
      <c r="G1005" s="76">
        <v>0.75168729773979293</v>
      </c>
      <c r="H1005" s="35">
        <f t="shared" si="20"/>
        <v>3</v>
      </c>
    </row>
    <row r="1006" spans="1:8" x14ac:dyDescent="0.2">
      <c r="A1006" s="3" t="s">
        <v>15</v>
      </c>
      <c r="B1006" s="2">
        <v>10</v>
      </c>
      <c r="C1006" s="3" t="s">
        <v>7</v>
      </c>
      <c r="D1006">
        <v>10</v>
      </c>
      <c r="E1006" s="76">
        <v>0.78539816339744828</v>
      </c>
      <c r="F1006" s="76">
        <v>-0.10491011863382856</v>
      </c>
      <c r="G1006" s="76">
        <v>-0.24156447527049049</v>
      </c>
      <c r="H1006" s="35">
        <f t="shared" si="20"/>
        <v>1</v>
      </c>
    </row>
    <row r="1007" spans="1:8" x14ac:dyDescent="0.2">
      <c r="A1007" s="3" t="s">
        <v>15</v>
      </c>
      <c r="B1007" s="2">
        <v>10</v>
      </c>
      <c r="C1007" s="3" t="s">
        <v>7</v>
      </c>
      <c r="D1007">
        <v>0</v>
      </c>
      <c r="E1007" s="76">
        <v>6.8722339297276722</v>
      </c>
      <c r="F1007" s="76">
        <v>0.83709793438848468</v>
      </c>
      <c r="G1007" s="76">
        <v>1.9274892250990325</v>
      </c>
      <c r="H1007" s="35">
        <f t="shared" si="20"/>
        <v>7</v>
      </c>
    </row>
    <row r="1008" spans="1:8" x14ac:dyDescent="0.2">
      <c r="A1008" s="3" t="s">
        <v>15</v>
      </c>
      <c r="B1008" s="2">
        <v>10</v>
      </c>
      <c r="C1008" s="3" t="s">
        <v>7</v>
      </c>
      <c r="D1008">
        <v>50</v>
      </c>
      <c r="E1008" s="76">
        <v>82.466807156732074</v>
      </c>
      <c r="F1008" s="76">
        <v>1.9162791804361095</v>
      </c>
      <c r="G1008" s="76">
        <v>4.4123958748870331</v>
      </c>
      <c r="H1008" s="35">
        <f t="shared" si="20"/>
        <v>148</v>
      </c>
    </row>
    <row r="1009" spans="1:8" x14ac:dyDescent="0.2">
      <c r="A1009" s="3" t="s">
        <v>15</v>
      </c>
      <c r="B1009" s="2">
        <v>10</v>
      </c>
      <c r="C1009" s="3" t="s">
        <v>7</v>
      </c>
      <c r="D1009">
        <v>10</v>
      </c>
      <c r="E1009" s="76">
        <v>2.3561944901923448</v>
      </c>
      <c r="F1009" s="76">
        <v>0.37221113608583389</v>
      </c>
      <c r="G1009" s="76">
        <v>0.85704781339761926</v>
      </c>
      <c r="H1009" s="35">
        <f t="shared" si="20"/>
        <v>3</v>
      </c>
    </row>
    <row r="1010" spans="1:8" x14ac:dyDescent="0.2">
      <c r="A1010" s="3" t="s">
        <v>15</v>
      </c>
      <c r="B1010" s="7">
        <v>10</v>
      </c>
      <c r="C1010" s="11" t="s">
        <v>7</v>
      </c>
      <c r="D1010">
        <v>30</v>
      </c>
      <c r="E1010" s="76">
        <v>65.973445725385659</v>
      </c>
      <c r="F1010" s="76">
        <v>1.8193691674280532</v>
      </c>
      <c r="G1010" s="76">
        <v>4.1892523235728234</v>
      </c>
      <c r="H1010" s="35">
        <f t="shared" si="20"/>
        <v>148</v>
      </c>
    </row>
    <row r="1011" spans="1:8" x14ac:dyDescent="0.2">
      <c r="A1011" s="11" t="s">
        <v>32</v>
      </c>
      <c r="B1011" s="7">
        <v>1</v>
      </c>
      <c r="C1011" s="11" t="s">
        <v>13</v>
      </c>
      <c r="D1011">
        <v>0</v>
      </c>
      <c r="E1011" s="76">
        <v>4.7123889803846897</v>
      </c>
      <c r="F1011" s="76">
        <v>0.67324113174981504</v>
      </c>
      <c r="G1011" s="76">
        <v>1.5501949939575645</v>
      </c>
      <c r="H1011" s="35">
        <f t="shared" si="20"/>
        <v>7</v>
      </c>
    </row>
    <row r="1012" spans="1:8" x14ac:dyDescent="0.2">
      <c r="A1012" s="3" t="s">
        <v>32</v>
      </c>
      <c r="B1012" s="2">
        <v>2</v>
      </c>
      <c r="C1012" s="3" t="s">
        <v>13</v>
      </c>
      <c r="D1012">
        <v>0</v>
      </c>
      <c r="E1012" s="76">
        <v>2.5132741228718345</v>
      </c>
      <c r="F1012" s="76">
        <v>0.40023985968607745</v>
      </c>
      <c r="G1012" s="76">
        <v>0.92158633453519034</v>
      </c>
      <c r="H1012" s="35">
        <f t="shared" si="20"/>
        <v>3</v>
      </c>
    </row>
    <row r="1013" spans="1:8" x14ac:dyDescent="0.2">
      <c r="A1013" s="3" t="s">
        <v>32</v>
      </c>
      <c r="B1013" s="2">
        <v>2</v>
      </c>
      <c r="C1013" s="3" t="s">
        <v>13</v>
      </c>
      <c r="D1013">
        <v>0</v>
      </c>
      <c r="E1013" s="76">
        <v>0.7539822368615503</v>
      </c>
      <c r="F1013" s="76">
        <v>-0.12263888559426017</v>
      </c>
      <c r="G1013" s="76">
        <v>-0.28238646979074566</v>
      </c>
      <c r="H1013" s="35">
        <f t="shared" si="20"/>
        <v>1</v>
      </c>
    </row>
    <row r="1014" spans="1:8" x14ac:dyDescent="0.2">
      <c r="A1014" s="3" t="s">
        <v>32</v>
      </c>
      <c r="B1014" s="2">
        <v>3</v>
      </c>
      <c r="C1014" s="3" t="s">
        <v>13</v>
      </c>
      <c r="D1014">
        <v>15</v>
      </c>
      <c r="E1014" s="76">
        <v>4.7123889803846897</v>
      </c>
      <c r="F1014" s="76">
        <v>0.67324113174981504</v>
      </c>
      <c r="G1014" s="76">
        <v>1.5501949939575645</v>
      </c>
      <c r="H1014" s="35">
        <f t="shared" si="20"/>
        <v>7</v>
      </c>
    </row>
    <row r="1015" spans="1:8" x14ac:dyDescent="0.2">
      <c r="A1015" s="3" t="s">
        <v>32</v>
      </c>
      <c r="B1015" s="2">
        <v>3</v>
      </c>
      <c r="C1015" s="3" t="s">
        <v>13</v>
      </c>
      <c r="D1015">
        <v>5</v>
      </c>
      <c r="E1015" s="76">
        <v>14.137166941154069</v>
      </c>
      <c r="F1015" s="76">
        <v>1.1503623864694774</v>
      </c>
      <c r="G1015" s="76">
        <v>2.6488072826256741</v>
      </c>
      <c r="H1015" s="35">
        <f t="shared" si="20"/>
        <v>20</v>
      </c>
    </row>
    <row r="1016" spans="1:8" x14ac:dyDescent="0.2">
      <c r="A1016" s="3" t="s">
        <v>32</v>
      </c>
      <c r="B1016" s="2">
        <v>3</v>
      </c>
      <c r="C1016" s="3" t="s">
        <v>13</v>
      </c>
      <c r="D1016">
        <v>0</v>
      </c>
      <c r="E1016" s="76">
        <v>0.23561944901923448</v>
      </c>
      <c r="F1016" s="76">
        <v>-0.62778886391416611</v>
      </c>
      <c r="G1016" s="76">
        <v>-1.4455372795964265</v>
      </c>
      <c r="H1016" s="35">
        <f t="shared" si="20"/>
        <v>0.37</v>
      </c>
    </row>
    <row r="1017" spans="1:8" x14ac:dyDescent="0.2">
      <c r="A1017" s="3" t="s">
        <v>32</v>
      </c>
      <c r="B1017" s="2">
        <v>3</v>
      </c>
      <c r="C1017" s="3" t="s">
        <v>13</v>
      </c>
      <c r="D1017">
        <v>0</v>
      </c>
      <c r="E1017" s="76">
        <v>0.15707963267948966</v>
      </c>
      <c r="F1017" s="76">
        <v>-0.80388012296984734</v>
      </c>
      <c r="G1017" s="76">
        <v>-1.8510023877045909</v>
      </c>
      <c r="H1017" s="35">
        <f t="shared" si="20"/>
        <v>0.37</v>
      </c>
    </row>
    <row r="1018" spans="1:8" x14ac:dyDescent="0.2">
      <c r="A1018" s="3" t="s">
        <v>32</v>
      </c>
      <c r="B1018" s="2">
        <v>3</v>
      </c>
      <c r="C1018" s="3" t="s">
        <v>13</v>
      </c>
      <c r="D1018">
        <v>5</v>
      </c>
      <c r="E1018" s="76">
        <v>0.50265482457436694</v>
      </c>
      <c r="F1018" s="76">
        <v>-0.29873014464994135</v>
      </c>
      <c r="G1018" s="76">
        <v>-0.68785157789890994</v>
      </c>
      <c r="H1018" s="35">
        <f t="shared" si="20"/>
        <v>1</v>
      </c>
    </row>
    <row r="1019" spans="1:8" x14ac:dyDescent="0.2">
      <c r="A1019" s="3" t="s">
        <v>32</v>
      </c>
      <c r="B1019" s="2">
        <v>3</v>
      </c>
      <c r="C1019" s="3" t="s">
        <v>13</v>
      </c>
      <c r="D1019">
        <v>60</v>
      </c>
      <c r="E1019" s="76">
        <v>6.0475658581603522</v>
      </c>
      <c r="F1019" s="76">
        <v>0.78158060653865336</v>
      </c>
      <c r="G1019" s="76">
        <v>1.7996558535891478</v>
      </c>
      <c r="H1019" s="35">
        <f t="shared" si="20"/>
        <v>7</v>
      </c>
    </row>
    <row r="1020" spans="1:8" x14ac:dyDescent="0.2">
      <c r="A1020" s="3" t="s">
        <v>32</v>
      </c>
      <c r="B1020" s="2">
        <v>3</v>
      </c>
      <c r="C1020" s="3" t="s">
        <v>13</v>
      </c>
      <c r="D1020">
        <v>15</v>
      </c>
      <c r="E1020" s="76">
        <v>5.8904862254808616</v>
      </c>
      <c r="F1020" s="76">
        <v>0.7701511447578715</v>
      </c>
      <c r="G1020" s="76">
        <v>1.7733385452717743</v>
      </c>
      <c r="H1020" s="35">
        <f t="shared" si="20"/>
        <v>7</v>
      </c>
    </row>
    <row r="1021" spans="1:8" x14ac:dyDescent="0.2">
      <c r="A1021" s="3" t="s">
        <v>32</v>
      </c>
      <c r="B1021" s="2">
        <v>3</v>
      </c>
      <c r="C1021" s="3" t="s">
        <v>13</v>
      </c>
      <c r="D1021">
        <v>5</v>
      </c>
      <c r="E1021" s="76">
        <v>2.9452431127404308</v>
      </c>
      <c r="F1021" s="76">
        <v>0.46912114909389024</v>
      </c>
      <c r="G1021" s="76">
        <v>1.0801913647118289</v>
      </c>
      <c r="H1021" s="35">
        <f t="shared" si="20"/>
        <v>3</v>
      </c>
    </row>
    <row r="1022" spans="1:8" x14ac:dyDescent="0.2">
      <c r="A1022" s="3" t="s">
        <v>32</v>
      </c>
      <c r="B1022" s="2">
        <v>3</v>
      </c>
      <c r="C1022" s="3" t="s">
        <v>13</v>
      </c>
      <c r="D1022">
        <v>15</v>
      </c>
      <c r="E1022" s="76">
        <v>12.370021073509811</v>
      </c>
      <c r="F1022" s="76">
        <v>1.0923704394917908</v>
      </c>
      <c r="G1022" s="76">
        <v>2.5152758900011518</v>
      </c>
      <c r="H1022" s="35">
        <f t="shared" si="20"/>
        <v>20</v>
      </c>
    </row>
    <row r="1023" spans="1:8" x14ac:dyDescent="0.2">
      <c r="A1023" s="3" t="s">
        <v>32</v>
      </c>
      <c r="B1023" s="7">
        <v>3</v>
      </c>
      <c r="C1023" s="11" t="s">
        <v>13</v>
      </c>
      <c r="D1023">
        <v>0</v>
      </c>
      <c r="E1023" s="76">
        <v>0.78539816339744828</v>
      </c>
      <c r="F1023" s="76">
        <v>-0.10491011863382856</v>
      </c>
      <c r="G1023" s="76">
        <v>-0.24156447527049049</v>
      </c>
      <c r="H1023" s="35">
        <f t="shared" si="20"/>
        <v>1</v>
      </c>
    </row>
    <row r="1024" spans="1:8" x14ac:dyDescent="0.2">
      <c r="A1024" s="3" t="s">
        <v>32</v>
      </c>
      <c r="B1024" s="7">
        <v>3</v>
      </c>
      <c r="C1024" s="11" t="s">
        <v>13</v>
      </c>
      <c r="D1024">
        <v>0</v>
      </c>
      <c r="E1024" s="76">
        <v>0.78539816339744828</v>
      </c>
      <c r="F1024" s="76">
        <v>-0.10491011863382856</v>
      </c>
      <c r="G1024" s="76">
        <v>-0.24156447527049049</v>
      </c>
      <c r="H1024" s="35">
        <f t="shared" si="20"/>
        <v>1</v>
      </c>
    </row>
    <row r="1025" spans="1:8" x14ac:dyDescent="0.2">
      <c r="A1025" s="3" t="s">
        <v>32</v>
      </c>
      <c r="B1025" s="7">
        <v>3</v>
      </c>
      <c r="C1025" s="11" t="s">
        <v>13</v>
      </c>
      <c r="D1025">
        <v>0</v>
      </c>
      <c r="E1025" s="76">
        <v>3.1415926535897931</v>
      </c>
      <c r="F1025" s="76">
        <v>0.49714987269413385</v>
      </c>
      <c r="G1025" s="76">
        <v>1.1447298858494002</v>
      </c>
      <c r="H1025" s="35">
        <f t="shared" si="20"/>
        <v>7</v>
      </c>
    </row>
    <row r="1026" spans="1:8" x14ac:dyDescent="0.2">
      <c r="A1026" s="3" t="s">
        <v>32</v>
      </c>
      <c r="B1026" s="2">
        <v>4</v>
      </c>
      <c r="C1026" s="3" t="s">
        <v>13</v>
      </c>
      <c r="D1026">
        <v>5</v>
      </c>
      <c r="E1026" s="76">
        <v>4.7123889803846897</v>
      </c>
      <c r="F1026" s="76">
        <v>0.67324113174981504</v>
      </c>
      <c r="G1026" s="76">
        <v>1.5501949939575645</v>
      </c>
      <c r="H1026" s="35">
        <f t="shared" si="20"/>
        <v>7</v>
      </c>
    </row>
    <row r="1027" spans="1:8" x14ac:dyDescent="0.2">
      <c r="A1027" s="3" t="s">
        <v>32</v>
      </c>
      <c r="B1027" s="7">
        <v>4</v>
      </c>
      <c r="C1027" s="11" t="s">
        <v>13</v>
      </c>
      <c r="D1027">
        <v>0</v>
      </c>
      <c r="E1027" s="76">
        <v>1.5707963267948966</v>
      </c>
      <c r="F1027" s="76">
        <v>0.19611987703015263</v>
      </c>
      <c r="G1027" s="76">
        <v>0.45158270528945482</v>
      </c>
      <c r="H1027" s="35">
        <f t="shared" ref="H1027:H1090" si="21">VLOOKUP(E1027,J$2:K$16,2)</f>
        <v>3</v>
      </c>
    </row>
    <row r="1028" spans="1:8" x14ac:dyDescent="0.2">
      <c r="A1028" s="3" t="s">
        <v>32</v>
      </c>
      <c r="B1028" s="2">
        <v>5</v>
      </c>
      <c r="C1028" s="3" t="s">
        <v>13</v>
      </c>
      <c r="D1028">
        <v>30</v>
      </c>
      <c r="E1028" s="76">
        <v>12.370021073509811</v>
      </c>
      <c r="F1028" s="76">
        <v>1.0923704394917908</v>
      </c>
      <c r="G1028" s="76">
        <v>2.5152758900011518</v>
      </c>
      <c r="H1028" s="35">
        <f t="shared" si="21"/>
        <v>20</v>
      </c>
    </row>
    <row r="1029" spans="1:8" x14ac:dyDescent="0.2">
      <c r="A1029" s="3" t="s">
        <v>32</v>
      </c>
      <c r="B1029" s="2">
        <v>5</v>
      </c>
      <c r="C1029" s="3" t="s">
        <v>13</v>
      </c>
      <c r="D1029">
        <v>25</v>
      </c>
      <c r="E1029" s="76">
        <v>26.507188014663878</v>
      </c>
      <c r="F1029" s="76">
        <v>1.4233636585332152</v>
      </c>
      <c r="G1029" s="76">
        <v>3.2774159420480484</v>
      </c>
      <c r="H1029" s="35">
        <f t="shared" si="21"/>
        <v>55</v>
      </c>
    </row>
    <row r="1030" spans="1:8" x14ac:dyDescent="0.2">
      <c r="A1030" s="3" t="s">
        <v>32</v>
      </c>
      <c r="B1030" s="2">
        <v>5</v>
      </c>
      <c r="C1030" s="3" t="s">
        <v>13</v>
      </c>
      <c r="D1030">
        <v>10</v>
      </c>
      <c r="E1030" s="76">
        <v>6.0475658581603522</v>
      </c>
      <c r="F1030" s="76">
        <v>0.78158060653865336</v>
      </c>
      <c r="G1030" s="76">
        <v>1.7996558535891478</v>
      </c>
      <c r="H1030" s="35">
        <f t="shared" si="21"/>
        <v>7</v>
      </c>
    </row>
    <row r="1031" spans="1:8" x14ac:dyDescent="0.2">
      <c r="A1031" s="3" t="s">
        <v>32</v>
      </c>
      <c r="B1031" s="2">
        <v>5</v>
      </c>
      <c r="C1031" s="3" t="s">
        <v>13</v>
      </c>
      <c r="D1031">
        <v>5</v>
      </c>
      <c r="E1031" s="76">
        <v>21.991148575128552</v>
      </c>
      <c r="F1031" s="76">
        <v>1.3422479127083906</v>
      </c>
      <c r="G1031" s="76">
        <v>3.0906400349047134</v>
      </c>
      <c r="H1031" s="35">
        <f t="shared" si="21"/>
        <v>55</v>
      </c>
    </row>
    <row r="1032" spans="1:8" x14ac:dyDescent="0.2">
      <c r="A1032" s="3" t="s">
        <v>32</v>
      </c>
      <c r="B1032" s="2">
        <v>5</v>
      </c>
      <c r="C1032" s="3" t="s">
        <v>13</v>
      </c>
      <c r="D1032">
        <v>10</v>
      </c>
      <c r="E1032" s="76">
        <v>5.497787143782138</v>
      </c>
      <c r="F1032" s="76">
        <v>0.74018792138042833</v>
      </c>
      <c r="G1032" s="76">
        <v>1.7043456737848228</v>
      </c>
      <c r="H1032" s="35">
        <f t="shared" si="21"/>
        <v>7</v>
      </c>
    </row>
    <row r="1033" spans="1:8" x14ac:dyDescent="0.2">
      <c r="A1033" s="3" t="s">
        <v>32</v>
      </c>
      <c r="B1033" s="2">
        <v>5</v>
      </c>
      <c r="C1033" s="3" t="s">
        <v>13</v>
      </c>
      <c r="D1033">
        <v>40</v>
      </c>
      <c r="E1033" s="76">
        <v>0.47123889803846897</v>
      </c>
      <c r="F1033" s="76">
        <v>-0.32675886825018491</v>
      </c>
      <c r="G1033" s="76">
        <v>-0.75239009903648113</v>
      </c>
      <c r="H1033" s="35">
        <f t="shared" si="21"/>
        <v>1</v>
      </c>
    </row>
    <row r="1034" spans="1:8" x14ac:dyDescent="0.2">
      <c r="A1034" s="3" t="s">
        <v>32</v>
      </c>
      <c r="B1034" s="7">
        <v>5</v>
      </c>
      <c r="C1034" s="11" t="s">
        <v>13</v>
      </c>
      <c r="D1034">
        <v>0</v>
      </c>
      <c r="E1034" s="76">
        <v>4.7123889803846897</v>
      </c>
      <c r="F1034" s="76">
        <v>0.67324113174981504</v>
      </c>
      <c r="G1034" s="76">
        <v>1.5501949939575645</v>
      </c>
      <c r="H1034" s="35">
        <f t="shared" si="21"/>
        <v>7</v>
      </c>
    </row>
    <row r="1035" spans="1:8" x14ac:dyDescent="0.2">
      <c r="A1035" s="3" t="s">
        <v>32</v>
      </c>
      <c r="B1035" s="7">
        <v>5</v>
      </c>
      <c r="C1035" s="11" t="s">
        <v>13</v>
      </c>
      <c r="D1035">
        <v>0</v>
      </c>
      <c r="E1035" s="76">
        <v>18.849555921538759</v>
      </c>
      <c r="F1035" s="76">
        <v>1.2753011230777775</v>
      </c>
      <c r="G1035" s="76">
        <v>2.9364893550774553</v>
      </c>
      <c r="H1035" s="35">
        <f t="shared" si="21"/>
        <v>20</v>
      </c>
    </row>
    <row r="1036" spans="1:8" x14ac:dyDescent="0.2">
      <c r="A1036" s="3" t="s">
        <v>32</v>
      </c>
      <c r="B1036" s="7">
        <v>5</v>
      </c>
      <c r="C1036" s="11" t="s">
        <v>13</v>
      </c>
      <c r="D1036">
        <v>0</v>
      </c>
      <c r="E1036" s="76">
        <v>0.78539816339744828</v>
      </c>
      <c r="F1036" s="76">
        <v>-0.10491011863382856</v>
      </c>
      <c r="G1036" s="76">
        <v>-0.24156447527049049</v>
      </c>
      <c r="H1036" s="35">
        <f t="shared" si="21"/>
        <v>1</v>
      </c>
    </row>
    <row r="1037" spans="1:8" x14ac:dyDescent="0.2">
      <c r="A1037" s="3" t="s">
        <v>32</v>
      </c>
      <c r="B1037" s="7">
        <v>5</v>
      </c>
      <c r="C1037" s="11" t="s">
        <v>13</v>
      </c>
      <c r="D1037">
        <v>0</v>
      </c>
      <c r="E1037" s="76">
        <v>7.0685834705770345</v>
      </c>
      <c r="F1037" s="76">
        <v>0.84933239080549627</v>
      </c>
      <c r="G1037" s="76">
        <v>1.9556601020657289</v>
      </c>
      <c r="H1037" s="35">
        <f t="shared" si="21"/>
        <v>20</v>
      </c>
    </row>
    <row r="1038" spans="1:8" x14ac:dyDescent="0.2">
      <c r="A1038" s="3" t="s">
        <v>32</v>
      </c>
      <c r="B1038" s="2">
        <v>6</v>
      </c>
      <c r="C1038" s="3" t="s">
        <v>13</v>
      </c>
      <c r="D1038">
        <v>5</v>
      </c>
      <c r="E1038" s="76">
        <v>8.7964594300514207</v>
      </c>
      <c r="F1038" s="76">
        <v>0.94430790403635301</v>
      </c>
      <c r="G1038" s="76">
        <v>2.1743493030305583</v>
      </c>
      <c r="H1038" s="35">
        <f t="shared" si="21"/>
        <v>20</v>
      </c>
    </row>
    <row r="1039" spans="1:8" x14ac:dyDescent="0.2">
      <c r="A1039" s="3" t="s">
        <v>32</v>
      </c>
      <c r="B1039" s="2">
        <v>7</v>
      </c>
      <c r="C1039" s="3" t="s">
        <v>13</v>
      </c>
      <c r="D1039">
        <v>0</v>
      </c>
      <c r="E1039" s="76">
        <v>1.6964600329384885</v>
      </c>
      <c r="F1039" s="76">
        <v>0.22954363251710239</v>
      </c>
      <c r="G1039" s="76">
        <v>0.52854374642558322</v>
      </c>
      <c r="H1039" s="35">
        <f t="shared" si="21"/>
        <v>3</v>
      </c>
    </row>
    <row r="1040" spans="1:8" x14ac:dyDescent="0.2">
      <c r="A1040" s="3" t="s">
        <v>32</v>
      </c>
      <c r="B1040" s="2">
        <v>7</v>
      </c>
      <c r="C1040" s="3" t="s">
        <v>13</v>
      </c>
      <c r="D1040">
        <v>10</v>
      </c>
      <c r="E1040" s="76">
        <v>10.995574287564276</v>
      </c>
      <c r="F1040" s="76">
        <v>1.0412179170444096</v>
      </c>
      <c r="G1040" s="76">
        <v>2.397492854344768</v>
      </c>
      <c r="H1040" s="35">
        <f t="shared" si="21"/>
        <v>20</v>
      </c>
    </row>
    <row r="1041" spans="1:8" x14ac:dyDescent="0.2">
      <c r="A1041" s="3" t="s">
        <v>32</v>
      </c>
      <c r="B1041" s="2">
        <v>8</v>
      </c>
      <c r="C1041" s="3" t="s">
        <v>13</v>
      </c>
      <c r="D1041">
        <v>5</v>
      </c>
      <c r="E1041" s="76">
        <v>1.7278759594743864</v>
      </c>
      <c r="F1041" s="76">
        <v>0.23751256218837774</v>
      </c>
      <c r="G1041" s="76">
        <v>0.54689288509377987</v>
      </c>
      <c r="H1041" s="35">
        <f t="shared" si="21"/>
        <v>3</v>
      </c>
    </row>
    <row r="1042" spans="1:8" x14ac:dyDescent="0.2">
      <c r="A1042" s="3" t="s">
        <v>32</v>
      </c>
      <c r="B1042" s="2">
        <v>8</v>
      </c>
      <c r="C1042" s="3" t="s">
        <v>13</v>
      </c>
      <c r="D1042">
        <v>0</v>
      </c>
      <c r="E1042" s="76">
        <v>1.4137166941154067</v>
      </c>
      <c r="F1042" s="76">
        <v>0.15036238646947744</v>
      </c>
      <c r="G1042" s="76">
        <v>0.34622218963162837</v>
      </c>
      <c r="H1042" s="35">
        <f t="shared" si="21"/>
        <v>3</v>
      </c>
    </row>
    <row r="1043" spans="1:8" x14ac:dyDescent="0.2">
      <c r="A1043" s="3" t="s">
        <v>32</v>
      </c>
      <c r="B1043" s="2">
        <v>8</v>
      </c>
      <c r="C1043" s="3" t="s">
        <v>13</v>
      </c>
      <c r="D1043">
        <v>30</v>
      </c>
      <c r="E1043" s="76">
        <v>4.7123889803846897</v>
      </c>
      <c r="F1043" s="76">
        <v>0.67324113174981504</v>
      </c>
      <c r="G1043" s="76">
        <v>1.5501949939575645</v>
      </c>
      <c r="H1043" s="35">
        <f t="shared" si="21"/>
        <v>7</v>
      </c>
    </row>
    <row r="1044" spans="1:8" x14ac:dyDescent="0.2">
      <c r="A1044" s="3" t="s">
        <v>32</v>
      </c>
      <c r="B1044" s="2">
        <v>10</v>
      </c>
      <c r="C1044" s="3" t="s">
        <v>13</v>
      </c>
      <c r="D1044">
        <v>0</v>
      </c>
      <c r="E1044" s="76">
        <v>12.566370614359172</v>
      </c>
      <c r="F1044" s="76">
        <v>1.0992098640220962</v>
      </c>
      <c r="G1044" s="76">
        <v>2.5310242469692907</v>
      </c>
      <c r="H1044" s="35">
        <f t="shared" si="21"/>
        <v>20</v>
      </c>
    </row>
    <row r="1045" spans="1:8" x14ac:dyDescent="0.2">
      <c r="A1045" s="3" t="s">
        <v>32</v>
      </c>
      <c r="B1045" s="2">
        <v>2</v>
      </c>
      <c r="C1045" s="3" t="s">
        <v>23</v>
      </c>
      <c r="D1045">
        <v>20</v>
      </c>
      <c r="E1045" s="76">
        <v>74.220126441058866</v>
      </c>
      <c r="F1045" s="76">
        <v>1.8705216898754344</v>
      </c>
      <c r="G1045" s="76">
        <v>4.3070353592292063</v>
      </c>
      <c r="H1045" s="35">
        <f t="shared" si="21"/>
        <v>148</v>
      </c>
    </row>
    <row r="1046" spans="1:8" x14ac:dyDescent="0.2">
      <c r="A1046" s="3" t="s">
        <v>32</v>
      </c>
      <c r="B1046" s="2">
        <v>2</v>
      </c>
      <c r="C1046" s="3" t="s">
        <v>23</v>
      </c>
      <c r="D1046">
        <v>45</v>
      </c>
      <c r="E1046" s="76">
        <v>1017.0906215996955</v>
      </c>
      <c r="F1046" s="76">
        <v>3.0073596497834423</v>
      </c>
      <c r="G1046" s="76">
        <v>6.9247014988631479</v>
      </c>
      <c r="H1046" s="35">
        <f t="shared" si="21"/>
        <v>1097</v>
      </c>
    </row>
    <row r="1047" spans="1:8" x14ac:dyDescent="0.2">
      <c r="A1047" s="3" t="s">
        <v>32</v>
      </c>
      <c r="B1047" s="2">
        <v>6</v>
      </c>
      <c r="C1047" s="3" t="s">
        <v>23</v>
      </c>
      <c r="D1047">
        <v>2</v>
      </c>
      <c r="E1047" s="76">
        <v>31.415926535897931</v>
      </c>
      <c r="F1047" s="76">
        <v>1.4971498726941339</v>
      </c>
      <c r="G1047" s="76">
        <v>3.4473149788434458</v>
      </c>
      <c r="H1047" s="35">
        <f t="shared" si="21"/>
        <v>55</v>
      </c>
    </row>
    <row r="1048" spans="1:8" x14ac:dyDescent="0.2">
      <c r="A1048" s="3" t="s">
        <v>32</v>
      </c>
      <c r="B1048" s="2">
        <v>6</v>
      </c>
      <c r="C1048" s="3" t="s">
        <v>23</v>
      </c>
      <c r="D1048">
        <v>40</v>
      </c>
      <c r="E1048" s="76">
        <v>116.63162726452107</v>
      </c>
      <c r="F1048" s="76">
        <v>2.0668163350194027</v>
      </c>
      <c r="G1048" s="76">
        <v>4.7590204829722635</v>
      </c>
      <c r="H1048" s="35">
        <f t="shared" si="21"/>
        <v>148</v>
      </c>
    </row>
    <row r="1049" spans="1:8" x14ac:dyDescent="0.2">
      <c r="A1049" s="11" t="s">
        <v>32</v>
      </c>
      <c r="B1049" s="7">
        <v>8</v>
      </c>
      <c r="C1049" s="11" t="s">
        <v>23</v>
      </c>
      <c r="D1049">
        <v>10</v>
      </c>
      <c r="E1049" s="76">
        <v>3769.9111843077517</v>
      </c>
      <c r="F1049" s="76">
        <v>3.5763311187417588</v>
      </c>
      <c r="G1049" s="76">
        <v>8.2348067216254925</v>
      </c>
      <c r="H1049" s="35">
        <f t="shared" si="21"/>
        <v>8103</v>
      </c>
    </row>
    <row r="1050" spans="1:8" x14ac:dyDescent="0.2">
      <c r="A1050" s="3" t="s">
        <v>32</v>
      </c>
      <c r="B1050" s="2">
        <v>10</v>
      </c>
      <c r="C1050" s="3" t="s">
        <v>23</v>
      </c>
      <c r="D1050">
        <v>5</v>
      </c>
      <c r="E1050" s="76">
        <v>7.8539816339744828</v>
      </c>
      <c r="F1050" s="76">
        <v>0.8950898813661714</v>
      </c>
      <c r="G1050" s="76">
        <v>2.061020617723555</v>
      </c>
      <c r="H1050" s="35">
        <f t="shared" si="21"/>
        <v>20</v>
      </c>
    </row>
    <row r="1051" spans="1:8" x14ac:dyDescent="0.2">
      <c r="A1051" s="3" t="s">
        <v>32</v>
      </c>
      <c r="B1051" s="2">
        <v>10</v>
      </c>
      <c r="C1051" s="3" t="s">
        <v>23</v>
      </c>
      <c r="D1051">
        <v>0</v>
      </c>
      <c r="E1051" s="76">
        <v>9.4247779607693788E-2</v>
      </c>
      <c r="F1051" s="76">
        <v>-1.0257288725862037</v>
      </c>
      <c r="G1051" s="76">
        <v>-2.3618280114705814</v>
      </c>
      <c r="H1051" s="35">
        <f t="shared" si="21"/>
        <v>0.37</v>
      </c>
    </row>
    <row r="1052" spans="1:8" x14ac:dyDescent="0.2">
      <c r="A1052" s="3" t="s">
        <v>32</v>
      </c>
      <c r="B1052" s="2">
        <v>10</v>
      </c>
      <c r="C1052" s="3" t="s">
        <v>23</v>
      </c>
      <c r="D1052">
        <v>0</v>
      </c>
      <c r="E1052" s="76">
        <v>7.0685834705770348E-2</v>
      </c>
      <c r="F1052" s="76">
        <v>-1.1506676091945036</v>
      </c>
      <c r="G1052" s="76">
        <v>-2.6495100839223626</v>
      </c>
      <c r="H1052" s="35">
        <f t="shared" si="21"/>
        <v>0.37</v>
      </c>
    </row>
    <row r="1053" spans="1:8" x14ac:dyDescent="0.2">
      <c r="A1053" s="3" t="s">
        <v>32</v>
      </c>
      <c r="B1053" s="2">
        <v>10</v>
      </c>
      <c r="C1053" s="3" t="s">
        <v>23</v>
      </c>
      <c r="D1053">
        <v>40</v>
      </c>
      <c r="E1053" s="76">
        <v>53.014376029327757</v>
      </c>
      <c r="F1053" s="76">
        <v>1.7243936541971963</v>
      </c>
      <c r="G1053" s="76">
        <v>3.9705631226079938</v>
      </c>
      <c r="H1053" s="35">
        <f t="shared" si="21"/>
        <v>55</v>
      </c>
    </row>
    <row r="1054" spans="1:8" x14ac:dyDescent="0.2">
      <c r="A1054" s="3" t="s">
        <v>32</v>
      </c>
      <c r="B1054" s="2">
        <v>10</v>
      </c>
      <c r="C1054" s="3" t="s">
        <v>23</v>
      </c>
      <c r="D1054">
        <v>5</v>
      </c>
      <c r="E1054" s="76">
        <v>15.707963267948966</v>
      </c>
      <c r="F1054" s="76">
        <v>1.1961198770301527</v>
      </c>
      <c r="G1054" s="76">
        <v>2.7541677982835004</v>
      </c>
      <c r="H1054" s="35">
        <f t="shared" si="21"/>
        <v>20</v>
      </c>
    </row>
    <row r="1055" spans="1:8" x14ac:dyDescent="0.2">
      <c r="A1055" s="3" t="s">
        <v>32</v>
      </c>
      <c r="B1055" s="2">
        <v>10</v>
      </c>
      <c r="C1055" s="3" t="s">
        <v>23</v>
      </c>
      <c r="D1055">
        <v>5</v>
      </c>
      <c r="E1055" s="76">
        <v>21.598449493429829</v>
      </c>
      <c r="F1055" s="76">
        <v>1.334422575196434</v>
      </c>
      <c r="G1055" s="76">
        <v>3.0726215294020354</v>
      </c>
      <c r="H1055" s="35">
        <f t="shared" si="21"/>
        <v>55</v>
      </c>
    </row>
    <row r="1056" spans="1:8" x14ac:dyDescent="0.2">
      <c r="A1056" s="3" t="s">
        <v>32</v>
      </c>
      <c r="B1056" s="2">
        <v>1</v>
      </c>
      <c r="C1056" s="3" t="s">
        <v>16</v>
      </c>
      <c r="D1056">
        <v>70</v>
      </c>
      <c r="E1056" s="76">
        <v>881.21673933193699</v>
      </c>
      <c r="F1056" s="76">
        <v>2.9450827382863141</v>
      </c>
      <c r="G1056" s="76">
        <v>6.7813036108121514</v>
      </c>
      <c r="H1056" s="35">
        <f t="shared" si="21"/>
        <v>1097</v>
      </c>
    </row>
    <row r="1057" spans="1:8" x14ac:dyDescent="0.2">
      <c r="A1057" s="3" t="s">
        <v>32</v>
      </c>
      <c r="B1057" s="2">
        <v>1</v>
      </c>
      <c r="C1057" s="3" t="s">
        <v>16</v>
      </c>
      <c r="D1057">
        <v>0</v>
      </c>
      <c r="E1057" s="76">
        <v>3.7699111843077522</v>
      </c>
      <c r="F1057" s="76">
        <v>0.57633111874175869</v>
      </c>
      <c r="G1057" s="76">
        <v>1.3270514426433548</v>
      </c>
      <c r="H1057" s="35">
        <f t="shared" si="21"/>
        <v>7</v>
      </c>
    </row>
    <row r="1058" spans="1:8" x14ac:dyDescent="0.2">
      <c r="A1058" s="3" t="s">
        <v>32</v>
      </c>
      <c r="B1058" s="2">
        <v>1</v>
      </c>
      <c r="C1058" s="3" t="s">
        <v>16</v>
      </c>
      <c r="D1058">
        <v>5</v>
      </c>
      <c r="E1058" s="76">
        <v>3.5342917352885173</v>
      </c>
      <c r="F1058" s="76">
        <v>0.54830239514151513</v>
      </c>
      <c r="G1058" s="76">
        <v>1.2625129215057835</v>
      </c>
      <c r="H1058" s="35">
        <f t="shared" si="21"/>
        <v>7</v>
      </c>
    </row>
    <row r="1059" spans="1:8" x14ac:dyDescent="0.2">
      <c r="A1059" s="3" t="s">
        <v>32</v>
      </c>
      <c r="B1059" s="2">
        <v>1</v>
      </c>
      <c r="C1059" s="3" t="s">
        <v>16</v>
      </c>
      <c r="D1059">
        <v>0</v>
      </c>
      <c r="E1059" s="76">
        <v>0.62831853071795862</v>
      </c>
      <c r="F1059" s="76">
        <v>-0.20182013164188498</v>
      </c>
      <c r="G1059" s="76">
        <v>-0.46470802658470023</v>
      </c>
      <c r="H1059" s="35">
        <f t="shared" si="21"/>
        <v>1</v>
      </c>
    </row>
    <row r="1060" spans="1:8" x14ac:dyDescent="0.2">
      <c r="A1060" s="3" t="s">
        <v>32</v>
      </c>
      <c r="B1060" s="2">
        <v>1</v>
      </c>
      <c r="C1060" s="3" t="s">
        <v>16</v>
      </c>
      <c r="D1060">
        <v>0</v>
      </c>
      <c r="E1060" s="76">
        <v>12.762720155208534</v>
      </c>
      <c r="F1060" s="76">
        <v>1.1059432466810646</v>
      </c>
      <c r="G1060" s="76">
        <v>2.546528433505256</v>
      </c>
      <c r="H1060" s="35">
        <f t="shared" si="21"/>
        <v>20</v>
      </c>
    </row>
    <row r="1061" spans="1:8" x14ac:dyDescent="0.2">
      <c r="A1061" s="11" t="s">
        <v>32</v>
      </c>
      <c r="B1061" s="7">
        <v>1</v>
      </c>
      <c r="C1061" s="11" t="s">
        <v>16</v>
      </c>
      <c r="D1061">
        <v>15</v>
      </c>
      <c r="E1061" s="76">
        <v>2356.1944901923448</v>
      </c>
      <c r="F1061" s="76">
        <v>3.3722111360858338</v>
      </c>
      <c r="G1061" s="76">
        <v>7.764803092379756</v>
      </c>
      <c r="H1061" s="35">
        <f t="shared" si="21"/>
        <v>2981</v>
      </c>
    </row>
    <row r="1062" spans="1:8" x14ac:dyDescent="0.2">
      <c r="A1062" s="11" t="s">
        <v>32</v>
      </c>
      <c r="B1062" s="7">
        <v>1</v>
      </c>
      <c r="C1062" s="11" t="s">
        <v>16</v>
      </c>
      <c r="D1062">
        <v>0</v>
      </c>
      <c r="E1062" s="76">
        <v>87.964594300514207</v>
      </c>
      <c r="F1062" s="76">
        <v>1.9443079040363531</v>
      </c>
      <c r="G1062" s="76">
        <v>4.4769343960246042</v>
      </c>
      <c r="H1062" s="35">
        <f t="shared" si="21"/>
        <v>148</v>
      </c>
    </row>
    <row r="1063" spans="1:8" x14ac:dyDescent="0.2">
      <c r="A1063" s="11" t="s">
        <v>32</v>
      </c>
      <c r="B1063" s="7">
        <v>1</v>
      </c>
      <c r="C1063" s="11" t="s">
        <v>16</v>
      </c>
      <c r="D1063">
        <v>0</v>
      </c>
      <c r="E1063" s="76">
        <v>32.986722862692829</v>
      </c>
      <c r="F1063" s="76">
        <v>1.518339171764072</v>
      </c>
      <c r="G1063" s="76">
        <v>3.496105143012878</v>
      </c>
      <c r="H1063" s="35">
        <f t="shared" si="21"/>
        <v>55</v>
      </c>
    </row>
    <row r="1064" spans="1:8" x14ac:dyDescent="0.2">
      <c r="A1064" s="11" t="s">
        <v>32</v>
      </c>
      <c r="B1064" s="7">
        <v>1</v>
      </c>
      <c r="C1064" s="11" t="s">
        <v>16</v>
      </c>
      <c r="D1064">
        <v>0</v>
      </c>
      <c r="E1064" s="76">
        <v>39.269908169872416</v>
      </c>
      <c r="F1064" s="76">
        <v>1.5940598857021904</v>
      </c>
      <c r="G1064" s="76">
        <v>3.6704585301576556</v>
      </c>
      <c r="H1064" s="35">
        <f t="shared" si="21"/>
        <v>55</v>
      </c>
    </row>
    <row r="1065" spans="1:8" x14ac:dyDescent="0.2">
      <c r="A1065" s="3" t="s">
        <v>32</v>
      </c>
      <c r="B1065" s="2">
        <v>2</v>
      </c>
      <c r="C1065" s="3" t="s">
        <v>16</v>
      </c>
      <c r="D1065">
        <v>45</v>
      </c>
      <c r="E1065" s="76">
        <v>1055.1824325244718</v>
      </c>
      <c r="F1065" s="76">
        <v>3.0233275521353589</v>
      </c>
      <c r="G1065" s="76">
        <v>6.9614689527850553</v>
      </c>
      <c r="H1065" s="35">
        <f t="shared" si="21"/>
        <v>1097</v>
      </c>
    </row>
    <row r="1066" spans="1:8" x14ac:dyDescent="0.2">
      <c r="A1066" s="3" t="s">
        <v>32</v>
      </c>
      <c r="B1066" s="2">
        <v>2</v>
      </c>
      <c r="C1066" s="3" t="s">
        <v>16</v>
      </c>
      <c r="D1066">
        <v>70</v>
      </c>
      <c r="E1066" s="76">
        <v>351.85837720205683</v>
      </c>
      <c r="F1066" s="76">
        <v>2.5463678953643156</v>
      </c>
      <c r="G1066" s="76">
        <v>5.863228757144495</v>
      </c>
      <c r="H1066" s="35">
        <f t="shared" si="21"/>
        <v>403</v>
      </c>
    </row>
    <row r="1067" spans="1:8" x14ac:dyDescent="0.2">
      <c r="A1067" s="3" t="s">
        <v>32</v>
      </c>
      <c r="B1067" s="2">
        <v>2</v>
      </c>
      <c r="C1067" s="3" t="s">
        <v>16</v>
      </c>
      <c r="D1067">
        <v>50</v>
      </c>
      <c r="E1067" s="76">
        <v>30.630528372500482</v>
      </c>
      <c r="F1067" s="76">
        <v>1.4861544883926707</v>
      </c>
      <c r="G1067" s="76">
        <v>3.4219971708591559</v>
      </c>
      <c r="H1067" s="35">
        <f t="shared" si="21"/>
        <v>55</v>
      </c>
    </row>
    <row r="1068" spans="1:8" x14ac:dyDescent="0.2">
      <c r="A1068" s="3" t="s">
        <v>32</v>
      </c>
      <c r="B1068" s="2">
        <v>2</v>
      </c>
      <c r="C1068" s="3" t="s">
        <v>16</v>
      </c>
      <c r="D1068">
        <v>60</v>
      </c>
      <c r="E1068" s="76">
        <v>706.85834705770344</v>
      </c>
      <c r="F1068" s="76">
        <v>2.8493323908054964</v>
      </c>
      <c r="G1068" s="76">
        <v>6.5608302880538201</v>
      </c>
      <c r="H1068" s="35">
        <f t="shared" si="21"/>
        <v>1097</v>
      </c>
    </row>
    <row r="1069" spans="1:8" x14ac:dyDescent="0.2">
      <c r="A1069" s="3" t="s">
        <v>32</v>
      </c>
      <c r="B1069" s="2">
        <v>2</v>
      </c>
      <c r="C1069" s="3" t="s">
        <v>16</v>
      </c>
      <c r="D1069">
        <v>40</v>
      </c>
      <c r="E1069" s="76">
        <v>460.63602283260343</v>
      </c>
      <c r="F1069" s="76">
        <v>2.6633578978177197</v>
      </c>
      <c r="G1069" s="76">
        <v>6.1326081928230396</v>
      </c>
      <c r="H1069" s="35">
        <f t="shared" si="21"/>
        <v>1097</v>
      </c>
    </row>
    <row r="1070" spans="1:8" x14ac:dyDescent="0.2">
      <c r="A1070" s="3" t="s">
        <v>32</v>
      </c>
      <c r="B1070" s="2">
        <v>2</v>
      </c>
      <c r="C1070" s="3" t="s">
        <v>16</v>
      </c>
      <c r="D1070">
        <v>20</v>
      </c>
      <c r="E1070" s="76">
        <v>26.703537555513243</v>
      </c>
      <c r="F1070" s="76">
        <v>1.4265687984084265</v>
      </c>
      <c r="G1070" s="76">
        <v>3.2847960493456712</v>
      </c>
      <c r="H1070" s="35">
        <f t="shared" si="21"/>
        <v>55</v>
      </c>
    </row>
    <row r="1071" spans="1:8" x14ac:dyDescent="0.2">
      <c r="A1071" s="3" t="s">
        <v>32</v>
      </c>
      <c r="B1071" s="2">
        <v>2</v>
      </c>
      <c r="C1071" s="3" t="s">
        <v>16</v>
      </c>
      <c r="D1071">
        <v>15</v>
      </c>
      <c r="E1071" s="76">
        <v>53.407075111026487</v>
      </c>
      <c r="F1071" s="76">
        <v>1.7275987940724078</v>
      </c>
      <c r="G1071" s="76">
        <v>3.9779432299056161</v>
      </c>
      <c r="H1071" s="35">
        <f t="shared" si="21"/>
        <v>55</v>
      </c>
    </row>
    <row r="1072" spans="1:8" x14ac:dyDescent="0.2">
      <c r="A1072" s="3" t="s">
        <v>32</v>
      </c>
      <c r="B1072" s="2">
        <v>2</v>
      </c>
      <c r="C1072" s="3" t="s">
        <v>16</v>
      </c>
      <c r="D1072">
        <v>30</v>
      </c>
      <c r="E1072" s="76">
        <v>450.62219624928593</v>
      </c>
      <c r="F1072" s="76">
        <v>2.6538125799114889</v>
      </c>
      <c r="G1072" s="76">
        <v>6.1106292861042641</v>
      </c>
      <c r="H1072" s="35">
        <f t="shared" si="21"/>
        <v>1097</v>
      </c>
    </row>
    <row r="1073" spans="1:8" x14ac:dyDescent="0.2">
      <c r="A1073" s="3" t="s">
        <v>32</v>
      </c>
      <c r="B1073" s="2">
        <v>2</v>
      </c>
      <c r="C1073" s="3" t="s">
        <v>16</v>
      </c>
      <c r="D1073">
        <v>60</v>
      </c>
      <c r="E1073" s="76">
        <v>270.96236637211967</v>
      </c>
      <c r="F1073" s="76">
        <v>2.4329089764394456</v>
      </c>
      <c r="G1073" s="76">
        <v>5.6019799417608693</v>
      </c>
      <c r="H1073" s="35">
        <f t="shared" si="21"/>
        <v>403</v>
      </c>
    </row>
    <row r="1074" spans="1:8" x14ac:dyDescent="0.2">
      <c r="A1074" s="3" t="s">
        <v>32</v>
      </c>
      <c r="B1074" s="2">
        <v>2</v>
      </c>
      <c r="C1074" s="3" t="s">
        <v>16</v>
      </c>
      <c r="D1074">
        <v>5</v>
      </c>
      <c r="E1074" s="76">
        <v>13.744467859455344</v>
      </c>
      <c r="F1074" s="76">
        <v>1.1381279300524658</v>
      </c>
      <c r="G1074" s="76">
        <v>2.6206364056589777</v>
      </c>
      <c r="H1074" s="35">
        <f t="shared" si="21"/>
        <v>20</v>
      </c>
    </row>
    <row r="1075" spans="1:8" x14ac:dyDescent="0.2">
      <c r="A1075" s="3" t="s">
        <v>32</v>
      </c>
      <c r="B1075" s="2">
        <v>2</v>
      </c>
      <c r="C1075" s="3" t="s">
        <v>16</v>
      </c>
      <c r="D1075">
        <v>30</v>
      </c>
      <c r="E1075" s="76">
        <v>27.488935718910689</v>
      </c>
      <c r="F1075" s="76">
        <v>1.4391579257164471</v>
      </c>
      <c r="G1075" s="76">
        <v>3.3137835862189231</v>
      </c>
      <c r="H1075" s="35">
        <f t="shared" si="21"/>
        <v>55</v>
      </c>
    </row>
    <row r="1076" spans="1:8" x14ac:dyDescent="0.2">
      <c r="A1076" s="3" t="s">
        <v>32</v>
      </c>
      <c r="B1076" s="2">
        <v>2</v>
      </c>
      <c r="C1076" s="3" t="s">
        <v>16</v>
      </c>
      <c r="D1076">
        <v>0</v>
      </c>
      <c r="E1076" s="76">
        <v>8.2466807156732074</v>
      </c>
      <c r="F1076" s="76">
        <v>0.91627918043610956</v>
      </c>
      <c r="G1076" s="76">
        <v>2.1098107818929872</v>
      </c>
      <c r="H1076" s="35">
        <f t="shared" si="21"/>
        <v>20</v>
      </c>
    </row>
    <row r="1077" spans="1:8" x14ac:dyDescent="0.2">
      <c r="A1077" s="11" t="s">
        <v>32</v>
      </c>
      <c r="B1077" s="7">
        <v>2</v>
      </c>
      <c r="C1077" s="11" t="s">
        <v>16</v>
      </c>
      <c r="D1077">
        <v>0</v>
      </c>
      <c r="E1077" s="76">
        <v>125.66370614359172</v>
      </c>
      <c r="F1077" s="76">
        <v>2.0992098640220962</v>
      </c>
      <c r="G1077" s="76">
        <v>4.8336093399633366</v>
      </c>
      <c r="H1077" s="35">
        <f t="shared" si="21"/>
        <v>148</v>
      </c>
    </row>
    <row r="1078" spans="1:8" x14ac:dyDescent="0.2">
      <c r="A1078" s="11" t="s">
        <v>32</v>
      </c>
      <c r="B1078" s="7">
        <v>2</v>
      </c>
      <c r="C1078" s="11" t="s">
        <v>16</v>
      </c>
      <c r="D1078">
        <v>0</v>
      </c>
      <c r="E1078" s="76">
        <v>39.269908169872416</v>
      </c>
      <c r="F1078" s="76">
        <v>1.5940598857021904</v>
      </c>
      <c r="G1078" s="76">
        <v>3.6704585301576556</v>
      </c>
      <c r="H1078" s="35">
        <f t="shared" si="21"/>
        <v>55</v>
      </c>
    </row>
    <row r="1079" spans="1:8" x14ac:dyDescent="0.2">
      <c r="A1079" s="11" t="s">
        <v>32</v>
      </c>
      <c r="B1079" s="7">
        <v>2</v>
      </c>
      <c r="C1079" s="11" t="s">
        <v>16</v>
      </c>
      <c r="D1079">
        <v>20</v>
      </c>
      <c r="E1079" s="76">
        <v>54.977871437821378</v>
      </c>
      <c r="F1079" s="76">
        <v>1.7401879213804283</v>
      </c>
      <c r="G1079" s="76">
        <v>4.0069307667788685</v>
      </c>
      <c r="H1079" s="35">
        <f t="shared" si="21"/>
        <v>55</v>
      </c>
    </row>
    <row r="1080" spans="1:8" x14ac:dyDescent="0.2">
      <c r="A1080" s="11" t="s">
        <v>32</v>
      </c>
      <c r="B1080" s="7">
        <v>2</v>
      </c>
      <c r="C1080" s="11" t="s">
        <v>16</v>
      </c>
      <c r="D1080">
        <v>10</v>
      </c>
      <c r="E1080" s="76">
        <v>12.566370614359172</v>
      </c>
      <c r="F1080" s="76">
        <v>1.0992098640220962</v>
      </c>
      <c r="G1080" s="76">
        <v>2.5310242469692907</v>
      </c>
      <c r="H1080" s="35">
        <f t="shared" si="21"/>
        <v>20</v>
      </c>
    </row>
    <row r="1081" spans="1:8" x14ac:dyDescent="0.2">
      <c r="A1081" s="11" t="s">
        <v>32</v>
      </c>
      <c r="B1081" s="7">
        <v>2</v>
      </c>
      <c r="C1081" s="11" t="s">
        <v>16</v>
      </c>
      <c r="D1081">
        <v>10</v>
      </c>
      <c r="E1081" s="76">
        <v>400.55306333269863</v>
      </c>
      <c r="F1081" s="76">
        <v>2.6026600574641079</v>
      </c>
      <c r="G1081" s="76">
        <v>5.9928462504478812</v>
      </c>
      <c r="H1081" s="35">
        <f t="shared" si="21"/>
        <v>403</v>
      </c>
    </row>
    <row r="1082" spans="1:8" x14ac:dyDescent="0.2">
      <c r="A1082" s="11" t="s">
        <v>32</v>
      </c>
      <c r="B1082" s="7">
        <v>2</v>
      </c>
      <c r="C1082" s="11" t="s">
        <v>16</v>
      </c>
      <c r="D1082">
        <v>5</v>
      </c>
      <c r="E1082" s="76">
        <v>23.561944901923447</v>
      </c>
      <c r="F1082" s="76">
        <v>1.3722111360858338</v>
      </c>
      <c r="G1082" s="76">
        <v>3.1596329063916646</v>
      </c>
      <c r="H1082" s="35">
        <f t="shared" si="21"/>
        <v>55</v>
      </c>
    </row>
    <row r="1083" spans="1:8" x14ac:dyDescent="0.2">
      <c r="A1083" s="11" t="s">
        <v>32</v>
      </c>
      <c r="B1083" s="7">
        <v>2</v>
      </c>
      <c r="C1083" s="11" t="s">
        <v>16</v>
      </c>
      <c r="D1083">
        <v>5</v>
      </c>
      <c r="E1083" s="76">
        <v>18.849555921538759</v>
      </c>
      <c r="F1083" s="76">
        <v>1.2753011230777775</v>
      </c>
      <c r="G1083" s="76">
        <v>2.9364893550774553</v>
      </c>
      <c r="H1083" s="35">
        <f t="shared" si="21"/>
        <v>20</v>
      </c>
    </row>
    <row r="1084" spans="1:8" x14ac:dyDescent="0.2">
      <c r="A1084" s="11" t="s">
        <v>32</v>
      </c>
      <c r="B1084" s="7">
        <v>2</v>
      </c>
      <c r="C1084" s="11" t="s">
        <v>16</v>
      </c>
      <c r="D1084">
        <v>20</v>
      </c>
      <c r="E1084" s="76">
        <v>129.59069696057895</v>
      </c>
      <c r="F1084" s="76">
        <v>2.1125738255800779</v>
      </c>
      <c r="G1084" s="76">
        <v>4.8643809986300903</v>
      </c>
      <c r="H1084" s="35">
        <f t="shared" si="21"/>
        <v>148</v>
      </c>
    </row>
    <row r="1085" spans="1:8" x14ac:dyDescent="0.2">
      <c r="A1085" s="11" t="s">
        <v>32</v>
      </c>
      <c r="B1085" s="7">
        <v>2</v>
      </c>
      <c r="C1085" s="11" t="s">
        <v>16</v>
      </c>
      <c r="D1085">
        <v>5</v>
      </c>
      <c r="E1085" s="76">
        <v>12.566370614359172</v>
      </c>
      <c r="F1085" s="76">
        <v>1.0992098640220962</v>
      </c>
      <c r="G1085" s="76">
        <v>2.5310242469692907</v>
      </c>
      <c r="H1085" s="35">
        <f t="shared" si="21"/>
        <v>20</v>
      </c>
    </row>
    <row r="1086" spans="1:8" x14ac:dyDescent="0.2">
      <c r="A1086" s="11" t="s">
        <v>32</v>
      </c>
      <c r="B1086" s="7">
        <v>2</v>
      </c>
      <c r="C1086" s="11" t="s">
        <v>16</v>
      </c>
      <c r="D1086">
        <v>0</v>
      </c>
      <c r="E1086" s="76">
        <v>235.61944901923448</v>
      </c>
      <c r="F1086" s="76">
        <v>2.3722111360858338</v>
      </c>
      <c r="G1086" s="76">
        <v>5.462217999385711</v>
      </c>
      <c r="H1086" s="35">
        <f t="shared" si="21"/>
        <v>403</v>
      </c>
    </row>
    <row r="1087" spans="1:8" x14ac:dyDescent="0.2">
      <c r="A1087" s="11" t="s">
        <v>32</v>
      </c>
      <c r="B1087" s="7">
        <v>2</v>
      </c>
      <c r="C1087" s="11" t="s">
        <v>16</v>
      </c>
      <c r="D1087">
        <v>10</v>
      </c>
      <c r="E1087" s="76">
        <v>18.849555921538759</v>
      </c>
      <c r="F1087" s="76">
        <v>1.2753011230777775</v>
      </c>
      <c r="G1087" s="76">
        <v>2.9364893550774553</v>
      </c>
      <c r="H1087" s="35">
        <f t="shared" si="21"/>
        <v>20</v>
      </c>
    </row>
    <row r="1088" spans="1:8" x14ac:dyDescent="0.2">
      <c r="A1088" s="11" t="s">
        <v>32</v>
      </c>
      <c r="B1088" s="7">
        <v>2</v>
      </c>
      <c r="C1088" s="11" t="s">
        <v>16</v>
      </c>
      <c r="D1088">
        <v>10</v>
      </c>
      <c r="E1088" s="76">
        <v>282.74333882308139</v>
      </c>
      <c r="F1088" s="76">
        <v>2.4513923821334589</v>
      </c>
      <c r="G1088" s="76">
        <v>5.644539556179665</v>
      </c>
      <c r="H1088" s="35">
        <f t="shared" si="21"/>
        <v>403</v>
      </c>
    </row>
    <row r="1089" spans="1:8" x14ac:dyDescent="0.2">
      <c r="A1089" s="11" t="s">
        <v>32</v>
      </c>
      <c r="B1089" s="7">
        <v>2</v>
      </c>
      <c r="C1089" s="11" t="s">
        <v>16</v>
      </c>
      <c r="D1089">
        <v>15</v>
      </c>
      <c r="E1089" s="76">
        <v>570.19906662654751</v>
      </c>
      <c r="F1089" s="76">
        <v>2.7560265020662653</v>
      </c>
      <c r="G1089" s="76">
        <v>6.3459855395543059</v>
      </c>
      <c r="H1089" s="35">
        <f t="shared" si="21"/>
        <v>1097</v>
      </c>
    </row>
    <row r="1090" spans="1:8" x14ac:dyDescent="0.2">
      <c r="A1090" s="11" t="s">
        <v>32</v>
      </c>
      <c r="B1090" s="7">
        <v>2</v>
      </c>
      <c r="C1090" s="11" t="s">
        <v>16</v>
      </c>
      <c r="D1090">
        <v>20</v>
      </c>
      <c r="E1090" s="76">
        <v>141.37166941154069</v>
      </c>
      <c r="F1090" s="76">
        <v>2.1503623864694776</v>
      </c>
      <c r="G1090" s="76">
        <v>4.9513923756197196</v>
      </c>
      <c r="H1090" s="35">
        <f t="shared" si="21"/>
        <v>148</v>
      </c>
    </row>
    <row r="1091" spans="1:8" x14ac:dyDescent="0.2">
      <c r="A1091" s="11" t="s">
        <v>32</v>
      </c>
      <c r="B1091" s="7">
        <v>2</v>
      </c>
      <c r="C1091" s="11" t="s">
        <v>16</v>
      </c>
      <c r="D1091">
        <v>10</v>
      </c>
      <c r="E1091" s="76">
        <v>518.36278784231581</v>
      </c>
      <c r="F1091" s="76">
        <v>2.71463381690804</v>
      </c>
      <c r="G1091" s="76">
        <v>6.2506753597499802</v>
      </c>
      <c r="H1091" s="35">
        <f t="shared" ref="H1091:H1154" si="22">VLOOKUP(E1091,J$2:K$16,2)</f>
        <v>1097</v>
      </c>
    </row>
    <row r="1092" spans="1:8" x14ac:dyDescent="0.2">
      <c r="A1092" s="11" t="s">
        <v>32</v>
      </c>
      <c r="B1092" s="7">
        <v>2</v>
      </c>
      <c r="C1092" s="11" t="s">
        <v>16</v>
      </c>
      <c r="D1092">
        <v>20</v>
      </c>
      <c r="E1092" s="76">
        <v>71.471232869167793</v>
      </c>
      <c r="F1092" s="76">
        <v>1.854131273687265</v>
      </c>
      <c r="G1092" s="76">
        <v>4.2692950312463598</v>
      </c>
      <c r="H1092" s="35">
        <f t="shared" si="22"/>
        <v>148</v>
      </c>
    </row>
    <row r="1093" spans="1:8" x14ac:dyDescent="0.2">
      <c r="A1093" s="3" t="s">
        <v>32</v>
      </c>
      <c r="B1093" s="2">
        <v>3</v>
      </c>
      <c r="C1093" s="3" t="s">
        <v>16</v>
      </c>
      <c r="D1093">
        <v>55</v>
      </c>
      <c r="E1093" s="76">
        <v>8774.4682814762928</v>
      </c>
      <c r="F1093" s="76">
        <v>3.943220808395139</v>
      </c>
      <c r="G1093" s="76">
        <v>9.0796014517945771</v>
      </c>
      <c r="H1093" s="35">
        <f t="shared" si="22"/>
        <v>22026</v>
      </c>
    </row>
    <row r="1094" spans="1:8" x14ac:dyDescent="0.2">
      <c r="A1094" s="3" t="s">
        <v>32</v>
      </c>
      <c r="B1094" s="7">
        <v>3</v>
      </c>
      <c r="C1094" s="11" t="s">
        <v>16</v>
      </c>
      <c r="D1094">
        <v>10</v>
      </c>
      <c r="E1094" s="76">
        <v>235.61944901923448</v>
      </c>
      <c r="F1094" s="76">
        <v>2.3722111360858338</v>
      </c>
      <c r="G1094" s="76">
        <v>5.462217999385711</v>
      </c>
      <c r="H1094" s="35">
        <f t="shared" si="22"/>
        <v>403</v>
      </c>
    </row>
    <row r="1095" spans="1:8" x14ac:dyDescent="0.2">
      <c r="A1095" s="3" t="s">
        <v>32</v>
      </c>
      <c r="B1095" s="7">
        <v>3</v>
      </c>
      <c r="C1095" s="11" t="s">
        <v>16</v>
      </c>
      <c r="D1095">
        <v>30</v>
      </c>
      <c r="E1095" s="76">
        <v>907.13487872405278</v>
      </c>
      <c r="F1095" s="76">
        <v>2.9576718655943344</v>
      </c>
      <c r="G1095" s="76">
        <v>6.8102911476854038</v>
      </c>
      <c r="H1095" s="35">
        <f t="shared" si="22"/>
        <v>1097</v>
      </c>
    </row>
    <row r="1096" spans="1:8" x14ac:dyDescent="0.2">
      <c r="A1096" s="3" t="s">
        <v>32</v>
      </c>
      <c r="B1096" s="7">
        <v>3</v>
      </c>
      <c r="C1096" s="11" t="s">
        <v>16</v>
      </c>
      <c r="D1096">
        <v>30</v>
      </c>
      <c r="E1096" s="76">
        <v>608.68357663302243</v>
      </c>
      <c r="F1096" s="76">
        <v>2.7843915838724818</v>
      </c>
      <c r="G1096" s="76">
        <v>6.4112985540828564</v>
      </c>
      <c r="H1096" s="35">
        <f t="shared" si="22"/>
        <v>1097</v>
      </c>
    </row>
    <row r="1097" spans="1:8" x14ac:dyDescent="0.2">
      <c r="A1097" s="3" t="s">
        <v>32</v>
      </c>
      <c r="B1097" s="7">
        <v>3</v>
      </c>
      <c r="C1097" s="11" t="s">
        <v>16</v>
      </c>
      <c r="D1097">
        <v>5</v>
      </c>
      <c r="E1097" s="76">
        <v>7.0685834705770345</v>
      </c>
      <c r="F1097" s="76">
        <v>0.84933239080549627</v>
      </c>
      <c r="G1097" s="76">
        <v>1.9556601020657289</v>
      </c>
      <c r="H1097" s="35">
        <f t="shared" si="22"/>
        <v>20</v>
      </c>
    </row>
    <row r="1098" spans="1:8" x14ac:dyDescent="0.2">
      <c r="A1098" s="3" t="s">
        <v>32</v>
      </c>
      <c r="B1098" s="7">
        <v>3</v>
      </c>
      <c r="C1098" s="11" t="s">
        <v>16</v>
      </c>
      <c r="D1098">
        <v>0</v>
      </c>
      <c r="E1098" s="76">
        <v>7.0685834705770345</v>
      </c>
      <c r="F1098" s="76">
        <v>0.84933239080549627</v>
      </c>
      <c r="G1098" s="76">
        <v>1.9556601020657289</v>
      </c>
      <c r="H1098" s="35">
        <f t="shared" si="22"/>
        <v>20</v>
      </c>
    </row>
    <row r="1099" spans="1:8" x14ac:dyDescent="0.2">
      <c r="A1099" s="3" t="s">
        <v>32</v>
      </c>
      <c r="B1099" s="7">
        <v>3</v>
      </c>
      <c r="C1099" s="11" t="s">
        <v>16</v>
      </c>
      <c r="D1099">
        <v>0</v>
      </c>
      <c r="E1099" s="76">
        <v>3.1415926535897931</v>
      </c>
      <c r="F1099" s="76">
        <v>0.49714987269413385</v>
      </c>
      <c r="G1099" s="76">
        <v>1.1447298858494002</v>
      </c>
      <c r="H1099" s="35">
        <f t="shared" si="22"/>
        <v>7</v>
      </c>
    </row>
    <row r="1100" spans="1:8" x14ac:dyDescent="0.2">
      <c r="A1100" s="3" t="s">
        <v>32</v>
      </c>
      <c r="B1100" s="7">
        <v>3</v>
      </c>
      <c r="C1100" s="11" t="s">
        <v>16</v>
      </c>
      <c r="D1100">
        <v>5</v>
      </c>
      <c r="E1100" s="76">
        <v>42.411500823462205</v>
      </c>
      <c r="F1100" s="76">
        <v>1.62748364118914</v>
      </c>
      <c r="G1100" s="76">
        <v>3.7474195712937837</v>
      </c>
      <c r="H1100" s="35">
        <f t="shared" si="22"/>
        <v>55</v>
      </c>
    </row>
    <row r="1101" spans="1:8" x14ac:dyDescent="0.2">
      <c r="A1101" s="3" t="s">
        <v>32</v>
      </c>
      <c r="B1101" s="7">
        <v>3</v>
      </c>
      <c r="C1101" s="11" t="s">
        <v>16</v>
      </c>
      <c r="D1101">
        <v>5</v>
      </c>
      <c r="E1101" s="76">
        <v>12.566370614359172</v>
      </c>
      <c r="F1101" s="76">
        <v>1.0992098640220962</v>
      </c>
      <c r="G1101" s="76">
        <v>2.5310242469692907</v>
      </c>
      <c r="H1101" s="35">
        <f t="shared" si="22"/>
        <v>20</v>
      </c>
    </row>
    <row r="1102" spans="1:8" x14ac:dyDescent="0.2">
      <c r="A1102" s="3" t="s">
        <v>32</v>
      </c>
      <c r="B1102" s="7">
        <v>3</v>
      </c>
      <c r="C1102" s="11" t="s">
        <v>16</v>
      </c>
      <c r="D1102">
        <v>10</v>
      </c>
      <c r="E1102" s="76">
        <v>43.982297150257104</v>
      </c>
      <c r="F1102" s="76">
        <v>1.6432779083723719</v>
      </c>
      <c r="G1102" s="76">
        <v>3.7837872154646588</v>
      </c>
      <c r="H1102" s="35">
        <f t="shared" si="22"/>
        <v>55</v>
      </c>
    </row>
    <row r="1103" spans="1:8" x14ac:dyDescent="0.2">
      <c r="A1103" s="3" t="s">
        <v>32</v>
      </c>
      <c r="B1103" s="7">
        <v>3</v>
      </c>
      <c r="C1103" s="11" t="s">
        <v>16</v>
      </c>
      <c r="D1103">
        <v>20</v>
      </c>
      <c r="E1103" s="76">
        <v>14.137166941154069</v>
      </c>
      <c r="F1103" s="76">
        <v>1.1503623864694774</v>
      </c>
      <c r="G1103" s="76">
        <v>2.6488072826256741</v>
      </c>
      <c r="H1103" s="35">
        <f t="shared" si="22"/>
        <v>20</v>
      </c>
    </row>
    <row r="1104" spans="1:8" x14ac:dyDescent="0.2">
      <c r="A1104" s="3" t="s">
        <v>32</v>
      </c>
      <c r="B1104" s="7">
        <v>3</v>
      </c>
      <c r="C1104" s="11" t="s">
        <v>16</v>
      </c>
      <c r="D1104">
        <v>0</v>
      </c>
      <c r="E1104" s="76">
        <v>15.707963267948966</v>
      </c>
      <c r="F1104" s="76">
        <v>1.1961198770301527</v>
      </c>
      <c r="G1104" s="76">
        <v>2.7541677982835004</v>
      </c>
      <c r="H1104" s="35">
        <f t="shared" si="22"/>
        <v>20</v>
      </c>
    </row>
    <row r="1105" spans="1:8" x14ac:dyDescent="0.2">
      <c r="A1105" s="3" t="s">
        <v>32</v>
      </c>
      <c r="B1105" s="7">
        <v>3</v>
      </c>
      <c r="C1105" s="11" t="s">
        <v>16</v>
      </c>
      <c r="D1105">
        <v>15</v>
      </c>
      <c r="E1105" s="76">
        <v>18.849555921538759</v>
      </c>
      <c r="F1105" s="76">
        <v>1.2753011230777775</v>
      </c>
      <c r="G1105" s="76">
        <v>2.9364893550774553</v>
      </c>
      <c r="H1105" s="35">
        <f t="shared" si="22"/>
        <v>20</v>
      </c>
    </row>
    <row r="1106" spans="1:8" x14ac:dyDescent="0.2">
      <c r="A1106" s="3" t="s">
        <v>32</v>
      </c>
      <c r="B1106" s="7">
        <v>3</v>
      </c>
      <c r="C1106" s="11" t="s">
        <v>16</v>
      </c>
      <c r="D1106">
        <v>10</v>
      </c>
      <c r="E1106" s="76">
        <v>28.274333882308138</v>
      </c>
      <c r="F1106" s="76">
        <v>1.4513923821334587</v>
      </c>
      <c r="G1106" s="76">
        <v>3.3419544631856195</v>
      </c>
      <c r="H1106" s="35">
        <f t="shared" si="22"/>
        <v>55</v>
      </c>
    </row>
    <row r="1107" spans="1:8" x14ac:dyDescent="0.2">
      <c r="A1107" s="3" t="s">
        <v>32</v>
      </c>
      <c r="B1107" s="2">
        <v>4</v>
      </c>
      <c r="C1107" s="3" t="s">
        <v>16</v>
      </c>
      <c r="D1107">
        <v>85</v>
      </c>
      <c r="E1107" s="76">
        <v>3121.9576995048569</v>
      </c>
      <c r="F1107" s="76">
        <v>3.4944270143586604</v>
      </c>
      <c r="G1107" s="76">
        <v>8.0462155518179426</v>
      </c>
      <c r="H1107" s="35">
        <f t="shared" si="22"/>
        <v>8103</v>
      </c>
    </row>
    <row r="1108" spans="1:8" x14ac:dyDescent="0.2">
      <c r="A1108" s="3" t="s">
        <v>32</v>
      </c>
      <c r="B1108" s="2">
        <v>4</v>
      </c>
      <c r="C1108" s="3" t="s">
        <v>16</v>
      </c>
      <c r="D1108">
        <v>55</v>
      </c>
      <c r="E1108" s="76">
        <v>268.01712325937922</v>
      </c>
      <c r="F1108" s="76">
        <v>2.4281625414149839</v>
      </c>
      <c r="G1108" s="76">
        <v>5.5910508712286786</v>
      </c>
      <c r="H1108" s="35">
        <f t="shared" si="22"/>
        <v>403</v>
      </c>
    </row>
    <row r="1109" spans="1:8" x14ac:dyDescent="0.2">
      <c r="A1109" s="3" t="s">
        <v>32</v>
      </c>
      <c r="B1109" s="2">
        <v>4</v>
      </c>
      <c r="C1109" s="3" t="s">
        <v>16</v>
      </c>
      <c r="D1109">
        <v>80</v>
      </c>
      <c r="E1109" s="76">
        <v>4288.2739721500675</v>
      </c>
      <c r="F1109" s="76">
        <v>3.6322825240709085</v>
      </c>
      <c r="G1109" s="76">
        <v>8.3636395934684611</v>
      </c>
      <c r="H1109" s="35">
        <f t="shared" si="22"/>
        <v>8103</v>
      </c>
    </row>
    <row r="1110" spans="1:8" x14ac:dyDescent="0.2">
      <c r="A1110" s="3" t="s">
        <v>32</v>
      </c>
      <c r="B1110" s="7">
        <v>4</v>
      </c>
      <c r="C1110" s="11" t="s">
        <v>16</v>
      </c>
      <c r="D1110">
        <v>0</v>
      </c>
      <c r="E1110" s="76">
        <v>212.05750411731103</v>
      </c>
      <c r="F1110" s="76">
        <v>2.3264536455251585</v>
      </c>
      <c r="G1110" s="76">
        <v>5.3568574837278842</v>
      </c>
      <c r="H1110" s="35">
        <f t="shared" si="22"/>
        <v>403</v>
      </c>
    </row>
    <row r="1111" spans="1:8" x14ac:dyDescent="0.2">
      <c r="A1111" s="3" t="s">
        <v>32</v>
      </c>
      <c r="B1111" s="7">
        <v>4</v>
      </c>
      <c r="C1111" s="11" t="s">
        <v>16</v>
      </c>
      <c r="D1111">
        <v>0</v>
      </c>
      <c r="E1111" s="76">
        <v>0.78539816339744828</v>
      </c>
      <c r="F1111" s="76">
        <v>-0.10491011863382856</v>
      </c>
      <c r="G1111" s="76">
        <v>-0.24156447527049049</v>
      </c>
      <c r="H1111" s="35">
        <f t="shared" si="22"/>
        <v>1</v>
      </c>
    </row>
    <row r="1112" spans="1:8" x14ac:dyDescent="0.2">
      <c r="A1112" s="3" t="s">
        <v>32</v>
      </c>
      <c r="B1112" s="7">
        <v>4</v>
      </c>
      <c r="C1112" s="11" t="s">
        <v>16</v>
      </c>
      <c r="D1112">
        <v>0</v>
      </c>
      <c r="E1112" s="76">
        <v>388.77209088173691</v>
      </c>
      <c r="F1112" s="76">
        <v>2.58969508029974</v>
      </c>
      <c r="G1112" s="76">
        <v>5.9629932872981994</v>
      </c>
      <c r="H1112" s="35">
        <f t="shared" si="22"/>
        <v>403</v>
      </c>
    </row>
    <row r="1113" spans="1:8" x14ac:dyDescent="0.2">
      <c r="A1113" s="3" t="s">
        <v>32</v>
      </c>
      <c r="B1113" s="7">
        <v>4</v>
      </c>
      <c r="C1113" s="11" t="s">
        <v>16</v>
      </c>
      <c r="D1113">
        <v>0</v>
      </c>
      <c r="E1113" s="76">
        <v>132.73228961416876</v>
      </c>
      <c r="F1113" s="76">
        <v>2.1229765859798451</v>
      </c>
      <c r="G1113" s="76">
        <v>4.8883342396525826</v>
      </c>
      <c r="H1113" s="35">
        <f t="shared" si="22"/>
        <v>148</v>
      </c>
    </row>
    <row r="1114" spans="1:8" x14ac:dyDescent="0.2">
      <c r="A1114" s="3" t="s">
        <v>32</v>
      </c>
      <c r="B1114" s="7">
        <v>4</v>
      </c>
      <c r="C1114" s="11" t="s">
        <v>16</v>
      </c>
      <c r="D1114">
        <v>0</v>
      </c>
      <c r="E1114" s="76">
        <v>54.977871437821378</v>
      </c>
      <c r="F1114" s="76">
        <v>1.7401879213804283</v>
      </c>
      <c r="G1114" s="76">
        <v>4.0069307667788685</v>
      </c>
      <c r="H1114" s="35">
        <f t="shared" si="22"/>
        <v>55</v>
      </c>
    </row>
    <row r="1115" spans="1:8" x14ac:dyDescent="0.2">
      <c r="A1115" s="3" t="s">
        <v>32</v>
      </c>
      <c r="B1115" s="7">
        <v>4</v>
      </c>
      <c r="C1115" s="11" t="s">
        <v>16</v>
      </c>
      <c r="D1115">
        <v>0</v>
      </c>
      <c r="E1115" s="76">
        <v>56.548667764616276</v>
      </c>
      <c r="F1115" s="76">
        <v>1.7524223777974399</v>
      </c>
      <c r="G1115" s="76">
        <v>4.0351016437455645</v>
      </c>
      <c r="H1115" s="35">
        <f t="shared" si="22"/>
        <v>148</v>
      </c>
    </row>
    <row r="1116" spans="1:8" x14ac:dyDescent="0.2">
      <c r="A1116" s="3" t="s">
        <v>32</v>
      </c>
      <c r="B1116" s="2">
        <v>5</v>
      </c>
      <c r="C1116" s="3" t="s">
        <v>16</v>
      </c>
      <c r="D1116">
        <v>85</v>
      </c>
      <c r="E1116" s="76">
        <v>1830.3704197977531</v>
      </c>
      <c r="F1116" s="76">
        <v>3.262538988634776</v>
      </c>
      <c r="G1116" s="76">
        <v>7.512273640542305</v>
      </c>
      <c r="H1116" s="35">
        <f t="shared" si="22"/>
        <v>2981</v>
      </c>
    </row>
    <row r="1117" spans="1:8" x14ac:dyDescent="0.2">
      <c r="A1117" s="3" t="s">
        <v>32</v>
      </c>
      <c r="B1117" s="2">
        <v>5</v>
      </c>
      <c r="C1117" s="3" t="s">
        <v>16</v>
      </c>
      <c r="D1117">
        <v>25</v>
      </c>
      <c r="E1117" s="76">
        <v>490.08845396000771</v>
      </c>
      <c r="F1117" s="76">
        <v>2.6902744710485953</v>
      </c>
      <c r="G1117" s="76">
        <v>6.194585893098937</v>
      </c>
      <c r="H1117" s="35">
        <f t="shared" si="22"/>
        <v>1097</v>
      </c>
    </row>
    <row r="1118" spans="1:8" x14ac:dyDescent="0.2">
      <c r="A1118" s="3" t="s">
        <v>32</v>
      </c>
      <c r="B1118" s="2">
        <v>5</v>
      </c>
      <c r="C1118" s="3" t="s">
        <v>16</v>
      </c>
      <c r="D1118">
        <v>5</v>
      </c>
      <c r="E1118" s="76">
        <v>127.23450247038662</v>
      </c>
      <c r="F1118" s="76">
        <v>2.1046048959088024</v>
      </c>
      <c r="G1118" s="76">
        <v>4.8460318599618937</v>
      </c>
      <c r="H1118" s="35">
        <f t="shared" si="22"/>
        <v>148</v>
      </c>
    </row>
    <row r="1119" spans="1:8" x14ac:dyDescent="0.2">
      <c r="A1119" s="3" t="s">
        <v>32</v>
      </c>
      <c r="B1119" s="7">
        <v>5</v>
      </c>
      <c r="C1119" s="11" t="s">
        <v>16</v>
      </c>
      <c r="D1119">
        <v>5</v>
      </c>
      <c r="E1119" s="76">
        <v>31.415926535897931</v>
      </c>
      <c r="F1119" s="76">
        <v>1.4971498726941339</v>
      </c>
      <c r="G1119" s="76">
        <v>3.4473149788434458</v>
      </c>
      <c r="H1119" s="35">
        <f t="shared" si="22"/>
        <v>55</v>
      </c>
    </row>
    <row r="1120" spans="1:8" x14ac:dyDescent="0.2">
      <c r="A1120" s="3" t="s">
        <v>32</v>
      </c>
      <c r="B1120" s="7">
        <v>5</v>
      </c>
      <c r="C1120" s="11" t="s">
        <v>16</v>
      </c>
      <c r="D1120">
        <v>0</v>
      </c>
      <c r="E1120" s="76">
        <v>9.4247779607693793</v>
      </c>
      <c r="F1120" s="76">
        <v>0.97427112741379629</v>
      </c>
      <c r="G1120" s="76">
        <v>2.2433421745175099</v>
      </c>
      <c r="H1120" s="35">
        <f t="shared" si="22"/>
        <v>20</v>
      </c>
    </row>
    <row r="1121" spans="1:8" x14ac:dyDescent="0.2">
      <c r="A1121" s="3" t="s">
        <v>32</v>
      </c>
      <c r="B1121" s="7">
        <v>5</v>
      </c>
      <c r="C1121" s="11" t="s">
        <v>16</v>
      </c>
      <c r="D1121">
        <v>0</v>
      </c>
      <c r="E1121" s="76">
        <v>11.780972450961723</v>
      </c>
      <c r="F1121" s="76">
        <v>1.0711811404218528</v>
      </c>
      <c r="G1121" s="76">
        <v>2.4664857258317197</v>
      </c>
      <c r="H1121" s="35">
        <f t="shared" si="22"/>
        <v>20</v>
      </c>
    </row>
    <row r="1122" spans="1:8" x14ac:dyDescent="0.2">
      <c r="A1122" s="3" t="s">
        <v>32</v>
      </c>
      <c r="B1122" s="7">
        <v>5</v>
      </c>
      <c r="C1122" s="11" t="s">
        <v>16</v>
      </c>
      <c r="D1122">
        <v>10</v>
      </c>
      <c r="E1122" s="76">
        <v>1790.7078125461821</v>
      </c>
      <c r="F1122" s="76">
        <v>3.2530247283666252</v>
      </c>
      <c r="G1122" s="76">
        <v>7.4903662466779961</v>
      </c>
      <c r="H1122" s="35">
        <f t="shared" si="22"/>
        <v>2981</v>
      </c>
    </row>
    <row r="1123" spans="1:8" x14ac:dyDescent="0.2">
      <c r="A1123" s="3" t="s">
        <v>32</v>
      </c>
      <c r="B1123" s="7">
        <v>5</v>
      </c>
      <c r="C1123" s="11" t="s">
        <v>16</v>
      </c>
      <c r="D1123">
        <v>0</v>
      </c>
      <c r="E1123" s="76">
        <v>149.22565104551518</v>
      </c>
      <c r="F1123" s="76">
        <v>2.1738434823190005</v>
      </c>
      <c r="G1123" s="76">
        <v>5.0054595968899953</v>
      </c>
      <c r="H1123" s="35">
        <f t="shared" si="22"/>
        <v>403</v>
      </c>
    </row>
    <row r="1124" spans="1:8" x14ac:dyDescent="0.2">
      <c r="A1124" s="3" t="s">
        <v>32</v>
      </c>
      <c r="B1124" s="7">
        <v>5</v>
      </c>
      <c r="C1124" s="11" t="s">
        <v>16</v>
      </c>
      <c r="D1124">
        <v>10</v>
      </c>
      <c r="E1124" s="76">
        <v>353.42917352885172</v>
      </c>
      <c r="F1124" s="76">
        <v>2.5483023951415151</v>
      </c>
      <c r="G1124" s="76">
        <v>5.8676831074938747</v>
      </c>
      <c r="H1124" s="35">
        <f t="shared" si="22"/>
        <v>403</v>
      </c>
    </row>
    <row r="1125" spans="1:8" x14ac:dyDescent="0.2">
      <c r="A1125" s="3" t="s">
        <v>32</v>
      </c>
      <c r="B1125" s="7">
        <v>5</v>
      </c>
      <c r="C1125" s="11" t="s">
        <v>16</v>
      </c>
      <c r="D1125">
        <v>50</v>
      </c>
      <c r="E1125" s="76">
        <v>9173.4505484821966</v>
      </c>
      <c r="F1125" s="76">
        <v>3.9625327241425521</v>
      </c>
      <c r="G1125" s="76">
        <v>9.1240687811117276</v>
      </c>
      <c r="H1125" s="35">
        <f t="shared" si="22"/>
        <v>22026</v>
      </c>
    </row>
    <row r="1126" spans="1:8" x14ac:dyDescent="0.2">
      <c r="A1126" s="3" t="s">
        <v>32</v>
      </c>
      <c r="B1126" s="2">
        <v>6</v>
      </c>
      <c r="C1126" s="3" t="s">
        <v>16</v>
      </c>
      <c r="D1126">
        <v>85</v>
      </c>
      <c r="E1126" s="76">
        <v>2280.79626650619</v>
      </c>
      <c r="F1126" s="76">
        <v>3.3580864933942274</v>
      </c>
      <c r="G1126" s="76">
        <v>7.7322799006741967</v>
      </c>
      <c r="H1126" s="35">
        <f t="shared" si="22"/>
        <v>2981</v>
      </c>
    </row>
    <row r="1127" spans="1:8" x14ac:dyDescent="0.2">
      <c r="A1127" s="3" t="s">
        <v>32</v>
      </c>
      <c r="B1127" s="2">
        <v>6</v>
      </c>
      <c r="C1127" s="3" t="s">
        <v>16</v>
      </c>
      <c r="D1127">
        <v>20</v>
      </c>
      <c r="E1127" s="76">
        <v>65.973445725385659</v>
      </c>
      <c r="F1127" s="76">
        <v>1.8193691674280532</v>
      </c>
      <c r="G1127" s="76">
        <v>4.1892523235728234</v>
      </c>
      <c r="H1127" s="35">
        <f t="shared" si="22"/>
        <v>148</v>
      </c>
    </row>
    <row r="1128" spans="1:8" x14ac:dyDescent="0.2">
      <c r="A1128" s="3" t="s">
        <v>32</v>
      </c>
      <c r="B1128" s="2">
        <v>6</v>
      </c>
      <c r="C1128" s="3" t="s">
        <v>16</v>
      </c>
      <c r="D1128">
        <v>5</v>
      </c>
      <c r="E1128" s="76">
        <v>159.04312808798326</v>
      </c>
      <c r="F1128" s="76">
        <v>2.2015149089168586</v>
      </c>
      <c r="G1128" s="76">
        <v>5.0691754112761034</v>
      </c>
      <c r="H1128" s="35">
        <f t="shared" si="22"/>
        <v>403</v>
      </c>
    </row>
    <row r="1129" spans="1:8" x14ac:dyDescent="0.2">
      <c r="A1129" s="3" t="s">
        <v>32</v>
      </c>
      <c r="B1129" s="2">
        <v>6</v>
      </c>
      <c r="C1129" s="3" t="s">
        <v>16</v>
      </c>
      <c r="D1129">
        <v>70</v>
      </c>
      <c r="E1129" s="76">
        <v>525.43137131289291</v>
      </c>
      <c r="F1129" s="76">
        <v>2.7205159991339944</v>
      </c>
      <c r="G1129" s="76">
        <v>6.264219584857738</v>
      </c>
      <c r="H1129" s="35">
        <f t="shared" si="22"/>
        <v>1097</v>
      </c>
    </row>
    <row r="1130" spans="1:8" x14ac:dyDescent="0.2">
      <c r="A1130" s="3" t="s">
        <v>32</v>
      </c>
      <c r="B1130" s="2">
        <v>6</v>
      </c>
      <c r="C1130" s="3" t="s">
        <v>16</v>
      </c>
      <c r="D1130">
        <v>55</v>
      </c>
      <c r="E1130" s="76">
        <v>4333.8270656271197</v>
      </c>
      <c r="F1130" s="76">
        <v>3.6368715775093383</v>
      </c>
      <c r="G1130" s="76">
        <v>8.3742062795067405</v>
      </c>
      <c r="H1130" s="35">
        <f t="shared" si="22"/>
        <v>8103</v>
      </c>
    </row>
    <row r="1131" spans="1:8" x14ac:dyDescent="0.2">
      <c r="A1131" s="3" t="s">
        <v>32</v>
      </c>
      <c r="B1131" s="2">
        <v>6</v>
      </c>
      <c r="C1131" s="3" t="s">
        <v>16</v>
      </c>
      <c r="D1131">
        <v>60</v>
      </c>
      <c r="E1131" s="76">
        <v>9372.9416819851485</v>
      </c>
      <c r="F1131" s="76">
        <v>3.9718759148742508</v>
      </c>
      <c r="G1131" s="76">
        <v>9.1455822728115361</v>
      </c>
      <c r="H1131" s="35">
        <f t="shared" si="22"/>
        <v>22026</v>
      </c>
    </row>
    <row r="1132" spans="1:8" x14ac:dyDescent="0.2">
      <c r="A1132" s="3" t="s">
        <v>32</v>
      </c>
      <c r="B1132" s="2">
        <v>6</v>
      </c>
      <c r="C1132" s="3" t="s">
        <v>16</v>
      </c>
      <c r="D1132">
        <v>60</v>
      </c>
      <c r="E1132" s="76">
        <v>1907.9284884332512</v>
      </c>
      <c r="F1132" s="76">
        <v>3.2805620927680486</v>
      </c>
      <c r="G1132" s="76">
        <v>7.5537733714490578</v>
      </c>
      <c r="H1132" s="35">
        <f t="shared" si="22"/>
        <v>2981</v>
      </c>
    </row>
    <row r="1133" spans="1:8" x14ac:dyDescent="0.2">
      <c r="A1133" s="3" t="s">
        <v>32</v>
      </c>
      <c r="B1133" s="7">
        <v>6</v>
      </c>
      <c r="C1133" s="11" t="s">
        <v>16</v>
      </c>
      <c r="D1133">
        <v>0</v>
      </c>
      <c r="E1133" s="76">
        <v>23.561944901923447</v>
      </c>
      <c r="F1133" s="76">
        <v>1.3722111360858338</v>
      </c>
      <c r="G1133" s="76">
        <v>3.1596329063916646</v>
      </c>
      <c r="H1133" s="35">
        <f t="shared" si="22"/>
        <v>55</v>
      </c>
    </row>
    <row r="1134" spans="1:8" x14ac:dyDescent="0.2">
      <c r="A1134" s="3" t="s">
        <v>32</v>
      </c>
      <c r="B1134" s="7">
        <v>6</v>
      </c>
      <c r="C1134" s="11" t="s">
        <v>16</v>
      </c>
      <c r="D1134">
        <v>10</v>
      </c>
      <c r="E1134" s="76">
        <v>208.91591146372124</v>
      </c>
      <c r="F1134" s="76">
        <v>2.3199715179972382</v>
      </c>
      <c r="G1134" s="76">
        <v>5.3419318335112083</v>
      </c>
      <c r="H1134" s="35">
        <f t="shared" si="22"/>
        <v>403</v>
      </c>
    </row>
    <row r="1135" spans="1:8" x14ac:dyDescent="0.2">
      <c r="A1135" s="3" t="s">
        <v>32</v>
      </c>
      <c r="B1135" s="7">
        <v>6</v>
      </c>
      <c r="C1135" s="11" t="s">
        <v>16</v>
      </c>
      <c r="D1135">
        <v>0</v>
      </c>
      <c r="E1135" s="76">
        <v>7.0685834705770345</v>
      </c>
      <c r="F1135" s="76">
        <v>0.84933239080549627</v>
      </c>
      <c r="G1135" s="76">
        <v>1.9556601020657289</v>
      </c>
      <c r="H1135" s="35">
        <f t="shared" si="22"/>
        <v>20</v>
      </c>
    </row>
    <row r="1136" spans="1:8" x14ac:dyDescent="0.2">
      <c r="A1136" s="3" t="s">
        <v>32</v>
      </c>
      <c r="B1136" s="7">
        <v>6</v>
      </c>
      <c r="C1136" s="11" t="s">
        <v>16</v>
      </c>
      <c r="D1136">
        <v>0</v>
      </c>
      <c r="E1136" s="76">
        <v>3.1415926535897931</v>
      </c>
      <c r="F1136" s="76">
        <v>0.49714987269413385</v>
      </c>
      <c r="G1136" s="76">
        <v>1.1447298858494002</v>
      </c>
      <c r="H1136" s="35">
        <f t="shared" si="22"/>
        <v>7</v>
      </c>
    </row>
    <row r="1137" spans="1:8" x14ac:dyDescent="0.2">
      <c r="A1137" s="3" t="s">
        <v>32</v>
      </c>
      <c r="B1137" s="7">
        <v>6</v>
      </c>
      <c r="C1137" s="11" t="s">
        <v>16</v>
      </c>
      <c r="D1137">
        <v>0</v>
      </c>
      <c r="E1137" s="76">
        <v>18.849555921538759</v>
      </c>
      <c r="F1137" s="76">
        <v>1.2753011230777775</v>
      </c>
      <c r="G1137" s="76">
        <v>2.9364893550774553</v>
      </c>
      <c r="H1137" s="35">
        <f t="shared" si="22"/>
        <v>20</v>
      </c>
    </row>
    <row r="1138" spans="1:8" x14ac:dyDescent="0.2">
      <c r="A1138" s="3" t="s">
        <v>32</v>
      </c>
      <c r="B1138" s="7">
        <v>6</v>
      </c>
      <c r="C1138" s="11" t="s">
        <v>16</v>
      </c>
      <c r="D1138">
        <v>50</v>
      </c>
      <c r="E1138" s="76">
        <v>1060.2875205865553</v>
      </c>
      <c r="F1138" s="76">
        <v>3.0254236498611777</v>
      </c>
      <c r="G1138" s="76">
        <v>6.9662953961619847</v>
      </c>
      <c r="H1138" s="35">
        <f t="shared" si="22"/>
        <v>1097</v>
      </c>
    </row>
    <row r="1139" spans="1:8" x14ac:dyDescent="0.2">
      <c r="A1139" s="3" t="s">
        <v>32</v>
      </c>
      <c r="B1139" s="2">
        <v>7</v>
      </c>
      <c r="C1139" s="3" t="s">
        <v>16</v>
      </c>
      <c r="D1139">
        <v>2</v>
      </c>
      <c r="E1139" s="76">
        <v>149.02930150466582</v>
      </c>
      <c r="F1139" s="76">
        <v>2.1732716659336893</v>
      </c>
      <c r="G1139" s="76">
        <v>5.0041429410052487</v>
      </c>
      <c r="H1139" s="35">
        <f t="shared" si="22"/>
        <v>403</v>
      </c>
    </row>
    <row r="1140" spans="1:8" x14ac:dyDescent="0.2">
      <c r="A1140" s="3" t="s">
        <v>32</v>
      </c>
      <c r="B1140" s="2">
        <v>7</v>
      </c>
      <c r="C1140" s="3" t="s">
        <v>16</v>
      </c>
      <c r="D1140">
        <v>30</v>
      </c>
      <c r="E1140" s="76">
        <v>273.31856086231198</v>
      </c>
      <c r="F1140" s="76">
        <v>2.4366691253127524</v>
      </c>
      <c r="G1140" s="76">
        <v>5.6106380045039836</v>
      </c>
      <c r="H1140" s="35">
        <f t="shared" si="22"/>
        <v>403</v>
      </c>
    </row>
    <row r="1141" spans="1:8" x14ac:dyDescent="0.2">
      <c r="A1141" s="3" t="s">
        <v>32</v>
      </c>
      <c r="B1141" s="2">
        <v>7</v>
      </c>
      <c r="C1141" s="3" t="s">
        <v>16</v>
      </c>
      <c r="D1141">
        <v>65</v>
      </c>
      <c r="E1141" s="76">
        <v>176.71458676442586</v>
      </c>
      <c r="F1141" s="76">
        <v>2.2472723994775339</v>
      </c>
      <c r="G1141" s="76">
        <v>5.1745359269339293</v>
      </c>
      <c r="H1141" s="35">
        <f t="shared" si="22"/>
        <v>403</v>
      </c>
    </row>
    <row r="1142" spans="1:8" x14ac:dyDescent="0.2">
      <c r="A1142" s="3" t="s">
        <v>32</v>
      </c>
      <c r="B1142" s="2">
        <v>7</v>
      </c>
      <c r="C1142" s="3" t="s">
        <v>16</v>
      </c>
      <c r="D1142">
        <v>5</v>
      </c>
      <c r="E1142" s="76">
        <v>15.707963267948966</v>
      </c>
      <c r="F1142" s="76">
        <v>1.1961198770301527</v>
      </c>
      <c r="G1142" s="76">
        <v>2.7541677982835004</v>
      </c>
      <c r="H1142" s="35">
        <f t="shared" si="22"/>
        <v>20</v>
      </c>
    </row>
    <row r="1143" spans="1:8" x14ac:dyDescent="0.2">
      <c r="A1143" s="3" t="s">
        <v>32</v>
      </c>
      <c r="B1143" s="2">
        <v>7</v>
      </c>
      <c r="C1143" s="3" t="s">
        <v>16</v>
      </c>
      <c r="D1143">
        <v>5</v>
      </c>
      <c r="E1143" s="76">
        <v>36.71736413883071</v>
      </c>
      <c r="F1143" s="76">
        <v>1.5648714965747081</v>
      </c>
      <c r="G1143" s="76">
        <v>3.6032497804642056</v>
      </c>
      <c r="H1143" s="35">
        <f t="shared" si="22"/>
        <v>55</v>
      </c>
    </row>
    <row r="1144" spans="1:8" x14ac:dyDescent="0.2">
      <c r="A1144" s="3" t="s">
        <v>32</v>
      </c>
      <c r="B1144" s="2">
        <v>7</v>
      </c>
      <c r="C1144" s="3" t="s">
        <v>16</v>
      </c>
      <c r="D1144">
        <v>60</v>
      </c>
      <c r="E1144" s="76">
        <v>164.34456569091606</v>
      </c>
      <c r="F1144" s="76">
        <v>2.2157553480314691</v>
      </c>
      <c r="G1144" s="76">
        <v>5.1019652340990946</v>
      </c>
      <c r="H1144" s="35">
        <f t="shared" si="22"/>
        <v>403</v>
      </c>
    </row>
    <row r="1145" spans="1:8" x14ac:dyDescent="0.2">
      <c r="A1145" s="3" t="s">
        <v>32</v>
      </c>
      <c r="B1145" s="2">
        <v>7</v>
      </c>
      <c r="C1145" s="3" t="s">
        <v>16</v>
      </c>
      <c r="D1145">
        <v>60</v>
      </c>
      <c r="E1145" s="76">
        <v>172.78759594743863</v>
      </c>
      <c r="F1145" s="76">
        <v>2.2375125621883778</v>
      </c>
      <c r="G1145" s="76">
        <v>5.1520630710818711</v>
      </c>
      <c r="H1145" s="35">
        <f t="shared" si="22"/>
        <v>403</v>
      </c>
    </row>
    <row r="1146" spans="1:8" x14ac:dyDescent="0.2">
      <c r="A1146" s="3" t="s">
        <v>32</v>
      </c>
      <c r="B1146" s="2">
        <v>7</v>
      </c>
      <c r="C1146" s="3" t="s">
        <v>16</v>
      </c>
      <c r="D1146">
        <v>0</v>
      </c>
      <c r="E1146" s="76">
        <v>10.995574287564276</v>
      </c>
      <c r="F1146" s="76">
        <v>1.0412179170444096</v>
      </c>
      <c r="G1146" s="76">
        <v>2.397492854344768</v>
      </c>
      <c r="H1146" s="35">
        <f t="shared" si="22"/>
        <v>20</v>
      </c>
    </row>
    <row r="1147" spans="1:8" x14ac:dyDescent="0.2">
      <c r="A1147" s="3" t="s">
        <v>32</v>
      </c>
      <c r="B1147" s="2">
        <v>7</v>
      </c>
      <c r="C1147" s="3" t="s">
        <v>16</v>
      </c>
      <c r="D1147">
        <v>70</v>
      </c>
      <c r="E1147" s="76">
        <v>208.91591146372124</v>
      </c>
      <c r="F1147" s="76">
        <v>2.3199715179972382</v>
      </c>
      <c r="G1147" s="76">
        <v>5.3419318335112083</v>
      </c>
      <c r="H1147" s="35">
        <f t="shared" si="22"/>
        <v>403</v>
      </c>
    </row>
    <row r="1148" spans="1:8" x14ac:dyDescent="0.2">
      <c r="A1148" s="3" t="s">
        <v>32</v>
      </c>
      <c r="B1148" s="2">
        <v>7</v>
      </c>
      <c r="C1148" s="3" t="s">
        <v>16</v>
      </c>
      <c r="D1148">
        <v>85</v>
      </c>
      <c r="E1148" s="76">
        <v>61.850105367549055</v>
      </c>
      <c r="F1148" s="76">
        <v>1.7913404438278095</v>
      </c>
      <c r="G1148" s="76">
        <v>4.1247138024352523</v>
      </c>
      <c r="H1148" s="35">
        <f t="shared" si="22"/>
        <v>148</v>
      </c>
    </row>
    <row r="1149" spans="1:8" x14ac:dyDescent="0.2">
      <c r="A1149" s="3" t="s">
        <v>32</v>
      </c>
      <c r="B1149" s="2">
        <v>7</v>
      </c>
      <c r="C1149" s="3" t="s">
        <v>16</v>
      </c>
      <c r="D1149">
        <v>55</v>
      </c>
      <c r="E1149" s="76">
        <v>314.15926535897933</v>
      </c>
      <c r="F1149" s="76">
        <v>2.4971498726941337</v>
      </c>
      <c r="G1149" s="76">
        <v>5.7499000718374917</v>
      </c>
      <c r="H1149" s="35">
        <f t="shared" si="22"/>
        <v>403</v>
      </c>
    </row>
    <row r="1150" spans="1:8" x14ac:dyDescent="0.2">
      <c r="A1150" s="11" t="s">
        <v>32</v>
      </c>
      <c r="B1150" s="7">
        <v>7</v>
      </c>
      <c r="C1150" s="11" t="s">
        <v>16</v>
      </c>
      <c r="D1150">
        <v>0</v>
      </c>
      <c r="E1150" s="76">
        <v>3.1415926535897931</v>
      </c>
      <c r="F1150" s="76">
        <v>0.49714987269413385</v>
      </c>
      <c r="G1150" s="76">
        <v>1.1447298858494002</v>
      </c>
      <c r="H1150" s="35">
        <f t="shared" si="22"/>
        <v>7</v>
      </c>
    </row>
    <row r="1151" spans="1:8" x14ac:dyDescent="0.2">
      <c r="A1151" s="11" t="s">
        <v>32</v>
      </c>
      <c r="B1151" s="7">
        <v>7</v>
      </c>
      <c r="C1151" s="11" t="s">
        <v>16</v>
      </c>
      <c r="D1151">
        <v>0</v>
      </c>
      <c r="E1151" s="76">
        <v>1.5707963267948966</v>
      </c>
      <c r="F1151" s="76">
        <v>0.19611987703015263</v>
      </c>
      <c r="G1151" s="76">
        <v>0.45158270528945482</v>
      </c>
      <c r="H1151" s="35">
        <f t="shared" si="22"/>
        <v>3</v>
      </c>
    </row>
    <row r="1152" spans="1:8" x14ac:dyDescent="0.2">
      <c r="A1152" s="11" t="s">
        <v>32</v>
      </c>
      <c r="B1152" s="7">
        <v>7</v>
      </c>
      <c r="C1152" s="11" t="s">
        <v>16</v>
      </c>
      <c r="D1152">
        <v>30</v>
      </c>
      <c r="E1152" s="76">
        <v>18.849555921538759</v>
      </c>
      <c r="F1152" s="76">
        <v>1.2753011230777775</v>
      </c>
      <c r="G1152" s="76">
        <v>2.9364893550774553</v>
      </c>
      <c r="H1152" s="35">
        <f t="shared" si="22"/>
        <v>20</v>
      </c>
    </row>
    <row r="1153" spans="1:8" x14ac:dyDescent="0.2">
      <c r="A1153" s="11" t="s">
        <v>32</v>
      </c>
      <c r="B1153" s="7">
        <v>7</v>
      </c>
      <c r="C1153" s="11" t="s">
        <v>16</v>
      </c>
      <c r="D1153">
        <v>30</v>
      </c>
      <c r="E1153" s="76">
        <v>11.780972450961723</v>
      </c>
      <c r="F1153" s="76">
        <v>1.0711811404218528</v>
      </c>
      <c r="G1153" s="76">
        <v>2.4664857258317197</v>
      </c>
      <c r="H1153" s="35">
        <f t="shared" si="22"/>
        <v>20</v>
      </c>
    </row>
    <row r="1154" spans="1:8" x14ac:dyDescent="0.2">
      <c r="A1154" s="11" t="s">
        <v>32</v>
      </c>
      <c r="B1154" s="7">
        <v>7</v>
      </c>
      <c r="C1154" s="11" t="s">
        <v>16</v>
      </c>
      <c r="D1154">
        <v>50</v>
      </c>
      <c r="E1154" s="76">
        <v>54.977871437821378</v>
      </c>
      <c r="F1154" s="76">
        <v>1.7401879213804283</v>
      </c>
      <c r="G1154" s="76">
        <v>4.0069307667788685</v>
      </c>
      <c r="H1154" s="35">
        <f t="shared" si="22"/>
        <v>55</v>
      </c>
    </row>
    <row r="1155" spans="1:8" x14ac:dyDescent="0.2">
      <c r="A1155" s="11" t="s">
        <v>32</v>
      </c>
      <c r="B1155" s="7">
        <v>7</v>
      </c>
      <c r="C1155" s="11" t="s">
        <v>16</v>
      </c>
      <c r="D1155">
        <v>0</v>
      </c>
      <c r="E1155" s="76">
        <v>6.2831853071795862</v>
      </c>
      <c r="F1155" s="76">
        <v>0.79817986835811505</v>
      </c>
      <c r="G1155" s="76">
        <v>1.8378770664093453</v>
      </c>
      <c r="H1155" s="35">
        <f t="shared" ref="H1155:H1218" si="23">VLOOKUP(E1155,J$2:K$16,2)</f>
        <v>7</v>
      </c>
    </row>
    <row r="1156" spans="1:8" x14ac:dyDescent="0.2">
      <c r="A1156" s="11" t="s">
        <v>32</v>
      </c>
      <c r="B1156" s="7">
        <v>7</v>
      </c>
      <c r="C1156" s="11" t="s">
        <v>16</v>
      </c>
      <c r="D1156">
        <v>0</v>
      </c>
      <c r="E1156" s="76">
        <v>6.2831853071795862</v>
      </c>
      <c r="F1156" s="76">
        <v>0.79817986835811505</v>
      </c>
      <c r="G1156" s="76">
        <v>1.8378770664093453</v>
      </c>
      <c r="H1156" s="35">
        <f t="shared" si="23"/>
        <v>7</v>
      </c>
    </row>
    <row r="1157" spans="1:8" x14ac:dyDescent="0.2">
      <c r="A1157" s="11" t="s">
        <v>32</v>
      </c>
      <c r="B1157" s="7">
        <v>7</v>
      </c>
      <c r="C1157" s="11" t="s">
        <v>16</v>
      </c>
      <c r="D1157">
        <v>0</v>
      </c>
      <c r="E1157" s="76">
        <v>6.2831853071795862</v>
      </c>
      <c r="F1157" s="76">
        <v>0.79817986835811505</v>
      </c>
      <c r="G1157" s="76">
        <v>1.8378770664093453</v>
      </c>
      <c r="H1157" s="35">
        <f t="shared" si="23"/>
        <v>7</v>
      </c>
    </row>
    <row r="1158" spans="1:8" x14ac:dyDescent="0.2">
      <c r="A1158" s="11" t="s">
        <v>32</v>
      </c>
      <c r="B1158" s="7">
        <v>7</v>
      </c>
      <c r="C1158" s="11" t="s">
        <v>16</v>
      </c>
      <c r="D1158">
        <v>0</v>
      </c>
      <c r="E1158" s="76">
        <v>0.78539816339744828</v>
      </c>
      <c r="F1158" s="76">
        <v>-0.10491011863382856</v>
      </c>
      <c r="G1158" s="76">
        <v>-0.24156447527049049</v>
      </c>
      <c r="H1158" s="35">
        <f t="shared" si="23"/>
        <v>1</v>
      </c>
    </row>
    <row r="1159" spans="1:8" x14ac:dyDescent="0.2">
      <c r="A1159" s="11" t="s">
        <v>32</v>
      </c>
      <c r="B1159" s="7">
        <v>7</v>
      </c>
      <c r="C1159" s="11" t="s">
        <v>16</v>
      </c>
      <c r="D1159">
        <v>5</v>
      </c>
      <c r="E1159" s="76">
        <v>27.488935718910689</v>
      </c>
      <c r="F1159" s="76">
        <v>1.4391579257164471</v>
      </c>
      <c r="G1159" s="76">
        <v>3.3137835862189231</v>
      </c>
      <c r="H1159" s="35">
        <f t="shared" si="23"/>
        <v>55</v>
      </c>
    </row>
    <row r="1160" spans="1:8" x14ac:dyDescent="0.2">
      <c r="A1160" s="11" t="s">
        <v>32</v>
      </c>
      <c r="B1160" s="7">
        <v>7</v>
      </c>
      <c r="C1160" s="11" t="s">
        <v>16</v>
      </c>
      <c r="D1160">
        <v>20</v>
      </c>
      <c r="E1160" s="76">
        <v>3315.1656477006291</v>
      </c>
      <c r="F1160" s="76">
        <v>3.5205052335205798</v>
      </c>
      <c r="G1160" s="76">
        <v>8.1062628705120083</v>
      </c>
      <c r="H1160" s="35">
        <f t="shared" si="23"/>
        <v>8103</v>
      </c>
    </row>
    <row r="1161" spans="1:8" x14ac:dyDescent="0.2">
      <c r="A1161" s="3" t="s">
        <v>32</v>
      </c>
      <c r="B1161" s="2">
        <v>8</v>
      </c>
      <c r="C1161" s="3" t="s">
        <v>16</v>
      </c>
      <c r="D1161">
        <v>65</v>
      </c>
      <c r="E1161" s="76">
        <v>170.23505191639691</v>
      </c>
      <c r="F1161" s="76">
        <v>2.2310489875144195</v>
      </c>
      <c r="G1161" s="76">
        <v>5.1371801403901607</v>
      </c>
      <c r="H1161" s="35">
        <f t="shared" si="23"/>
        <v>403</v>
      </c>
    </row>
    <row r="1162" spans="1:8" x14ac:dyDescent="0.2">
      <c r="A1162" s="3" t="s">
        <v>32</v>
      </c>
      <c r="B1162" s="2">
        <v>8</v>
      </c>
      <c r="C1162" s="3" t="s">
        <v>16</v>
      </c>
      <c r="D1162">
        <v>15</v>
      </c>
      <c r="E1162" s="76">
        <v>96.211275016187415</v>
      </c>
      <c r="F1162" s="76">
        <v>1.9832259700667227</v>
      </c>
      <c r="G1162" s="76">
        <v>4.5665465547142912</v>
      </c>
      <c r="H1162" s="35">
        <f t="shared" si="23"/>
        <v>148</v>
      </c>
    </row>
    <row r="1163" spans="1:8" x14ac:dyDescent="0.2">
      <c r="A1163" s="3" t="s">
        <v>32</v>
      </c>
      <c r="B1163" s="2">
        <v>8</v>
      </c>
      <c r="C1163" s="3" t="s">
        <v>16</v>
      </c>
      <c r="D1163">
        <v>15</v>
      </c>
      <c r="E1163" s="76">
        <v>461.81412007769961</v>
      </c>
      <c r="F1163" s="76">
        <v>2.6644672074423101</v>
      </c>
      <c r="G1163" s="76">
        <v>6.1351624726281369</v>
      </c>
      <c r="H1163" s="35">
        <f t="shared" si="23"/>
        <v>1097</v>
      </c>
    </row>
    <row r="1164" spans="1:8" x14ac:dyDescent="0.2">
      <c r="A1164" s="3" t="s">
        <v>32</v>
      </c>
      <c r="B1164" s="2">
        <v>8</v>
      </c>
      <c r="C1164" s="3" t="s">
        <v>16</v>
      </c>
      <c r="D1164">
        <v>65</v>
      </c>
      <c r="E1164" s="76">
        <v>479.09287967244347</v>
      </c>
      <c r="F1164" s="76">
        <v>2.6804197163769383</v>
      </c>
      <c r="G1164" s="76">
        <v>6.1718944818968664</v>
      </c>
      <c r="H1164" s="35">
        <f t="shared" si="23"/>
        <v>1097</v>
      </c>
    </row>
    <row r="1165" spans="1:8" x14ac:dyDescent="0.2">
      <c r="A1165" s="11" t="s">
        <v>32</v>
      </c>
      <c r="B1165" s="7">
        <v>8</v>
      </c>
      <c r="C1165" s="11" t="s">
        <v>16</v>
      </c>
      <c r="D1165">
        <v>10</v>
      </c>
      <c r="E1165" s="76">
        <v>112.31193736583511</v>
      </c>
      <c r="F1165" s="76">
        <v>2.0504259188312335</v>
      </c>
      <c r="G1165" s="76">
        <v>4.721280154989417</v>
      </c>
      <c r="H1165" s="35">
        <f t="shared" si="23"/>
        <v>148</v>
      </c>
    </row>
    <row r="1166" spans="1:8" x14ac:dyDescent="0.2">
      <c r="A1166" s="3" t="s">
        <v>32</v>
      </c>
      <c r="B1166" s="2">
        <v>9</v>
      </c>
      <c r="C1166" s="3" t="s">
        <v>16</v>
      </c>
      <c r="D1166">
        <v>10</v>
      </c>
      <c r="E1166" s="76">
        <v>21.205750411731103</v>
      </c>
      <c r="F1166" s="76">
        <v>1.3264536455251588</v>
      </c>
      <c r="G1166" s="76">
        <v>3.0542723907338387</v>
      </c>
      <c r="H1166" s="35">
        <f t="shared" si="23"/>
        <v>55</v>
      </c>
    </row>
    <row r="1167" spans="1:8" x14ac:dyDescent="0.2">
      <c r="A1167" s="3" t="s">
        <v>32</v>
      </c>
      <c r="B1167" s="2">
        <v>9</v>
      </c>
      <c r="C1167" s="3" t="s">
        <v>16</v>
      </c>
      <c r="D1167">
        <v>20</v>
      </c>
      <c r="E1167" s="76">
        <v>390.53923674938113</v>
      </c>
      <c r="F1167" s="76">
        <v>2.5916646731626445</v>
      </c>
      <c r="G1167" s="76">
        <v>5.9675284424635908</v>
      </c>
      <c r="H1167" s="35">
        <f t="shared" si="23"/>
        <v>403</v>
      </c>
    </row>
    <row r="1168" spans="1:8" x14ac:dyDescent="0.2">
      <c r="A1168" s="3" t="s">
        <v>32</v>
      </c>
      <c r="B1168" s="2">
        <v>9</v>
      </c>
      <c r="C1168" s="3" t="s">
        <v>16</v>
      </c>
      <c r="D1168">
        <v>0</v>
      </c>
      <c r="E1168" s="76">
        <v>3.4557519189487729</v>
      </c>
      <c r="F1168" s="76">
        <v>0.53854255785235894</v>
      </c>
      <c r="G1168" s="76">
        <v>1.2400400656537252</v>
      </c>
      <c r="H1168" s="35">
        <f t="shared" si="23"/>
        <v>7</v>
      </c>
    </row>
    <row r="1169" spans="1:8" x14ac:dyDescent="0.2">
      <c r="A1169" s="3" t="s">
        <v>32</v>
      </c>
      <c r="B1169" s="2">
        <v>9</v>
      </c>
      <c r="C1169" s="3" t="s">
        <v>16</v>
      </c>
      <c r="D1169">
        <v>0</v>
      </c>
      <c r="E1169" s="76">
        <v>9.4247779607693793</v>
      </c>
      <c r="F1169" s="76">
        <v>0.97427112741379629</v>
      </c>
      <c r="G1169" s="76">
        <v>2.2433421745175099</v>
      </c>
      <c r="H1169" s="35">
        <f t="shared" si="23"/>
        <v>20</v>
      </c>
    </row>
    <row r="1170" spans="1:8" x14ac:dyDescent="0.2">
      <c r="A1170" s="3" t="s">
        <v>32</v>
      </c>
      <c r="B1170" s="2">
        <v>9</v>
      </c>
      <c r="C1170" s="3" t="s">
        <v>16</v>
      </c>
      <c r="D1170">
        <v>0</v>
      </c>
      <c r="E1170" s="76">
        <v>3.9269908169872414</v>
      </c>
      <c r="F1170" s="76">
        <v>0.59405988570219026</v>
      </c>
      <c r="G1170" s="76">
        <v>1.3678734371636099</v>
      </c>
      <c r="H1170" s="35">
        <f t="shared" si="23"/>
        <v>7</v>
      </c>
    </row>
    <row r="1171" spans="1:8" x14ac:dyDescent="0.2">
      <c r="A1171" s="3" t="s">
        <v>32</v>
      </c>
      <c r="B1171" s="2">
        <v>9</v>
      </c>
      <c r="C1171" s="3" t="s">
        <v>16</v>
      </c>
      <c r="D1171">
        <v>0</v>
      </c>
      <c r="E1171" s="76">
        <v>1.0995574287564276</v>
      </c>
      <c r="F1171" s="76">
        <v>4.1217917044409476E-2</v>
      </c>
      <c r="G1171" s="76">
        <v>9.4907761350722444E-2</v>
      </c>
      <c r="H1171" s="35">
        <f t="shared" si="23"/>
        <v>3</v>
      </c>
    </row>
    <row r="1172" spans="1:8" x14ac:dyDescent="0.2">
      <c r="A1172" s="3" t="s">
        <v>32</v>
      </c>
      <c r="B1172" s="2">
        <v>9</v>
      </c>
      <c r="C1172" s="3" t="s">
        <v>16</v>
      </c>
      <c r="D1172">
        <v>20</v>
      </c>
      <c r="E1172" s="76">
        <v>35.342917352885173</v>
      </c>
      <c r="F1172" s="76">
        <v>1.5483023951415151</v>
      </c>
      <c r="G1172" s="76">
        <v>3.5650980144998292</v>
      </c>
      <c r="H1172" s="35">
        <f t="shared" si="23"/>
        <v>55</v>
      </c>
    </row>
    <row r="1173" spans="1:8" x14ac:dyDescent="0.2">
      <c r="A1173" s="3" t="s">
        <v>32</v>
      </c>
      <c r="B1173" s="2">
        <v>9</v>
      </c>
      <c r="C1173" s="3" t="s">
        <v>16</v>
      </c>
      <c r="D1173">
        <v>10</v>
      </c>
      <c r="E1173" s="76">
        <v>3.2986722862692828</v>
      </c>
      <c r="F1173" s="76">
        <v>0.51833917176407196</v>
      </c>
      <c r="G1173" s="76">
        <v>1.1935200500188321</v>
      </c>
      <c r="H1173" s="35">
        <f t="shared" si="23"/>
        <v>7</v>
      </c>
    </row>
    <row r="1174" spans="1:8" x14ac:dyDescent="0.2">
      <c r="A1174" s="3" t="s">
        <v>32</v>
      </c>
      <c r="B1174" s="2">
        <v>9</v>
      </c>
      <c r="C1174" s="3" t="s">
        <v>16</v>
      </c>
      <c r="D1174">
        <v>80</v>
      </c>
      <c r="E1174" s="76">
        <v>15.11891464540088</v>
      </c>
      <c r="F1174" s="76">
        <v>1.179520615210691</v>
      </c>
      <c r="G1174" s="76">
        <v>2.7159465854633029</v>
      </c>
      <c r="H1174" s="35">
        <f t="shared" si="23"/>
        <v>20</v>
      </c>
    </row>
    <row r="1175" spans="1:8" x14ac:dyDescent="0.2">
      <c r="A1175" s="3" t="s">
        <v>32</v>
      </c>
      <c r="B1175" s="2">
        <v>9</v>
      </c>
      <c r="C1175" s="3" t="s">
        <v>16</v>
      </c>
      <c r="D1175">
        <v>15</v>
      </c>
      <c r="E1175" s="76">
        <v>9.8174770424681039</v>
      </c>
      <c r="F1175" s="76">
        <v>0.99199989437422786</v>
      </c>
      <c r="G1175" s="76">
        <v>2.2841641690377652</v>
      </c>
      <c r="H1175" s="35">
        <f t="shared" si="23"/>
        <v>20</v>
      </c>
    </row>
    <row r="1176" spans="1:8" x14ac:dyDescent="0.2">
      <c r="A1176" s="3" t="s">
        <v>32</v>
      </c>
      <c r="B1176" s="2">
        <v>9</v>
      </c>
      <c r="C1176" s="3" t="s">
        <v>16</v>
      </c>
      <c r="D1176">
        <v>0</v>
      </c>
      <c r="E1176" s="76">
        <v>95.818575934488692</v>
      </c>
      <c r="F1176" s="76">
        <v>1.9814497120409196</v>
      </c>
      <c r="G1176" s="76">
        <v>4.5624565694627659</v>
      </c>
      <c r="H1176" s="35">
        <f t="shared" si="23"/>
        <v>148</v>
      </c>
    </row>
    <row r="1177" spans="1:8" x14ac:dyDescent="0.2">
      <c r="A1177" s="3" t="s">
        <v>32</v>
      </c>
      <c r="B1177" s="2">
        <v>9</v>
      </c>
      <c r="C1177" s="3" t="s">
        <v>16</v>
      </c>
      <c r="D1177">
        <v>15</v>
      </c>
      <c r="E1177" s="76">
        <v>245.04422698000386</v>
      </c>
      <c r="F1177" s="76">
        <v>2.389244475384614</v>
      </c>
      <c r="G1177" s="76">
        <v>5.5014387125389916</v>
      </c>
      <c r="H1177" s="35">
        <f t="shared" si="23"/>
        <v>403</v>
      </c>
    </row>
    <row r="1178" spans="1:8" x14ac:dyDescent="0.2">
      <c r="A1178" s="3" t="s">
        <v>32</v>
      </c>
      <c r="B1178" s="2">
        <v>9</v>
      </c>
      <c r="C1178" s="3" t="s">
        <v>16</v>
      </c>
      <c r="D1178">
        <v>5</v>
      </c>
      <c r="E1178" s="76">
        <v>98.960168588078488</v>
      </c>
      <c r="F1178" s="76">
        <v>1.9954604264837343</v>
      </c>
      <c r="G1178" s="76">
        <v>4.594717431680988</v>
      </c>
      <c r="H1178" s="35">
        <f t="shared" si="23"/>
        <v>148</v>
      </c>
    </row>
    <row r="1179" spans="1:8" x14ac:dyDescent="0.2">
      <c r="A1179" s="3" t="s">
        <v>32</v>
      </c>
      <c r="B1179" s="2">
        <v>9</v>
      </c>
      <c r="C1179" s="3" t="s">
        <v>16</v>
      </c>
      <c r="D1179">
        <v>0</v>
      </c>
      <c r="E1179" s="76">
        <v>71.863931950866515</v>
      </c>
      <c r="F1179" s="76">
        <v>1.8565109754326197</v>
      </c>
      <c r="G1179" s="76">
        <v>4.2747744970109851</v>
      </c>
      <c r="H1179" s="35">
        <f t="shared" si="23"/>
        <v>148</v>
      </c>
    </row>
    <row r="1180" spans="1:8" x14ac:dyDescent="0.2">
      <c r="A1180" s="3" t="s">
        <v>32</v>
      </c>
      <c r="B1180" s="2">
        <v>9</v>
      </c>
      <c r="C1180" s="3" t="s">
        <v>16</v>
      </c>
      <c r="D1180">
        <v>0</v>
      </c>
      <c r="E1180" s="76">
        <v>21.55132560362598</v>
      </c>
      <c r="F1180" s="76">
        <v>1.3334739884008855</v>
      </c>
      <c r="G1180" s="76">
        <v>3.0704373275871939</v>
      </c>
      <c r="H1180" s="35">
        <f t="shared" si="23"/>
        <v>55</v>
      </c>
    </row>
    <row r="1181" spans="1:8" x14ac:dyDescent="0.2">
      <c r="A1181" s="3" t="s">
        <v>32</v>
      </c>
      <c r="B1181" s="2">
        <v>9</v>
      </c>
      <c r="C1181" s="3" t="s">
        <v>16</v>
      </c>
      <c r="D1181">
        <v>85</v>
      </c>
      <c r="E1181" s="76">
        <v>9.4247779607693793</v>
      </c>
      <c r="F1181" s="76">
        <v>0.97427112741379629</v>
      </c>
      <c r="G1181" s="76">
        <v>2.2433421745175099</v>
      </c>
      <c r="H1181" s="35">
        <f t="shared" si="23"/>
        <v>20</v>
      </c>
    </row>
    <row r="1182" spans="1:8" x14ac:dyDescent="0.2">
      <c r="A1182" s="3" t="s">
        <v>32</v>
      </c>
      <c r="B1182" s="2">
        <v>9</v>
      </c>
      <c r="C1182" s="3" t="s">
        <v>16</v>
      </c>
      <c r="D1182">
        <v>60</v>
      </c>
      <c r="E1182" s="76">
        <v>9.4247779607693793</v>
      </c>
      <c r="F1182" s="76">
        <v>0.97427112741379629</v>
      </c>
      <c r="G1182" s="76">
        <v>2.2433421745175099</v>
      </c>
      <c r="H1182" s="35">
        <f t="shared" si="23"/>
        <v>20</v>
      </c>
    </row>
    <row r="1183" spans="1:8" x14ac:dyDescent="0.2">
      <c r="A1183" s="3" t="s">
        <v>32</v>
      </c>
      <c r="B1183" s="2">
        <v>9</v>
      </c>
      <c r="C1183" s="3" t="s">
        <v>16</v>
      </c>
      <c r="D1183">
        <v>10</v>
      </c>
      <c r="E1183" s="76">
        <v>82.466807156732074</v>
      </c>
      <c r="F1183" s="76">
        <v>1.9162791804361095</v>
      </c>
      <c r="G1183" s="76">
        <v>4.4123958748870331</v>
      </c>
      <c r="H1183" s="35">
        <f t="shared" si="23"/>
        <v>148</v>
      </c>
    </row>
    <row r="1184" spans="1:8" x14ac:dyDescent="0.2">
      <c r="A1184" s="3" t="s">
        <v>32</v>
      </c>
      <c r="B1184" s="2">
        <v>9</v>
      </c>
      <c r="C1184" s="3" t="s">
        <v>16</v>
      </c>
      <c r="D1184">
        <v>35</v>
      </c>
      <c r="E1184" s="76">
        <v>706.85834705770344</v>
      </c>
      <c r="F1184" s="76">
        <v>2.8493323908054964</v>
      </c>
      <c r="G1184" s="76">
        <v>6.5608302880538201</v>
      </c>
      <c r="H1184" s="35">
        <f t="shared" si="23"/>
        <v>1097</v>
      </c>
    </row>
    <row r="1185" spans="1:8" x14ac:dyDescent="0.2">
      <c r="A1185" s="3" t="s">
        <v>32</v>
      </c>
      <c r="B1185" s="2">
        <v>9</v>
      </c>
      <c r="C1185" s="3" t="s">
        <v>16</v>
      </c>
      <c r="D1185">
        <v>10</v>
      </c>
      <c r="E1185" s="76">
        <v>120.55861808150831</v>
      </c>
      <c r="F1185" s="76">
        <v>2.0811982611793769</v>
      </c>
      <c r="G1185" s="76">
        <v>4.7921360917567615</v>
      </c>
      <c r="H1185" s="35">
        <f t="shared" si="23"/>
        <v>148</v>
      </c>
    </row>
    <row r="1186" spans="1:8" x14ac:dyDescent="0.2">
      <c r="A1186" s="11" t="s">
        <v>32</v>
      </c>
      <c r="B1186" s="7">
        <v>9</v>
      </c>
      <c r="C1186" s="11" t="s">
        <v>16</v>
      </c>
      <c r="D1186">
        <v>65</v>
      </c>
      <c r="E1186" s="76">
        <v>17867.808217291949</v>
      </c>
      <c r="F1186" s="76">
        <v>4.252071282359303</v>
      </c>
      <c r="G1186" s="76">
        <v>9.7907559491086058</v>
      </c>
      <c r="H1186" s="35">
        <f t="shared" si="23"/>
        <v>22026</v>
      </c>
    </row>
    <row r="1187" spans="1:8" x14ac:dyDescent="0.2">
      <c r="A1187" s="11" t="s">
        <v>32</v>
      </c>
      <c r="B1187" s="7">
        <v>9</v>
      </c>
      <c r="C1187" s="11" t="s">
        <v>16</v>
      </c>
      <c r="D1187">
        <v>20</v>
      </c>
      <c r="E1187" s="76">
        <v>1166.3162726452108</v>
      </c>
      <c r="F1187" s="76">
        <v>3.0668163350194027</v>
      </c>
      <c r="G1187" s="76">
        <v>7.0616055759663094</v>
      </c>
      <c r="H1187" s="35">
        <f t="shared" si="23"/>
        <v>2981</v>
      </c>
    </row>
    <row r="1188" spans="1:8" x14ac:dyDescent="0.2">
      <c r="A1188" s="11" t="s">
        <v>32</v>
      </c>
      <c r="B1188" s="7">
        <v>9</v>
      </c>
      <c r="C1188" s="11" t="s">
        <v>16</v>
      </c>
      <c r="D1188">
        <v>5</v>
      </c>
      <c r="E1188" s="76">
        <v>149.22565104551518</v>
      </c>
      <c r="F1188" s="76">
        <v>2.1738434823190005</v>
      </c>
      <c r="G1188" s="76">
        <v>5.0054595968899953</v>
      </c>
      <c r="H1188" s="35">
        <f t="shared" si="23"/>
        <v>403</v>
      </c>
    </row>
    <row r="1189" spans="1:8" x14ac:dyDescent="0.2">
      <c r="A1189" s="11" t="s">
        <v>32</v>
      </c>
      <c r="B1189" s="7">
        <v>9</v>
      </c>
      <c r="C1189" s="11" t="s">
        <v>16</v>
      </c>
      <c r="D1189">
        <v>40</v>
      </c>
      <c r="E1189" s="76">
        <v>19.634954084936208</v>
      </c>
      <c r="F1189" s="76">
        <v>1.2930298900382091</v>
      </c>
      <c r="G1189" s="76">
        <v>2.9773113495977102</v>
      </c>
      <c r="H1189" s="35">
        <f t="shared" si="23"/>
        <v>20</v>
      </c>
    </row>
    <row r="1190" spans="1:8" x14ac:dyDescent="0.2">
      <c r="A1190" s="11" t="s">
        <v>32</v>
      </c>
      <c r="B1190" s="7">
        <v>9</v>
      </c>
      <c r="C1190" s="11" t="s">
        <v>16</v>
      </c>
      <c r="D1190">
        <v>20</v>
      </c>
      <c r="E1190" s="76">
        <v>94.247779607693786</v>
      </c>
      <c r="F1190" s="76">
        <v>1.9742711274137963</v>
      </c>
      <c r="G1190" s="76">
        <v>4.5459272675115558</v>
      </c>
      <c r="H1190" s="35">
        <f t="shared" si="23"/>
        <v>148</v>
      </c>
    </row>
    <row r="1191" spans="1:8" x14ac:dyDescent="0.2">
      <c r="A1191" s="11" t="s">
        <v>32</v>
      </c>
      <c r="B1191" s="7">
        <v>9</v>
      </c>
      <c r="C1191" s="11" t="s">
        <v>16</v>
      </c>
      <c r="D1191">
        <v>10</v>
      </c>
      <c r="E1191" s="76">
        <v>1021.0176124166827</v>
      </c>
      <c r="F1191" s="76">
        <v>3.0090332336730081</v>
      </c>
      <c r="G1191" s="76">
        <v>6.9285550681791372</v>
      </c>
      <c r="H1191" s="35">
        <f t="shared" si="23"/>
        <v>1097</v>
      </c>
    </row>
    <row r="1192" spans="1:8" x14ac:dyDescent="0.2">
      <c r="A1192" s="11" t="s">
        <v>32</v>
      </c>
      <c r="B1192" s="7">
        <v>9</v>
      </c>
      <c r="C1192" s="11" t="s">
        <v>16</v>
      </c>
      <c r="D1192">
        <v>40</v>
      </c>
      <c r="E1192" s="76">
        <v>4753.2296848813567</v>
      </c>
      <c r="F1192" s="76">
        <v>3.6769888007173206</v>
      </c>
      <c r="G1192" s="76">
        <v>8.4665795996377557</v>
      </c>
      <c r="H1192" s="35">
        <f t="shared" si="23"/>
        <v>8103</v>
      </c>
    </row>
    <row r="1193" spans="1:8" x14ac:dyDescent="0.2">
      <c r="A1193" s="11" t="s">
        <v>32</v>
      </c>
      <c r="B1193" s="7">
        <v>9</v>
      </c>
      <c r="C1193" s="11" t="s">
        <v>16</v>
      </c>
      <c r="D1193">
        <v>10</v>
      </c>
      <c r="E1193" s="76">
        <v>172.78759594743863</v>
      </c>
      <c r="F1193" s="76">
        <v>2.2375125621883778</v>
      </c>
      <c r="G1193" s="76">
        <v>5.1520630710818711</v>
      </c>
      <c r="H1193" s="35">
        <f t="shared" si="23"/>
        <v>403</v>
      </c>
    </row>
    <row r="1194" spans="1:8" x14ac:dyDescent="0.2">
      <c r="A1194" s="3" t="s">
        <v>32</v>
      </c>
      <c r="B1194" s="2">
        <v>10</v>
      </c>
      <c r="C1194" s="3" t="s">
        <v>16</v>
      </c>
      <c r="D1194">
        <v>65</v>
      </c>
      <c r="E1194" s="76">
        <v>571.76986295334234</v>
      </c>
      <c r="F1194" s="76">
        <v>2.7572212606792088</v>
      </c>
      <c r="G1194" s="76">
        <v>6.3487365729261951</v>
      </c>
      <c r="H1194" s="35">
        <f t="shared" si="23"/>
        <v>1097</v>
      </c>
    </row>
    <row r="1195" spans="1:8" x14ac:dyDescent="0.2">
      <c r="A1195" s="3" t="s">
        <v>32</v>
      </c>
      <c r="B1195" s="7">
        <v>10</v>
      </c>
      <c r="C1195" s="11" t="s">
        <v>16</v>
      </c>
      <c r="D1195">
        <v>5</v>
      </c>
      <c r="E1195" s="76">
        <v>942.47779607693792</v>
      </c>
      <c r="F1195" s="76">
        <v>2.9742711274137963</v>
      </c>
      <c r="G1195" s="76">
        <v>6.8485123605056009</v>
      </c>
      <c r="H1195" s="35">
        <f t="shared" si="23"/>
        <v>1097</v>
      </c>
    </row>
    <row r="1196" spans="1:8" x14ac:dyDescent="0.2">
      <c r="A1196" s="3" t="s">
        <v>32</v>
      </c>
      <c r="B1196" s="7">
        <v>10</v>
      </c>
      <c r="C1196" s="11" t="s">
        <v>16</v>
      </c>
      <c r="D1196">
        <v>0</v>
      </c>
      <c r="E1196" s="76">
        <v>37.699111843077517</v>
      </c>
      <c r="F1196" s="76">
        <v>1.5763311187417586</v>
      </c>
      <c r="G1196" s="76">
        <v>3.6296365356374003</v>
      </c>
      <c r="H1196" s="35">
        <f t="shared" si="23"/>
        <v>55</v>
      </c>
    </row>
    <row r="1197" spans="1:8" x14ac:dyDescent="0.2">
      <c r="A1197" s="3" t="s">
        <v>32</v>
      </c>
      <c r="B1197" s="7">
        <v>10</v>
      </c>
      <c r="C1197" s="11" t="s">
        <v>16</v>
      </c>
      <c r="D1197">
        <v>0</v>
      </c>
      <c r="E1197" s="76">
        <v>7.0685834705770345</v>
      </c>
      <c r="F1197" s="76">
        <v>0.84933239080549627</v>
      </c>
      <c r="G1197" s="76">
        <v>1.9556601020657289</v>
      </c>
      <c r="H1197" s="35">
        <f t="shared" si="23"/>
        <v>20</v>
      </c>
    </row>
    <row r="1198" spans="1:8" x14ac:dyDescent="0.2">
      <c r="A1198" s="3" t="s">
        <v>32</v>
      </c>
      <c r="B1198" s="7">
        <v>10</v>
      </c>
      <c r="C1198" s="11" t="s">
        <v>16</v>
      </c>
      <c r="D1198">
        <v>0</v>
      </c>
      <c r="E1198" s="76">
        <v>2.3561944901923448</v>
      </c>
      <c r="F1198" s="76">
        <v>0.37221113608583389</v>
      </c>
      <c r="G1198" s="76">
        <v>0.85704781339761926</v>
      </c>
      <c r="H1198" s="35">
        <f t="shared" si="23"/>
        <v>3</v>
      </c>
    </row>
    <row r="1199" spans="1:8" x14ac:dyDescent="0.2">
      <c r="A1199" s="3" t="s">
        <v>32</v>
      </c>
      <c r="B1199" s="7">
        <v>10</v>
      </c>
      <c r="C1199" s="11" t="s">
        <v>16</v>
      </c>
      <c r="D1199">
        <v>15</v>
      </c>
      <c r="E1199" s="76">
        <v>376.99111843077515</v>
      </c>
      <c r="F1199" s="76">
        <v>2.5763311187417588</v>
      </c>
      <c r="G1199" s="76">
        <v>5.9322216286314458</v>
      </c>
      <c r="H1199" s="35">
        <f t="shared" si="23"/>
        <v>403</v>
      </c>
    </row>
    <row r="1200" spans="1:8" x14ac:dyDescent="0.2">
      <c r="A1200" s="3" t="s">
        <v>32</v>
      </c>
      <c r="B1200" s="7">
        <v>10</v>
      </c>
      <c r="C1200" s="11" t="s">
        <v>16</v>
      </c>
      <c r="D1200">
        <v>10</v>
      </c>
      <c r="E1200" s="76">
        <v>259.18139392115791</v>
      </c>
      <c r="F1200" s="76">
        <v>2.4136038212440587</v>
      </c>
      <c r="G1200" s="76">
        <v>5.5575281791900357</v>
      </c>
      <c r="H1200" s="35">
        <f t="shared" si="23"/>
        <v>403</v>
      </c>
    </row>
    <row r="1201" spans="1:8" x14ac:dyDescent="0.2">
      <c r="A1201" s="3" t="s">
        <v>32</v>
      </c>
      <c r="B1201" s="7">
        <v>10</v>
      </c>
      <c r="C1201" s="11" t="s">
        <v>16</v>
      </c>
      <c r="D1201">
        <v>0</v>
      </c>
      <c r="E1201" s="76">
        <v>31.415926535897931</v>
      </c>
      <c r="F1201" s="76">
        <v>1.4971498726941339</v>
      </c>
      <c r="G1201" s="76">
        <v>3.4473149788434458</v>
      </c>
      <c r="H1201" s="35">
        <f t="shared" si="23"/>
        <v>55</v>
      </c>
    </row>
    <row r="1202" spans="1:8" x14ac:dyDescent="0.2">
      <c r="A1202" s="3" t="s">
        <v>32</v>
      </c>
      <c r="B1202" s="7">
        <v>10</v>
      </c>
      <c r="C1202" s="11" t="s">
        <v>16</v>
      </c>
      <c r="D1202">
        <v>15</v>
      </c>
      <c r="E1202" s="76">
        <v>56.548667764616276</v>
      </c>
      <c r="F1202" s="76">
        <v>1.7524223777974399</v>
      </c>
      <c r="G1202" s="76">
        <v>4.0351016437455645</v>
      </c>
      <c r="H1202" s="35">
        <f t="shared" si="23"/>
        <v>148</v>
      </c>
    </row>
    <row r="1203" spans="1:8" x14ac:dyDescent="0.2">
      <c r="A1203" s="3" t="s">
        <v>32</v>
      </c>
      <c r="B1203" s="7">
        <v>10</v>
      </c>
      <c r="C1203" s="11" t="s">
        <v>16</v>
      </c>
      <c r="D1203">
        <v>0</v>
      </c>
      <c r="E1203" s="76">
        <v>15.707963267948966</v>
      </c>
      <c r="F1203" s="76">
        <v>1.1961198770301527</v>
      </c>
      <c r="G1203" s="76">
        <v>2.7541677982835004</v>
      </c>
      <c r="H1203" s="35">
        <f t="shared" si="23"/>
        <v>20</v>
      </c>
    </row>
    <row r="1204" spans="1:8" x14ac:dyDescent="0.2">
      <c r="A1204" s="3" t="s">
        <v>32</v>
      </c>
      <c r="B1204" s="7">
        <v>10</v>
      </c>
      <c r="C1204" s="11" t="s">
        <v>16</v>
      </c>
      <c r="D1204">
        <v>5</v>
      </c>
      <c r="E1204" s="76">
        <v>753.98223686155029</v>
      </c>
      <c r="F1204" s="76">
        <v>2.8773611144057396</v>
      </c>
      <c r="G1204" s="76">
        <v>6.6253688091913912</v>
      </c>
      <c r="H1204" s="35">
        <f t="shared" si="23"/>
        <v>1097</v>
      </c>
    </row>
    <row r="1205" spans="1:8" x14ac:dyDescent="0.2">
      <c r="A1205" s="3" t="s">
        <v>32</v>
      </c>
      <c r="B1205" s="7">
        <v>10</v>
      </c>
      <c r="C1205" s="11" t="s">
        <v>16</v>
      </c>
      <c r="D1205">
        <v>0</v>
      </c>
      <c r="E1205" s="76">
        <v>15.707963267948966</v>
      </c>
      <c r="F1205" s="76">
        <v>1.1961198770301527</v>
      </c>
      <c r="G1205" s="76">
        <v>2.7541677982835004</v>
      </c>
      <c r="H1205" s="35">
        <f t="shared" si="23"/>
        <v>20</v>
      </c>
    </row>
    <row r="1206" spans="1:8" x14ac:dyDescent="0.2">
      <c r="A1206" s="3" t="s">
        <v>32</v>
      </c>
      <c r="B1206" s="7">
        <v>10</v>
      </c>
      <c r="C1206" s="11" t="s">
        <v>16</v>
      </c>
      <c r="D1206">
        <v>5</v>
      </c>
      <c r="E1206" s="76">
        <v>16.493361431346415</v>
      </c>
      <c r="F1206" s="76">
        <v>1.2173091761000907</v>
      </c>
      <c r="G1206" s="76">
        <v>2.8029579624529326</v>
      </c>
      <c r="H1206" s="35">
        <f t="shared" si="23"/>
        <v>20</v>
      </c>
    </row>
    <row r="1207" spans="1:8" x14ac:dyDescent="0.2">
      <c r="A1207" s="3" t="s">
        <v>32</v>
      </c>
      <c r="B1207" s="7">
        <v>10</v>
      </c>
      <c r="C1207" s="11" t="s">
        <v>16</v>
      </c>
      <c r="D1207">
        <v>0</v>
      </c>
      <c r="E1207" s="76">
        <v>3.1415926535897931</v>
      </c>
      <c r="F1207" s="76">
        <v>0.49714987269413385</v>
      </c>
      <c r="G1207" s="76">
        <v>1.1447298858494002</v>
      </c>
      <c r="H1207" s="35">
        <f t="shared" si="23"/>
        <v>7</v>
      </c>
    </row>
    <row r="1208" spans="1:8" x14ac:dyDescent="0.2">
      <c r="A1208" s="3" t="s">
        <v>32</v>
      </c>
      <c r="B1208" s="7">
        <v>10</v>
      </c>
      <c r="C1208" s="11" t="s">
        <v>16</v>
      </c>
      <c r="D1208">
        <v>0</v>
      </c>
      <c r="E1208" s="76">
        <v>3.1415926535897931</v>
      </c>
      <c r="F1208" s="76">
        <v>0.49714987269413385</v>
      </c>
      <c r="G1208" s="76">
        <v>1.1447298858494002</v>
      </c>
      <c r="H1208" s="35">
        <f t="shared" si="23"/>
        <v>7</v>
      </c>
    </row>
    <row r="1209" spans="1:8" x14ac:dyDescent="0.2">
      <c r="A1209" s="3" t="s">
        <v>32</v>
      </c>
      <c r="B1209" s="7">
        <v>10</v>
      </c>
      <c r="C1209" s="11" t="s">
        <v>16</v>
      </c>
      <c r="D1209">
        <v>0</v>
      </c>
      <c r="E1209" s="76">
        <v>11.780972450961723</v>
      </c>
      <c r="F1209" s="76">
        <v>1.0711811404218528</v>
      </c>
      <c r="G1209" s="76">
        <v>2.4664857258317197</v>
      </c>
      <c r="H1209" s="35">
        <f t="shared" si="23"/>
        <v>20</v>
      </c>
    </row>
    <row r="1210" spans="1:8" x14ac:dyDescent="0.2">
      <c r="A1210" s="3" t="s">
        <v>32</v>
      </c>
      <c r="B1210" s="7">
        <v>10</v>
      </c>
      <c r="C1210" s="11" t="s">
        <v>16</v>
      </c>
      <c r="D1210">
        <v>5</v>
      </c>
      <c r="E1210" s="76">
        <v>219.91148575128551</v>
      </c>
      <c r="F1210" s="76">
        <v>2.3422479127083906</v>
      </c>
      <c r="G1210" s="76">
        <v>5.3932251278987593</v>
      </c>
      <c r="H1210" s="35">
        <f t="shared" si="23"/>
        <v>403</v>
      </c>
    </row>
    <row r="1211" spans="1:8" x14ac:dyDescent="0.2">
      <c r="A1211" s="3" t="s">
        <v>32</v>
      </c>
      <c r="B1211" s="7">
        <v>10</v>
      </c>
      <c r="C1211" s="11" t="s">
        <v>16</v>
      </c>
      <c r="D1211">
        <v>0</v>
      </c>
      <c r="E1211" s="76">
        <v>23.561944901923447</v>
      </c>
      <c r="F1211" s="76">
        <v>1.3722111360858338</v>
      </c>
      <c r="G1211" s="76">
        <v>3.1596329063916646</v>
      </c>
      <c r="H1211" s="35">
        <f t="shared" si="23"/>
        <v>55</v>
      </c>
    </row>
    <row r="1212" spans="1:8" x14ac:dyDescent="0.2">
      <c r="A1212" s="11" t="s">
        <v>32</v>
      </c>
      <c r="B1212" s="7">
        <v>9</v>
      </c>
      <c r="C1212" s="11" t="s">
        <v>9</v>
      </c>
      <c r="D1212">
        <v>5</v>
      </c>
      <c r="E1212" s="76">
        <v>502.6548245743669</v>
      </c>
      <c r="F1212" s="76">
        <v>2.7012698553500587</v>
      </c>
      <c r="G1212" s="76">
        <v>6.2199037010832274</v>
      </c>
      <c r="H1212" s="35">
        <f t="shared" si="23"/>
        <v>1097</v>
      </c>
    </row>
    <row r="1213" spans="1:8" x14ac:dyDescent="0.2">
      <c r="A1213" s="11" t="s">
        <v>32</v>
      </c>
      <c r="B1213" s="7">
        <v>1</v>
      </c>
      <c r="C1213" s="11" t="s">
        <v>5</v>
      </c>
      <c r="D1213">
        <v>50</v>
      </c>
      <c r="E1213" s="76">
        <v>11780.972450961724</v>
      </c>
      <c r="F1213" s="76">
        <v>4.071181140421853</v>
      </c>
      <c r="G1213" s="76">
        <v>9.3742410048138574</v>
      </c>
      <c r="H1213" s="35">
        <f t="shared" si="23"/>
        <v>22026</v>
      </c>
    </row>
    <row r="1214" spans="1:8" x14ac:dyDescent="0.2">
      <c r="A1214" s="11" t="s">
        <v>32</v>
      </c>
      <c r="B1214" s="7">
        <v>1</v>
      </c>
      <c r="C1214" s="11" t="s">
        <v>5</v>
      </c>
      <c r="D1214">
        <v>0</v>
      </c>
      <c r="E1214" s="76">
        <v>1.5707963267948966</v>
      </c>
      <c r="F1214" s="76">
        <v>0.19611987703015263</v>
      </c>
      <c r="G1214" s="76">
        <v>0.45158270528945482</v>
      </c>
      <c r="H1214" s="35">
        <f t="shared" si="23"/>
        <v>3</v>
      </c>
    </row>
    <row r="1215" spans="1:8" x14ac:dyDescent="0.2">
      <c r="A1215" s="3" t="s">
        <v>32</v>
      </c>
      <c r="B1215" s="2">
        <v>2</v>
      </c>
      <c r="C1215" s="3" t="s">
        <v>5</v>
      </c>
      <c r="D1215">
        <v>55</v>
      </c>
      <c r="E1215" s="76">
        <v>29083.293990607508</v>
      </c>
      <c r="F1215" s="76">
        <v>4.4636435934156138</v>
      </c>
      <c r="G1215" s="76">
        <v>10.277919198637168</v>
      </c>
      <c r="H1215" s="35">
        <f t="shared" si="23"/>
        <v>59874</v>
      </c>
    </row>
    <row r="1216" spans="1:8" x14ac:dyDescent="0.2">
      <c r="A1216" s="3" t="s">
        <v>32</v>
      </c>
      <c r="B1216" s="2">
        <v>3</v>
      </c>
      <c r="C1216" s="3" t="s">
        <v>5</v>
      </c>
      <c r="D1216">
        <v>2</v>
      </c>
      <c r="E1216" s="76">
        <v>43.196898986859658</v>
      </c>
      <c r="F1216" s="76">
        <v>1.6354525708604153</v>
      </c>
      <c r="G1216" s="76">
        <v>3.7657687099619803</v>
      </c>
      <c r="H1216" s="35">
        <f t="shared" si="23"/>
        <v>55</v>
      </c>
    </row>
    <row r="1217" spans="1:8" x14ac:dyDescent="0.2">
      <c r="A1217" s="3" t="s">
        <v>32</v>
      </c>
      <c r="B1217" s="2">
        <v>3</v>
      </c>
      <c r="C1217" s="3" t="s">
        <v>5</v>
      </c>
      <c r="D1217">
        <v>15</v>
      </c>
      <c r="E1217" s="76">
        <v>15.11891464540088</v>
      </c>
      <c r="F1217" s="76">
        <v>1.179520615210691</v>
      </c>
      <c r="G1217" s="76">
        <v>2.7159465854633029</v>
      </c>
      <c r="H1217" s="35">
        <f t="shared" si="23"/>
        <v>20</v>
      </c>
    </row>
    <row r="1218" spans="1:8" x14ac:dyDescent="0.2">
      <c r="A1218" s="3" t="s">
        <v>32</v>
      </c>
      <c r="B1218" s="2">
        <v>3</v>
      </c>
      <c r="C1218" s="3" t="s">
        <v>5</v>
      </c>
      <c r="D1218">
        <v>10</v>
      </c>
      <c r="E1218" s="76">
        <v>187.90651059283951</v>
      </c>
      <c r="F1218" s="76">
        <v>2.2739418278150527</v>
      </c>
      <c r="G1218" s="76">
        <v>5.2359445550625736</v>
      </c>
      <c r="H1218" s="35">
        <f t="shared" si="23"/>
        <v>403</v>
      </c>
    </row>
    <row r="1219" spans="1:8" x14ac:dyDescent="0.2">
      <c r="A1219" s="3" t="s">
        <v>32</v>
      </c>
      <c r="B1219" s="2">
        <v>3</v>
      </c>
      <c r="C1219" s="3" t="s">
        <v>5</v>
      </c>
      <c r="D1219">
        <v>5</v>
      </c>
      <c r="E1219" s="76">
        <v>122.7184630308513</v>
      </c>
      <c r="F1219" s="76">
        <v>2.0889099073822841</v>
      </c>
      <c r="G1219" s="76">
        <v>4.8098928133460204</v>
      </c>
      <c r="H1219" s="35">
        <f t="shared" ref="H1219:H1282" si="24">VLOOKUP(E1219,J$2:K$16,2)</f>
        <v>148</v>
      </c>
    </row>
    <row r="1220" spans="1:8" x14ac:dyDescent="0.2">
      <c r="A1220" s="3" t="s">
        <v>32</v>
      </c>
      <c r="B1220" s="2">
        <v>3</v>
      </c>
      <c r="C1220" s="3" t="s">
        <v>5</v>
      </c>
      <c r="D1220">
        <v>5</v>
      </c>
      <c r="E1220" s="76">
        <v>70.685834705770347</v>
      </c>
      <c r="F1220" s="76">
        <v>1.8493323908054964</v>
      </c>
      <c r="G1220" s="76">
        <v>4.2582451950597742</v>
      </c>
      <c r="H1220" s="35">
        <f t="shared" si="24"/>
        <v>148</v>
      </c>
    </row>
    <row r="1221" spans="1:8" x14ac:dyDescent="0.2">
      <c r="A1221" s="3" t="s">
        <v>32</v>
      </c>
      <c r="B1221" s="2">
        <v>5</v>
      </c>
      <c r="C1221" s="3" t="s">
        <v>5</v>
      </c>
      <c r="D1221">
        <v>80</v>
      </c>
      <c r="E1221" s="76">
        <v>245.04422698000386</v>
      </c>
      <c r="F1221" s="76">
        <v>2.389244475384614</v>
      </c>
      <c r="G1221" s="76">
        <v>5.5014387125389916</v>
      </c>
      <c r="H1221" s="35">
        <f t="shared" si="24"/>
        <v>403</v>
      </c>
    </row>
    <row r="1222" spans="1:8" x14ac:dyDescent="0.2">
      <c r="A1222" s="3" t="s">
        <v>32</v>
      </c>
      <c r="B1222" s="2">
        <v>5</v>
      </c>
      <c r="C1222" s="3" t="s">
        <v>5</v>
      </c>
      <c r="D1222">
        <v>20</v>
      </c>
      <c r="E1222" s="76">
        <v>352.25107628375554</v>
      </c>
      <c r="F1222" s="76">
        <v>2.5468523287462825</v>
      </c>
      <c r="G1222" s="76">
        <v>5.8643442062283606</v>
      </c>
      <c r="H1222" s="35">
        <f t="shared" si="24"/>
        <v>403</v>
      </c>
    </row>
    <row r="1223" spans="1:8" x14ac:dyDescent="0.2">
      <c r="A1223" s="3" t="s">
        <v>32</v>
      </c>
      <c r="B1223" s="2">
        <v>5</v>
      </c>
      <c r="C1223" s="3" t="s">
        <v>5</v>
      </c>
      <c r="D1223">
        <v>15</v>
      </c>
      <c r="E1223" s="76">
        <v>186.92476288859268</v>
      </c>
      <c r="F1223" s="76">
        <v>2.2716668384226835</v>
      </c>
      <c r="G1223" s="76">
        <v>5.2307061984009842</v>
      </c>
      <c r="H1223" s="35">
        <f t="shared" si="24"/>
        <v>403</v>
      </c>
    </row>
    <row r="1224" spans="1:8" x14ac:dyDescent="0.2">
      <c r="A1224" s="3" t="s">
        <v>32</v>
      </c>
      <c r="B1224" s="2">
        <v>5</v>
      </c>
      <c r="C1224" s="3" t="s">
        <v>5</v>
      </c>
      <c r="D1224">
        <v>85</v>
      </c>
      <c r="E1224" s="76">
        <v>222.66037932317658</v>
      </c>
      <c r="F1224" s="76">
        <v>2.3476429445950968</v>
      </c>
      <c r="G1224" s="76">
        <v>5.4056476478973163</v>
      </c>
      <c r="H1224" s="35">
        <f t="shared" si="24"/>
        <v>403</v>
      </c>
    </row>
    <row r="1225" spans="1:8" x14ac:dyDescent="0.2">
      <c r="A1225" s="3" t="s">
        <v>32</v>
      </c>
      <c r="B1225" s="7">
        <v>5</v>
      </c>
      <c r="C1225" s="11" t="s">
        <v>5</v>
      </c>
      <c r="D1225">
        <v>20</v>
      </c>
      <c r="E1225" s="76">
        <v>5796.2384458731685</v>
      </c>
      <c r="F1225" s="76">
        <v>3.7631462431892131</v>
      </c>
      <c r="G1225" s="76">
        <v>8.6649644423240275</v>
      </c>
      <c r="H1225" s="35">
        <f t="shared" si="24"/>
        <v>8103</v>
      </c>
    </row>
    <row r="1226" spans="1:8" x14ac:dyDescent="0.2">
      <c r="A1226" s="3" t="s">
        <v>32</v>
      </c>
      <c r="B1226" s="7">
        <v>6</v>
      </c>
      <c r="C1226" s="11" t="s">
        <v>5</v>
      </c>
      <c r="D1226">
        <v>5</v>
      </c>
      <c r="E1226" s="76">
        <v>636.17251235193305</v>
      </c>
      <c r="F1226" s="76">
        <v>2.8035749002448211</v>
      </c>
      <c r="G1226" s="76">
        <v>6.4554697723959942</v>
      </c>
      <c r="H1226" s="35">
        <f t="shared" si="24"/>
        <v>1097</v>
      </c>
    </row>
    <row r="1227" spans="1:8" x14ac:dyDescent="0.2">
      <c r="A1227" s="11" t="s">
        <v>32</v>
      </c>
      <c r="B1227" s="7">
        <v>7</v>
      </c>
      <c r="C1227" s="11" t="s">
        <v>5</v>
      </c>
      <c r="D1227">
        <v>0</v>
      </c>
      <c r="E1227" s="76">
        <v>54.977871437821378</v>
      </c>
      <c r="F1227" s="76">
        <v>1.7401879213804283</v>
      </c>
      <c r="G1227" s="76">
        <v>4.0069307667788685</v>
      </c>
      <c r="H1227" s="35">
        <f t="shared" si="24"/>
        <v>55</v>
      </c>
    </row>
    <row r="1228" spans="1:8" x14ac:dyDescent="0.2">
      <c r="A1228" s="11" t="s">
        <v>32</v>
      </c>
      <c r="B1228" s="7">
        <v>7</v>
      </c>
      <c r="C1228" s="11" t="s">
        <v>5</v>
      </c>
      <c r="D1228">
        <v>0</v>
      </c>
      <c r="E1228" s="76">
        <v>133.51768777756621</v>
      </c>
      <c r="F1228" s="76">
        <v>2.1255388027444453</v>
      </c>
      <c r="G1228" s="76">
        <v>4.8942339617797712</v>
      </c>
      <c r="H1228" s="35">
        <f t="shared" si="24"/>
        <v>148</v>
      </c>
    </row>
    <row r="1229" spans="1:8" x14ac:dyDescent="0.2">
      <c r="A1229" s="11" t="s">
        <v>32</v>
      </c>
      <c r="B1229" s="7">
        <v>7</v>
      </c>
      <c r="C1229" s="11" t="s">
        <v>5</v>
      </c>
      <c r="D1229">
        <v>5</v>
      </c>
      <c r="E1229" s="76">
        <v>6.2831853071795862</v>
      </c>
      <c r="F1229" s="76">
        <v>0.79817986835811505</v>
      </c>
      <c r="G1229" s="76">
        <v>1.8378770664093453</v>
      </c>
      <c r="H1229" s="35">
        <f t="shared" si="24"/>
        <v>7</v>
      </c>
    </row>
    <row r="1230" spans="1:8" x14ac:dyDescent="0.2">
      <c r="A1230" s="11" t="s">
        <v>32</v>
      </c>
      <c r="B1230" s="7">
        <v>7</v>
      </c>
      <c r="C1230" s="11" t="s">
        <v>5</v>
      </c>
      <c r="D1230">
        <v>0</v>
      </c>
      <c r="E1230" s="76">
        <v>11.780972450961723</v>
      </c>
      <c r="F1230" s="76">
        <v>1.0711811404218528</v>
      </c>
      <c r="G1230" s="76">
        <v>2.4664857258317197</v>
      </c>
      <c r="H1230" s="35">
        <f t="shared" si="24"/>
        <v>20</v>
      </c>
    </row>
    <row r="1231" spans="1:8" x14ac:dyDescent="0.2">
      <c r="A1231" s="11" t="s">
        <v>32</v>
      </c>
      <c r="B1231" s="7">
        <v>7</v>
      </c>
      <c r="C1231" s="11" t="s">
        <v>5</v>
      </c>
      <c r="D1231">
        <v>10</v>
      </c>
      <c r="E1231" s="76">
        <v>113.09733552923255</v>
      </c>
      <c r="F1231" s="76">
        <v>2.053452373461421</v>
      </c>
      <c r="G1231" s="76">
        <v>4.7282488243055099</v>
      </c>
      <c r="H1231" s="35">
        <f t="shared" si="24"/>
        <v>148</v>
      </c>
    </row>
    <row r="1232" spans="1:8" x14ac:dyDescent="0.2">
      <c r="A1232" s="11" t="s">
        <v>32</v>
      </c>
      <c r="B1232" s="7">
        <v>7</v>
      </c>
      <c r="C1232" s="11" t="s">
        <v>5</v>
      </c>
      <c r="D1232">
        <v>5</v>
      </c>
      <c r="E1232" s="76">
        <v>39.269908169872416</v>
      </c>
      <c r="F1232" s="76">
        <v>1.5940598857021904</v>
      </c>
      <c r="G1232" s="76">
        <v>3.6704585301576556</v>
      </c>
      <c r="H1232" s="35">
        <f t="shared" si="24"/>
        <v>55</v>
      </c>
    </row>
    <row r="1233" spans="1:8" x14ac:dyDescent="0.2">
      <c r="A1233" s="11" t="s">
        <v>32</v>
      </c>
      <c r="B1233" s="7">
        <v>7</v>
      </c>
      <c r="C1233" s="11" t="s">
        <v>5</v>
      </c>
      <c r="D1233">
        <v>0</v>
      </c>
      <c r="E1233" s="76">
        <v>21.991148575128552</v>
      </c>
      <c r="F1233" s="76">
        <v>1.3422479127083906</v>
      </c>
      <c r="G1233" s="76">
        <v>3.0906400349047134</v>
      </c>
      <c r="H1233" s="35">
        <f t="shared" si="24"/>
        <v>55</v>
      </c>
    </row>
    <row r="1234" spans="1:8" x14ac:dyDescent="0.2">
      <c r="A1234" s="3" t="s">
        <v>32</v>
      </c>
      <c r="B1234" s="2">
        <v>8</v>
      </c>
      <c r="C1234" s="3" t="s">
        <v>5</v>
      </c>
      <c r="D1234">
        <v>20</v>
      </c>
      <c r="E1234" s="76">
        <v>4980.995152266617</v>
      </c>
      <c r="F1234" s="76">
        <v>3.6973161190572412</v>
      </c>
      <c r="G1234" s="76">
        <v>8.5133849798278014</v>
      </c>
      <c r="H1234" s="35">
        <f t="shared" si="24"/>
        <v>8103</v>
      </c>
    </row>
    <row r="1235" spans="1:8" x14ac:dyDescent="0.2">
      <c r="A1235" s="3" t="s">
        <v>32</v>
      </c>
      <c r="B1235" s="2">
        <v>8</v>
      </c>
      <c r="C1235" s="3" t="s">
        <v>5</v>
      </c>
      <c r="D1235">
        <v>0</v>
      </c>
      <c r="E1235" s="76">
        <v>0.7539822368615503</v>
      </c>
      <c r="F1235" s="76">
        <v>-0.12263888559426017</v>
      </c>
      <c r="G1235" s="76">
        <v>-0.28238646979074566</v>
      </c>
      <c r="H1235" s="35">
        <f t="shared" si="24"/>
        <v>1</v>
      </c>
    </row>
    <row r="1236" spans="1:8" x14ac:dyDescent="0.2">
      <c r="A1236" s="3" t="s">
        <v>32</v>
      </c>
      <c r="B1236" s="2">
        <v>8</v>
      </c>
      <c r="C1236" s="3" t="s">
        <v>5</v>
      </c>
      <c r="D1236">
        <v>20</v>
      </c>
      <c r="E1236" s="76">
        <v>481.05637508093707</v>
      </c>
      <c r="F1236" s="76">
        <v>2.6821959744027417</v>
      </c>
      <c r="G1236" s="76">
        <v>6.1759844671483917</v>
      </c>
      <c r="H1236" s="35">
        <f t="shared" si="24"/>
        <v>1097</v>
      </c>
    </row>
    <row r="1237" spans="1:8" x14ac:dyDescent="0.2">
      <c r="A1237" s="3" t="s">
        <v>32</v>
      </c>
      <c r="B1237" s="2">
        <v>8</v>
      </c>
      <c r="C1237" s="3" t="s">
        <v>5</v>
      </c>
      <c r="D1237">
        <v>40</v>
      </c>
      <c r="E1237" s="76">
        <v>1449.0596114682921</v>
      </c>
      <c r="F1237" s="76">
        <v>3.1610862518612506</v>
      </c>
      <c r="G1237" s="76">
        <v>7.2786700812041367</v>
      </c>
      <c r="H1237" s="35">
        <f t="shared" si="24"/>
        <v>2981</v>
      </c>
    </row>
    <row r="1238" spans="1:8" x14ac:dyDescent="0.2">
      <c r="A1238" s="3" t="s">
        <v>32</v>
      </c>
      <c r="B1238" s="2">
        <v>8</v>
      </c>
      <c r="C1238" s="3" t="s">
        <v>5</v>
      </c>
      <c r="D1238">
        <v>20</v>
      </c>
      <c r="E1238" s="76">
        <v>18.849555921538759</v>
      </c>
      <c r="F1238" s="76">
        <v>1.2753011230777775</v>
      </c>
      <c r="G1238" s="76">
        <v>2.9364893550774553</v>
      </c>
      <c r="H1238" s="35">
        <f t="shared" si="24"/>
        <v>20</v>
      </c>
    </row>
    <row r="1239" spans="1:8" x14ac:dyDescent="0.2">
      <c r="A1239" s="3" t="s">
        <v>32</v>
      </c>
      <c r="B1239" s="2">
        <v>8</v>
      </c>
      <c r="C1239" s="3" t="s">
        <v>5</v>
      </c>
      <c r="D1239">
        <v>30</v>
      </c>
      <c r="E1239" s="76">
        <v>84.233953024376333</v>
      </c>
      <c r="F1239" s="76">
        <v>1.9254871822229334</v>
      </c>
      <c r="G1239" s="76">
        <v>4.4335980825376362</v>
      </c>
      <c r="H1239" s="35">
        <f t="shared" si="24"/>
        <v>148</v>
      </c>
    </row>
    <row r="1240" spans="1:8" x14ac:dyDescent="0.2">
      <c r="A1240" s="3" t="s">
        <v>32</v>
      </c>
      <c r="B1240" s="2">
        <v>8</v>
      </c>
      <c r="C1240" s="3" t="s">
        <v>5</v>
      </c>
      <c r="D1240">
        <v>0</v>
      </c>
      <c r="E1240" s="76">
        <v>0.94247779607693793</v>
      </c>
      <c r="F1240" s="76">
        <v>-2.5728872586203724E-2</v>
      </c>
      <c r="G1240" s="76">
        <v>-5.9242918476535858E-2</v>
      </c>
      <c r="H1240" s="35">
        <f t="shared" si="24"/>
        <v>1</v>
      </c>
    </row>
    <row r="1241" spans="1:8" x14ac:dyDescent="0.2">
      <c r="A1241" s="11" t="s">
        <v>32</v>
      </c>
      <c r="B1241" s="7">
        <v>8</v>
      </c>
      <c r="C1241" s="11" t="s">
        <v>5</v>
      </c>
      <c r="D1241">
        <v>5</v>
      </c>
      <c r="E1241" s="76">
        <v>142.94246573833559</v>
      </c>
      <c r="F1241" s="76">
        <v>2.1551612693512463</v>
      </c>
      <c r="G1241" s="76">
        <v>4.9624422118063052</v>
      </c>
      <c r="H1241" s="35">
        <f t="shared" si="24"/>
        <v>148</v>
      </c>
    </row>
    <row r="1242" spans="1:8" x14ac:dyDescent="0.2">
      <c r="A1242" s="11" t="s">
        <v>32</v>
      </c>
      <c r="B1242" s="7">
        <v>8</v>
      </c>
      <c r="C1242" s="11" t="s">
        <v>5</v>
      </c>
      <c r="D1242">
        <v>5</v>
      </c>
      <c r="E1242" s="76">
        <v>395.84067435231395</v>
      </c>
      <c r="F1242" s="76">
        <v>2.5975204178116966</v>
      </c>
      <c r="G1242" s="76">
        <v>5.9810117928008779</v>
      </c>
      <c r="H1242" s="35">
        <f t="shared" si="24"/>
        <v>403</v>
      </c>
    </row>
    <row r="1243" spans="1:8" x14ac:dyDescent="0.2">
      <c r="A1243" s="11" t="s">
        <v>32</v>
      </c>
      <c r="B1243" s="7">
        <v>8</v>
      </c>
      <c r="C1243" s="11" t="s">
        <v>5</v>
      </c>
      <c r="D1243">
        <v>0</v>
      </c>
      <c r="E1243" s="76">
        <v>9.4247779607693793</v>
      </c>
      <c r="F1243" s="76">
        <v>0.97427112741379629</v>
      </c>
      <c r="G1243" s="76">
        <v>2.2433421745175099</v>
      </c>
      <c r="H1243" s="35">
        <f t="shared" si="24"/>
        <v>20</v>
      </c>
    </row>
    <row r="1244" spans="1:8" x14ac:dyDescent="0.2">
      <c r="A1244" s="11" t="s">
        <v>32</v>
      </c>
      <c r="B1244" s="7">
        <v>8</v>
      </c>
      <c r="C1244" s="11" t="s">
        <v>5</v>
      </c>
      <c r="D1244">
        <v>0</v>
      </c>
      <c r="E1244" s="76">
        <v>9.4247779607693793</v>
      </c>
      <c r="F1244" s="76">
        <v>0.97427112741379629</v>
      </c>
      <c r="G1244" s="76">
        <v>2.2433421745175099</v>
      </c>
      <c r="H1244" s="35">
        <f t="shared" si="24"/>
        <v>20</v>
      </c>
    </row>
    <row r="1245" spans="1:8" x14ac:dyDescent="0.2">
      <c r="A1245" s="11" t="s">
        <v>32</v>
      </c>
      <c r="B1245" s="7">
        <v>8</v>
      </c>
      <c r="C1245" s="11" t="s">
        <v>5</v>
      </c>
      <c r="D1245">
        <v>0</v>
      </c>
      <c r="E1245" s="76">
        <v>2.3561944901923448</v>
      </c>
      <c r="F1245" s="76">
        <v>0.37221113608583389</v>
      </c>
      <c r="G1245" s="76">
        <v>0.85704781339761926</v>
      </c>
      <c r="H1245" s="35">
        <f t="shared" si="24"/>
        <v>3</v>
      </c>
    </row>
    <row r="1246" spans="1:8" x14ac:dyDescent="0.2">
      <c r="A1246" s="11" t="s">
        <v>32</v>
      </c>
      <c r="B1246" s="7">
        <v>8</v>
      </c>
      <c r="C1246" s="11" t="s">
        <v>5</v>
      </c>
      <c r="D1246">
        <v>0</v>
      </c>
      <c r="E1246" s="76">
        <v>0.78539816339744828</v>
      </c>
      <c r="F1246" s="76">
        <v>-0.10491011863382856</v>
      </c>
      <c r="G1246" s="76">
        <v>-0.24156447527049049</v>
      </c>
      <c r="H1246" s="35">
        <f t="shared" si="24"/>
        <v>1</v>
      </c>
    </row>
    <row r="1247" spans="1:8" x14ac:dyDescent="0.2">
      <c r="A1247" s="11" t="s">
        <v>32</v>
      </c>
      <c r="B1247" s="7">
        <v>8</v>
      </c>
      <c r="C1247" s="11" t="s">
        <v>5</v>
      </c>
      <c r="D1247">
        <v>0</v>
      </c>
      <c r="E1247" s="76">
        <v>0.78539816339744828</v>
      </c>
      <c r="F1247" s="76">
        <v>-0.10491011863382856</v>
      </c>
      <c r="G1247" s="76">
        <v>-0.24156447527049049</v>
      </c>
      <c r="H1247" s="35">
        <f t="shared" si="24"/>
        <v>1</v>
      </c>
    </row>
    <row r="1248" spans="1:8" x14ac:dyDescent="0.2">
      <c r="A1248" s="11" t="s">
        <v>32</v>
      </c>
      <c r="B1248" s="7">
        <v>8</v>
      </c>
      <c r="C1248" s="11" t="s">
        <v>5</v>
      </c>
      <c r="D1248">
        <v>25</v>
      </c>
      <c r="E1248" s="76">
        <v>3562.5660691708254</v>
      </c>
      <c r="F1248" s="76">
        <v>3.5517629272510218</v>
      </c>
      <c r="G1248" s="76">
        <v>8.1782363701370979</v>
      </c>
      <c r="H1248" s="35">
        <f t="shared" si="24"/>
        <v>8103</v>
      </c>
    </row>
    <row r="1249" spans="1:8" x14ac:dyDescent="0.2">
      <c r="A1249" s="11" t="s">
        <v>32</v>
      </c>
      <c r="B1249" s="7">
        <v>8</v>
      </c>
      <c r="C1249" s="11" t="s">
        <v>5</v>
      </c>
      <c r="D1249">
        <v>0</v>
      </c>
      <c r="E1249" s="76">
        <v>71.471232869167793</v>
      </c>
      <c r="F1249" s="76">
        <v>1.854131273687265</v>
      </c>
      <c r="G1249" s="76">
        <v>4.2692950312463598</v>
      </c>
      <c r="H1249" s="35">
        <f t="shared" si="24"/>
        <v>148</v>
      </c>
    </row>
    <row r="1250" spans="1:8" x14ac:dyDescent="0.2">
      <c r="A1250" s="11" t="s">
        <v>32</v>
      </c>
      <c r="B1250" s="7">
        <v>8</v>
      </c>
      <c r="C1250" s="11" t="s">
        <v>5</v>
      </c>
      <c r="D1250">
        <v>5</v>
      </c>
      <c r="E1250" s="76">
        <v>31.415926535897931</v>
      </c>
      <c r="F1250" s="76">
        <v>1.4971498726941339</v>
      </c>
      <c r="G1250" s="76">
        <v>3.4473149788434458</v>
      </c>
      <c r="H1250" s="35">
        <f t="shared" si="24"/>
        <v>55</v>
      </c>
    </row>
    <row r="1251" spans="1:8" x14ac:dyDescent="0.2">
      <c r="A1251" s="11" t="s">
        <v>32</v>
      </c>
      <c r="B1251" s="7">
        <v>8</v>
      </c>
      <c r="C1251" s="11" t="s">
        <v>5</v>
      </c>
      <c r="D1251">
        <v>10</v>
      </c>
      <c r="E1251" s="76">
        <v>346.36059005827468</v>
      </c>
      <c r="F1251" s="76">
        <v>2.5395284708340098</v>
      </c>
      <c r="G1251" s="76">
        <v>5.8474804001763552</v>
      </c>
      <c r="H1251" s="35">
        <f t="shared" si="24"/>
        <v>403</v>
      </c>
    </row>
    <row r="1252" spans="1:8" x14ac:dyDescent="0.2">
      <c r="A1252" s="11" t="s">
        <v>32</v>
      </c>
      <c r="B1252" s="7">
        <v>8</v>
      </c>
      <c r="C1252" s="11" t="s">
        <v>5</v>
      </c>
      <c r="D1252">
        <v>0</v>
      </c>
      <c r="E1252" s="76">
        <v>6.2831853071795862</v>
      </c>
      <c r="F1252" s="76">
        <v>0.79817986835811505</v>
      </c>
      <c r="G1252" s="76">
        <v>1.8378770664093453</v>
      </c>
      <c r="H1252" s="35">
        <f t="shared" si="24"/>
        <v>7</v>
      </c>
    </row>
    <row r="1253" spans="1:8" x14ac:dyDescent="0.2">
      <c r="A1253" s="11" t="s">
        <v>32</v>
      </c>
      <c r="B1253" s="7">
        <v>8</v>
      </c>
      <c r="C1253" s="11" t="s">
        <v>5</v>
      </c>
      <c r="D1253">
        <v>5</v>
      </c>
      <c r="E1253" s="76">
        <v>155.50883635269477</v>
      </c>
      <c r="F1253" s="76">
        <v>2.1917550716277026</v>
      </c>
      <c r="G1253" s="76">
        <v>5.0467025554240452</v>
      </c>
      <c r="H1253" s="35">
        <f t="shared" si="24"/>
        <v>403</v>
      </c>
    </row>
    <row r="1254" spans="1:8" x14ac:dyDescent="0.2">
      <c r="A1254" s="11" t="s">
        <v>32</v>
      </c>
      <c r="B1254" s="7">
        <v>8</v>
      </c>
      <c r="C1254" s="11" t="s">
        <v>5</v>
      </c>
      <c r="D1254">
        <v>15</v>
      </c>
      <c r="E1254" s="76">
        <v>7775.4418176347381</v>
      </c>
      <c r="F1254" s="76">
        <v>3.8907250759637213</v>
      </c>
      <c r="G1254" s="76">
        <v>8.9587255608521907</v>
      </c>
      <c r="H1254" s="35">
        <f t="shared" si="24"/>
        <v>8103</v>
      </c>
    </row>
    <row r="1255" spans="1:8" x14ac:dyDescent="0.2">
      <c r="A1255" s="3" t="s">
        <v>32</v>
      </c>
      <c r="B1255" s="2">
        <v>9</v>
      </c>
      <c r="C1255" s="3" t="s">
        <v>5</v>
      </c>
      <c r="D1255">
        <v>5</v>
      </c>
      <c r="E1255" s="76">
        <v>29.45243112740431</v>
      </c>
      <c r="F1255" s="76">
        <v>1.4691211490938902</v>
      </c>
      <c r="G1255" s="76">
        <v>3.3827764577058748</v>
      </c>
      <c r="H1255" s="35">
        <f t="shared" si="24"/>
        <v>55</v>
      </c>
    </row>
    <row r="1256" spans="1:8" x14ac:dyDescent="0.2">
      <c r="A1256" s="3" t="s">
        <v>32</v>
      </c>
      <c r="B1256" s="2">
        <v>9</v>
      </c>
      <c r="C1256" s="3" t="s">
        <v>5</v>
      </c>
      <c r="D1256">
        <v>5</v>
      </c>
      <c r="E1256" s="76">
        <v>78.539816339744831</v>
      </c>
      <c r="F1256" s="76">
        <v>1.8950898813661714</v>
      </c>
      <c r="G1256" s="76">
        <v>4.3636057107176009</v>
      </c>
      <c r="H1256" s="35">
        <f t="shared" si="24"/>
        <v>148</v>
      </c>
    </row>
    <row r="1257" spans="1:8" x14ac:dyDescent="0.2">
      <c r="A1257" s="11" t="s">
        <v>32</v>
      </c>
      <c r="B1257" s="7">
        <v>9</v>
      </c>
      <c r="C1257" s="11" t="s">
        <v>5</v>
      </c>
      <c r="D1257">
        <v>0</v>
      </c>
      <c r="E1257" s="76">
        <v>392.69908169872411</v>
      </c>
      <c r="F1257" s="76">
        <v>2.5940598857021904</v>
      </c>
      <c r="G1257" s="76">
        <v>5.9730436231517015</v>
      </c>
      <c r="H1257" s="35">
        <f t="shared" si="24"/>
        <v>403</v>
      </c>
    </row>
    <row r="1258" spans="1:8" x14ac:dyDescent="0.2">
      <c r="A1258" s="11" t="s">
        <v>32</v>
      </c>
      <c r="B1258" s="7">
        <v>9</v>
      </c>
      <c r="C1258" s="11" t="s">
        <v>5</v>
      </c>
      <c r="D1258">
        <v>0</v>
      </c>
      <c r="E1258" s="76">
        <v>102.10176124166827</v>
      </c>
      <c r="F1258" s="76">
        <v>2.0090332336730081</v>
      </c>
      <c r="G1258" s="76">
        <v>4.6259699751850922</v>
      </c>
      <c r="H1258" s="35">
        <f t="shared" si="24"/>
        <v>148</v>
      </c>
    </row>
    <row r="1259" spans="1:8" x14ac:dyDescent="0.2">
      <c r="A1259" s="11" t="s">
        <v>32</v>
      </c>
      <c r="B1259" s="7">
        <v>9</v>
      </c>
      <c r="C1259" s="11" t="s">
        <v>5</v>
      </c>
      <c r="D1259">
        <v>50</v>
      </c>
      <c r="E1259" s="76">
        <v>353.42917352885172</v>
      </c>
      <c r="F1259" s="76">
        <v>2.5483023951415151</v>
      </c>
      <c r="G1259" s="76">
        <v>5.8676831074938747</v>
      </c>
      <c r="H1259" s="35">
        <f t="shared" si="24"/>
        <v>403</v>
      </c>
    </row>
    <row r="1260" spans="1:8" x14ac:dyDescent="0.2">
      <c r="A1260" s="11" t="s">
        <v>32</v>
      </c>
      <c r="B1260" s="7">
        <v>9</v>
      </c>
      <c r="C1260" s="11" t="s">
        <v>5</v>
      </c>
      <c r="D1260">
        <v>0</v>
      </c>
      <c r="E1260" s="76">
        <v>27.488935718910689</v>
      </c>
      <c r="F1260" s="76">
        <v>1.4391579257164471</v>
      </c>
      <c r="G1260" s="76">
        <v>3.3137835862189231</v>
      </c>
      <c r="H1260" s="35">
        <f t="shared" si="24"/>
        <v>55</v>
      </c>
    </row>
    <row r="1261" spans="1:8" x14ac:dyDescent="0.2">
      <c r="A1261" s="11" t="s">
        <v>32</v>
      </c>
      <c r="B1261" s="7">
        <v>9</v>
      </c>
      <c r="C1261" s="11" t="s">
        <v>5</v>
      </c>
      <c r="D1261">
        <v>5</v>
      </c>
      <c r="E1261" s="76">
        <v>214.41369860750339</v>
      </c>
      <c r="F1261" s="76">
        <v>2.3312525284069276</v>
      </c>
      <c r="G1261" s="76">
        <v>5.3679073199144689</v>
      </c>
      <c r="H1261" s="35">
        <f t="shared" si="24"/>
        <v>403</v>
      </c>
    </row>
    <row r="1262" spans="1:8" x14ac:dyDescent="0.2">
      <c r="A1262" s="3" t="s">
        <v>32</v>
      </c>
      <c r="B1262" s="7">
        <v>10</v>
      </c>
      <c r="C1262" s="11" t="s">
        <v>5</v>
      </c>
      <c r="D1262">
        <v>5</v>
      </c>
      <c r="E1262" s="76">
        <v>1060.2875205865553</v>
      </c>
      <c r="F1262" s="76">
        <v>3.0254236498611777</v>
      </c>
      <c r="G1262" s="76">
        <v>6.9662953961619847</v>
      </c>
      <c r="H1262" s="35">
        <f t="shared" si="24"/>
        <v>1097</v>
      </c>
    </row>
    <row r="1263" spans="1:8" x14ac:dyDescent="0.2">
      <c r="A1263" s="3" t="s">
        <v>32</v>
      </c>
      <c r="B1263" s="2">
        <v>2</v>
      </c>
      <c r="C1263" s="3" t="s">
        <v>34</v>
      </c>
      <c r="D1263">
        <v>0</v>
      </c>
      <c r="E1263" s="76">
        <v>92.676983280898895</v>
      </c>
      <c r="F1263" s="76">
        <v>1.9669718886722969</v>
      </c>
      <c r="G1263" s="76">
        <v>4.5291201491951742</v>
      </c>
      <c r="H1263" s="35">
        <f t="shared" si="24"/>
        <v>148</v>
      </c>
    </row>
    <row r="1264" spans="1:8" x14ac:dyDescent="0.2">
      <c r="A1264" s="3" t="s">
        <v>32</v>
      </c>
      <c r="B1264" s="2">
        <v>2</v>
      </c>
      <c r="C1264" s="3" t="s">
        <v>34</v>
      </c>
      <c r="D1264">
        <v>7</v>
      </c>
      <c r="E1264" s="76">
        <v>318.871654339364</v>
      </c>
      <c r="F1264" s="76">
        <v>2.5036159149433654</v>
      </c>
      <c r="G1264" s="76">
        <v>5.7647886843312426</v>
      </c>
      <c r="H1264" s="35">
        <f t="shared" si="24"/>
        <v>403</v>
      </c>
    </row>
    <row r="1265" spans="1:8" x14ac:dyDescent="0.2">
      <c r="A1265" s="11" t="s">
        <v>32</v>
      </c>
      <c r="B1265" s="7">
        <v>7</v>
      </c>
      <c r="C1265" s="11" t="s">
        <v>34</v>
      </c>
      <c r="D1265">
        <v>0</v>
      </c>
      <c r="E1265" s="76">
        <v>7.0685834705770345</v>
      </c>
      <c r="F1265" s="76">
        <v>0.84933239080549627</v>
      </c>
      <c r="G1265" s="76">
        <v>1.9556601020657289</v>
      </c>
      <c r="H1265" s="35">
        <f t="shared" si="24"/>
        <v>20</v>
      </c>
    </row>
    <row r="1266" spans="1:8" x14ac:dyDescent="0.2">
      <c r="A1266" s="3" t="s">
        <v>32</v>
      </c>
      <c r="B1266" s="2">
        <v>8</v>
      </c>
      <c r="C1266" s="3" t="s">
        <v>34</v>
      </c>
      <c r="D1266">
        <v>15</v>
      </c>
      <c r="E1266" s="76">
        <v>154.33073910759859</v>
      </c>
      <c r="F1266" s="76">
        <v>2.188452436077617</v>
      </c>
      <c r="G1266" s="76">
        <v>5.0390979560388258</v>
      </c>
      <c r="H1266" s="35">
        <f t="shared" si="24"/>
        <v>403</v>
      </c>
    </row>
    <row r="1267" spans="1:8" x14ac:dyDescent="0.2">
      <c r="A1267" s="3" t="s">
        <v>32</v>
      </c>
      <c r="B1267" s="2">
        <v>1</v>
      </c>
      <c r="C1267" s="3" t="s">
        <v>8</v>
      </c>
      <c r="D1267">
        <v>65</v>
      </c>
      <c r="E1267" s="76">
        <v>25942.486735181115</v>
      </c>
      <c r="F1267" s="76">
        <v>4.4140116033442283</v>
      </c>
      <c r="G1267" s="76">
        <v>10.163637318163167</v>
      </c>
      <c r="H1267" s="35">
        <f t="shared" si="24"/>
        <v>59874</v>
      </c>
    </row>
    <row r="1268" spans="1:8" x14ac:dyDescent="0.2">
      <c r="A1268" s="3" t="s">
        <v>32</v>
      </c>
      <c r="B1268" s="2">
        <v>1</v>
      </c>
      <c r="C1268" s="3" t="s">
        <v>8</v>
      </c>
      <c r="D1268">
        <v>85</v>
      </c>
      <c r="E1268" s="76">
        <v>353.23282398800234</v>
      </c>
      <c r="F1268" s="76">
        <v>2.5480610533837602</v>
      </c>
      <c r="G1268" s="76">
        <v>5.8671273975601519</v>
      </c>
      <c r="H1268" s="35">
        <f t="shared" si="24"/>
        <v>403</v>
      </c>
    </row>
    <row r="1269" spans="1:8" x14ac:dyDescent="0.2">
      <c r="A1269" s="3" t="s">
        <v>32</v>
      </c>
      <c r="B1269" s="2">
        <v>1</v>
      </c>
      <c r="C1269" s="3" t="s">
        <v>8</v>
      </c>
      <c r="D1269">
        <v>0</v>
      </c>
      <c r="E1269" s="76">
        <v>6.2831853071795862</v>
      </c>
      <c r="F1269" s="76">
        <v>0.79817986835811505</v>
      </c>
      <c r="G1269" s="76">
        <v>1.8378770664093453</v>
      </c>
      <c r="H1269" s="35">
        <f t="shared" si="24"/>
        <v>7</v>
      </c>
    </row>
    <row r="1270" spans="1:8" x14ac:dyDescent="0.2">
      <c r="A1270" s="3" t="s">
        <v>32</v>
      </c>
      <c r="B1270" s="2">
        <v>1</v>
      </c>
      <c r="C1270" s="3" t="s">
        <v>8</v>
      </c>
      <c r="D1270">
        <v>70</v>
      </c>
      <c r="E1270" s="76">
        <v>3826.0671529906695</v>
      </c>
      <c r="F1270" s="76">
        <v>3.5827525882520068</v>
      </c>
      <c r="G1270" s="76">
        <v>8.2495927015949047</v>
      </c>
      <c r="H1270" s="35">
        <f t="shared" si="24"/>
        <v>8103</v>
      </c>
    </row>
    <row r="1271" spans="1:8" x14ac:dyDescent="0.2">
      <c r="A1271" s="3" t="s">
        <v>32</v>
      </c>
      <c r="B1271" s="2">
        <v>1</v>
      </c>
      <c r="C1271" s="3" t="s">
        <v>8</v>
      </c>
      <c r="D1271">
        <v>80</v>
      </c>
      <c r="E1271" s="76">
        <v>7772.3002249811479</v>
      </c>
      <c r="F1271" s="76">
        <v>3.8905495679872355</v>
      </c>
      <c r="G1271" s="76">
        <v>8.9583214388018337</v>
      </c>
      <c r="H1271" s="35">
        <f t="shared" si="24"/>
        <v>8103</v>
      </c>
    </row>
    <row r="1272" spans="1:8" x14ac:dyDescent="0.2">
      <c r="A1272" s="11" t="s">
        <v>32</v>
      </c>
      <c r="B1272" s="7">
        <v>1</v>
      </c>
      <c r="C1272" s="11" t="s">
        <v>8</v>
      </c>
      <c r="D1272">
        <v>0</v>
      </c>
      <c r="E1272" s="76">
        <v>102.10176124166827</v>
      </c>
      <c r="F1272" s="76">
        <v>2.0090332336730081</v>
      </c>
      <c r="G1272" s="76">
        <v>4.6259699751850922</v>
      </c>
      <c r="H1272" s="35">
        <f t="shared" si="24"/>
        <v>148</v>
      </c>
    </row>
    <row r="1273" spans="1:8" x14ac:dyDescent="0.2">
      <c r="A1273" s="11" t="s">
        <v>32</v>
      </c>
      <c r="B1273" s="7">
        <v>1</v>
      </c>
      <c r="C1273" s="11" t="s">
        <v>8</v>
      </c>
      <c r="D1273">
        <v>0</v>
      </c>
      <c r="E1273" s="76">
        <v>111.52653920243766</v>
      </c>
      <c r="F1273" s="76">
        <v>2.0473782257492279</v>
      </c>
      <c r="G1273" s="76">
        <v>4.71426258233077</v>
      </c>
      <c r="H1273" s="35">
        <f t="shared" si="24"/>
        <v>148</v>
      </c>
    </row>
    <row r="1274" spans="1:8" x14ac:dyDescent="0.2">
      <c r="A1274" s="11" t="s">
        <v>32</v>
      </c>
      <c r="B1274" s="7">
        <v>1</v>
      </c>
      <c r="C1274" s="11" t="s">
        <v>8</v>
      </c>
      <c r="D1274">
        <v>0</v>
      </c>
      <c r="E1274" s="76">
        <v>92.676983280898895</v>
      </c>
      <c r="F1274" s="76">
        <v>1.9669718886722969</v>
      </c>
      <c r="G1274" s="76">
        <v>4.5291201491951742</v>
      </c>
      <c r="H1274" s="35">
        <f t="shared" si="24"/>
        <v>148</v>
      </c>
    </row>
    <row r="1275" spans="1:8" x14ac:dyDescent="0.2">
      <c r="A1275" s="11" t="s">
        <v>32</v>
      </c>
      <c r="B1275" s="7">
        <v>1</v>
      </c>
      <c r="C1275" s="11" t="s">
        <v>8</v>
      </c>
      <c r="D1275">
        <v>0</v>
      </c>
      <c r="E1275" s="76">
        <v>263.89378290154264</v>
      </c>
      <c r="F1275" s="76">
        <v>2.4214291587560157</v>
      </c>
      <c r="G1275" s="76">
        <v>5.5755466846927142</v>
      </c>
      <c r="H1275" s="35">
        <f t="shared" si="24"/>
        <v>403</v>
      </c>
    </row>
    <row r="1276" spans="1:8" x14ac:dyDescent="0.2">
      <c r="A1276" s="11" t="s">
        <v>32</v>
      </c>
      <c r="B1276" s="7">
        <v>1</v>
      </c>
      <c r="C1276" s="11" t="s">
        <v>8</v>
      </c>
      <c r="D1276">
        <v>0</v>
      </c>
      <c r="E1276" s="76">
        <v>373.84952577718536</v>
      </c>
      <c r="F1276" s="76">
        <v>2.5726968340866647</v>
      </c>
      <c r="G1276" s="76">
        <v>5.9238533789609296</v>
      </c>
      <c r="H1276" s="35">
        <f t="shared" si="24"/>
        <v>403</v>
      </c>
    </row>
    <row r="1277" spans="1:8" x14ac:dyDescent="0.2">
      <c r="A1277" s="11" t="s">
        <v>32</v>
      </c>
      <c r="B1277" s="7">
        <v>1</v>
      </c>
      <c r="C1277" s="11" t="s">
        <v>8</v>
      </c>
      <c r="D1277">
        <v>10</v>
      </c>
      <c r="E1277" s="76">
        <v>3141.5926535897929</v>
      </c>
      <c r="F1277" s="76">
        <v>3.4971498726941337</v>
      </c>
      <c r="G1277" s="76">
        <v>8.0524851648315376</v>
      </c>
      <c r="H1277" s="35">
        <f t="shared" si="24"/>
        <v>8103</v>
      </c>
    </row>
    <row r="1278" spans="1:8" x14ac:dyDescent="0.2">
      <c r="A1278" s="11" t="s">
        <v>32</v>
      </c>
      <c r="B1278" s="7">
        <v>1</v>
      </c>
      <c r="C1278" s="11" t="s">
        <v>8</v>
      </c>
      <c r="D1278">
        <v>5</v>
      </c>
      <c r="E1278" s="76">
        <v>8953.5390627309098</v>
      </c>
      <c r="F1278" s="76">
        <v>3.9519947327026439</v>
      </c>
      <c r="G1278" s="76">
        <v>9.0998041591120966</v>
      </c>
      <c r="H1278" s="35">
        <f t="shared" si="24"/>
        <v>22026</v>
      </c>
    </row>
    <row r="1279" spans="1:8" x14ac:dyDescent="0.2">
      <c r="A1279" s="11" t="s">
        <v>32</v>
      </c>
      <c r="B1279" s="7">
        <v>1</v>
      </c>
      <c r="C1279" s="11" t="s">
        <v>8</v>
      </c>
      <c r="D1279">
        <v>0</v>
      </c>
      <c r="E1279" s="76">
        <v>21.991148575128552</v>
      </c>
      <c r="F1279" s="76">
        <v>1.3422479127083906</v>
      </c>
      <c r="G1279" s="76">
        <v>3.0906400349047134</v>
      </c>
      <c r="H1279" s="35">
        <f t="shared" si="24"/>
        <v>55</v>
      </c>
    </row>
    <row r="1280" spans="1:8" x14ac:dyDescent="0.2">
      <c r="A1280" s="11" t="s">
        <v>32</v>
      </c>
      <c r="B1280" s="7">
        <v>1</v>
      </c>
      <c r="C1280" s="11" t="s">
        <v>8</v>
      </c>
      <c r="D1280">
        <v>10</v>
      </c>
      <c r="E1280" s="76">
        <v>653.45127194667702</v>
      </c>
      <c r="F1280" s="76">
        <v>2.8152132076568956</v>
      </c>
      <c r="G1280" s="76">
        <v>6.4822679655507178</v>
      </c>
      <c r="H1280" s="35">
        <f t="shared" si="24"/>
        <v>1097</v>
      </c>
    </row>
    <row r="1281" spans="1:8" x14ac:dyDescent="0.2">
      <c r="A1281" s="11" t="s">
        <v>32</v>
      </c>
      <c r="B1281" s="7">
        <v>1</v>
      </c>
      <c r="C1281" s="11" t="s">
        <v>8</v>
      </c>
      <c r="D1281">
        <v>10</v>
      </c>
      <c r="E1281" s="76">
        <v>629.88932704475349</v>
      </c>
      <c r="F1281" s="76">
        <v>2.799264249650335</v>
      </c>
      <c r="G1281" s="76">
        <v>6.4455441325960239</v>
      </c>
      <c r="H1281" s="35">
        <f t="shared" si="24"/>
        <v>1097</v>
      </c>
    </row>
    <row r="1282" spans="1:8" x14ac:dyDescent="0.2">
      <c r="A1282" s="11" t="s">
        <v>32</v>
      </c>
      <c r="B1282" s="7">
        <v>1</v>
      </c>
      <c r="C1282" s="11" t="s">
        <v>8</v>
      </c>
      <c r="D1282">
        <v>5</v>
      </c>
      <c r="E1282" s="76">
        <v>711.57073603808817</v>
      </c>
      <c r="F1282" s="76">
        <v>2.8522180790429847</v>
      </c>
      <c r="G1282" s="76">
        <v>6.5674748307724888</v>
      </c>
      <c r="H1282" s="35">
        <f t="shared" si="24"/>
        <v>1097</v>
      </c>
    </row>
    <row r="1283" spans="1:8" x14ac:dyDescent="0.2">
      <c r="A1283" s="3" t="s">
        <v>32</v>
      </c>
      <c r="B1283" s="2">
        <v>3</v>
      </c>
      <c r="C1283" s="3" t="s">
        <v>8</v>
      </c>
      <c r="D1283">
        <v>70</v>
      </c>
      <c r="E1283" s="76">
        <v>28286.900252922496</v>
      </c>
      <c r="F1283" s="76">
        <v>4.4515853590226158</v>
      </c>
      <c r="G1283" s="76">
        <v>10.250154087876023</v>
      </c>
      <c r="H1283" s="35">
        <f t="shared" ref="H1283:H1346" si="25">VLOOKUP(E1283,J$2:K$16,2)</f>
        <v>59874</v>
      </c>
    </row>
    <row r="1284" spans="1:8" x14ac:dyDescent="0.2">
      <c r="A1284" s="3" t="s">
        <v>32</v>
      </c>
      <c r="B1284" s="7">
        <v>3</v>
      </c>
      <c r="C1284" s="11" t="s">
        <v>8</v>
      </c>
      <c r="D1284">
        <v>30</v>
      </c>
      <c r="E1284" s="76">
        <v>497.94243559398222</v>
      </c>
      <c r="F1284" s="76">
        <v>2.6971791392479041</v>
      </c>
      <c r="G1284" s="76">
        <v>6.2104844791667357</v>
      </c>
      <c r="H1284" s="35">
        <f t="shared" si="25"/>
        <v>1097</v>
      </c>
    </row>
    <row r="1285" spans="1:8" x14ac:dyDescent="0.2">
      <c r="A1285" s="3" t="s">
        <v>32</v>
      </c>
      <c r="B1285" s="7">
        <v>3</v>
      </c>
      <c r="C1285" s="11" t="s">
        <v>8</v>
      </c>
      <c r="D1285">
        <v>10</v>
      </c>
      <c r="E1285" s="76">
        <v>32.201324699295377</v>
      </c>
      <c r="F1285" s="76">
        <v>1.5078737380859069</v>
      </c>
      <c r="G1285" s="76">
        <v>3.4720075914338171</v>
      </c>
      <c r="H1285" s="35">
        <f t="shared" si="25"/>
        <v>55</v>
      </c>
    </row>
    <row r="1286" spans="1:8" x14ac:dyDescent="0.2">
      <c r="A1286" s="3" t="s">
        <v>32</v>
      </c>
      <c r="B1286" s="7">
        <v>3</v>
      </c>
      <c r="C1286" s="11" t="s">
        <v>8</v>
      </c>
      <c r="D1286">
        <v>50</v>
      </c>
      <c r="E1286" s="76">
        <v>80.110612666539723</v>
      </c>
      <c r="F1286" s="76">
        <v>1.9036900531280889</v>
      </c>
      <c r="G1286" s="76">
        <v>4.3834083380137807</v>
      </c>
      <c r="H1286" s="35">
        <f t="shared" si="25"/>
        <v>148</v>
      </c>
    </row>
    <row r="1287" spans="1:8" x14ac:dyDescent="0.2">
      <c r="A1287" s="3" t="s">
        <v>32</v>
      </c>
      <c r="B1287" s="7">
        <v>4</v>
      </c>
      <c r="C1287" s="11" t="s">
        <v>8</v>
      </c>
      <c r="D1287">
        <v>85</v>
      </c>
      <c r="E1287" s="76">
        <v>1043.0087609918114</v>
      </c>
      <c r="F1287" s="76">
        <v>3.0182879563981704</v>
      </c>
      <c r="G1287" s="76">
        <v>6.949864854765889</v>
      </c>
      <c r="H1287" s="35">
        <f t="shared" si="25"/>
        <v>1097</v>
      </c>
    </row>
    <row r="1288" spans="1:8" x14ac:dyDescent="0.2">
      <c r="A1288" s="3" t="s">
        <v>32</v>
      </c>
      <c r="B1288" s="2">
        <v>5</v>
      </c>
      <c r="C1288" s="3" t="s">
        <v>8</v>
      </c>
      <c r="D1288">
        <v>75</v>
      </c>
      <c r="E1288" s="76">
        <v>13229.246664266619</v>
      </c>
      <c r="F1288" s="76">
        <v>4.1215351141143985</v>
      </c>
      <c r="G1288" s="76">
        <v>9.4901853140113275</v>
      </c>
      <c r="H1288" s="35">
        <f t="shared" si="25"/>
        <v>22026</v>
      </c>
    </row>
    <row r="1289" spans="1:8" x14ac:dyDescent="0.2">
      <c r="A1289" s="3" t="s">
        <v>32</v>
      </c>
      <c r="B1289" s="7">
        <v>5</v>
      </c>
      <c r="C1289" s="11" t="s">
        <v>8</v>
      </c>
      <c r="D1289">
        <v>70</v>
      </c>
      <c r="E1289" s="76">
        <v>212.84290228070847</v>
      </c>
      <c r="F1289" s="76">
        <v>2.328059172240577</v>
      </c>
      <c r="G1289" s="76">
        <v>5.3605543456092102</v>
      </c>
      <c r="H1289" s="35">
        <f t="shared" si="25"/>
        <v>403</v>
      </c>
    </row>
    <row r="1290" spans="1:8" x14ac:dyDescent="0.2">
      <c r="A1290" s="3" t="s">
        <v>32</v>
      </c>
      <c r="B1290" s="7">
        <v>5</v>
      </c>
      <c r="C1290" s="11" t="s">
        <v>8</v>
      </c>
      <c r="D1290">
        <v>10</v>
      </c>
      <c r="E1290" s="76">
        <v>16.493361431346415</v>
      </c>
      <c r="F1290" s="76">
        <v>1.2173091761000907</v>
      </c>
      <c r="G1290" s="76">
        <v>2.8029579624529326</v>
      </c>
      <c r="H1290" s="35">
        <f t="shared" si="25"/>
        <v>20</v>
      </c>
    </row>
    <row r="1291" spans="1:8" x14ac:dyDescent="0.2">
      <c r="A1291" s="3" t="s">
        <v>32</v>
      </c>
      <c r="B1291" s="7">
        <v>5</v>
      </c>
      <c r="C1291" s="11" t="s">
        <v>8</v>
      </c>
      <c r="D1291">
        <v>80</v>
      </c>
      <c r="E1291" s="76">
        <v>4398.22971502571</v>
      </c>
      <c r="F1291" s="76">
        <v>3.6432779083723719</v>
      </c>
      <c r="G1291" s="76">
        <v>8.3889574014527497</v>
      </c>
      <c r="H1291" s="35">
        <f t="shared" si="25"/>
        <v>8103</v>
      </c>
    </row>
    <row r="1292" spans="1:8" x14ac:dyDescent="0.2">
      <c r="A1292" s="3" t="s">
        <v>32</v>
      </c>
      <c r="B1292" s="7">
        <v>5</v>
      </c>
      <c r="C1292" s="11" t="s">
        <v>8</v>
      </c>
      <c r="D1292">
        <v>20</v>
      </c>
      <c r="E1292" s="76">
        <v>65.973445725385659</v>
      </c>
      <c r="F1292" s="76">
        <v>1.8193691674280532</v>
      </c>
      <c r="G1292" s="76">
        <v>4.1892523235728234</v>
      </c>
      <c r="H1292" s="35">
        <f t="shared" si="25"/>
        <v>148</v>
      </c>
    </row>
    <row r="1293" spans="1:8" x14ac:dyDescent="0.2">
      <c r="A1293" s="3" t="s">
        <v>32</v>
      </c>
      <c r="B1293" s="7">
        <v>5</v>
      </c>
      <c r="C1293" s="11" t="s">
        <v>8</v>
      </c>
      <c r="D1293">
        <v>0</v>
      </c>
      <c r="E1293" s="76">
        <v>353.42917352885172</v>
      </c>
      <c r="F1293" s="76">
        <v>2.5483023951415151</v>
      </c>
      <c r="G1293" s="76">
        <v>5.8676831074938747</v>
      </c>
      <c r="H1293" s="35">
        <f t="shared" si="25"/>
        <v>403</v>
      </c>
    </row>
    <row r="1294" spans="1:8" x14ac:dyDescent="0.2">
      <c r="A1294" s="3" t="s">
        <v>32</v>
      </c>
      <c r="B1294" s="7">
        <v>5</v>
      </c>
      <c r="C1294" s="11" t="s">
        <v>8</v>
      </c>
      <c r="D1294">
        <v>0</v>
      </c>
      <c r="E1294" s="76">
        <v>95.033177771091246</v>
      </c>
      <c r="F1294" s="76">
        <v>1.9778752516826215</v>
      </c>
      <c r="G1294" s="76">
        <v>4.5542260703262505</v>
      </c>
      <c r="H1294" s="35">
        <f t="shared" si="25"/>
        <v>148</v>
      </c>
    </row>
    <row r="1295" spans="1:8" x14ac:dyDescent="0.2">
      <c r="A1295" s="3" t="s">
        <v>32</v>
      </c>
      <c r="B1295" s="7">
        <v>5</v>
      </c>
      <c r="C1295" s="11" t="s">
        <v>8</v>
      </c>
      <c r="D1295">
        <v>70</v>
      </c>
      <c r="E1295" s="76">
        <v>2474.0042147019622</v>
      </c>
      <c r="F1295" s="76">
        <v>3.3934004351557721</v>
      </c>
      <c r="G1295" s="76">
        <v>7.8135932565491881</v>
      </c>
      <c r="H1295" s="35">
        <f t="shared" si="25"/>
        <v>2981</v>
      </c>
    </row>
    <row r="1296" spans="1:8" x14ac:dyDescent="0.2">
      <c r="A1296" s="3" t="s">
        <v>32</v>
      </c>
      <c r="B1296" s="7">
        <v>5</v>
      </c>
      <c r="C1296" s="11" t="s">
        <v>8</v>
      </c>
      <c r="D1296">
        <v>80</v>
      </c>
      <c r="E1296" s="76">
        <v>2513.2741228718346</v>
      </c>
      <c r="F1296" s="76">
        <v>3.4002398596860774</v>
      </c>
      <c r="G1296" s="76">
        <v>7.829341613517327</v>
      </c>
      <c r="H1296" s="35">
        <f t="shared" si="25"/>
        <v>2981</v>
      </c>
    </row>
    <row r="1297" spans="1:8" x14ac:dyDescent="0.2">
      <c r="A1297" s="3" t="s">
        <v>32</v>
      </c>
      <c r="B1297" s="2">
        <v>6</v>
      </c>
      <c r="C1297" s="3" t="s">
        <v>8</v>
      </c>
      <c r="D1297">
        <v>55</v>
      </c>
      <c r="E1297" s="76">
        <v>1403.5065179912401</v>
      </c>
      <c r="F1297" s="76">
        <v>3.1472144338718158</v>
      </c>
      <c r="G1297" s="76">
        <v>7.2467290398889377</v>
      </c>
      <c r="H1297" s="35">
        <f t="shared" si="25"/>
        <v>2981</v>
      </c>
    </row>
    <row r="1298" spans="1:8" x14ac:dyDescent="0.2">
      <c r="A1298" s="3" t="s">
        <v>32</v>
      </c>
      <c r="B1298" s="7">
        <v>6</v>
      </c>
      <c r="C1298" s="11" t="s">
        <v>8</v>
      </c>
      <c r="D1298">
        <v>90</v>
      </c>
      <c r="E1298" s="76">
        <v>739.84506992039633</v>
      </c>
      <c r="F1298" s="76">
        <v>2.8691407841590491</v>
      </c>
      <c r="G1298" s="76">
        <v>6.6064407993058722</v>
      </c>
      <c r="H1298" s="35">
        <f t="shared" si="25"/>
        <v>1097</v>
      </c>
    </row>
    <row r="1299" spans="1:8" x14ac:dyDescent="0.2">
      <c r="A1299" s="3" t="s">
        <v>32</v>
      </c>
      <c r="B1299" s="7">
        <v>6</v>
      </c>
      <c r="C1299" s="11" t="s">
        <v>8</v>
      </c>
      <c r="D1299">
        <v>0</v>
      </c>
      <c r="E1299" s="76">
        <v>30.630528372500482</v>
      </c>
      <c r="F1299" s="76">
        <v>1.4861544883926707</v>
      </c>
      <c r="G1299" s="76">
        <v>3.4219971708591559</v>
      </c>
      <c r="H1299" s="35">
        <f t="shared" si="25"/>
        <v>55</v>
      </c>
    </row>
    <row r="1300" spans="1:8" x14ac:dyDescent="0.2">
      <c r="A1300" s="3" t="s">
        <v>32</v>
      </c>
      <c r="B1300" s="7">
        <v>6</v>
      </c>
      <c r="C1300" s="11" t="s">
        <v>8</v>
      </c>
      <c r="D1300">
        <v>0</v>
      </c>
      <c r="E1300" s="76">
        <v>32.986722862692829</v>
      </c>
      <c r="F1300" s="76">
        <v>1.518339171764072</v>
      </c>
      <c r="G1300" s="76">
        <v>3.496105143012878</v>
      </c>
      <c r="H1300" s="35">
        <f t="shared" si="25"/>
        <v>55</v>
      </c>
    </row>
    <row r="1301" spans="1:8" x14ac:dyDescent="0.2">
      <c r="A1301" s="3" t="s">
        <v>32</v>
      </c>
      <c r="B1301" s="7">
        <v>6</v>
      </c>
      <c r="C1301" s="11" t="s">
        <v>8</v>
      </c>
      <c r="D1301">
        <v>95</v>
      </c>
      <c r="E1301" s="76">
        <v>1347.7432483900213</v>
      </c>
      <c r="F1301" s="76">
        <v>3.1296071648788581</v>
      </c>
      <c r="G1301" s="76">
        <v>7.2061868047774169</v>
      </c>
      <c r="H1301" s="35">
        <f t="shared" si="25"/>
        <v>2981</v>
      </c>
    </row>
    <row r="1302" spans="1:8" x14ac:dyDescent="0.2">
      <c r="A1302" s="3" t="s">
        <v>32</v>
      </c>
      <c r="B1302" s="2">
        <v>8</v>
      </c>
      <c r="C1302" s="3" t="s">
        <v>8</v>
      </c>
      <c r="D1302">
        <v>2</v>
      </c>
      <c r="E1302" s="76">
        <v>128.80529879718151</v>
      </c>
      <c r="F1302" s="76">
        <v>2.1099337294138691</v>
      </c>
      <c r="G1302" s="76">
        <v>4.8583019525537079</v>
      </c>
      <c r="H1302" s="35">
        <f t="shared" si="25"/>
        <v>148</v>
      </c>
    </row>
    <row r="1303" spans="1:8" x14ac:dyDescent="0.2">
      <c r="A1303" s="3" t="s">
        <v>32</v>
      </c>
      <c r="B1303" s="2">
        <v>8</v>
      </c>
      <c r="C1303" s="3" t="s">
        <v>8</v>
      </c>
      <c r="D1303">
        <v>5</v>
      </c>
      <c r="E1303" s="76">
        <v>5.1522119518872609</v>
      </c>
      <c r="F1303" s="76">
        <v>0.71199372074183176</v>
      </c>
      <c r="G1303" s="76">
        <v>1.6394261276855073</v>
      </c>
      <c r="H1303" s="35">
        <f t="shared" si="25"/>
        <v>7</v>
      </c>
    </row>
    <row r="1304" spans="1:8" x14ac:dyDescent="0.2">
      <c r="A1304" s="3" t="s">
        <v>32</v>
      </c>
      <c r="B1304" s="2">
        <v>9</v>
      </c>
      <c r="C1304" s="3" t="s">
        <v>8</v>
      </c>
      <c r="D1304">
        <v>55</v>
      </c>
      <c r="E1304" s="76">
        <v>17140.136818904211</v>
      </c>
      <c r="F1304" s="76">
        <v>4.234014284300013</v>
      </c>
      <c r="G1304" s="76">
        <v>9.7491781745530623</v>
      </c>
      <c r="H1304" s="35">
        <f t="shared" si="25"/>
        <v>22026</v>
      </c>
    </row>
    <row r="1305" spans="1:8" x14ac:dyDescent="0.2">
      <c r="A1305" s="3" t="s">
        <v>32</v>
      </c>
      <c r="B1305" s="2">
        <v>9</v>
      </c>
      <c r="C1305" s="3" t="s">
        <v>8</v>
      </c>
      <c r="D1305">
        <v>80</v>
      </c>
      <c r="E1305" s="76">
        <v>1051.2554417074846</v>
      </c>
      <c r="F1305" s="76">
        <v>3.0217082568891227</v>
      </c>
      <c r="G1305" s="76">
        <v>6.9577403876899169</v>
      </c>
      <c r="H1305" s="35">
        <f t="shared" si="25"/>
        <v>1097</v>
      </c>
    </row>
    <row r="1306" spans="1:8" x14ac:dyDescent="0.2">
      <c r="A1306" s="3" t="s">
        <v>32</v>
      </c>
      <c r="B1306" s="2">
        <v>9</v>
      </c>
      <c r="C1306" s="3" t="s">
        <v>8</v>
      </c>
      <c r="D1306">
        <v>60</v>
      </c>
      <c r="E1306" s="76">
        <v>56727.738545870896</v>
      </c>
      <c r="F1306" s="76">
        <v>4.7537954707385861</v>
      </c>
      <c r="G1306" s="76">
        <v>10.94601858606528</v>
      </c>
      <c r="H1306" s="35">
        <f t="shared" si="25"/>
        <v>59874</v>
      </c>
    </row>
    <row r="1307" spans="1:8" x14ac:dyDescent="0.2">
      <c r="A1307" s="11" t="s">
        <v>32</v>
      </c>
      <c r="B1307" s="7">
        <v>9</v>
      </c>
      <c r="C1307" s="11" t="s">
        <v>8</v>
      </c>
      <c r="D1307">
        <v>0</v>
      </c>
      <c r="E1307" s="76">
        <v>1178.0972450961724</v>
      </c>
      <c r="F1307" s="76">
        <v>3.0711811404218525</v>
      </c>
      <c r="G1307" s="76">
        <v>7.0716559118198106</v>
      </c>
      <c r="H1307" s="35">
        <f t="shared" si="25"/>
        <v>2981</v>
      </c>
    </row>
    <row r="1308" spans="1:8" x14ac:dyDescent="0.2">
      <c r="A1308" s="11" t="s">
        <v>32</v>
      </c>
      <c r="B1308" s="7">
        <v>9</v>
      </c>
      <c r="C1308" s="11" t="s">
        <v>8</v>
      </c>
      <c r="D1308">
        <v>5</v>
      </c>
      <c r="E1308" s="76">
        <v>1158.4622910112362</v>
      </c>
      <c r="F1308" s="76">
        <v>3.0638819016803533</v>
      </c>
      <c r="G1308" s="76">
        <v>7.0548487935034299</v>
      </c>
      <c r="H1308" s="35">
        <f t="shared" si="25"/>
        <v>2981</v>
      </c>
    </row>
    <row r="1309" spans="1:8" x14ac:dyDescent="0.2">
      <c r="A1309" s="11" t="s">
        <v>32</v>
      </c>
      <c r="B1309" s="7">
        <v>9</v>
      </c>
      <c r="C1309" s="11" t="s">
        <v>8</v>
      </c>
      <c r="D1309">
        <v>90</v>
      </c>
      <c r="E1309" s="76">
        <v>370.70793312359558</v>
      </c>
      <c r="F1309" s="76">
        <v>2.5690318800002592</v>
      </c>
      <c r="G1309" s="76">
        <v>5.915414510315065</v>
      </c>
      <c r="H1309" s="35">
        <f t="shared" si="25"/>
        <v>403</v>
      </c>
    </row>
    <row r="1310" spans="1:8" x14ac:dyDescent="0.2">
      <c r="A1310" s="11" t="s">
        <v>32</v>
      </c>
      <c r="B1310" s="7">
        <v>9</v>
      </c>
      <c r="C1310" s="11" t="s">
        <v>8</v>
      </c>
      <c r="D1310">
        <v>50</v>
      </c>
      <c r="E1310" s="76">
        <v>722.56631032565247</v>
      </c>
      <c r="F1310" s="76">
        <v>2.8588777087117268</v>
      </c>
      <c r="G1310" s="76">
        <v>6.5828091947725955</v>
      </c>
      <c r="H1310" s="35">
        <f t="shared" si="25"/>
        <v>1097</v>
      </c>
    </row>
    <row r="1311" spans="1:8" x14ac:dyDescent="0.2">
      <c r="A1311" s="11" t="s">
        <v>32</v>
      </c>
      <c r="B1311" s="7">
        <v>9</v>
      </c>
      <c r="C1311" s="11" t="s">
        <v>8</v>
      </c>
      <c r="D1311">
        <v>10</v>
      </c>
      <c r="E1311" s="76">
        <v>442.9645641561608</v>
      </c>
      <c r="F1311" s="76">
        <v>2.6463689853495138</v>
      </c>
      <c r="G1311" s="76">
        <v>6.0934897762275684</v>
      </c>
      <c r="H1311" s="35">
        <f t="shared" si="25"/>
        <v>1097</v>
      </c>
    </row>
    <row r="1312" spans="1:8" x14ac:dyDescent="0.2">
      <c r="A1312" s="3" t="s">
        <v>32</v>
      </c>
      <c r="B1312" s="2">
        <v>10</v>
      </c>
      <c r="C1312" s="3" t="s">
        <v>14</v>
      </c>
      <c r="D1312">
        <v>35</v>
      </c>
      <c r="E1312" s="76">
        <v>319.65705250276147</v>
      </c>
      <c r="F1312" s="76">
        <v>2.5046842905913915</v>
      </c>
      <c r="G1312" s="76">
        <v>5.7672487101721046</v>
      </c>
      <c r="H1312" s="35">
        <f t="shared" si="25"/>
        <v>403</v>
      </c>
    </row>
    <row r="1313" spans="1:8" x14ac:dyDescent="0.2">
      <c r="A1313" s="11" t="s">
        <v>32</v>
      </c>
      <c r="B1313" s="7">
        <v>1</v>
      </c>
      <c r="C1313" s="11" t="s">
        <v>17</v>
      </c>
      <c r="D1313">
        <v>80</v>
      </c>
      <c r="E1313" s="76">
        <v>1060.2875205865553</v>
      </c>
      <c r="F1313" s="76">
        <v>3.0254236498611777</v>
      </c>
      <c r="G1313" s="76">
        <v>6.9662953961619847</v>
      </c>
      <c r="H1313" s="35">
        <f t="shared" si="25"/>
        <v>1097</v>
      </c>
    </row>
    <row r="1314" spans="1:8" x14ac:dyDescent="0.2">
      <c r="A1314" s="11" t="s">
        <v>32</v>
      </c>
      <c r="B1314" s="7">
        <v>1</v>
      </c>
      <c r="C1314" s="11" t="s">
        <v>17</v>
      </c>
      <c r="D1314">
        <v>80</v>
      </c>
      <c r="E1314" s="76">
        <v>3573.5616434583899</v>
      </c>
      <c r="F1314" s="76">
        <v>3.5531012780232838</v>
      </c>
      <c r="G1314" s="76">
        <v>8.1813180366745062</v>
      </c>
      <c r="H1314" s="35">
        <f t="shared" si="25"/>
        <v>8103</v>
      </c>
    </row>
    <row r="1315" spans="1:8" x14ac:dyDescent="0.2">
      <c r="A1315" s="11" t="s">
        <v>32</v>
      </c>
      <c r="B1315" s="7">
        <v>2</v>
      </c>
      <c r="C1315" s="11" t="s">
        <v>17</v>
      </c>
      <c r="D1315">
        <v>10</v>
      </c>
      <c r="E1315" s="76">
        <v>314.15926535897933</v>
      </c>
      <c r="F1315" s="76">
        <v>2.4971498726941337</v>
      </c>
      <c r="G1315" s="76">
        <v>5.7499000718374917</v>
      </c>
      <c r="H1315" s="35">
        <f t="shared" si="25"/>
        <v>403</v>
      </c>
    </row>
    <row r="1316" spans="1:8" x14ac:dyDescent="0.2">
      <c r="A1316" s="11" t="s">
        <v>32</v>
      </c>
      <c r="B1316" s="7">
        <v>2</v>
      </c>
      <c r="C1316" s="11" t="s">
        <v>17</v>
      </c>
      <c r="D1316">
        <v>80</v>
      </c>
      <c r="E1316" s="76">
        <v>2827.4333882308138</v>
      </c>
      <c r="F1316" s="76">
        <v>3.4513923821334589</v>
      </c>
      <c r="G1316" s="76">
        <v>7.9471246491737109</v>
      </c>
      <c r="H1316" s="35">
        <f t="shared" si="25"/>
        <v>2981</v>
      </c>
    </row>
    <row r="1317" spans="1:8" x14ac:dyDescent="0.2">
      <c r="A1317" s="11" t="s">
        <v>32</v>
      </c>
      <c r="B1317" s="7">
        <v>2</v>
      </c>
      <c r="C1317" s="11" t="s">
        <v>17</v>
      </c>
      <c r="D1317">
        <v>0</v>
      </c>
      <c r="E1317" s="76">
        <v>6.2831853071795862</v>
      </c>
      <c r="F1317" s="76">
        <v>0.79817986835811505</v>
      </c>
      <c r="G1317" s="76">
        <v>1.8378770664093453</v>
      </c>
      <c r="H1317" s="35">
        <f t="shared" si="25"/>
        <v>7</v>
      </c>
    </row>
    <row r="1318" spans="1:8" x14ac:dyDescent="0.2">
      <c r="A1318" s="3" t="s">
        <v>32</v>
      </c>
      <c r="B1318" s="7">
        <v>3</v>
      </c>
      <c r="C1318" s="11" t="s">
        <v>17</v>
      </c>
      <c r="D1318">
        <v>60</v>
      </c>
      <c r="E1318" s="76">
        <v>1214.225560612455</v>
      </c>
      <c r="F1318" s="76">
        <v>3.0842993709484774</v>
      </c>
      <c r="G1318" s="76">
        <v>7.1018617538768769</v>
      </c>
      <c r="H1318" s="35">
        <f t="shared" si="25"/>
        <v>2981</v>
      </c>
    </row>
    <row r="1319" spans="1:8" x14ac:dyDescent="0.2">
      <c r="A1319" s="3" t="s">
        <v>32</v>
      </c>
      <c r="B1319" s="7">
        <v>3</v>
      </c>
      <c r="C1319" s="11" t="s">
        <v>17</v>
      </c>
      <c r="D1319">
        <v>0</v>
      </c>
      <c r="E1319" s="76">
        <v>6.2831853071795862</v>
      </c>
      <c r="F1319" s="76">
        <v>0.79817986835811505</v>
      </c>
      <c r="G1319" s="76">
        <v>1.8378770664093453</v>
      </c>
      <c r="H1319" s="35">
        <f t="shared" si="25"/>
        <v>7</v>
      </c>
    </row>
    <row r="1320" spans="1:8" x14ac:dyDescent="0.2">
      <c r="A1320" s="3" t="s">
        <v>32</v>
      </c>
      <c r="B1320" s="7">
        <v>3</v>
      </c>
      <c r="C1320" s="11" t="s">
        <v>17</v>
      </c>
      <c r="D1320">
        <v>60</v>
      </c>
      <c r="E1320" s="76">
        <v>61.261056745000964</v>
      </c>
      <c r="F1320" s="76">
        <v>1.7871844840566518</v>
      </c>
      <c r="G1320" s="76">
        <v>4.1151443514191008</v>
      </c>
      <c r="H1320" s="35">
        <f t="shared" si="25"/>
        <v>148</v>
      </c>
    </row>
    <row r="1321" spans="1:8" x14ac:dyDescent="0.2">
      <c r="A1321" s="3" t="s">
        <v>32</v>
      </c>
      <c r="B1321" s="7">
        <v>3</v>
      </c>
      <c r="C1321" s="11" t="s">
        <v>17</v>
      </c>
      <c r="D1321">
        <v>10</v>
      </c>
      <c r="E1321" s="76">
        <v>141.37166941154069</v>
      </c>
      <c r="F1321" s="76">
        <v>2.1503623864694776</v>
      </c>
      <c r="G1321" s="76">
        <v>4.9513923756197196</v>
      </c>
      <c r="H1321" s="35">
        <f t="shared" si="25"/>
        <v>148</v>
      </c>
    </row>
    <row r="1322" spans="1:8" x14ac:dyDescent="0.2">
      <c r="A1322" s="3" t="s">
        <v>32</v>
      </c>
      <c r="B1322" s="7">
        <v>3</v>
      </c>
      <c r="C1322" s="11" t="s">
        <v>17</v>
      </c>
      <c r="D1322">
        <v>50</v>
      </c>
      <c r="E1322" s="76">
        <v>765.76320931251212</v>
      </c>
      <c r="F1322" s="76">
        <v>2.8840944970647082</v>
      </c>
      <c r="G1322" s="76">
        <v>6.6408729957273565</v>
      </c>
      <c r="H1322" s="35">
        <f t="shared" si="25"/>
        <v>1097</v>
      </c>
    </row>
    <row r="1323" spans="1:8" x14ac:dyDescent="0.2">
      <c r="A1323" s="3" t="s">
        <v>32</v>
      </c>
      <c r="B1323" s="7">
        <v>3</v>
      </c>
      <c r="C1323" s="11" t="s">
        <v>17</v>
      </c>
      <c r="D1323">
        <v>80</v>
      </c>
      <c r="E1323" s="76">
        <v>824.66807156732068</v>
      </c>
      <c r="F1323" s="76">
        <v>2.9162791804361095</v>
      </c>
      <c r="G1323" s="76">
        <v>6.7149809678810781</v>
      </c>
      <c r="H1323" s="35">
        <f t="shared" si="25"/>
        <v>1097</v>
      </c>
    </row>
    <row r="1324" spans="1:8" x14ac:dyDescent="0.2">
      <c r="A1324" s="3" t="s">
        <v>32</v>
      </c>
      <c r="B1324" s="2">
        <v>4</v>
      </c>
      <c r="C1324" s="3" t="s">
        <v>17</v>
      </c>
      <c r="D1324">
        <v>70</v>
      </c>
      <c r="E1324" s="76">
        <v>3374.070509955438</v>
      </c>
      <c r="F1324" s="76">
        <v>3.5281541540576709</v>
      </c>
      <c r="G1324" s="76">
        <v>8.1238751609182103</v>
      </c>
      <c r="H1324" s="35">
        <f t="shared" si="25"/>
        <v>8103</v>
      </c>
    </row>
    <row r="1325" spans="1:8" x14ac:dyDescent="0.2">
      <c r="A1325" s="3" t="s">
        <v>32</v>
      </c>
      <c r="B1325" s="2">
        <v>4</v>
      </c>
      <c r="C1325" s="3" t="s">
        <v>17</v>
      </c>
      <c r="D1325">
        <v>75</v>
      </c>
      <c r="E1325" s="76">
        <v>26218.161490533617</v>
      </c>
      <c r="F1325" s="76">
        <v>4.4186022341690636</v>
      </c>
      <c r="G1325" s="76">
        <v>10.174207636267873</v>
      </c>
      <c r="H1325" s="35">
        <f t="shared" si="25"/>
        <v>59874</v>
      </c>
    </row>
    <row r="1326" spans="1:8" x14ac:dyDescent="0.2">
      <c r="A1326" s="3" t="s">
        <v>32</v>
      </c>
      <c r="B1326" s="7">
        <v>4</v>
      </c>
      <c r="C1326" s="11" t="s">
        <v>17</v>
      </c>
      <c r="D1326">
        <v>0</v>
      </c>
      <c r="E1326" s="76">
        <v>12.566370614359172</v>
      </c>
      <c r="F1326" s="76">
        <v>1.0992098640220962</v>
      </c>
      <c r="G1326" s="76">
        <v>2.5310242469692907</v>
      </c>
      <c r="H1326" s="35">
        <f t="shared" si="25"/>
        <v>20</v>
      </c>
    </row>
    <row r="1327" spans="1:8" x14ac:dyDescent="0.2">
      <c r="A1327" s="3" t="s">
        <v>32</v>
      </c>
      <c r="B1327" s="7">
        <v>4</v>
      </c>
      <c r="C1327" s="11" t="s">
        <v>17</v>
      </c>
      <c r="D1327">
        <v>0</v>
      </c>
      <c r="E1327" s="76">
        <v>7.8539816339744828</v>
      </c>
      <c r="F1327" s="76">
        <v>0.8950898813661714</v>
      </c>
      <c r="G1327" s="76">
        <v>2.061020617723555</v>
      </c>
      <c r="H1327" s="35">
        <f t="shared" si="25"/>
        <v>20</v>
      </c>
    </row>
    <row r="1328" spans="1:8" x14ac:dyDescent="0.2">
      <c r="A1328" s="3" t="s">
        <v>32</v>
      </c>
      <c r="B1328" s="7">
        <v>5</v>
      </c>
      <c r="C1328" s="11" t="s">
        <v>17</v>
      </c>
      <c r="D1328">
        <v>30</v>
      </c>
      <c r="E1328" s="76">
        <v>224.62387473167021</v>
      </c>
      <c r="F1328" s="76">
        <v>2.3514559144952143</v>
      </c>
      <c r="G1328" s="76">
        <v>5.4144273355493624</v>
      </c>
      <c r="H1328" s="35">
        <f t="shared" si="25"/>
        <v>403</v>
      </c>
    </row>
    <row r="1329" spans="1:8" x14ac:dyDescent="0.2">
      <c r="A1329" s="3" t="s">
        <v>32</v>
      </c>
      <c r="B1329" s="2">
        <v>6</v>
      </c>
      <c r="C1329" s="3" t="s">
        <v>17</v>
      </c>
      <c r="D1329">
        <v>70</v>
      </c>
      <c r="E1329" s="76">
        <v>9069.7779909137334</v>
      </c>
      <c r="F1329" s="76">
        <v>3.9575966565748542</v>
      </c>
      <c r="G1329" s="76">
        <v>9.1127030655123349</v>
      </c>
      <c r="H1329" s="35">
        <f t="shared" si="25"/>
        <v>22026</v>
      </c>
    </row>
    <row r="1330" spans="1:8" x14ac:dyDescent="0.2">
      <c r="A1330" s="3" t="s">
        <v>32</v>
      </c>
      <c r="B1330" s="2">
        <v>6</v>
      </c>
      <c r="C1330" s="3" t="s">
        <v>17</v>
      </c>
      <c r="D1330">
        <v>65</v>
      </c>
      <c r="E1330" s="76">
        <v>3048.9156703088943</v>
      </c>
      <c r="F1330" s="76">
        <v>3.4841454124185156</v>
      </c>
      <c r="G1330" s="76">
        <v>8.0225412884584646</v>
      </c>
      <c r="H1330" s="35">
        <f t="shared" si="25"/>
        <v>8103</v>
      </c>
    </row>
    <row r="1331" spans="1:8" x14ac:dyDescent="0.2">
      <c r="A1331" s="3" t="s">
        <v>32</v>
      </c>
      <c r="B1331" s="2">
        <v>6</v>
      </c>
      <c r="C1331" s="3" t="s">
        <v>17</v>
      </c>
      <c r="D1331">
        <v>85</v>
      </c>
      <c r="E1331" s="76">
        <v>354.21457169224919</v>
      </c>
      <c r="F1331" s="76">
        <v>2.549266423244132</v>
      </c>
      <c r="G1331" s="76">
        <v>5.8699028642321878</v>
      </c>
      <c r="H1331" s="35">
        <f t="shared" si="25"/>
        <v>403</v>
      </c>
    </row>
    <row r="1332" spans="1:8" x14ac:dyDescent="0.2">
      <c r="A1332" s="3" t="s">
        <v>32</v>
      </c>
      <c r="B1332" s="2">
        <v>6</v>
      </c>
      <c r="C1332" s="3" t="s">
        <v>17</v>
      </c>
      <c r="D1332">
        <v>70</v>
      </c>
      <c r="E1332" s="76">
        <v>1342.2454612462391</v>
      </c>
      <c r="F1332" s="76">
        <v>3.1278319440869082</v>
      </c>
      <c r="G1332" s="76">
        <v>7.2020992078451007</v>
      </c>
      <c r="H1332" s="35">
        <f t="shared" si="25"/>
        <v>2981</v>
      </c>
    </row>
    <row r="1333" spans="1:8" x14ac:dyDescent="0.2">
      <c r="A1333" s="3" t="s">
        <v>32</v>
      </c>
      <c r="B1333" s="7">
        <v>6</v>
      </c>
      <c r="C1333" s="11" t="s">
        <v>17</v>
      </c>
      <c r="D1333">
        <v>0</v>
      </c>
      <c r="E1333" s="76">
        <v>3.1415926535897931</v>
      </c>
      <c r="F1333" s="76">
        <v>0.49714987269413385</v>
      </c>
      <c r="G1333" s="76">
        <v>1.1447298858494002</v>
      </c>
      <c r="H1333" s="35">
        <f t="shared" si="25"/>
        <v>7</v>
      </c>
    </row>
    <row r="1334" spans="1:8" x14ac:dyDescent="0.2">
      <c r="A1334" s="3" t="s">
        <v>32</v>
      </c>
      <c r="B1334" s="7">
        <v>6</v>
      </c>
      <c r="C1334" s="11" t="s">
        <v>17</v>
      </c>
      <c r="D1334">
        <v>0</v>
      </c>
      <c r="E1334" s="76">
        <v>0.78539816339744828</v>
      </c>
      <c r="F1334" s="76">
        <v>-0.10491011863382856</v>
      </c>
      <c r="G1334" s="76">
        <v>-0.24156447527049049</v>
      </c>
      <c r="H1334" s="35">
        <f t="shared" si="25"/>
        <v>1</v>
      </c>
    </row>
    <row r="1335" spans="1:8" x14ac:dyDescent="0.2">
      <c r="A1335" s="3" t="s">
        <v>32</v>
      </c>
      <c r="B1335" s="7">
        <v>6</v>
      </c>
      <c r="C1335" s="11" t="s">
        <v>17</v>
      </c>
      <c r="D1335">
        <v>0</v>
      </c>
      <c r="E1335" s="76">
        <v>0.78539816339744828</v>
      </c>
      <c r="F1335" s="76">
        <v>-0.10491011863382856</v>
      </c>
      <c r="G1335" s="76">
        <v>-0.24156447527049049</v>
      </c>
      <c r="H1335" s="35">
        <f t="shared" si="25"/>
        <v>1</v>
      </c>
    </row>
    <row r="1336" spans="1:8" x14ac:dyDescent="0.2">
      <c r="A1336" s="3" t="s">
        <v>32</v>
      </c>
      <c r="B1336" s="7">
        <v>6</v>
      </c>
      <c r="C1336" s="11" t="s">
        <v>17</v>
      </c>
      <c r="D1336">
        <v>0</v>
      </c>
      <c r="E1336" s="76">
        <v>0.78539816339744828</v>
      </c>
      <c r="F1336" s="76">
        <v>-0.10491011863382856</v>
      </c>
      <c r="G1336" s="76">
        <v>-0.24156447527049049</v>
      </c>
      <c r="H1336" s="35">
        <f t="shared" si="25"/>
        <v>1</v>
      </c>
    </row>
    <row r="1337" spans="1:8" x14ac:dyDescent="0.2">
      <c r="A1337" s="3" t="s">
        <v>32</v>
      </c>
      <c r="B1337" s="7">
        <v>6</v>
      </c>
      <c r="C1337" s="11" t="s">
        <v>17</v>
      </c>
      <c r="D1337">
        <v>0</v>
      </c>
      <c r="E1337" s="76">
        <v>4.7123889803846897</v>
      </c>
      <c r="F1337" s="76">
        <v>0.67324113174981504</v>
      </c>
      <c r="G1337" s="76">
        <v>1.5501949939575645</v>
      </c>
      <c r="H1337" s="35">
        <f t="shared" si="25"/>
        <v>7</v>
      </c>
    </row>
    <row r="1338" spans="1:8" x14ac:dyDescent="0.2">
      <c r="A1338" s="3" t="s">
        <v>32</v>
      </c>
      <c r="B1338" s="2">
        <v>8</v>
      </c>
      <c r="C1338" s="3" t="s">
        <v>17</v>
      </c>
      <c r="D1338">
        <v>85</v>
      </c>
      <c r="E1338" s="76">
        <v>3196.3741754867651</v>
      </c>
      <c r="F1338" s="76">
        <v>3.5046576132068257</v>
      </c>
      <c r="G1338" s="76">
        <v>8.069772376218129</v>
      </c>
      <c r="H1338" s="35">
        <f t="shared" si="25"/>
        <v>8103</v>
      </c>
    </row>
    <row r="1339" spans="1:8" x14ac:dyDescent="0.2">
      <c r="A1339" s="3" t="s">
        <v>32</v>
      </c>
      <c r="B1339" s="2">
        <v>8</v>
      </c>
      <c r="C1339" s="3" t="s">
        <v>17</v>
      </c>
      <c r="D1339">
        <v>80</v>
      </c>
      <c r="E1339" s="76">
        <v>245.8296251434013</v>
      </c>
      <c r="F1339" s="76">
        <v>2.39063421891262</v>
      </c>
      <c r="G1339" s="76">
        <v>5.504638715269663</v>
      </c>
      <c r="H1339" s="35">
        <f t="shared" si="25"/>
        <v>403</v>
      </c>
    </row>
    <row r="1340" spans="1:8" x14ac:dyDescent="0.2">
      <c r="A1340" s="11" t="s">
        <v>32</v>
      </c>
      <c r="B1340" s="7">
        <v>9</v>
      </c>
      <c r="C1340" s="11" t="s">
        <v>17</v>
      </c>
      <c r="D1340">
        <v>30</v>
      </c>
      <c r="E1340" s="76">
        <v>333.79421944391549</v>
      </c>
      <c r="F1340" s="76">
        <v>2.5234788114164828</v>
      </c>
      <c r="G1340" s="76">
        <v>5.8105246936539263</v>
      </c>
      <c r="H1340" s="35">
        <f t="shared" si="25"/>
        <v>403</v>
      </c>
    </row>
    <row r="1341" spans="1:8" x14ac:dyDescent="0.2">
      <c r="A1341" s="3" t="s">
        <v>32</v>
      </c>
      <c r="B1341" s="7">
        <v>10</v>
      </c>
      <c r="C1341" s="11" t="s">
        <v>17</v>
      </c>
      <c r="D1341">
        <v>5</v>
      </c>
      <c r="E1341" s="76">
        <v>223.05307840487532</v>
      </c>
      <c r="F1341" s="76">
        <v>2.3484082214132092</v>
      </c>
      <c r="G1341" s="76">
        <v>5.4074097628907154</v>
      </c>
      <c r="H1341" s="35">
        <f t="shared" si="25"/>
        <v>403</v>
      </c>
    </row>
    <row r="1342" spans="1:8" x14ac:dyDescent="0.2">
      <c r="A1342" s="3" t="s">
        <v>32</v>
      </c>
      <c r="B1342" s="7">
        <v>10</v>
      </c>
      <c r="C1342" s="11" t="s">
        <v>17</v>
      </c>
      <c r="D1342">
        <v>0</v>
      </c>
      <c r="E1342" s="76">
        <v>39.269908169872416</v>
      </c>
      <c r="F1342" s="76">
        <v>1.5940598857021904</v>
      </c>
      <c r="G1342" s="76">
        <v>3.6704585301576556</v>
      </c>
      <c r="H1342" s="35">
        <f t="shared" si="25"/>
        <v>55</v>
      </c>
    </row>
    <row r="1343" spans="1:8" x14ac:dyDescent="0.2">
      <c r="A1343" s="3" t="s">
        <v>32</v>
      </c>
      <c r="B1343" s="7">
        <v>10</v>
      </c>
      <c r="C1343" s="11" t="s">
        <v>17</v>
      </c>
      <c r="D1343">
        <v>60</v>
      </c>
      <c r="E1343" s="76">
        <v>348.71678454846705</v>
      </c>
      <c r="F1343" s="76">
        <v>2.5424728514807913</v>
      </c>
      <c r="G1343" s="76">
        <v>5.8542600871617347</v>
      </c>
      <c r="H1343" s="35">
        <f t="shared" si="25"/>
        <v>403</v>
      </c>
    </row>
    <row r="1344" spans="1:8" x14ac:dyDescent="0.2">
      <c r="A1344" s="11" t="s">
        <v>32</v>
      </c>
      <c r="B1344" s="7">
        <v>8</v>
      </c>
      <c r="C1344" s="11" t="s">
        <v>30</v>
      </c>
      <c r="D1344">
        <v>80</v>
      </c>
      <c r="E1344" s="76">
        <v>343.2189974046849</v>
      </c>
      <c r="F1344" s="76">
        <v>2.5355713183365931</v>
      </c>
      <c r="G1344" s="76">
        <v>5.8383687198251</v>
      </c>
      <c r="H1344" s="35">
        <f t="shared" si="25"/>
        <v>403</v>
      </c>
    </row>
    <row r="1345" spans="1:8" x14ac:dyDescent="0.2">
      <c r="A1345" s="3" t="s">
        <v>32</v>
      </c>
      <c r="B1345" s="2">
        <v>1</v>
      </c>
      <c r="C1345" s="3" t="s">
        <v>11</v>
      </c>
      <c r="D1345">
        <v>0</v>
      </c>
      <c r="E1345" s="76">
        <v>1.8849555921538759</v>
      </c>
      <c r="F1345" s="76">
        <v>0.27530112307777749</v>
      </c>
      <c r="G1345" s="76">
        <v>0.63390426208340944</v>
      </c>
      <c r="H1345" s="35">
        <f t="shared" si="25"/>
        <v>3</v>
      </c>
    </row>
    <row r="1346" spans="1:8" x14ac:dyDescent="0.2">
      <c r="A1346" s="3" t="s">
        <v>32</v>
      </c>
      <c r="B1346" s="2">
        <v>1</v>
      </c>
      <c r="C1346" s="3" t="s">
        <v>11</v>
      </c>
      <c r="D1346">
        <v>0</v>
      </c>
      <c r="E1346" s="76">
        <v>0.7539822368615503</v>
      </c>
      <c r="F1346" s="76">
        <v>-0.12263888559426017</v>
      </c>
      <c r="G1346" s="76">
        <v>-0.28238646979074566</v>
      </c>
      <c r="H1346" s="35">
        <f t="shared" si="25"/>
        <v>1</v>
      </c>
    </row>
    <row r="1347" spans="1:8" x14ac:dyDescent="0.2">
      <c r="A1347" s="3" t="s">
        <v>32</v>
      </c>
      <c r="B1347" s="2">
        <v>1</v>
      </c>
      <c r="C1347" s="3" t="s">
        <v>11</v>
      </c>
      <c r="D1347">
        <v>0</v>
      </c>
      <c r="E1347" s="76">
        <v>0.47123889803846897</v>
      </c>
      <c r="F1347" s="76">
        <v>-0.32675886825018491</v>
      </c>
      <c r="G1347" s="76">
        <v>-0.75239009903648113</v>
      </c>
      <c r="H1347" s="35">
        <f t="shared" ref="H1347:H1410" si="26">VLOOKUP(E1347,J$2:K$16,2)</f>
        <v>1</v>
      </c>
    </row>
    <row r="1348" spans="1:8" x14ac:dyDescent="0.2">
      <c r="A1348" s="3" t="s">
        <v>32</v>
      </c>
      <c r="B1348" s="2">
        <v>2</v>
      </c>
      <c r="C1348" s="3" t="s">
        <v>11</v>
      </c>
      <c r="D1348">
        <v>5</v>
      </c>
      <c r="E1348" s="76">
        <v>8.2466807156732074</v>
      </c>
      <c r="F1348" s="76">
        <v>0.91627918043610956</v>
      </c>
      <c r="G1348" s="76">
        <v>2.1098107818929872</v>
      </c>
      <c r="H1348" s="35">
        <f t="shared" si="26"/>
        <v>20</v>
      </c>
    </row>
    <row r="1349" spans="1:8" x14ac:dyDescent="0.2">
      <c r="A1349" s="3" t="s">
        <v>32</v>
      </c>
      <c r="B1349" s="2">
        <v>2</v>
      </c>
      <c r="C1349" s="3" t="s">
        <v>11</v>
      </c>
      <c r="D1349">
        <v>0</v>
      </c>
      <c r="E1349" s="76">
        <v>1.4137166941154067</v>
      </c>
      <c r="F1349" s="76">
        <v>0.15036238646947744</v>
      </c>
      <c r="G1349" s="76">
        <v>0.34622218963162837</v>
      </c>
      <c r="H1349" s="35">
        <f t="shared" si="26"/>
        <v>3</v>
      </c>
    </row>
    <row r="1350" spans="1:8" x14ac:dyDescent="0.2">
      <c r="A1350" s="3" t="s">
        <v>32</v>
      </c>
      <c r="B1350" s="2">
        <v>2</v>
      </c>
      <c r="C1350" s="3" t="s">
        <v>11</v>
      </c>
      <c r="D1350">
        <v>0</v>
      </c>
      <c r="E1350" s="76">
        <v>4.3196898986859651</v>
      </c>
      <c r="F1350" s="76">
        <v>0.63545257086041529</v>
      </c>
      <c r="G1350" s="76">
        <v>1.4631836169679346</v>
      </c>
      <c r="H1350" s="35">
        <f t="shared" si="26"/>
        <v>7</v>
      </c>
    </row>
    <row r="1351" spans="1:8" x14ac:dyDescent="0.2">
      <c r="A1351" s="3" t="s">
        <v>32</v>
      </c>
      <c r="B1351" s="2">
        <v>3</v>
      </c>
      <c r="C1351" s="3" t="s">
        <v>11</v>
      </c>
      <c r="D1351">
        <v>2</v>
      </c>
      <c r="E1351" s="76">
        <v>2.5918139392115793</v>
      </c>
      <c r="F1351" s="76">
        <v>0.41360382124405892</v>
      </c>
      <c r="G1351" s="76">
        <v>0.95235799320194403</v>
      </c>
      <c r="H1351" s="35">
        <f t="shared" si="26"/>
        <v>3</v>
      </c>
    </row>
    <row r="1352" spans="1:8" x14ac:dyDescent="0.2">
      <c r="A1352" s="3" t="s">
        <v>32</v>
      </c>
      <c r="B1352" s="2">
        <v>3</v>
      </c>
      <c r="C1352" s="3" t="s">
        <v>11</v>
      </c>
      <c r="D1352">
        <v>0</v>
      </c>
      <c r="E1352" s="76">
        <v>6.8722339297276722</v>
      </c>
      <c r="F1352" s="76">
        <v>0.83709793438848468</v>
      </c>
      <c r="G1352" s="76">
        <v>1.9274892250990325</v>
      </c>
      <c r="H1352" s="35">
        <f t="shared" si="26"/>
        <v>7</v>
      </c>
    </row>
    <row r="1353" spans="1:8" x14ac:dyDescent="0.2">
      <c r="A1353" s="3" t="s">
        <v>32</v>
      </c>
      <c r="B1353" s="2">
        <v>3</v>
      </c>
      <c r="C1353" s="3" t="s">
        <v>11</v>
      </c>
      <c r="D1353">
        <v>0</v>
      </c>
      <c r="E1353" s="76">
        <v>2.9452431127404308</v>
      </c>
      <c r="F1353" s="76">
        <v>0.46912114909389024</v>
      </c>
      <c r="G1353" s="76">
        <v>1.0801913647118289</v>
      </c>
      <c r="H1353" s="35">
        <f t="shared" si="26"/>
        <v>3</v>
      </c>
    </row>
    <row r="1354" spans="1:8" x14ac:dyDescent="0.2">
      <c r="A1354" s="3" t="s">
        <v>32</v>
      </c>
      <c r="B1354" s="2">
        <v>3</v>
      </c>
      <c r="C1354" s="3" t="s">
        <v>11</v>
      </c>
      <c r="D1354">
        <v>0</v>
      </c>
      <c r="E1354" s="76">
        <v>3.1415926535897931</v>
      </c>
      <c r="F1354" s="76">
        <v>0.49714987269413385</v>
      </c>
      <c r="G1354" s="76">
        <v>1.1447298858494002</v>
      </c>
      <c r="H1354" s="35">
        <f t="shared" si="26"/>
        <v>7</v>
      </c>
    </row>
    <row r="1355" spans="1:8" x14ac:dyDescent="0.2">
      <c r="A1355" s="3" t="s">
        <v>32</v>
      </c>
      <c r="B1355" s="2">
        <v>3</v>
      </c>
      <c r="C1355" s="3" t="s">
        <v>11</v>
      </c>
      <c r="D1355">
        <v>20</v>
      </c>
      <c r="E1355" s="76">
        <v>2.9452431127404308</v>
      </c>
      <c r="F1355" s="76">
        <v>0.46912114909389024</v>
      </c>
      <c r="G1355" s="76">
        <v>1.0801913647118289</v>
      </c>
      <c r="H1355" s="35">
        <f t="shared" si="26"/>
        <v>3</v>
      </c>
    </row>
    <row r="1356" spans="1:8" x14ac:dyDescent="0.2">
      <c r="A1356" s="3" t="s">
        <v>32</v>
      </c>
      <c r="B1356" s="2">
        <v>3</v>
      </c>
      <c r="C1356" s="3" t="s">
        <v>11</v>
      </c>
      <c r="D1356">
        <v>0</v>
      </c>
      <c r="E1356" s="76">
        <v>2.1991148575128552</v>
      </c>
      <c r="F1356" s="76">
        <v>0.34224791270839067</v>
      </c>
      <c r="G1356" s="76">
        <v>0.78805494191066772</v>
      </c>
      <c r="H1356" s="35">
        <f t="shared" si="26"/>
        <v>3</v>
      </c>
    </row>
    <row r="1357" spans="1:8" x14ac:dyDescent="0.2">
      <c r="A1357" s="3" t="s">
        <v>32</v>
      </c>
      <c r="B1357" s="2">
        <v>3</v>
      </c>
      <c r="C1357" s="3" t="s">
        <v>11</v>
      </c>
      <c r="D1357">
        <v>5</v>
      </c>
      <c r="E1357" s="76">
        <v>3.5185837720205679</v>
      </c>
      <c r="F1357" s="76">
        <v>0.5463678953643154</v>
      </c>
      <c r="G1357" s="76">
        <v>1.2580585711564032</v>
      </c>
      <c r="H1357" s="35">
        <f t="shared" si="26"/>
        <v>7</v>
      </c>
    </row>
    <row r="1358" spans="1:8" x14ac:dyDescent="0.2">
      <c r="A1358" s="3" t="s">
        <v>32</v>
      </c>
      <c r="B1358" s="2">
        <v>3</v>
      </c>
      <c r="C1358" s="3" t="s">
        <v>11</v>
      </c>
      <c r="D1358">
        <v>0</v>
      </c>
      <c r="E1358" s="76">
        <v>1.4137166941154067</v>
      </c>
      <c r="F1358" s="76">
        <v>0.15036238646947744</v>
      </c>
      <c r="G1358" s="76">
        <v>0.34622218963162837</v>
      </c>
      <c r="H1358" s="35">
        <f t="shared" si="26"/>
        <v>3</v>
      </c>
    </row>
    <row r="1359" spans="1:8" x14ac:dyDescent="0.2">
      <c r="A1359" s="3" t="s">
        <v>32</v>
      </c>
      <c r="B1359" s="2">
        <v>4</v>
      </c>
      <c r="C1359" s="3" t="s">
        <v>11</v>
      </c>
      <c r="D1359">
        <v>5</v>
      </c>
      <c r="E1359" s="76">
        <v>0.7539822368615503</v>
      </c>
      <c r="F1359" s="76">
        <v>-0.12263888559426017</v>
      </c>
      <c r="G1359" s="76">
        <v>-0.28238646979074566</v>
      </c>
      <c r="H1359" s="35">
        <f t="shared" si="26"/>
        <v>1</v>
      </c>
    </row>
    <row r="1360" spans="1:8" x14ac:dyDescent="0.2">
      <c r="A1360" s="3" t="s">
        <v>32</v>
      </c>
      <c r="B1360" s="2">
        <v>4</v>
      </c>
      <c r="C1360" s="3" t="s">
        <v>11</v>
      </c>
      <c r="D1360">
        <v>0</v>
      </c>
      <c r="E1360" s="76">
        <v>3.9269908169872414</v>
      </c>
      <c r="F1360" s="76">
        <v>0.59405988570219026</v>
      </c>
      <c r="G1360" s="76">
        <v>1.3678734371636099</v>
      </c>
      <c r="H1360" s="35">
        <f t="shared" si="26"/>
        <v>7</v>
      </c>
    </row>
    <row r="1361" spans="1:8" x14ac:dyDescent="0.2">
      <c r="A1361" s="3" t="s">
        <v>32</v>
      </c>
      <c r="B1361" s="2">
        <v>4</v>
      </c>
      <c r="C1361" s="3" t="s">
        <v>11</v>
      </c>
      <c r="D1361">
        <v>2</v>
      </c>
      <c r="E1361" s="76">
        <v>3.1415926535897931</v>
      </c>
      <c r="F1361" s="76">
        <v>0.49714987269413385</v>
      </c>
      <c r="G1361" s="76">
        <v>1.1447298858494002</v>
      </c>
      <c r="H1361" s="35">
        <f t="shared" si="26"/>
        <v>7</v>
      </c>
    </row>
    <row r="1362" spans="1:8" x14ac:dyDescent="0.2">
      <c r="A1362" s="3" t="s">
        <v>32</v>
      </c>
      <c r="B1362" s="2">
        <v>4</v>
      </c>
      <c r="C1362" s="3" t="s">
        <v>11</v>
      </c>
      <c r="D1362">
        <v>10</v>
      </c>
      <c r="E1362" s="76">
        <v>8.8357293382212934</v>
      </c>
      <c r="F1362" s="76">
        <v>0.94624240381355273</v>
      </c>
      <c r="G1362" s="76">
        <v>2.1788036533799389</v>
      </c>
      <c r="H1362" s="35">
        <f t="shared" si="26"/>
        <v>20</v>
      </c>
    </row>
    <row r="1363" spans="1:8" x14ac:dyDescent="0.2">
      <c r="A1363" s="3" t="s">
        <v>32</v>
      </c>
      <c r="B1363" s="2">
        <v>4</v>
      </c>
      <c r="C1363" s="3" t="s">
        <v>11</v>
      </c>
      <c r="D1363">
        <v>0</v>
      </c>
      <c r="E1363" s="76">
        <v>2.9452431127404308</v>
      </c>
      <c r="F1363" s="76">
        <v>0.46912114909389024</v>
      </c>
      <c r="G1363" s="76">
        <v>1.0801913647118289</v>
      </c>
      <c r="H1363" s="35">
        <f t="shared" si="26"/>
        <v>3</v>
      </c>
    </row>
    <row r="1364" spans="1:8" x14ac:dyDescent="0.2">
      <c r="A1364" s="3" t="s">
        <v>32</v>
      </c>
      <c r="B1364" s="2">
        <v>5</v>
      </c>
      <c r="C1364" s="3" t="s">
        <v>11</v>
      </c>
      <c r="D1364">
        <v>0</v>
      </c>
      <c r="E1364" s="76">
        <v>0.47123889803846897</v>
      </c>
      <c r="F1364" s="76">
        <v>-0.32675886825018491</v>
      </c>
      <c r="G1364" s="76">
        <v>-0.75239009903648113</v>
      </c>
      <c r="H1364" s="35">
        <f t="shared" si="26"/>
        <v>1</v>
      </c>
    </row>
    <row r="1365" spans="1:8" x14ac:dyDescent="0.2">
      <c r="A1365" s="3" t="s">
        <v>32</v>
      </c>
      <c r="B1365" s="2">
        <v>5</v>
      </c>
      <c r="C1365" s="3" t="s">
        <v>11</v>
      </c>
      <c r="D1365">
        <v>0</v>
      </c>
      <c r="E1365" s="76">
        <v>4.7123889803846897</v>
      </c>
      <c r="F1365" s="76">
        <v>0.67324113174981504</v>
      </c>
      <c r="G1365" s="76">
        <v>1.5501949939575645</v>
      </c>
      <c r="H1365" s="35">
        <f t="shared" si="26"/>
        <v>7</v>
      </c>
    </row>
    <row r="1366" spans="1:8" x14ac:dyDescent="0.2">
      <c r="A1366" s="3" t="s">
        <v>32</v>
      </c>
      <c r="B1366" s="2">
        <v>5</v>
      </c>
      <c r="C1366" s="3" t="s">
        <v>11</v>
      </c>
      <c r="D1366">
        <v>2</v>
      </c>
      <c r="E1366" s="76">
        <v>1.1780972450961724</v>
      </c>
      <c r="F1366" s="76">
        <v>7.1181140421852696E-2</v>
      </c>
      <c r="G1366" s="76">
        <v>0.16390063283767389</v>
      </c>
      <c r="H1366" s="35">
        <f t="shared" si="26"/>
        <v>3</v>
      </c>
    </row>
    <row r="1367" spans="1:8" x14ac:dyDescent="0.2">
      <c r="A1367" s="3" t="s">
        <v>32</v>
      </c>
      <c r="B1367" s="2">
        <v>5</v>
      </c>
      <c r="C1367" s="3" t="s">
        <v>11</v>
      </c>
      <c r="D1367">
        <v>0</v>
      </c>
      <c r="E1367" s="76">
        <v>0.11780972450961724</v>
      </c>
      <c r="F1367" s="76">
        <v>-0.92881885957814736</v>
      </c>
      <c r="G1367" s="76">
        <v>-2.1386844601563717</v>
      </c>
      <c r="H1367" s="35">
        <f t="shared" si="26"/>
        <v>0.37</v>
      </c>
    </row>
    <row r="1368" spans="1:8" x14ac:dyDescent="0.2">
      <c r="A1368" s="3" t="s">
        <v>32</v>
      </c>
      <c r="B1368" s="2">
        <v>5</v>
      </c>
      <c r="C1368" s="3" t="s">
        <v>11</v>
      </c>
      <c r="D1368">
        <v>0</v>
      </c>
      <c r="E1368" s="76">
        <v>1.0995574287564276</v>
      </c>
      <c r="F1368" s="76">
        <v>4.1217917044409476E-2</v>
      </c>
      <c r="G1368" s="76">
        <v>9.4907761350722444E-2</v>
      </c>
      <c r="H1368" s="35">
        <f t="shared" si="26"/>
        <v>3</v>
      </c>
    </row>
    <row r="1369" spans="1:8" x14ac:dyDescent="0.2">
      <c r="A1369" s="3" t="s">
        <v>32</v>
      </c>
      <c r="B1369" s="2">
        <v>5</v>
      </c>
      <c r="C1369" s="3" t="s">
        <v>11</v>
      </c>
      <c r="D1369">
        <v>5</v>
      </c>
      <c r="E1369" s="76">
        <v>3.5342917352885173</v>
      </c>
      <c r="F1369" s="76">
        <v>0.54830239514151513</v>
      </c>
      <c r="G1369" s="76">
        <v>1.2625129215057835</v>
      </c>
      <c r="H1369" s="35">
        <f t="shared" si="26"/>
        <v>7</v>
      </c>
    </row>
    <row r="1370" spans="1:8" x14ac:dyDescent="0.2">
      <c r="A1370" s="3" t="s">
        <v>32</v>
      </c>
      <c r="B1370" s="2">
        <v>6</v>
      </c>
      <c r="C1370" s="3" t="s">
        <v>11</v>
      </c>
      <c r="D1370">
        <v>20</v>
      </c>
      <c r="E1370" s="76">
        <v>2.9452431127404308</v>
      </c>
      <c r="F1370" s="76">
        <v>0.46912114909389024</v>
      </c>
      <c r="G1370" s="76">
        <v>1.0801913647118289</v>
      </c>
      <c r="H1370" s="35">
        <f t="shared" si="26"/>
        <v>3</v>
      </c>
    </row>
    <row r="1371" spans="1:8" x14ac:dyDescent="0.2">
      <c r="A1371" s="3" t="s">
        <v>32</v>
      </c>
      <c r="B1371" s="2">
        <v>6</v>
      </c>
      <c r="C1371" s="3" t="s">
        <v>11</v>
      </c>
      <c r="D1371">
        <v>5</v>
      </c>
      <c r="E1371" s="76">
        <v>2.5132741228718345</v>
      </c>
      <c r="F1371" s="76">
        <v>0.40023985968607745</v>
      </c>
      <c r="G1371" s="76">
        <v>0.92158633453519034</v>
      </c>
      <c r="H1371" s="35">
        <f t="shared" si="26"/>
        <v>3</v>
      </c>
    </row>
    <row r="1372" spans="1:8" x14ac:dyDescent="0.2">
      <c r="A1372" s="3" t="s">
        <v>32</v>
      </c>
      <c r="B1372" s="2">
        <v>6</v>
      </c>
      <c r="C1372" s="3" t="s">
        <v>11</v>
      </c>
      <c r="D1372">
        <v>0</v>
      </c>
      <c r="E1372" s="76">
        <v>8.2466807156732074</v>
      </c>
      <c r="F1372" s="76">
        <v>0.91627918043610956</v>
      </c>
      <c r="G1372" s="76">
        <v>2.1098107818929872</v>
      </c>
      <c r="H1372" s="35">
        <f t="shared" si="26"/>
        <v>20</v>
      </c>
    </row>
    <row r="1373" spans="1:8" x14ac:dyDescent="0.2">
      <c r="A1373" s="3" t="s">
        <v>32</v>
      </c>
      <c r="B1373" s="2">
        <v>6</v>
      </c>
      <c r="C1373" s="3" t="s">
        <v>11</v>
      </c>
      <c r="D1373">
        <v>10</v>
      </c>
      <c r="E1373" s="76">
        <v>2.1362830044410597</v>
      </c>
      <c r="F1373" s="76">
        <v>0.32965878540037025</v>
      </c>
      <c r="G1373" s="76">
        <v>0.75906740503741565</v>
      </c>
      <c r="H1373" s="35">
        <f t="shared" si="26"/>
        <v>3</v>
      </c>
    </row>
    <row r="1374" spans="1:8" x14ac:dyDescent="0.2">
      <c r="A1374" s="3" t="s">
        <v>32</v>
      </c>
      <c r="B1374" s="2">
        <v>6</v>
      </c>
      <c r="C1374" s="3" t="s">
        <v>11</v>
      </c>
      <c r="D1374">
        <v>0</v>
      </c>
      <c r="E1374" s="76">
        <v>0.15707963267948966</v>
      </c>
      <c r="F1374" s="76">
        <v>-0.80388012296984734</v>
      </c>
      <c r="G1374" s="76">
        <v>-1.8510023877045909</v>
      </c>
      <c r="H1374" s="35">
        <f t="shared" si="26"/>
        <v>0.37</v>
      </c>
    </row>
    <row r="1375" spans="1:8" x14ac:dyDescent="0.2">
      <c r="A1375" s="3" t="s">
        <v>32</v>
      </c>
      <c r="B1375" s="7">
        <v>6</v>
      </c>
      <c r="C1375" s="11" t="s">
        <v>11</v>
      </c>
      <c r="D1375">
        <v>0</v>
      </c>
      <c r="E1375" s="76">
        <v>17.27875959474386</v>
      </c>
      <c r="F1375" s="76">
        <v>1.2375125621883776</v>
      </c>
      <c r="G1375" s="76">
        <v>2.8494779780878252</v>
      </c>
      <c r="H1375" s="35">
        <f t="shared" si="26"/>
        <v>20</v>
      </c>
    </row>
    <row r="1376" spans="1:8" x14ac:dyDescent="0.2">
      <c r="A1376" s="3" t="s">
        <v>32</v>
      </c>
      <c r="B1376" s="2">
        <v>7</v>
      </c>
      <c r="C1376" s="3" t="s">
        <v>11</v>
      </c>
      <c r="D1376">
        <v>0</v>
      </c>
      <c r="E1376" s="76">
        <v>0.70685834705770334</v>
      </c>
      <c r="F1376" s="76">
        <v>-0.15066760919450375</v>
      </c>
      <c r="G1376" s="76">
        <v>-0.34692499092831697</v>
      </c>
      <c r="H1376" s="35">
        <f t="shared" si="26"/>
        <v>1</v>
      </c>
    </row>
    <row r="1377" spans="1:8" x14ac:dyDescent="0.2">
      <c r="A1377" s="3" t="s">
        <v>32</v>
      </c>
      <c r="B1377" s="2">
        <v>7</v>
      </c>
      <c r="C1377" s="3" t="s">
        <v>11</v>
      </c>
      <c r="D1377">
        <v>0</v>
      </c>
      <c r="E1377" s="76">
        <v>0.62831853071795862</v>
      </c>
      <c r="F1377" s="76">
        <v>-0.20182013164188498</v>
      </c>
      <c r="G1377" s="76">
        <v>-0.46470802658470023</v>
      </c>
      <c r="H1377" s="35">
        <f t="shared" si="26"/>
        <v>1</v>
      </c>
    </row>
    <row r="1378" spans="1:8" x14ac:dyDescent="0.2">
      <c r="A1378" s="3" t="s">
        <v>32</v>
      </c>
      <c r="B1378" s="2">
        <v>7</v>
      </c>
      <c r="C1378" s="3" t="s">
        <v>11</v>
      </c>
      <c r="D1378">
        <v>5</v>
      </c>
      <c r="E1378" s="76">
        <v>6.8722339297276722</v>
      </c>
      <c r="F1378" s="76">
        <v>0.83709793438848468</v>
      </c>
      <c r="G1378" s="76">
        <v>1.9274892250990325</v>
      </c>
      <c r="H1378" s="35">
        <f t="shared" si="26"/>
        <v>7</v>
      </c>
    </row>
    <row r="1379" spans="1:8" x14ac:dyDescent="0.2">
      <c r="A1379" s="3" t="s">
        <v>32</v>
      </c>
      <c r="B1379" s="2">
        <v>7</v>
      </c>
      <c r="C1379" s="3" t="s">
        <v>11</v>
      </c>
      <c r="D1379">
        <v>0</v>
      </c>
      <c r="E1379" s="76">
        <v>0.94247779607693793</v>
      </c>
      <c r="F1379" s="76">
        <v>-2.5728872586203724E-2</v>
      </c>
      <c r="G1379" s="76">
        <v>-5.9242918476535858E-2</v>
      </c>
      <c r="H1379" s="35">
        <f t="shared" si="26"/>
        <v>1</v>
      </c>
    </row>
    <row r="1380" spans="1:8" x14ac:dyDescent="0.2">
      <c r="A1380" s="3" t="s">
        <v>32</v>
      </c>
      <c r="B1380" s="2">
        <v>7</v>
      </c>
      <c r="C1380" s="3" t="s">
        <v>11</v>
      </c>
      <c r="D1380">
        <v>10</v>
      </c>
      <c r="E1380" s="76">
        <v>1.7671458676442586</v>
      </c>
      <c r="F1380" s="76">
        <v>0.24727239947753393</v>
      </c>
      <c r="G1380" s="76">
        <v>0.56936574094583825</v>
      </c>
      <c r="H1380" s="35">
        <f t="shared" si="26"/>
        <v>3</v>
      </c>
    </row>
    <row r="1381" spans="1:8" x14ac:dyDescent="0.2">
      <c r="A1381" s="3" t="s">
        <v>32</v>
      </c>
      <c r="B1381" s="2">
        <v>7</v>
      </c>
      <c r="C1381" s="3" t="s">
        <v>11</v>
      </c>
      <c r="D1381">
        <v>0</v>
      </c>
      <c r="E1381" s="76">
        <v>0.94247779607693805</v>
      </c>
      <c r="F1381" s="76">
        <v>-2.5728872586203676E-2</v>
      </c>
      <c r="G1381" s="76">
        <v>-5.924291847653574E-2</v>
      </c>
      <c r="H1381" s="35">
        <f t="shared" si="26"/>
        <v>1</v>
      </c>
    </row>
    <row r="1382" spans="1:8" x14ac:dyDescent="0.2">
      <c r="A1382" s="3" t="s">
        <v>32</v>
      </c>
      <c r="B1382" s="2">
        <v>7</v>
      </c>
      <c r="C1382" s="3" t="s">
        <v>11</v>
      </c>
      <c r="D1382">
        <v>0</v>
      </c>
      <c r="E1382" s="76">
        <v>0.56548667764616278</v>
      </c>
      <c r="F1382" s="76">
        <v>-0.24757762220256008</v>
      </c>
      <c r="G1382" s="76">
        <v>-0.57006854224252645</v>
      </c>
      <c r="H1382" s="35">
        <f t="shared" si="26"/>
        <v>1</v>
      </c>
    </row>
    <row r="1383" spans="1:8" x14ac:dyDescent="0.2">
      <c r="A1383" s="3" t="s">
        <v>32</v>
      </c>
      <c r="B1383" s="2">
        <v>7</v>
      </c>
      <c r="C1383" s="3" t="s">
        <v>11</v>
      </c>
      <c r="D1383">
        <v>0</v>
      </c>
      <c r="E1383" s="76">
        <v>2.9452431127404308</v>
      </c>
      <c r="F1383" s="76">
        <v>0.46912114909389024</v>
      </c>
      <c r="G1383" s="76">
        <v>1.0801913647118289</v>
      </c>
      <c r="H1383" s="35">
        <f t="shared" si="26"/>
        <v>3</v>
      </c>
    </row>
    <row r="1384" spans="1:8" x14ac:dyDescent="0.2">
      <c r="A1384" s="3" t="s">
        <v>32</v>
      </c>
      <c r="B1384" s="2">
        <v>7</v>
      </c>
      <c r="C1384" s="3" t="s">
        <v>11</v>
      </c>
      <c r="D1384">
        <v>30</v>
      </c>
      <c r="E1384" s="76">
        <v>2.1205750411731104</v>
      </c>
      <c r="F1384" s="76">
        <v>0.32645364552515876</v>
      </c>
      <c r="G1384" s="76">
        <v>0.75168729773979293</v>
      </c>
      <c r="H1384" s="35">
        <f t="shared" si="26"/>
        <v>3</v>
      </c>
    </row>
    <row r="1385" spans="1:8" x14ac:dyDescent="0.2">
      <c r="A1385" s="3" t="s">
        <v>32</v>
      </c>
      <c r="B1385" s="2">
        <v>7</v>
      </c>
      <c r="C1385" s="3" t="s">
        <v>11</v>
      </c>
      <c r="D1385">
        <v>0</v>
      </c>
      <c r="E1385" s="76">
        <v>2.3561944901923448</v>
      </c>
      <c r="F1385" s="76">
        <v>0.37221113608583389</v>
      </c>
      <c r="G1385" s="76">
        <v>0.85704781339761926</v>
      </c>
      <c r="H1385" s="35">
        <f t="shared" si="26"/>
        <v>3</v>
      </c>
    </row>
    <row r="1386" spans="1:8" x14ac:dyDescent="0.2">
      <c r="A1386" s="3" t="s">
        <v>32</v>
      </c>
      <c r="B1386" s="2">
        <v>7</v>
      </c>
      <c r="C1386" s="3" t="s">
        <v>11</v>
      </c>
      <c r="D1386">
        <v>10</v>
      </c>
      <c r="E1386" s="76">
        <v>2.3561944901923448</v>
      </c>
      <c r="F1386" s="76">
        <v>0.37221113608583389</v>
      </c>
      <c r="G1386" s="76">
        <v>0.85704781339761926</v>
      </c>
      <c r="H1386" s="35">
        <f t="shared" si="26"/>
        <v>3</v>
      </c>
    </row>
    <row r="1387" spans="1:8" x14ac:dyDescent="0.2">
      <c r="A1387" s="3" t="s">
        <v>32</v>
      </c>
      <c r="B1387" s="2">
        <v>8</v>
      </c>
      <c r="C1387" s="3" t="s">
        <v>11</v>
      </c>
      <c r="D1387">
        <v>5</v>
      </c>
      <c r="E1387" s="76">
        <v>3.9269908169872414</v>
      </c>
      <c r="F1387" s="76">
        <v>0.59405988570219026</v>
      </c>
      <c r="G1387" s="76">
        <v>1.3678734371636099</v>
      </c>
      <c r="H1387" s="35">
        <f t="shared" si="26"/>
        <v>7</v>
      </c>
    </row>
    <row r="1388" spans="1:8" x14ac:dyDescent="0.2">
      <c r="A1388" s="3" t="s">
        <v>32</v>
      </c>
      <c r="B1388" s="2">
        <v>8</v>
      </c>
      <c r="C1388" s="3" t="s">
        <v>11</v>
      </c>
      <c r="D1388">
        <v>0</v>
      </c>
      <c r="E1388" s="76">
        <v>0.28274333882308139</v>
      </c>
      <c r="F1388" s="76">
        <v>-0.54860761786654122</v>
      </c>
      <c r="G1388" s="76">
        <v>-1.2632157228024719</v>
      </c>
      <c r="H1388" s="35">
        <f t="shared" si="26"/>
        <v>0.37</v>
      </c>
    </row>
    <row r="1389" spans="1:8" x14ac:dyDescent="0.2">
      <c r="A1389" s="3" t="s">
        <v>32</v>
      </c>
      <c r="B1389" s="2">
        <v>8</v>
      </c>
      <c r="C1389" s="3" t="s">
        <v>11</v>
      </c>
      <c r="D1389">
        <v>0</v>
      </c>
      <c r="E1389" s="76">
        <v>0.37699111843077515</v>
      </c>
      <c r="F1389" s="76">
        <v>-0.42366888125824137</v>
      </c>
      <c r="G1389" s="76">
        <v>-0.97553365035069095</v>
      </c>
      <c r="H1389" s="35">
        <f t="shared" si="26"/>
        <v>1</v>
      </c>
    </row>
    <row r="1390" spans="1:8" x14ac:dyDescent="0.2">
      <c r="A1390" s="3" t="s">
        <v>32</v>
      </c>
      <c r="B1390" s="2">
        <v>10</v>
      </c>
      <c r="C1390" s="3" t="s">
        <v>11</v>
      </c>
      <c r="D1390">
        <v>0</v>
      </c>
      <c r="E1390" s="76">
        <v>1.1309733552923256</v>
      </c>
      <c r="F1390" s="76">
        <v>5.3452373461421121E-2</v>
      </c>
      <c r="G1390" s="76">
        <v>0.1230786383174188</v>
      </c>
      <c r="H1390" s="35">
        <f t="shared" si="26"/>
        <v>3</v>
      </c>
    </row>
    <row r="1391" spans="1:8" x14ac:dyDescent="0.2">
      <c r="A1391" s="3" t="s">
        <v>32</v>
      </c>
      <c r="B1391" s="2">
        <v>2</v>
      </c>
      <c r="C1391" s="3" t="s">
        <v>6</v>
      </c>
      <c r="D1391">
        <v>35</v>
      </c>
      <c r="E1391" s="76">
        <v>11489.58973234127</v>
      </c>
      <c r="F1391" s="76">
        <v>4.0603045212765005</v>
      </c>
      <c r="G1391" s="76">
        <v>9.3491966637075947</v>
      </c>
      <c r="H1391" s="35">
        <f t="shared" si="26"/>
        <v>22026</v>
      </c>
    </row>
    <row r="1392" spans="1:8" x14ac:dyDescent="0.2">
      <c r="A1392" s="3" t="s">
        <v>32</v>
      </c>
      <c r="B1392" s="2">
        <v>2</v>
      </c>
      <c r="C1392" s="3" t="s">
        <v>6</v>
      </c>
      <c r="D1392">
        <v>15</v>
      </c>
      <c r="E1392" s="76">
        <v>24564.112958418591</v>
      </c>
      <c r="F1392" s="76">
        <v>4.3903010858239995</v>
      </c>
      <c r="G1392" s="76">
        <v>10.109041833973913</v>
      </c>
      <c r="H1392" s="35">
        <f t="shared" si="26"/>
        <v>59874</v>
      </c>
    </row>
    <row r="1393" spans="1:8" x14ac:dyDescent="0.2">
      <c r="A1393" s="11" t="s">
        <v>32</v>
      </c>
      <c r="B1393" s="7">
        <v>2</v>
      </c>
      <c r="C1393" s="11" t="s">
        <v>6</v>
      </c>
      <c r="D1393">
        <v>60</v>
      </c>
      <c r="E1393" s="76">
        <v>13508.84841043611</v>
      </c>
      <c r="F1393" s="76">
        <v>4.1306183282737203</v>
      </c>
      <c r="G1393" s="76">
        <v>9.5111001875310546</v>
      </c>
      <c r="H1393" s="35">
        <f t="shared" si="26"/>
        <v>22026</v>
      </c>
    </row>
    <row r="1394" spans="1:8" x14ac:dyDescent="0.2">
      <c r="A1394" s="3" t="s">
        <v>32</v>
      </c>
      <c r="B1394" s="2">
        <v>4</v>
      </c>
      <c r="C1394" s="3" t="s">
        <v>6</v>
      </c>
      <c r="D1394">
        <v>45</v>
      </c>
      <c r="E1394" s="76">
        <v>12552.233447418019</v>
      </c>
      <c r="F1394" s="76">
        <v>4.0987210076966836</v>
      </c>
      <c r="G1394" s="76">
        <v>9.4376538926639171</v>
      </c>
      <c r="H1394" s="35">
        <f t="shared" si="26"/>
        <v>22026</v>
      </c>
    </row>
    <row r="1395" spans="1:8" x14ac:dyDescent="0.2">
      <c r="A1395" s="3" t="s">
        <v>32</v>
      </c>
      <c r="B1395" s="2">
        <v>4</v>
      </c>
      <c r="C1395" s="3" t="s">
        <v>6</v>
      </c>
      <c r="D1395">
        <v>70</v>
      </c>
      <c r="E1395" s="76">
        <v>11416.547703145308</v>
      </c>
      <c r="F1395" s="76">
        <v>4.0575347956661494</v>
      </c>
      <c r="G1395" s="76">
        <v>9.3428191348055165</v>
      </c>
      <c r="H1395" s="35">
        <f t="shared" si="26"/>
        <v>22026</v>
      </c>
    </row>
    <row r="1396" spans="1:8" x14ac:dyDescent="0.2">
      <c r="A1396" s="3" t="s">
        <v>32</v>
      </c>
      <c r="B1396" s="2">
        <v>4</v>
      </c>
      <c r="C1396" s="3" t="s">
        <v>6</v>
      </c>
      <c r="D1396">
        <v>65</v>
      </c>
      <c r="E1396" s="76">
        <v>3933.2740022944208</v>
      </c>
      <c r="F1396" s="76">
        <v>3.5947542015685445</v>
      </c>
      <c r="G1396" s="76">
        <v>8.2772274375094437</v>
      </c>
      <c r="H1396" s="35">
        <f t="shared" si="26"/>
        <v>8103</v>
      </c>
    </row>
    <row r="1397" spans="1:8" x14ac:dyDescent="0.2">
      <c r="A1397" s="3" t="s">
        <v>32</v>
      </c>
      <c r="B1397" s="7">
        <v>4</v>
      </c>
      <c r="C1397" s="11" t="s">
        <v>6</v>
      </c>
      <c r="D1397">
        <v>5</v>
      </c>
      <c r="E1397" s="76">
        <v>1783.639229075605</v>
      </c>
      <c r="F1397" s="76">
        <v>3.2513070155859065</v>
      </c>
      <c r="G1397" s="76">
        <v>7.4864110668350676</v>
      </c>
      <c r="H1397" s="35">
        <f t="shared" si="26"/>
        <v>2981</v>
      </c>
    </row>
    <row r="1398" spans="1:8" x14ac:dyDescent="0.2">
      <c r="A1398" s="3" t="s">
        <v>32</v>
      </c>
      <c r="B1398" s="7">
        <v>5</v>
      </c>
      <c r="C1398" s="11" t="s">
        <v>6</v>
      </c>
      <c r="D1398">
        <v>5</v>
      </c>
      <c r="E1398" s="76">
        <v>3348.1523705633222</v>
      </c>
      <c r="F1398" s="76">
        <v>3.5248052140133037</v>
      </c>
      <c r="G1398" s="76">
        <v>8.1161639414947206</v>
      </c>
      <c r="H1398" s="35">
        <f t="shared" si="26"/>
        <v>8103</v>
      </c>
    </row>
    <row r="1399" spans="1:8" x14ac:dyDescent="0.2">
      <c r="A1399" s="3" t="s">
        <v>32</v>
      </c>
      <c r="B1399" s="7">
        <v>6</v>
      </c>
      <c r="C1399" s="11" t="s">
        <v>6</v>
      </c>
      <c r="D1399">
        <v>60</v>
      </c>
      <c r="E1399" s="76">
        <v>13901.547492134834</v>
      </c>
      <c r="F1399" s="76">
        <v>4.143063147727978</v>
      </c>
      <c r="G1399" s="76">
        <v>9.5397554432914298</v>
      </c>
      <c r="H1399" s="35">
        <f t="shared" si="26"/>
        <v>22026</v>
      </c>
    </row>
    <row r="1400" spans="1:8" x14ac:dyDescent="0.2">
      <c r="A1400" s="3" t="s">
        <v>32</v>
      </c>
      <c r="B1400" s="2">
        <v>7</v>
      </c>
      <c r="C1400" s="3" t="s">
        <v>6</v>
      </c>
      <c r="D1400">
        <v>90</v>
      </c>
      <c r="E1400" s="76">
        <v>31561.617895208157</v>
      </c>
      <c r="F1400" s="76">
        <v>4.4991592576854069</v>
      </c>
      <c r="G1400" s="76">
        <v>10.359697037752573</v>
      </c>
      <c r="H1400" s="35">
        <f t="shared" si="26"/>
        <v>59874</v>
      </c>
    </row>
    <row r="1401" spans="1:8" x14ac:dyDescent="0.2">
      <c r="A1401" s="11" t="s">
        <v>32</v>
      </c>
      <c r="B1401" s="7">
        <v>7</v>
      </c>
      <c r="C1401" s="11" t="s">
        <v>6</v>
      </c>
      <c r="D1401">
        <v>30</v>
      </c>
      <c r="E1401" s="76">
        <v>1817.4113501016952</v>
      </c>
      <c r="F1401" s="76">
        <v>3.2594532359819022</v>
      </c>
      <c r="G1401" s="76">
        <v>7.5051684324831314</v>
      </c>
      <c r="H1401" s="35">
        <f t="shared" si="26"/>
        <v>2981</v>
      </c>
    </row>
    <row r="1402" spans="1:8" x14ac:dyDescent="0.2">
      <c r="A1402" s="11" t="s">
        <v>32</v>
      </c>
      <c r="B1402" s="7">
        <v>7</v>
      </c>
      <c r="C1402" s="11" t="s">
        <v>6</v>
      </c>
      <c r="D1402">
        <v>5</v>
      </c>
      <c r="E1402" s="76">
        <v>3405.4864364913356</v>
      </c>
      <c r="F1402" s="76">
        <v>3.532179154896502</v>
      </c>
      <c r="G1402" s="76">
        <v>8.1331430678489909</v>
      </c>
      <c r="H1402" s="35">
        <f t="shared" si="26"/>
        <v>8103</v>
      </c>
    </row>
    <row r="1403" spans="1:8" x14ac:dyDescent="0.2">
      <c r="A1403" s="11" t="s">
        <v>32</v>
      </c>
      <c r="B1403" s="7">
        <v>7</v>
      </c>
      <c r="C1403" s="11" t="s">
        <v>6</v>
      </c>
      <c r="D1403">
        <v>0</v>
      </c>
      <c r="E1403" s="76">
        <v>141.37166941154069</v>
      </c>
      <c r="F1403" s="76">
        <v>2.1503623864694776</v>
      </c>
      <c r="G1403" s="76">
        <v>4.9513923756197196</v>
      </c>
      <c r="H1403" s="35">
        <f t="shared" si="26"/>
        <v>148</v>
      </c>
    </row>
    <row r="1404" spans="1:8" x14ac:dyDescent="0.2">
      <c r="A1404" s="3" t="s">
        <v>32</v>
      </c>
      <c r="B1404" s="2">
        <v>8</v>
      </c>
      <c r="C1404" s="3" t="s">
        <v>6</v>
      </c>
      <c r="D1404">
        <v>15</v>
      </c>
      <c r="E1404" s="76">
        <v>5414.1422393803095</v>
      </c>
      <c r="F1404" s="76">
        <v>3.73352966129162</v>
      </c>
      <c r="G1404" s="76">
        <v>8.5967697423411931</v>
      </c>
      <c r="H1404" s="35">
        <f t="shared" si="26"/>
        <v>8103</v>
      </c>
    </row>
    <row r="1405" spans="1:8" x14ac:dyDescent="0.2">
      <c r="A1405" s="11" t="s">
        <v>32</v>
      </c>
      <c r="B1405" s="7">
        <v>8</v>
      </c>
      <c r="C1405" s="11" t="s">
        <v>6</v>
      </c>
      <c r="D1405">
        <v>10</v>
      </c>
      <c r="E1405" s="76">
        <v>16549.124700947632</v>
      </c>
      <c r="F1405" s="76">
        <v>4.2187750284681602</v>
      </c>
      <c r="G1405" s="76">
        <v>9.7140884912463168</v>
      </c>
      <c r="H1405" s="35">
        <f t="shared" si="26"/>
        <v>22026</v>
      </c>
    </row>
    <row r="1406" spans="1:8" x14ac:dyDescent="0.2">
      <c r="A1406" s="11" t="s">
        <v>32</v>
      </c>
      <c r="B1406" s="7">
        <v>8</v>
      </c>
      <c r="C1406" s="11" t="s">
        <v>6</v>
      </c>
      <c r="D1406">
        <v>0</v>
      </c>
      <c r="E1406" s="76">
        <v>94.247779607693786</v>
      </c>
      <c r="F1406" s="76">
        <v>1.9742711274137963</v>
      </c>
      <c r="G1406" s="76">
        <v>4.5459272675115558</v>
      </c>
      <c r="H1406" s="35">
        <f t="shared" si="26"/>
        <v>148</v>
      </c>
    </row>
    <row r="1407" spans="1:8" x14ac:dyDescent="0.2">
      <c r="A1407" s="11" t="s">
        <v>32</v>
      </c>
      <c r="B1407" s="7">
        <v>9</v>
      </c>
      <c r="C1407" s="11" t="s">
        <v>6</v>
      </c>
      <c r="D1407">
        <v>0</v>
      </c>
      <c r="E1407" s="76">
        <v>3.1415926535897931</v>
      </c>
      <c r="F1407" s="76">
        <v>0.49714987269413385</v>
      </c>
      <c r="G1407" s="76">
        <v>1.1447298858494002</v>
      </c>
      <c r="H1407" s="35">
        <f t="shared" si="26"/>
        <v>7</v>
      </c>
    </row>
    <row r="1408" spans="1:8" x14ac:dyDescent="0.2">
      <c r="A1408" s="3" t="s">
        <v>32</v>
      </c>
      <c r="B1408" s="2">
        <v>10</v>
      </c>
      <c r="C1408" s="3" t="s">
        <v>6</v>
      </c>
      <c r="D1408">
        <v>0</v>
      </c>
      <c r="E1408" s="76">
        <v>5.497787143782138</v>
      </c>
      <c r="F1408" s="76">
        <v>0.74018792138042833</v>
      </c>
      <c r="G1408" s="76">
        <v>1.7043456737848228</v>
      </c>
      <c r="H1408" s="35">
        <f t="shared" si="26"/>
        <v>7</v>
      </c>
    </row>
    <row r="1409" spans="1:8" x14ac:dyDescent="0.2">
      <c r="A1409" s="3" t="s">
        <v>32</v>
      </c>
      <c r="B1409" s="2">
        <v>10</v>
      </c>
      <c r="C1409" s="3" t="s">
        <v>6</v>
      </c>
      <c r="D1409">
        <v>55</v>
      </c>
      <c r="E1409" s="76">
        <v>284981.72358876409</v>
      </c>
      <c r="F1409" s="76">
        <v>5.4548170087837322</v>
      </c>
      <c r="G1409" s="76">
        <v>12.560180329435793</v>
      </c>
      <c r="H1409" s="35">
        <f t="shared" si="26"/>
        <v>442413</v>
      </c>
    </row>
    <row r="1410" spans="1:8" x14ac:dyDescent="0.2">
      <c r="A1410" s="3" t="s">
        <v>32</v>
      </c>
      <c r="B1410" s="7">
        <v>10</v>
      </c>
      <c r="C1410" s="11" t="s">
        <v>6</v>
      </c>
      <c r="D1410">
        <v>65</v>
      </c>
      <c r="E1410" s="76">
        <v>76654.860747590952</v>
      </c>
      <c r="F1410" s="76">
        <v>4.8845396990328629</v>
      </c>
      <c r="G1410" s="76">
        <v>11.247068297130694</v>
      </c>
      <c r="H1410" s="35">
        <f t="shared" si="26"/>
        <v>162754</v>
      </c>
    </row>
    <row r="1411" spans="1:8" x14ac:dyDescent="0.2">
      <c r="A1411" s="3" t="s">
        <v>32</v>
      </c>
      <c r="B1411" s="7">
        <v>10</v>
      </c>
      <c r="C1411" s="11" t="s">
        <v>6</v>
      </c>
      <c r="D1411">
        <v>75</v>
      </c>
      <c r="E1411" s="76">
        <v>10964.158361028378</v>
      </c>
      <c r="F1411" s="76">
        <v>4.0399752996533138</v>
      </c>
      <c r="G1411" s="76">
        <v>9.3023869010458728</v>
      </c>
      <c r="H1411" s="35">
        <f t="shared" ref="H1411:H1474" si="27">VLOOKUP(E1411,J$2:K$16,2)</f>
        <v>22026</v>
      </c>
    </row>
    <row r="1412" spans="1:8" x14ac:dyDescent="0.2">
      <c r="A1412" s="3" t="s">
        <v>32</v>
      </c>
      <c r="B1412" s="2">
        <v>5</v>
      </c>
      <c r="C1412" s="3" t="s">
        <v>37</v>
      </c>
      <c r="D1412">
        <v>2</v>
      </c>
      <c r="E1412" s="76">
        <v>17.867808217291948</v>
      </c>
      <c r="F1412" s="76">
        <v>1.2520712823593028</v>
      </c>
      <c r="G1412" s="76">
        <v>2.883000670126469</v>
      </c>
      <c r="H1412" s="35">
        <f t="shared" si="27"/>
        <v>20</v>
      </c>
    </row>
    <row r="1413" spans="1:8" x14ac:dyDescent="0.2">
      <c r="A1413" s="3" t="s">
        <v>32</v>
      </c>
      <c r="B1413" s="2">
        <v>5</v>
      </c>
      <c r="C1413" s="3" t="s">
        <v>37</v>
      </c>
      <c r="D1413">
        <v>30</v>
      </c>
      <c r="E1413" s="76">
        <v>40.840704496667314</v>
      </c>
      <c r="F1413" s="76">
        <v>1.6110932250009706</v>
      </c>
      <c r="G1413" s="76">
        <v>3.7096792433109371</v>
      </c>
      <c r="H1413" s="35">
        <f t="shared" si="27"/>
        <v>55</v>
      </c>
    </row>
    <row r="1414" spans="1:8" x14ac:dyDescent="0.2">
      <c r="A1414" s="3" t="s">
        <v>32</v>
      </c>
      <c r="B1414" s="2">
        <v>5</v>
      </c>
      <c r="C1414" s="3" t="s">
        <v>37</v>
      </c>
      <c r="D1414">
        <v>0</v>
      </c>
      <c r="E1414" s="76">
        <v>0.62831853071795862</v>
      </c>
      <c r="F1414" s="76">
        <v>-0.20182013164188498</v>
      </c>
      <c r="G1414" s="76">
        <v>-0.46470802658470023</v>
      </c>
      <c r="H1414" s="35">
        <f t="shared" si="27"/>
        <v>1</v>
      </c>
    </row>
    <row r="1415" spans="1:8" x14ac:dyDescent="0.2">
      <c r="A1415" s="11" t="s">
        <v>32</v>
      </c>
      <c r="B1415" s="7">
        <v>1</v>
      </c>
      <c r="C1415" s="11" t="s">
        <v>12</v>
      </c>
      <c r="D1415">
        <v>0</v>
      </c>
      <c r="E1415" s="76">
        <v>1086.9910581420684</v>
      </c>
      <c r="F1415" s="76">
        <v>3.0362259714869104</v>
      </c>
      <c r="G1415" s="76">
        <v>6.9911686609071246</v>
      </c>
      <c r="H1415" s="35">
        <f t="shared" si="27"/>
        <v>1097</v>
      </c>
    </row>
    <row r="1416" spans="1:8" x14ac:dyDescent="0.2">
      <c r="A1416" s="3" t="s">
        <v>32</v>
      </c>
      <c r="B1416" s="2">
        <v>2</v>
      </c>
      <c r="C1416" s="3" t="s">
        <v>12</v>
      </c>
      <c r="D1416">
        <v>60</v>
      </c>
      <c r="E1416" s="76">
        <v>3867.3005565690355</v>
      </c>
      <c r="F1416" s="76">
        <v>3.5874079256254503</v>
      </c>
      <c r="G1416" s="76">
        <v>8.2603120120338538</v>
      </c>
      <c r="H1416" s="35">
        <f t="shared" si="27"/>
        <v>8103</v>
      </c>
    </row>
    <row r="1417" spans="1:8" x14ac:dyDescent="0.2">
      <c r="A1417" s="11" t="s">
        <v>32</v>
      </c>
      <c r="B1417" s="7">
        <v>2</v>
      </c>
      <c r="C1417" s="11" t="s">
        <v>12</v>
      </c>
      <c r="D1417">
        <v>0</v>
      </c>
      <c r="E1417" s="76">
        <v>1001.3826583317466</v>
      </c>
      <c r="F1417" s="76">
        <v>3.0006000661361454</v>
      </c>
      <c r="G1417" s="76">
        <v>6.9091369823220363</v>
      </c>
      <c r="H1417" s="35">
        <f t="shared" si="27"/>
        <v>1097</v>
      </c>
    </row>
    <row r="1418" spans="1:8" x14ac:dyDescent="0.2">
      <c r="A1418" s="11" t="s">
        <v>32</v>
      </c>
      <c r="B1418" s="7">
        <v>2</v>
      </c>
      <c r="C1418" s="11" t="s">
        <v>12</v>
      </c>
      <c r="D1418">
        <v>35</v>
      </c>
      <c r="E1418" s="76">
        <v>1149.8229112138642</v>
      </c>
      <c r="F1418" s="76">
        <v>3.0606309580885447</v>
      </c>
      <c r="G1418" s="76">
        <v>7.0473632192507667</v>
      </c>
      <c r="H1418" s="35">
        <f t="shared" si="27"/>
        <v>2981</v>
      </c>
    </row>
    <row r="1419" spans="1:8" x14ac:dyDescent="0.2">
      <c r="A1419" s="11" t="s">
        <v>32</v>
      </c>
      <c r="B1419" s="7">
        <v>2</v>
      </c>
      <c r="C1419" s="11" t="s">
        <v>12</v>
      </c>
      <c r="D1419">
        <v>0</v>
      </c>
      <c r="E1419" s="76">
        <v>133.51768777756621</v>
      </c>
      <c r="F1419" s="76">
        <v>2.1255388027444453</v>
      </c>
      <c r="G1419" s="76">
        <v>4.8942339617797712</v>
      </c>
      <c r="H1419" s="35">
        <f t="shared" si="27"/>
        <v>148</v>
      </c>
    </row>
    <row r="1420" spans="1:8" x14ac:dyDescent="0.2">
      <c r="A1420" s="3" t="s">
        <v>32</v>
      </c>
      <c r="B1420" s="2">
        <v>3</v>
      </c>
      <c r="C1420" s="3" t="s">
        <v>12</v>
      </c>
      <c r="D1420">
        <v>0</v>
      </c>
      <c r="E1420" s="76">
        <v>0.97389372261283602</v>
      </c>
      <c r="F1420" s="76">
        <v>-1.1488433471593413E-2</v>
      </c>
      <c r="G1420" s="76">
        <v>-2.6453095653544829E-2</v>
      </c>
      <c r="H1420" s="35">
        <f t="shared" si="27"/>
        <v>1</v>
      </c>
    </row>
    <row r="1421" spans="1:8" x14ac:dyDescent="0.2">
      <c r="A1421" s="3" t="s">
        <v>32</v>
      </c>
      <c r="B1421" s="2">
        <v>4</v>
      </c>
      <c r="C1421" s="3" t="s">
        <v>12</v>
      </c>
      <c r="D1421">
        <v>30</v>
      </c>
      <c r="E1421" s="76">
        <v>4182.2452200914122</v>
      </c>
      <c r="F1421" s="76">
        <v>3.6214094934769467</v>
      </c>
      <c r="G1421" s="76">
        <v>8.3386035153071347</v>
      </c>
      <c r="H1421" s="35">
        <f t="shared" si="27"/>
        <v>8103</v>
      </c>
    </row>
    <row r="1422" spans="1:8" x14ac:dyDescent="0.2">
      <c r="A1422" s="3" t="s">
        <v>32</v>
      </c>
      <c r="B1422" s="2">
        <v>4</v>
      </c>
      <c r="C1422" s="3" t="s">
        <v>12</v>
      </c>
      <c r="D1422">
        <v>80</v>
      </c>
      <c r="E1422" s="76">
        <v>183.7831702350029</v>
      </c>
      <c r="F1422" s="76">
        <v>2.2643057387763141</v>
      </c>
      <c r="G1422" s="76">
        <v>5.2137566400872108</v>
      </c>
      <c r="H1422" s="35">
        <f t="shared" si="27"/>
        <v>403</v>
      </c>
    </row>
    <row r="1423" spans="1:8" x14ac:dyDescent="0.2">
      <c r="A1423" s="3" t="s">
        <v>32</v>
      </c>
      <c r="B1423" s="7">
        <v>4</v>
      </c>
      <c r="C1423" s="11" t="s">
        <v>12</v>
      </c>
      <c r="D1423">
        <v>60</v>
      </c>
      <c r="E1423" s="76">
        <v>2741.0395902570945</v>
      </c>
      <c r="F1423" s="76">
        <v>3.4379153083253513</v>
      </c>
      <c r="G1423" s="76">
        <v>7.9160925399259821</v>
      </c>
      <c r="H1423" s="35">
        <f t="shared" si="27"/>
        <v>2981</v>
      </c>
    </row>
    <row r="1424" spans="1:8" x14ac:dyDescent="0.2">
      <c r="A1424" s="3" t="s">
        <v>32</v>
      </c>
      <c r="B1424" s="7">
        <v>4</v>
      </c>
      <c r="C1424" s="11" t="s">
        <v>12</v>
      </c>
      <c r="D1424">
        <v>0</v>
      </c>
      <c r="E1424" s="76">
        <v>6.2831853071795862</v>
      </c>
      <c r="F1424" s="76">
        <v>0.79817986835811505</v>
      </c>
      <c r="G1424" s="76">
        <v>1.8378770664093453</v>
      </c>
      <c r="H1424" s="35">
        <f t="shared" si="27"/>
        <v>7</v>
      </c>
    </row>
    <row r="1425" spans="1:8" x14ac:dyDescent="0.2">
      <c r="A1425" s="3" t="s">
        <v>32</v>
      </c>
      <c r="B1425" s="7">
        <v>4</v>
      </c>
      <c r="C1425" s="11" t="s">
        <v>12</v>
      </c>
      <c r="D1425">
        <v>0</v>
      </c>
      <c r="E1425" s="76">
        <v>1.5707963267948966</v>
      </c>
      <c r="F1425" s="76">
        <v>0.19611987703015263</v>
      </c>
      <c r="G1425" s="76">
        <v>0.45158270528945482</v>
      </c>
      <c r="H1425" s="35">
        <f t="shared" si="27"/>
        <v>3</v>
      </c>
    </row>
    <row r="1426" spans="1:8" x14ac:dyDescent="0.2">
      <c r="A1426" s="3" t="s">
        <v>32</v>
      </c>
      <c r="B1426" s="7">
        <v>4</v>
      </c>
      <c r="C1426" s="11" t="s">
        <v>12</v>
      </c>
      <c r="D1426">
        <v>0</v>
      </c>
      <c r="E1426" s="76">
        <v>28.274333882308138</v>
      </c>
      <c r="F1426" s="76">
        <v>1.4513923821334587</v>
      </c>
      <c r="G1426" s="76">
        <v>3.3419544631856195</v>
      </c>
      <c r="H1426" s="35">
        <f t="shared" si="27"/>
        <v>55</v>
      </c>
    </row>
    <row r="1427" spans="1:8" x14ac:dyDescent="0.2">
      <c r="A1427" s="3" t="s">
        <v>32</v>
      </c>
      <c r="B1427" s="7">
        <v>4</v>
      </c>
      <c r="C1427" s="11" t="s">
        <v>12</v>
      </c>
      <c r="D1427">
        <v>50</v>
      </c>
      <c r="E1427" s="76">
        <v>408.40704496667308</v>
      </c>
      <c r="F1427" s="76">
        <v>2.6110932250009706</v>
      </c>
      <c r="G1427" s="76">
        <v>6.0122643363049821</v>
      </c>
      <c r="H1427" s="35">
        <f t="shared" si="27"/>
        <v>1097</v>
      </c>
    </row>
    <row r="1428" spans="1:8" x14ac:dyDescent="0.2">
      <c r="A1428" s="3" t="s">
        <v>32</v>
      </c>
      <c r="B1428" s="7">
        <v>4</v>
      </c>
      <c r="C1428" s="11" t="s">
        <v>12</v>
      </c>
      <c r="D1428">
        <v>0</v>
      </c>
      <c r="E1428" s="76">
        <v>127.23450247038662</v>
      </c>
      <c r="F1428" s="76">
        <v>2.1046048959088024</v>
      </c>
      <c r="G1428" s="76">
        <v>4.8460318599618937</v>
      </c>
      <c r="H1428" s="35">
        <f t="shared" si="27"/>
        <v>148</v>
      </c>
    </row>
    <row r="1429" spans="1:8" x14ac:dyDescent="0.2">
      <c r="A1429" s="3" t="s">
        <v>32</v>
      </c>
      <c r="B1429" s="2">
        <v>5</v>
      </c>
      <c r="C1429" s="3" t="s">
        <v>12</v>
      </c>
      <c r="D1429">
        <v>0</v>
      </c>
      <c r="E1429" s="76">
        <v>1175.152001983432</v>
      </c>
      <c r="F1429" s="76">
        <v>3.0700940447806384</v>
      </c>
      <c r="G1429" s="76">
        <v>7.0691527816016926</v>
      </c>
      <c r="H1429" s="35">
        <f t="shared" si="27"/>
        <v>2981</v>
      </c>
    </row>
    <row r="1430" spans="1:8" x14ac:dyDescent="0.2">
      <c r="A1430" s="3" t="s">
        <v>32</v>
      </c>
      <c r="B1430" s="2">
        <v>5</v>
      </c>
      <c r="C1430" s="3" t="s">
        <v>12</v>
      </c>
      <c r="D1430">
        <v>2</v>
      </c>
      <c r="E1430" s="76">
        <v>63.036056594279195</v>
      </c>
      <c r="F1430" s="76">
        <v>1.7995890367639913</v>
      </c>
      <c r="G1430" s="76">
        <v>4.1437068895682803</v>
      </c>
      <c r="H1430" s="35">
        <f t="shared" si="27"/>
        <v>148</v>
      </c>
    </row>
    <row r="1431" spans="1:8" x14ac:dyDescent="0.2">
      <c r="A1431" s="3" t="s">
        <v>32</v>
      </c>
      <c r="B1431" s="7">
        <v>5</v>
      </c>
      <c r="C1431" s="11" t="s">
        <v>12</v>
      </c>
      <c r="D1431">
        <v>0</v>
      </c>
      <c r="E1431" s="76">
        <v>264.67918106494005</v>
      </c>
      <c r="F1431" s="76">
        <v>2.4227197822375102</v>
      </c>
      <c r="G1431" s="76">
        <v>5.5785184550818716</v>
      </c>
      <c r="H1431" s="35">
        <f t="shared" si="27"/>
        <v>403</v>
      </c>
    </row>
    <row r="1432" spans="1:8" x14ac:dyDescent="0.2">
      <c r="A1432" s="3" t="s">
        <v>32</v>
      </c>
      <c r="B1432" s="7">
        <v>5</v>
      </c>
      <c r="C1432" s="11" t="s">
        <v>12</v>
      </c>
      <c r="D1432">
        <v>0</v>
      </c>
      <c r="E1432" s="76">
        <v>325.94023780994104</v>
      </c>
      <c r="F1432" s="76">
        <v>2.5131379780782641</v>
      </c>
      <c r="G1432" s="76">
        <v>5.7867140449602079</v>
      </c>
      <c r="H1432" s="35">
        <f t="shared" si="27"/>
        <v>403</v>
      </c>
    </row>
    <row r="1433" spans="1:8" x14ac:dyDescent="0.2">
      <c r="A1433" s="3" t="s">
        <v>32</v>
      </c>
      <c r="B1433" s="7">
        <v>5</v>
      </c>
      <c r="C1433" s="11" t="s">
        <v>12</v>
      </c>
      <c r="D1433">
        <v>0</v>
      </c>
      <c r="E1433" s="76">
        <v>1398.7941290108554</v>
      </c>
      <c r="F1433" s="76">
        <v>3.1457538008294148</v>
      </c>
      <c r="G1433" s="76">
        <v>7.2433658080191714</v>
      </c>
      <c r="H1433" s="35">
        <f t="shared" si="27"/>
        <v>2981</v>
      </c>
    </row>
    <row r="1434" spans="1:8" x14ac:dyDescent="0.2">
      <c r="A1434" s="3" t="s">
        <v>32</v>
      </c>
      <c r="B1434" s="7">
        <v>6</v>
      </c>
      <c r="C1434" s="11" t="s">
        <v>12</v>
      </c>
      <c r="D1434">
        <v>20</v>
      </c>
      <c r="E1434" s="76">
        <v>1924.2255003237483</v>
      </c>
      <c r="F1434" s="76">
        <v>3.2842559657307038</v>
      </c>
      <c r="G1434" s="76">
        <v>7.5622788282682825</v>
      </c>
      <c r="H1434" s="35">
        <f t="shared" si="27"/>
        <v>2981</v>
      </c>
    </row>
    <row r="1435" spans="1:8" x14ac:dyDescent="0.2">
      <c r="A1435" s="3" t="s">
        <v>32</v>
      </c>
      <c r="B1435" s="7">
        <v>6</v>
      </c>
      <c r="C1435" s="11" t="s">
        <v>12</v>
      </c>
      <c r="D1435">
        <v>0</v>
      </c>
      <c r="E1435" s="76">
        <v>65.973445725385659</v>
      </c>
      <c r="F1435" s="76">
        <v>1.8193691674280532</v>
      </c>
      <c r="G1435" s="76">
        <v>4.1892523235728234</v>
      </c>
      <c r="H1435" s="35">
        <f t="shared" si="27"/>
        <v>148</v>
      </c>
    </row>
    <row r="1436" spans="1:8" x14ac:dyDescent="0.2">
      <c r="A1436" s="3" t="s">
        <v>32</v>
      </c>
      <c r="B1436" s="7">
        <v>6</v>
      </c>
      <c r="C1436" s="11" t="s">
        <v>12</v>
      </c>
      <c r="D1436">
        <v>0</v>
      </c>
      <c r="E1436" s="76">
        <v>1194.5906065275187</v>
      </c>
      <c r="F1436" s="76">
        <v>3.0772190954191698</v>
      </c>
      <c r="G1436" s="76">
        <v>7.0855588169888026</v>
      </c>
      <c r="H1436" s="35">
        <f t="shared" si="27"/>
        <v>2981</v>
      </c>
    </row>
    <row r="1437" spans="1:8" x14ac:dyDescent="0.2">
      <c r="A1437" s="3" t="s">
        <v>32</v>
      </c>
      <c r="B1437" s="7">
        <v>6</v>
      </c>
      <c r="C1437" s="11" t="s">
        <v>12</v>
      </c>
      <c r="D1437">
        <v>0</v>
      </c>
      <c r="E1437" s="76">
        <v>47.909287967244346</v>
      </c>
      <c r="F1437" s="76">
        <v>1.6804197163769385</v>
      </c>
      <c r="G1437" s="76">
        <v>3.8693093889028209</v>
      </c>
      <c r="H1437" s="35">
        <f t="shared" si="27"/>
        <v>55</v>
      </c>
    </row>
    <row r="1438" spans="1:8" x14ac:dyDescent="0.2">
      <c r="A1438" s="3" t="s">
        <v>32</v>
      </c>
      <c r="B1438" s="7">
        <v>6</v>
      </c>
      <c r="C1438" s="11" t="s">
        <v>12</v>
      </c>
      <c r="D1438">
        <v>20</v>
      </c>
      <c r="E1438" s="76">
        <v>2968.8050576423543</v>
      </c>
      <c r="F1438" s="76">
        <v>3.4725816812033967</v>
      </c>
      <c r="G1438" s="76">
        <v>7.995914813343143</v>
      </c>
      <c r="H1438" s="35">
        <f t="shared" si="27"/>
        <v>2981</v>
      </c>
    </row>
    <row r="1439" spans="1:8" x14ac:dyDescent="0.2">
      <c r="A1439" s="11" t="s">
        <v>32</v>
      </c>
      <c r="B1439" s="7">
        <v>7</v>
      </c>
      <c r="C1439" s="11" t="s">
        <v>12</v>
      </c>
      <c r="D1439">
        <v>90</v>
      </c>
      <c r="E1439" s="76">
        <v>212.05750411731103</v>
      </c>
      <c r="F1439" s="76">
        <v>2.3264536455251585</v>
      </c>
      <c r="G1439" s="76">
        <v>5.3568574837278842</v>
      </c>
      <c r="H1439" s="35">
        <f t="shared" si="27"/>
        <v>403</v>
      </c>
    </row>
    <row r="1440" spans="1:8" x14ac:dyDescent="0.2">
      <c r="A1440" s="11" t="s">
        <v>32</v>
      </c>
      <c r="B1440" s="7">
        <v>7</v>
      </c>
      <c r="C1440" s="11" t="s">
        <v>12</v>
      </c>
      <c r="D1440">
        <v>30</v>
      </c>
      <c r="E1440" s="76">
        <v>467.3119072214817</v>
      </c>
      <c r="F1440" s="76">
        <v>2.669606847094721</v>
      </c>
      <c r="G1440" s="76">
        <v>6.1469969302751393</v>
      </c>
      <c r="H1440" s="35">
        <f t="shared" si="27"/>
        <v>1097</v>
      </c>
    </row>
    <row r="1441" spans="1:8" x14ac:dyDescent="0.2">
      <c r="A1441" s="11" t="s">
        <v>32</v>
      </c>
      <c r="B1441" s="7">
        <v>7</v>
      </c>
      <c r="C1441" s="11" t="s">
        <v>12</v>
      </c>
      <c r="D1441">
        <v>0</v>
      </c>
      <c r="E1441" s="76">
        <v>1256.6370614359173</v>
      </c>
      <c r="F1441" s="76">
        <v>3.0992098640220962</v>
      </c>
      <c r="G1441" s="76">
        <v>7.1361944329573825</v>
      </c>
      <c r="H1441" s="35">
        <f t="shared" si="27"/>
        <v>2981</v>
      </c>
    </row>
    <row r="1442" spans="1:8" x14ac:dyDescent="0.2">
      <c r="A1442" s="3" t="s">
        <v>32</v>
      </c>
      <c r="B1442" s="2">
        <v>8</v>
      </c>
      <c r="C1442" s="3" t="s">
        <v>12</v>
      </c>
      <c r="D1442">
        <v>0</v>
      </c>
      <c r="E1442" s="76">
        <v>2635.0108381984392</v>
      </c>
      <c r="F1442" s="76">
        <v>3.4207824058711824</v>
      </c>
      <c r="G1442" s="76">
        <v>7.8766425741352917</v>
      </c>
      <c r="H1442" s="35">
        <f t="shared" si="27"/>
        <v>2981</v>
      </c>
    </row>
    <row r="1443" spans="1:8" x14ac:dyDescent="0.2">
      <c r="A1443" s="3" t="s">
        <v>32</v>
      </c>
      <c r="B1443" s="2">
        <v>8</v>
      </c>
      <c r="C1443" s="3" t="s">
        <v>12</v>
      </c>
      <c r="D1443">
        <v>40</v>
      </c>
      <c r="E1443" s="76">
        <v>221.08958299638169</v>
      </c>
      <c r="F1443" s="76">
        <v>2.3445682805535366</v>
      </c>
      <c r="G1443" s="76">
        <v>5.3985679723092543</v>
      </c>
      <c r="H1443" s="35">
        <f t="shared" si="27"/>
        <v>403</v>
      </c>
    </row>
    <row r="1444" spans="1:8" x14ac:dyDescent="0.2">
      <c r="A1444" s="11" t="s">
        <v>32</v>
      </c>
      <c r="B1444" s="7">
        <v>8</v>
      </c>
      <c r="C1444" s="11" t="s">
        <v>12</v>
      </c>
      <c r="D1444">
        <v>5</v>
      </c>
      <c r="E1444" s="76">
        <v>392.69908169872411</v>
      </c>
      <c r="F1444" s="76">
        <v>2.5940598857021904</v>
      </c>
      <c r="G1444" s="76">
        <v>5.9730436231517015</v>
      </c>
      <c r="H1444" s="35">
        <f t="shared" si="27"/>
        <v>403</v>
      </c>
    </row>
    <row r="1445" spans="1:8" x14ac:dyDescent="0.2">
      <c r="A1445" s="11" t="s">
        <v>32</v>
      </c>
      <c r="B1445" s="7">
        <v>8</v>
      </c>
      <c r="C1445" s="11" t="s">
        <v>12</v>
      </c>
      <c r="D1445">
        <v>10</v>
      </c>
      <c r="E1445" s="76">
        <v>856.08399810321862</v>
      </c>
      <c r="F1445" s="76">
        <v>2.932516379306795</v>
      </c>
      <c r="G1445" s="76">
        <v>6.7523684999526985</v>
      </c>
      <c r="H1445" s="35">
        <f t="shared" si="27"/>
        <v>1097</v>
      </c>
    </row>
    <row r="1446" spans="1:8" x14ac:dyDescent="0.2">
      <c r="A1446" s="11" t="s">
        <v>32</v>
      </c>
      <c r="B1446" s="7">
        <v>8</v>
      </c>
      <c r="C1446" s="11" t="s">
        <v>12</v>
      </c>
      <c r="D1446">
        <v>5</v>
      </c>
      <c r="E1446" s="76">
        <v>1674.4688843633596</v>
      </c>
      <c r="F1446" s="76">
        <v>3.2238770817207061</v>
      </c>
      <c r="G1446" s="76">
        <v>7.4232513100152442</v>
      </c>
      <c r="H1446" s="35">
        <f t="shared" si="27"/>
        <v>2981</v>
      </c>
    </row>
    <row r="1447" spans="1:8" x14ac:dyDescent="0.2">
      <c r="A1447" s="11" t="s">
        <v>32</v>
      </c>
      <c r="B1447" s="7">
        <v>9</v>
      </c>
      <c r="C1447" s="11" t="s">
        <v>12</v>
      </c>
      <c r="D1447">
        <v>0</v>
      </c>
      <c r="E1447" s="76">
        <v>3.1415926535897931</v>
      </c>
      <c r="F1447" s="76">
        <v>0.49714987269413385</v>
      </c>
      <c r="G1447" s="76">
        <v>1.1447298858494002</v>
      </c>
      <c r="H1447" s="35">
        <f t="shared" si="27"/>
        <v>7</v>
      </c>
    </row>
    <row r="1448" spans="1:8" x14ac:dyDescent="0.2">
      <c r="A1448" s="3" t="s">
        <v>32</v>
      </c>
      <c r="B1448" s="2">
        <v>10</v>
      </c>
      <c r="C1448" s="3" t="s">
        <v>12</v>
      </c>
      <c r="D1448">
        <v>0</v>
      </c>
      <c r="E1448" s="76">
        <v>5.497787143782138</v>
      </c>
      <c r="F1448" s="76">
        <v>0.74018792138042833</v>
      </c>
      <c r="G1448" s="76">
        <v>1.7043456737848228</v>
      </c>
      <c r="H1448" s="35">
        <f t="shared" si="27"/>
        <v>7</v>
      </c>
    </row>
    <row r="1449" spans="1:8" x14ac:dyDescent="0.2">
      <c r="A1449" s="3" t="s">
        <v>32</v>
      </c>
      <c r="B1449" s="2">
        <v>10</v>
      </c>
      <c r="C1449" s="3" t="s">
        <v>12</v>
      </c>
      <c r="D1449">
        <v>0</v>
      </c>
      <c r="E1449" s="76">
        <v>6.0868357663302239</v>
      </c>
      <c r="F1449" s="76">
        <v>0.78439158387248176</v>
      </c>
      <c r="G1449" s="76">
        <v>1.8061283680947651</v>
      </c>
      <c r="H1449" s="35">
        <f t="shared" si="27"/>
        <v>7</v>
      </c>
    </row>
    <row r="1450" spans="1:8" x14ac:dyDescent="0.2">
      <c r="A1450" s="3" t="s">
        <v>32</v>
      </c>
      <c r="B1450" s="2">
        <v>1</v>
      </c>
      <c r="C1450" s="3" t="s">
        <v>10</v>
      </c>
      <c r="D1450">
        <v>5</v>
      </c>
      <c r="E1450" s="76">
        <v>14.726215563702155</v>
      </c>
      <c r="F1450" s="76">
        <v>1.168091153429909</v>
      </c>
      <c r="G1450" s="76">
        <v>2.6896292771459294</v>
      </c>
      <c r="H1450" s="35">
        <f t="shared" si="27"/>
        <v>20</v>
      </c>
    </row>
    <row r="1451" spans="1:8" x14ac:dyDescent="0.2">
      <c r="A1451" s="3" t="s">
        <v>32</v>
      </c>
      <c r="B1451" s="2">
        <v>1</v>
      </c>
      <c r="C1451" s="3" t="s">
        <v>10</v>
      </c>
      <c r="D1451">
        <v>0</v>
      </c>
      <c r="E1451" s="76">
        <v>25.918139392115794</v>
      </c>
      <c r="F1451" s="76">
        <v>1.4136038212440589</v>
      </c>
      <c r="G1451" s="76">
        <v>3.2549430861959898</v>
      </c>
      <c r="H1451" s="35">
        <f t="shared" si="27"/>
        <v>55</v>
      </c>
    </row>
    <row r="1452" spans="1:8" x14ac:dyDescent="0.2">
      <c r="A1452" s="3" t="s">
        <v>32</v>
      </c>
      <c r="B1452" s="2">
        <v>1</v>
      </c>
      <c r="C1452" s="3" t="s">
        <v>10</v>
      </c>
      <c r="D1452">
        <v>0</v>
      </c>
      <c r="E1452" s="76">
        <v>1.8849555921538759</v>
      </c>
      <c r="F1452" s="76">
        <v>0.27530112307777749</v>
      </c>
      <c r="G1452" s="76">
        <v>0.63390426208340944</v>
      </c>
      <c r="H1452" s="35">
        <f t="shared" si="27"/>
        <v>3</v>
      </c>
    </row>
    <row r="1453" spans="1:8" x14ac:dyDescent="0.2">
      <c r="A1453" s="3" t="s">
        <v>32</v>
      </c>
      <c r="B1453" s="2">
        <v>1</v>
      </c>
      <c r="C1453" s="3" t="s">
        <v>10</v>
      </c>
      <c r="D1453">
        <v>10</v>
      </c>
      <c r="E1453" s="76">
        <v>33.575771485240914</v>
      </c>
      <c r="F1453" s="76">
        <v>1.526026000430363</v>
      </c>
      <c r="G1453" s="76">
        <v>3.5138047201122786</v>
      </c>
      <c r="H1453" s="35">
        <f t="shared" si="27"/>
        <v>55</v>
      </c>
    </row>
    <row r="1454" spans="1:8" x14ac:dyDescent="0.2">
      <c r="A1454" s="3" t="s">
        <v>32</v>
      </c>
      <c r="B1454" s="2">
        <v>1</v>
      </c>
      <c r="C1454" s="3" t="s">
        <v>10</v>
      </c>
      <c r="D1454">
        <v>0</v>
      </c>
      <c r="E1454" s="76">
        <v>30.237829290801759</v>
      </c>
      <c r="F1454" s="76">
        <v>1.4805506108746722</v>
      </c>
      <c r="G1454" s="76">
        <v>3.4090937660232479</v>
      </c>
      <c r="H1454" s="35">
        <f t="shared" si="27"/>
        <v>55</v>
      </c>
    </row>
    <row r="1455" spans="1:8" x14ac:dyDescent="0.2">
      <c r="A1455" s="3" t="s">
        <v>32</v>
      </c>
      <c r="B1455" s="2">
        <v>1</v>
      </c>
      <c r="C1455" s="3" t="s">
        <v>10</v>
      </c>
      <c r="D1455">
        <v>0</v>
      </c>
      <c r="E1455" s="76">
        <v>3.1415926535897931</v>
      </c>
      <c r="F1455" s="76">
        <v>0.49714987269413385</v>
      </c>
      <c r="G1455" s="76">
        <v>1.1447298858494002</v>
      </c>
      <c r="H1455" s="35">
        <f t="shared" si="27"/>
        <v>7</v>
      </c>
    </row>
    <row r="1456" spans="1:8" x14ac:dyDescent="0.2">
      <c r="A1456" s="3" t="s">
        <v>32</v>
      </c>
      <c r="B1456" s="2">
        <v>1</v>
      </c>
      <c r="C1456" s="3" t="s">
        <v>10</v>
      </c>
      <c r="D1456">
        <v>20</v>
      </c>
      <c r="E1456" s="76">
        <v>5.026548245743669</v>
      </c>
      <c r="F1456" s="76">
        <v>0.70126985535005859</v>
      </c>
      <c r="G1456" s="76">
        <v>1.6147335150951356</v>
      </c>
      <c r="H1456" s="35">
        <f t="shared" si="27"/>
        <v>7</v>
      </c>
    </row>
    <row r="1457" spans="1:8" x14ac:dyDescent="0.2">
      <c r="A1457" s="3" t="s">
        <v>32</v>
      </c>
      <c r="B1457" s="2">
        <v>1</v>
      </c>
      <c r="C1457" s="3" t="s">
        <v>10</v>
      </c>
      <c r="D1457">
        <v>5</v>
      </c>
      <c r="E1457" s="76">
        <v>17.27875959474386</v>
      </c>
      <c r="F1457" s="76">
        <v>1.2375125621883776</v>
      </c>
      <c r="G1457" s="76">
        <v>2.8494779780878252</v>
      </c>
      <c r="H1457" s="35">
        <f t="shared" si="27"/>
        <v>20</v>
      </c>
    </row>
    <row r="1458" spans="1:8" x14ac:dyDescent="0.2">
      <c r="A1458" s="3" t="s">
        <v>32</v>
      </c>
      <c r="B1458" s="2">
        <v>1</v>
      </c>
      <c r="C1458" s="3" t="s">
        <v>10</v>
      </c>
      <c r="D1458">
        <v>0</v>
      </c>
      <c r="E1458" s="76">
        <v>11.780972450961723</v>
      </c>
      <c r="F1458" s="76">
        <v>1.0711811404218528</v>
      </c>
      <c r="G1458" s="76">
        <v>2.4664857258317197</v>
      </c>
      <c r="H1458" s="35">
        <f t="shared" si="27"/>
        <v>20</v>
      </c>
    </row>
    <row r="1459" spans="1:8" x14ac:dyDescent="0.2">
      <c r="A1459" s="3" t="s">
        <v>32</v>
      </c>
      <c r="B1459" s="2">
        <v>1</v>
      </c>
      <c r="C1459" s="3" t="s">
        <v>10</v>
      </c>
      <c r="D1459">
        <v>0</v>
      </c>
      <c r="E1459" s="76">
        <v>4.7123889803846897</v>
      </c>
      <c r="F1459" s="76">
        <v>0.67324113174981504</v>
      </c>
      <c r="G1459" s="76">
        <v>1.5501949939575645</v>
      </c>
      <c r="H1459" s="35">
        <f t="shared" si="27"/>
        <v>7</v>
      </c>
    </row>
    <row r="1460" spans="1:8" x14ac:dyDescent="0.2">
      <c r="A1460" s="3" t="s">
        <v>32</v>
      </c>
      <c r="B1460" s="2">
        <v>1</v>
      </c>
      <c r="C1460" s="3" t="s">
        <v>10</v>
      </c>
      <c r="D1460">
        <v>0</v>
      </c>
      <c r="E1460" s="76">
        <v>7.0685834705770345</v>
      </c>
      <c r="F1460" s="76">
        <v>0.84933239080549627</v>
      </c>
      <c r="G1460" s="76">
        <v>1.9556601020657289</v>
      </c>
      <c r="H1460" s="35">
        <f t="shared" si="27"/>
        <v>20</v>
      </c>
    </row>
    <row r="1461" spans="1:8" x14ac:dyDescent="0.2">
      <c r="A1461" s="3" t="s">
        <v>32</v>
      </c>
      <c r="B1461" s="2">
        <v>1</v>
      </c>
      <c r="C1461" s="3" t="s">
        <v>10</v>
      </c>
      <c r="D1461">
        <v>15</v>
      </c>
      <c r="E1461" s="76">
        <v>60.475658581603518</v>
      </c>
      <c r="F1461" s="76">
        <v>1.7815806065386532</v>
      </c>
      <c r="G1461" s="76">
        <v>4.1022409465831933</v>
      </c>
      <c r="H1461" s="35">
        <f t="shared" si="27"/>
        <v>148</v>
      </c>
    </row>
    <row r="1462" spans="1:8" x14ac:dyDescent="0.2">
      <c r="A1462" s="11" t="s">
        <v>32</v>
      </c>
      <c r="B1462" s="7">
        <v>1</v>
      </c>
      <c r="C1462" s="11" t="s">
        <v>10</v>
      </c>
      <c r="D1462">
        <v>0</v>
      </c>
      <c r="E1462" s="76">
        <v>1.5707963267948966</v>
      </c>
      <c r="F1462" s="76">
        <v>0.19611987703015263</v>
      </c>
      <c r="G1462" s="76">
        <v>0.45158270528945482</v>
      </c>
      <c r="H1462" s="35">
        <f t="shared" si="27"/>
        <v>3</v>
      </c>
    </row>
    <row r="1463" spans="1:8" x14ac:dyDescent="0.2">
      <c r="A1463" s="11" t="s">
        <v>32</v>
      </c>
      <c r="B1463" s="7">
        <v>1</v>
      </c>
      <c r="C1463" s="11" t="s">
        <v>10</v>
      </c>
      <c r="D1463">
        <v>0</v>
      </c>
      <c r="E1463" s="76">
        <v>1.5707963267948966</v>
      </c>
      <c r="F1463" s="76">
        <v>0.19611987703015263</v>
      </c>
      <c r="G1463" s="76">
        <v>0.45158270528945482</v>
      </c>
      <c r="H1463" s="35">
        <f t="shared" si="27"/>
        <v>3</v>
      </c>
    </row>
    <row r="1464" spans="1:8" x14ac:dyDescent="0.2">
      <c r="A1464" s="11" t="s">
        <v>32</v>
      </c>
      <c r="B1464" s="7">
        <v>2</v>
      </c>
      <c r="C1464" s="11" t="s">
        <v>10</v>
      </c>
      <c r="D1464">
        <v>0</v>
      </c>
      <c r="E1464" s="76">
        <v>3.1415926535897931</v>
      </c>
      <c r="F1464" s="76">
        <v>0.49714987269413385</v>
      </c>
      <c r="G1464" s="76">
        <v>1.1447298858494002</v>
      </c>
      <c r="H1464" s="35">
        <f t="shared" si="27"/>
        <v>7</v>
      </c>
    </row>
    <row r="1465" spans="1:8" x14ac:dyDescent="0.2">
      <c r="A1465" s="3" t="s">
        <v>32</v>
      </c>
      <c r="B1465" s="2">
        <v>4</v>
      </c>
      <c r="C1465" s="3" t="s">
        <v>10</v>
      </c>
      <c r="D1465">
        <v>10</v>
      </c>
      <c r="E1465" s="76">
        <v>119.38052083641213</v>
      </c>
      <c r="F1465" s="76">
        <v>2.0769334693109438</v>
      </c>
      <c r="G1465" s="76">
        <v>4.7823160455757856</v>
      </c>
      <c r="H1465" s="35">
        <f t="shared" si="27"/>
        <v>148</v>
      </c>
    </row>
    <row r="1466" spans="1:8" x14ac:dyDescent="0.2">
      <c r="A1466" s="3" t="s">
        <v>32</v>
      </c>
      <c r="B1466" s="2">
        <v>4</v>
      </c>
      <c r="C1466" s="3" t="s">
        <v>10</v>
      </c>
      <c r="D1466">
        <v>15</v>
      </c>
      <c r="E1466" s="76">
        <v>31.415926535897931</v>
      </c>
      <c r="F1466" s="76">
        <v>1.4971498726941339</v>
      </c>
      <c r="G1466" s="76">
        <v>3.4473149788434458</v>
      </c>
      <c r="H1466" s="35">
        <f t="shared" si="27"/>
        <v>55</v>
      </c>
    </row>
    <row r="1467" spans="1:8" x14ac:dyDescent="0.2">
      <c r="A1467" s="3" t="s">
        <v>32</v>
      </c>
      <c r="B1467" s="2">
        <v>4</v>
      </c>
      <c r="C1467" s="3" t="s">
        <v>10</v>
      </c>
      <c r="D1467">
        <v>2</v>
      </c>
      <c r="E1467" s="76">
        <v>2.1991148575128552</v>
      </c>
      <c r="F1467" s="76">
        <v>0.34224791270839067</v>
      </c>
      <c r="G1467" s="76">
        <v>0.78805494191066772</v>
      </c>
      <c r="H1467" s="35">
        <f t="shared" si="27"/>
        <v>3</v>
      </c>
    </row>
    <row r="1468" spans="1:8" x14ac:dyDescent="0.2">
      <c r="A1468" s="3" t="s">
        <v>32</v>
      </c>
      <c r="B1468" s="2">
        <v>4</v>
      </c>
      <c r="C1468" s="3" t="s">
        <v>10</v>
      </c>
      <c r="D1468">
        <v>15</v>
      </c>
      <c r="E1468" s="76">
        <v>8.8357293382212934</v>
      </c>
      <c r="F1468" s="76">
        <v>0.94624240381355273</v>
      </c>
      <c r="G1468" s="76">
        <v>2.1788036533799389</v>
      </c>
      <c r="H1468" s="35">
        <f t="shared" si="27"/>
        <v>20</v>
      </c>
    </row>
    <row r="1469" spans="1:8" x14ac:dyDescent="0.2">
      <c r="A1469" s="3" t="s">
        <v>32</v>
      </c>
      <c r="B1469" s="2">
        <v>4</v>
      </c>
      <c r="C1469" s="3" t="s">
        <v>10</v>
      </c>
      <c r="D1469">
        <v>0</v>
      </c>
      <c r="E1469" s="76">
        <v>0.25132741228718347</v>
      </c>
      <c r="F1469" s="76">
        <v>-0.59976014031392255</v>
      </c>
      <c r="G1469" s="76">
        <v>-1.3809987584588552</v>
      </c>
      <c r="H1469" s="35">
        <f t="shared" si="27"/>
        <v>0.37</v>
      </c>
    </row>
    <row r="1470" spans="1:8" x14ac:dyDescent="0.2">
      <c r="A1470" s="3" t="s">
        <v>32</v>
      </c>
      <c r="B1470" s="7">
        <v>10</v>
      </c>
      <c r="C1470" s="11" t="s">
        <v>10</v>
      </c>
      <c r="D1470">
        <v>0</v>
      </c>
      <c r="E1470" s="76">
        <v>37.699111843077517</v>
      </c>
      <c r="F1470" s="76">
        <v>1.5763311187417586</v>
      </c>
      <c r="G1470" s="76">
        <v>3.6296365356374003</v>
      </c>
      <c r="H1470" s="35">
        <f t="shared" si="27"/>
        <v>55</v>
      </c>
    </row>
    <row r="1471" spans="1:8" x14ac:dyDescent="0.2">
      <c r="A1471" s="3" t="s">
        <v>32</v>
      </c>
      <c r="B1471" s="7">
        <v>10</v>
      </c>
      <c r="C1471" s="11" t="s">
        <v>10</v>
      </c>
      <c r="D1471">
        <v>0</v>
      </c>
      <c r="E1471" s="76">
        <v>31.415926535897931</v>
      </c>
      <c r="F1471" s="76">
        <v>1.4971498726941339</v>
      </c>
      <c r="G1471" s="76">
        <v>3.4473149788434458</v>
      </c>
      <c r="H1471" s="35">
        <f t="shared" si="27"/>
        <v>55</v>
      </c>
    </row>
    <row r="1472" spans="1:8" x14ac:dyDescent="0.2">
      <c r="A1472" s="3" t="s">
        <v>32</v>
      </c>
      <c r="B1472" s="2">
        <v>1</v>
      </c>
      <c r="C1472" s="3" t="s">
        <v>33</v>
      </c>
      <c r="D1472">
        <v>15</v>
      </c>
      <c r="E1472" s="76">
        <v>69.704087001523533</v>
      </c>
      <c r="F1472" s="76">
        <v>1.8432582430933031</v>
      </c>
      <c r="G1472" s="76">
        <v>4.2442589530850343</v>
      </c>
      <c r="H1472" s="35">
        <f t="shared" si="27"/>
        <v>148</v>
      </c>
    </row>
    <row r="1473" spans="1:8" x14ac:dyDescent="0.2">
      <c r="A1473" s="3" t="s">
        <v>32</v>
      </c>
      <c r="B1473" s="2">
        <v>6</v>
      </c>
      <c r="C1473" s="3" t="s">
        <v>33</v>
      </c>
      <c r="D1473">
        <v>0</v>
      </c>
      <c r="E1473" s="76">
        <v>5.3092915845667505</v>
      </c>
      <c r="F1473" s="76">
        <v>0.72503657730780735</v>
      </c>
      <c r="G1473" s="76">
        <v>1.6694584147843823</v>
      </c>
      <c r="H1473" s="35">
        <f t="shared" si="27"/>
        <v>7</v>
      </c>
    </row>
    <row r="1474" spans="1:8" x14ac:dyDescent="0.2">
      <c r="A1474" s="3" t="s">
        <v>32</v>
      </c>
      <c r="B1474" s="2">
        <v>6</v>
      </c>
      <c r="C1474" s="3" t="s">
        <v>33</v>
      </c>
      <c r="D1474">
        <v>0</v>
      </c>
      <c r="E1474" s="76">
        <v>0.36128315516282622</v>
      </c>
      <c r="F1474" s="76">
        <v>-0.44215228695225445</v>
      </c>
      <c r="G1474" s="76">
        <v>-1.0180932647694869</v>
      </c>
      <c r="H1474" s="35">
        <f t="shared" si="27"/>
        <v>0.37</v>
      </c>
    </row>
    <row r="1475" spans="1:8" x14ac:dyDescent="0.2">
      <c r="A1475" s="3" t="s">
        <v>32</v>
      </c>
      <c r="B1475" s="2">
        <v>6</v>
      </c>
      <c r="C1475" s="3" t="s">
        <v>33</v>
      </c>
      <c r="D1475">
        <v>0</v>
      </c>
      <c r="E1475" s="76">
        <v>9.4247779607693788E-2</v>
      </c>
      <c r="F1475" s="76">
        <v>-1.0257288725862037</v>
      </c>
      <c r="G1475" s="76">
        <v>-2.3618280114705814</v>
      </c>
      <c r="H1475" s="35">
        <f t="shared" ref="H1475:H1538" si="28">VLOOKUP(E1475,J$2:K$16,2)</f>
        <v>0.37</v>
      </c>
    </row>
    <row r="1476" spans="1:8" x14ac:dyDescent="0.2">
      <c r="A1476" s="3" t="s">
        <v>32</v>
      </c>
      <c r="B1476" s="2">
        <v>6</v>
      </c>
      <c r="C1476" s="3" t="s">
        <v>33</v>
      </c>
      <c r="D1476">
        <v>10</v>
      </c>
      <c r="E1476" s="76">
        <v>9.4561938873052789</v>
      </c>
      <c r="F1476" s="76">
        <v>0.97571636828797725</v>
      </c>
      <c r="G1476" s="76">
        <v>2.2466699646101849</v>
      </c>
      <c r="H1476" s="35">
        <f t="shared" si="28"/>
        <v>20</v>
      </c>
    </row>
    <row r="1477" spans="1:8" x14ac:dyDescent="0.2">
      <c r="A1477" s="3" t="s">
        <v>32</v>
      </c>
      <c r="B1477" s="2">
        <v>6</v>
      </c>
      <c r="C1477" s="3" t="s">
        <v>33</v>
      </c>
      <c r="D1477">
        <v>5</v>
      </c>
      <c r="E1477" s="76">
        <v>0.56548667764616278</v>
      </c>
      <c r="F1477" s="76">
        <v>-0.24757762220256008</v>
      </c>
      <c r="G1477" s="76">
        <v>-0.57006854224252645</v>
      </c>
      <c r="H1477" s="35">
        <f t="shared" si="28"/>
        <v>1</v>
      </c>
    </row>
    <row r="1478" spans="1:8" x14ac:dyDescent="0.2">
      <c r="A1478" s="11" t="s">
        <v>32</v>
      </c>
      <c r="B1478" s="7">
        <v>1</v>
      </c>
      <c r="C1478" s="11" t="s">
        <v>7</v>
      </c>
      <c r="D1478">
        <v>60</v>
      </c>
      <c r="E1478" s="76">
        <v>565.48667764616278</v>
      </c>
      <c r="F1478" s="76">
        <v>2.7524223777974397</v>
      </c>
      <c r="G1478" s="76">
        <v>6.3376867367396104</v>
      </c>
      <c r="H1478" s="35">
        <f t="shared" si="28"/>
        <v>1097</v>
      </c>
    </row>
    <row r="1479" spans="1:8" x14ac:dyDescent="0.2">
      <c r="A1479" s="11" t="s">
        <v>32</v>
      </c>
      <c r="B1479" s="7">
        <v>1</v>
      </c>
      <c r="C1479" s="11" t="s">
        <v>7</v>
      </c>
      <c r="D1479">
        <v>50</v>
      </c>
      <c r="E1479" s="76">
        <v>106.02875205865551</v>
      </c>
      <c r="F1479" s="76">
        <v>2.0254236498611777</v>
      </c>
      <c r="G1479" s="76">
        <v>4.6637103031679388</v>
      </c>
      <c r="H1479" s="35">
        <f t="shared" si="28"/>
        <v>148</v>
      </c>
    </row>
    <row r="1480" spans="1:8" x14ac:dyDescent="0.2">
      <c r="A1480" s="11" t="s">
        <v>32</v>
      </c>
      <c r="B1480" s="7">
        <v>2</v>
      </c>
      <c r="C1480" s="11" t="s">
        <v>7</v>
      </c>
      <c r="D1480">
        <v>0</v>
      </c>
      <c r="E1480" s="76">
        <v>15.707963267948966</v>
      </c>
      <c r="F1480" s="76">
        <v>1.1961198770301527</v>
      </c>
      <c r="G1480" s="76">
        <v>2.7541677982835004</v>
      </c>
      <c r="H1480" s="35">
        <f t="shared" si="28"/>
        <v>20</v>
      </c>
    </row>
    <row r="1481" spans="1:8" x14ac:dyDescent="0.2">
      <c r="A1481" s="3" t="s">
        <v>32</v>
      </c>
      <c r="B1481" s="7">
        <v>4</v>
      </c>
      <c r="C1481" s="11" t="s">
        <v>7</v>
      </c>
      <c r="D1481">
        <v>0</v>
      </c>
      <c r="E1481" s="76">
        <v>15.707963267948966</v>
      </c>
      <c r="F1481" s="76">
        <v>1.1961198770301527</v>
      </c>
      <c r="G1481" s="76">
        <v>2.7541677982835004</v>
      </c>
      <c r="H1481" s="35">
        <f t="shared" si="28"/>
        <v>20</v>
      </c>
    </row>
    <row r="1482" spans="1:8" x14ac:dyDescent="0.2">
      <c r="A1482" s="3" t="s">
        <v>32</v>
      </c>
      <c r="B1482" s="7">
        <v>4</v>
      </c>
      <c r="C1482" s="11" t="s">
        <v>7</v>
      </c>
      <c r="D1482">
        <v>0</v>
      </c>
      <c r="E1482" s="76">
        <v>14.137166941154069</v>
      </c>
      <c r="F1482" s="76">
        <v>1.1503623864694774</v>
      </c>
      <c r="G1482" s="76">
        <v>2.6488072826256741</v>
      </c>
      <c r="H1482" s="35">
        <f t="shared" si="28"/>
        <v>20</v>
      </c>
    </row>
    <row r="1483" spans="1:8" x14ac:dyDescent="0.2">
      <c r="A1483" s="3" t="s">
        <v>32</v>
      </c>
      <c r="B1483" s="7">
        <v>4</v>
      </c>
      <c r="C1483" s="11" t="s">
        <v>7</v>
      </c>
      <c r="D1483">
        <v>0</v>
      </c>
      <c r="E1483" s="76">
        <v>60.475658581603518</v>
      </c>
      <c r="F1483" s="76">
        <v>1.7815806065386532</v>
      </c>
      <c r="G1483" s="76">
        <v>4.1022409465831933</v>
      </c>
      <c r="H1483" s="35">
        <f t="shared" si="28"/>
        <v>148</v>
      </c>
    </row>
    <row r="1484" spans="1:8" x14ac:dyDescent="0.2">
      <c r="A1484" s="3" t="s">
        <v>32</v>
      </c>
      <c r="B1484" s="7">
        <v>4</v>
      </c>
      <c r="C1484" s="11" t="s">
        <v>7</v>
      </c>
      <c r="D1484">
        <v>0</v>
      </c>
      <c r="E1484" s="76">
        <v>4.7123889803846897</v>
      </c>
      <c r="F1484" s="76">
        <v>0.67324113174981504</v>
      </c>
      <c r="G1484" s="76">
        <v>1.5501949939575645</v>
      </c>
      <c r="H1484" s="35">
        <f t="shared" si="28"/>
        <v>7</v>
      </c>
    </row>
    <row r="1485" spans="1:8" x14ac:dyDescent="0.2">
      <c r="A1485" s="3" t="s">
        <v>32</v>
      </c>
      <c r="B1485" s="7">
        <v>4</v>
      </c>
      <c r="C1485" s="11" t="s">
        <v>7</v>
      </c>
      <c r="D1485">
        <v>10</v>
      </c>
      <c r="E1485" s="76">
        <v>15.707963267948966</v>
      </c>
      <c r="F1485" s="76">
        <v>1.1961198770301527</v>
      </c>
      <c r="G1485" s="76">
        <v>2.7541677982835004</v>
      </c>
      <c r="H1485" s="35">
        <f t="shared" si="28"/>
        <v>20</v>
      </c>
    </row>
    <row r="1486" spans="1:8" x14ac:dyDescent="0.2">
      <c r="A1486" s="3" t="s">
        <v>32</v>
      </c>
      <c r="B1486" s="7">
        <v>4</v>
      </c>
      <c r="C1486" s="11" t="s">
        <v>7</v>
      </c>
      <c r="D1486">
        <v>80</v>
      </c>
      <c r="E1486" s="76">
        <v>23.561944901923447</v>
      </c>
      <c r="F1486" s="76">
        <v>1.3722111360858338</v>
      </c>
      <c r="G1486" s="76">
        <v>3.1596329063916646</v>
      </c>
      <c r="H1486" s="35">
        <f t="shared" si="28"/>
        <v>55</v>
      </c>
    </row>
    <row r="1487" spans="1:8" x14ac:dyDescent="0.2">
      <c r="A1487" s="3" t="s">
        <v>32</v>
      </c>
      <c r="B1487" s="7">
        <v>4</v>
      </c>
      <c r="C1487" s="11" t="s">
        <v>7</v>
      </c>
      <c r="D1487">
        <v>0</v>
      </c>
      <c r="E1487" s="76">
        <v>16.493361431346415</v>
      </c>
      <c r="F1487" s="76">
        <v>1.2173091761000907</v>
      </c>
      <c r="G1487" s="76">
        <v>2.8029579624529326</v>
      </c>
      <c r="H1487" s="35">
        <f t="shared" si="28"/>
        <v>20</v>
      </c>
    </row>
    <row r="1488" spans="1:8" x14ac:dyDescent="0.2">
      <c r="A1488" s="3" t="s">
        <v>32</v>
      </c>
      <c r="B1488" s="7">
        <v>4</v>
      </c>
      <c r="C1488" s="11" t="s">
        <v>7</v>
      </c>
      <c r="D1488">
        <v>0</v>
      </c>
      <c r="E1488" s="76">
        <v>32.986722862692829</v>
      </c>
      <c r="F1488" s="76">
        <v>1.518339171764072</v>
      </c>
      <c r="G1488" s="76">
        <v>3.496105143012878</v>
      </c>
      <c r="H1488" s="35">
        <f t="shared" si="28"/>
        <v>55</v>
      </c>
    </row>
    <row r="1489" spans="1:8" x14ac:dyDescent="0.2">
      <c r="A1489" s="3" t="s">
        <v>32</v>
      </c>
      <c r="B1489" s="7">
        <v>6</v>
      </c>
      <c r="C1489" s="11" t="s">
        <v>7</v>
      </c>
      <c r="D1489">
        <v>0</v>
      </c>
      <c r="E1489" s="76">
        <v>42.411500823462205</v>
      </c>
      <c r="F1489" s="76">
        <v>1.62748364118914</v>
      </c>
      <c r="G1489" s="76">
        <v>3.7474195712937837</v>
      </c>
      <c r="H1489" s="35">
        <f t="shared" si="28"/>
        <v>55</v>
      </c>
    </row>
    <row r="1490" spans="1:8" x14ac:dyDescent="0.2">
      <c r="A1490" s="3" t="s">
        <v>32</v>
      </c>
      <c r="B1490" s="7">
        <v>6</v>
      </c>
      <c r="C1490" s="11" t="s">
        <v>7</v>
      </c>
      <c r="D1490">
        <v>0</v>
      </c>
      <c r="E1490" s="76">
        <v>31.415926535897931</v>
      </c>
      <c r="F1490" s="76">
        <v>1.4971498726941339</v>
      </c>
      <c r="G1490" s="76">
        <v>3.4473149788434458</v>
      </c>
      <c r="H1490" s="35">
        <f t="shared" si="28"/>
        <v>55</v>
      </c>
    </row>
    <row r="1491" spans="1:8" x14ac:dyDescent="0.2">
      <c r="A1491" s="11" t="s">
        <v>32</v>
      </c>
      <c r="B1491" s="7">
        <v>8</v>
      </c>
      <c r="C1491" s="11" t="s">
        <v>7</v>
      </c>
      <c r="D1491">
        <v>0</v>
      </c>
      <c r="E1491" s="76">
        <v>56.548667764616276</v>
      </c>
      <c r="F1491" s="76">
        <v>1.7524223777974399</v>
      </c>
      <c r="G1491" s="76">
        <v>4.0351016437455645</v>
      </c>
      <c r="H1491" s="35">
        <f t="shared" si="28"/>
        <v>148</v>
      </c>
    </row>
    <row r="1492" spans="1:8" x14ac:dyDescent="0.2">
      <c r="A1492" s="11" t="s">
        <v>32</v>
      </c>
      <c r="B1492" s="7">
        <v>8</v>
      </c>
      <c r="C1492" s="11" t="s">
        <v>7</v>
      </c>
      <c r="D1492">
        <v>20</v>
      </c>
      <c r="E1492" s="76">
        <v>942.47779607693792</v>
      </c>
      <c r="F1492" s="76">
        <v>2.9742711274137963</v>
      </c>
      <c r="G1492" s="76">
        <v>6.8485123605056009</v>
      </c>
      <c r="H1492" s="35">
        <f t="shared" si="28"/>
        <v>1097</v>
      </c>
    </row>
    <row r="1493" spans="1:8" x14ac:dyDescent="0.2">
      <c r="A1493" s="11" t="s">
        <v>32</v>
      </c>
      <c r="B1493" s="7">
        <v>8</v>
      </c>
      <c r="C1493" s="11" t="s">
        <v>7</v>
      </c>
      <c r="D1493">
        <v>0</v>
      </c>
      <c r="E1493" s="76">
        <v>6.2831853071795862</v>
      </c>
      <c r="F1493" s="76">
        <v>0.79817986835811505</v>
      </c>
      <c r="G1493" s="76">
        <v>1.8378770664093453</v>
      </c>
      <c r="H1493" s="35">
        <f t="shared" si="28"/>
        <v>7</v>
      </c>
    </row>
    <row r="1494" spans="1:8" x14ac:dyDescent="0.2">
      <c r="A1494" s="11" t="s">
        <v>32</v>
      </c>
      <c r="B1494" s="7">
        <v>9</v>
      </c>
      <c r="C1494" s="11" t="s">
        <v>7</v>
      </c>
      <c r="D1494">
        <v>0</v>
      </c>
      <c r="E1494" s="76">
        <v>188.49555921538757</v>
      </c>
      <c r="F1494" s="76">
        <v>2.2753011230777775</v>
      </c>
      <c r="G1494" s="76">
        <v>5.2390744480715004</v>
      </c>
      <c r="H1494" s="35">
        <f t="shared" si="28"/>
        <v>403</v>
      </c>
    </row>
    <row r="1495" spans="1:8" x14ac:dyDescent="0.2">
      <c r="A1495" s="11" t="s">
        <v>32</v>
      </c>
      <c r="B1495" s="7">
        <v>9</v>
      </c>
      <c r="C1495" s="11" t="s">
        <v>7</v>
      </c>
      <c r="D1495">
        <v>50</v>
      </c>
      <c r="E1495" s="76">
        <v>51.836278784231588</v>
      </c>
      <c r="F1495" s="76">
        <v>1.7146338169080402</v>
      </c>
      <c r="G1495" s="76">
        <v>3.9480902667559352</v>
      </c>
      <c r="H1495" s="35">
        <f t="shared" si="28"/>
        <v>55</v>
      </c>
    </row>
    <row r="1496" spans="1:8" x14ac:dyDescent="0.2">
      <c r="A1496" s="11" t="s">
        <v>32</v>
      </c>
      <c r="B1496" s="7">
        <v>9</v>
      </c>
      <c r="C1496" s="11" t="s">
        <v>7</v>
      </c>
      <c r="D1496">
        <v>0</v>
      </c>
      <c r="E1496" s="76">
        <v>2.3561944901923448</v>
      </c>
      <c r="F1496" s="76">
        <v>0.37221113608583389</v>
      </c>
      <c r="G1496" s="76">
        <v>0.85704781339761926</v>
      </c>
      <c r="H1496" s="35">
        <f t="shared" si="28"/>
        <v>3</v>
      </c>
    </row>
    <row r="1497" spans="1:8" x14ac:dyDescent="0.2">
      <c r="A1497" s="3" t="s">
        <v>32</v>
      </c>
      <c r="B1497" s="2">
        <v>10</v>
      </c>
      <c r="C1497" s="3" t="s">
        <v>7</v>
      </c>
      <c r="D1497">
        <v>15</v>
      </c>
      <c r="E1497" s="76">
        <v>107.99224746714914</v>
      </c>
      <c r="F1497" s="76">
        <v>2.0333925795324528</v>
      </c>
      <c r="G1497" s="76">
        <v>4.6820594418361354</v>
      </c>
      <c r="H1497" s="35">
        <f t="shared" si="28"/>
        <v>148</v>
      </c>
    </row>
    <row r="1498" spans="1:8" x14ac:dyDescent="0.2">
      <c r="A1498" s="3" t="s">
        <v>32</v>
      </c>
      <c r="B1498" s="2">
        <v>4</v>
      </c>
      <c r="C1498" s="3" t="s">
        <v>36</v>
      </c>
      <c r="D1498">
        <v>5</v>
      </c>
      <c r="E1498" s="76">
        <v>7.0371675440411359</v>
      </c>
      <c r="F1498" s="76">
        <v>0.84739789102829655</v>
      </c>
      <c r="G1498" s="76">
        <v>1.9512057517163486</v>
      </c>
      <c r="H1498" s="35">
        <f t="shared" si="28"/>
        <v>20</v>
      </c>
    </row>
    <row r="1499" spans="1:8" x14ac:dyDescent="0.2">
      <c r="A1499" s="3" t="s">
        <v>32</v>
      </c>
      <c r="B1499" s="2">
        <v>4</v>
      </c>
      <c r="C1499" s="3" t="s">
        <v>36</v>
      </c>
      <c r="D1499">
        <v>2</v>
      </c>
      <c r="E1499" s="76">
        <v>3.9269908169872414</v>
      </c>
      <c r="F1499" s="76">
        <v>0.59405988570219026</v>
      </c>
      <c r="G1499" s="76">
        <v>1.3678734371636099</v>
      </c>
      <c r="H1499" s="35">
        <f t="shared" si="28"/>
        <v>7</v>
      </c>
    </row>
    <row r="1500" spans="1:8" x14ac:dyDescent="0.2">
      <c r="A1500" s="3" t="s">
        <v>32</v>
      </c>
      <c r="B1500" s="2">
        <v>4</v>
      </c>
      <c r="C1500" s="3" t="s">
        <v>36</v>
      </c>
      <c r="D1500">
        <v>20</v>
      </c>
      <c r="E1500" s="76">
        <v>2.9452431127404308</v>
      </c>
      <c r="F1500" s="76">
        <v>0.46912114909389024</v>
      </c>
      <c r="G1500" s="76">
        <v>1.0801913647118289</v>
      </c>
      <c r="H1500" s="35">
        <f t="shared" si="28"/>
        <v>3</v>
      </c>
    </row>
    <row r="1501" spans="1:8" x14ac:dyDescent="0.2">
      <c r="A1501" s="3" t="s">
        <v>32</v>
      </c>
      <c r="B1501" s="2">
        <v>4</v>
      </c>
      <c r="C1501" s="3" t="s">
        <v>36</v>
      </c>
      <c r="D1501">
        <v>5</v>
      </c>
      <c r="E1501" s="76">
        <v>1.2566370614359172</v>
      </c>
      <c r="F1501" s="76">
        <v>9.9209864022096222E-2</v>
      </c>
      <c r="G1501" s="76">
        <v>0.22843915397524506</v>
      </c>
      <c r="H1501" s="35">
        <f t="shared" si="28"/>
        <v>3</v>
      </c>
    </row>
    <row r="1502" spans="1:8" x14ac:dyDescent="0.2">
      <c r="A1502" s="3" t="s">
        <v>32</v>
      </c>
      <c r="B1502" s="2">
        <v>10</v>
      </c>
      <c r="C1502" s="3" t="s">
        <v>36</v>
      </c>
      <c r="D1502">
        <v>0</v>
      </c>
      <c r="E1502" s="76">
        <v>3.1415926535897931</v>
      </c>
      <c r="F1502" s="76">
        <v>0.49714987269413385</v>
      </c>
      <c r="G1502" s="76">
        <v>1.1447298858494002</v>
      </c>
      <c r="H1502" s="35">
        <f t="shared" si="28"/>
        <v>7</v>
      </c>
    </row>
    <row r="1503" spans="1:8" x14ac:dyDescent="0.2">
      <c r="A1503" s="3" t="s">
        <v>32</v>
      </c>
      <c r="B1503" s="2">
        <v>10</v>
      </c>
      <c r="C1503" s="3" t="s">
        <v>36</v>
      </c>
      <c r="D1503">
        <v>0</v>
      </c>
      <c r="E1503" s="76">
        <v>0.70685834705770334</v>
      </c>
      <c r="F1503" s="76">
        <v>-0.15066760919450375</v>
      </c>
      <c r="G1503" s="76">
        <v>-0.34692499092831697</v>
      </c>
      <c r="H1503" s="35">
        <f t="shared" si="28"/>
        <v>1</v>
      </c>
    </row>
    <row r="1504" spans="1:8" x14ac:dyDescent="0.2">
      <c r="A1504" s="3" t="s">
        <v>32</v>
      </c>
      <c r="B1504" s="2">
        <v>10</v>
      </c>
      <c r="C1504" s="3" t="s">
        <v>36</v>
      </c>
      <c r="D1504">
        <v>40</v>
      </c>
      <c r="E1504" s="76">
        <v>2.3561944901923448</v>
      </c>
      <c r="F1504" s="76">
        <v>0.37221113608583389</v>
      </c>
      <c r="G1504" s="76">
        <v>0.85704781339761926</v>
      </c>
      <c r="H1504" s="35">
        <f t="shared" si="28"/>
        <v>3</v>
      </c>
    </row>
    <row r="1505" spans="1:8" x14ac:dyDescent="0.2">
      <c r="A1505" s="3" t="s">
        <v>32</v>
      </c>
      <c r="B1505" s="2">
        <v>10</v>
      </c>
      <c r="C1505" s="3" t="s">
        <v>36</v>
      </c>
      <c r="D1505">
        <v>60</v>
      </c>
      <c r="E1505" s="76">
        <v>7.0685834705770345</v>
      </c>
      <c r="F1505" s="76">
        <v>0.84933239080549627</v>
      </c>
      <c r="G1505" s="76">
        <v>1.9556601020657289</v>
      </c>
      <c r="H1505" s="35">
        <f t="shared" si="28"/>
        <v>20</v>
      </c>
    </row>
    <row r="1506" spans="1:8" x14ac:dyDescent="0.2">
      <c r="A1506" s="3" t="s">
        <v>32</v>
      </c>
      <c r="B1506" s="2">
        <v>10</v>
      </c>
      <c r="C1506" s="3" t="s">
        <v>36</v>
      </c>
      <c r="D1506">
        <v>2</v>
      </c>
      <c r="E1506" s="76">
        <v>19.634954084936208</v>
      </c>
      <c r="F1506" s="76">
        <v>1.2930298900382091</v>
      </c>
      <c r="G1506" s="76">
        <v>2.9773113495977102</v>
      </c>
      <c r="H1506" s="35">
        <f t="shared" si="28"/>
        <v>20</v>
      </c>
    </row>
    <row r="1507" spans="1:8" x14ac:dyDescent="0.2">
      <c r="A1507" s="3" t="s">
        <v>32</v>
      </c>
      <c r="B1507" s="2">
        <v>10</v>
      </c>
      <c r="C1507" s="3" t="s">
        <v>36</v>
      </c>
      <c r="D1507">
        <v>20</v>
      </c>
      <c r="E1507" s="76">
        <v>2.3561944901923448</v>
      </c>
      <c r="F1507" s="76">
        <v>0.37221113608583389</v>
      </c>
      <c r="G1507" s="76">
        <v>0.85704781339761926</v>
      </c>
      <c r="H1507" s="35">
        <f t="shared" si="28"/>
        <v>3</v>
      </c>
    </row>
    <row r="1508" spans="1:8" x14ac:dyDescent="0.2">
      <c r="A1508" s="3" t="s">
        <v>32</v>
      </c>
      <c r="B1508" s="2">
        <v>10</v>
      </c>
      <c r="C1508" s="3" t="s">
        <v>36</v>
      </c>
      <c r="D1508">
        <v>15</v>
      </c>
      <c r="E1508" s="76">
        <v>2.3561944901923448</v>
      </c>
      <c r="F1508" s="76">
        <v>0.37221113608583389</v>
      </c>
      <c r="G1508" s="76">
        <v>0.85704781339761926</v>
      </c>
      <c r="H1508" s="35">
        <f t="shared" si="28"/>
        <v>3</v>
      </c>
    </row>
    <row r="1509" spans="1:8" x14ac:dyDescent="0.2">
      <c r="A1509" s="3" t="s">
        <v>32</v>
      </c>
      <c r="B1509" s="2">
        <v>10</v>
      </c>
      <c r="C1509" s="3" t="s">
        <v>36</v>
      </c>
      <c r="D1509">
        <v>0</v>
      </c>
      <c r="E1509" s="76">
        <v>0.47123889803846897</v>
      </c>
      <c r="F1509" s="76">
        <v>-0.32675886825018491</v>
      </c>
      <c r="G1509" s="76">
        <v>-0.75239009903648113</v>
      </c>
      <c r="H1509" s="35">
        <f t="shared" si="28"/>
        <v>1</v>
      </c>
    </row>
    <row r="1510" spans="1:8" x14ac:dyDescent="0.2">
      <c r="A1510" s="3" t="s">
        <v>32</v>
      </c>
      <c r="B1510" s="2">
        <v>10</v>
      </c>
      <c r="C1510" s="3" t="s">
        <v>36</v>
      </c>
      <c r="D1510">
        <v>60</v>
      </c>
      <c r="E1510" s="76">
        <v>15.707963267948966</v>
      </c>
      <c r="F1510" s="76">
        <v>1.1961198770301527</v>
      </c>
      <c r="G1510" s="76">
        <v>2.7541677982835004</v>
      </c>
      <c r="H1510" s="35">
        <f t="shared" si="28"/>
        <v>20</v>
      </c>
    </row>
    <row r="1511" spans="1:8" x14ac:dyDescent="0.2">
      <c r="A1511" s="3" t="s">
        <v>32</v>
      </c>
      <c r="B1511" s="2">
        <v>10</v>
      </c>
      <c r="C1511" s="3" t="s">
        <v>36</v>
      </c>
      <c r="D1511">
        <v>70</v>
      </c>
      <c r="E1511" s="76">
        <v>29.45243112740431</v>
      </c>
      <c r="F1511" s="76">
        <v>1.4691211490938902</v>
      </c>
      <c r="G1511" s="76">
        <v>3.3827764577058748</v>
      </c>
      <c r="H1511" s="35">
        <f t="shared" si="28"/>
        <v>55</v>
      </c>
    </row>
    <row r="1512" spans="1:8" x14ac:dyDescent="0.2">
      <c r="A1512" s="3" t="s">
        <v>35</v>
      </c>
      <c r="B1512" s="2">
        <v>5</v>
      </c>
      <c r="C1512" s="3" t="s">
        <v>13</v>
      </c>
      <c r="D1512">
        <v>5</v>
      </c>
      <c r="E1512" s="76">
        <v>0.94247779607693793</v>
      </c>
      <c r="F1512" s="76">
        <v>-2.5728872586203724E-2</v>
      </c>
      <c r="G1512" s="76">
        <v>-5.9242918476535858E-2</v>
      </c>
      <c r="H1512" s="35">
        <f t="shared" si="28"/>
        <v>1</v>
      </c>
    </row>
    <row r="1513" spans="1:8" x14ac:dyDescent="0.2">
      <c r="A1513" s="3" t="s">
        <v>35</v>
      </c>
      <c r="B1513" s="2">
        <v>9</v>
      </c>
      <c r="C1513" s="3" t="s">
        <v>13</v>
      </c>
      <c r="D1513">
        <v>0</v>
      </c>
      <c r="E1513" s="76">
        <v>1.0053096491487339</v>
      </c>
      <c r="F1513" s="76">
        <v>2.2998510140398521E-3</v>
      </c>
      <c r="G1513" s="76">
        <v>5.2956026610354026E-3</v>
      </c>
      <c r="H1513" s="35">
        <f t="shared" si="28"/>
        <v>3</v>
      </c>
    </row>
    <row r="1514" spans="1:8" x14ac:dyDescent="0.2">
      <c r="A1514" s="3" t="s">
        <v>35</v>
      </c>
      <c r="B1514" s="2">
        <v>9</v>
      </c>
      <c r="C1514" s="3" t="s">
        <v>13</v>
      </c>
      <c r="D1514">
        <v>0</v>
      </c>
      <c r="E1514" s="76">
        <v>4.3196898986859651</v>
      </c>
      <c r="F1514" s="76">
        <v>0.63545257086041529</v>
      </c>
      <c r="G1514" s="76">
        <v>1.4631836169679346</v>
      </c>
      <c r="H1514" s="35">
        <f t="shared" si="28"/>
        <v>7</v>
      </c>
    </row>
    <row r="1515" spans="1:8" x14ac:dyDescent="0.2">
      <c r="A1515" s="3" t="s">
        <v>35</v>
      </c>
      <c r="B1515" s="2">
        <v>9</v>
      </c>
      <c r="C1515" s="3" t="s">
        <v>13</v>
      </c>
      <c r="D1515">
        <v>0</v>
      </c>
      <c r="E1515" s="76">
        <v>4.908738521234052</v>
      </c>
      <c r="F1515" s="76">
        <v>0.69096989871024672</v>
      </c>
      <c r="G1515" s="76">
        <v>1.5910169884778196</v>
      </c>
      <c r="H1515" s="35">
        <f t="shared" si="28"/>
        <v>7</v>
      </c>
    </row>
    <row r="1516" spans="1:8" x14ac:dyDescent="0.2">
      <c r="A1516" s="3" t="s">
        <v>35</v>
      </c>
      <c r="B1516" s="2">
        <v>9</v>
      </c>
      <c r="C1516" s="3" t="s">
        <v>13</v>
      </c>
      <c r="D1516">
        <v>5</v>
      </c>
      <c r="E1516" s="76">
        <v>10.602875205865551</v>
      </c>
      <c r="F1516" s="76">
        <v>1.0254236498611775</v>
      </c>
      <c r="G1516" s="76">
        <v>2.3611252101738933</v>
      </c>
      <c r="H1516" s="35">
        <f t="shared" si="28"/>
        <v>20</v>
      </c>
    </row>
    <row r="1517" spans="1:8" x14ac:dyDescent="0.2">
      <c r="A1517" s="3" t="s">
        <v>35</v>
      </c>
      <c r="B1517" s="2">
        <v>9</v>
      </c>
      <c r="C1517" s="3" t="s">
        <v>13</v>
      </c>
      <c r="D1517">
        <v>5</v>
      </c>
      <c r="E1517" s="76">
        <v>17.27875959474386</v>
      </c>
      <c r="F1517" s="76">
        <v>1.2375125621883776</v>
      </c>
      <c r="G1517" s="76">
        <v>2.8494779780878252</v>
      </c>
      <c r="H1517" s="35">
        <f t="shared" si="28"/>
        <v>20</v>
      </c>
    </row>
    <row r="1518" spans="1:8" x14ac:dyDescent="0.2">
      <c r="A1518" s="3" t="s">
        <v>35</v>
      </c>
      <c r="B1518" s="7">
        <v>10</v>
      </c>
      <c r="C1518" s="11" t="s">
        <v>13</v>
      </c>
      <c r="D1518">
        <v>0</v>
      </c>
      <c r="E1518" s="76">
        <v>16.493361431346415</v>
      </c>
      <c r="F1518" s="76">
        <v>1.2173091761000907</v>
      </c>
      <c r="G1518" s="76">
        <v>2.8029579624529326</v>
      </c>
      <c r="H1518" s="35">
        <f t="shared" si="28"/>
        <v>20</v>
      </c>
    </row>
    <row r="1519" spans="1:8" x14ac:dyDescent="0.2">
      <c r="A1519" t="s">
        <v>35</v>
      </c>
      <c r="B1519" s="7">
        <v>5</v>
      </c>
      <c r="C1519" s="11" t="s">
        <v>23</v>
      </c>
      <c r="D1519">
        <v>0</v>
      </c>
      <c r="E1519" s="76">
        <v>32.986722862692829</v>
      </c>
      <c r="F1519" s="76">
        <v>1.518339171764072</v>
      </c>
      <c r="G1519" s="76">
        <v>3.496105143012878</v>
      </c>
      <c r="H1519" s="35">
        <f t="shared" si="28"/>
        <v>55</v>
      </c>
    </row>
    <row r="1520" spans="1:8" x14ac:dyDescent="0.2">
      <c r="A1520" s="3" t="s">
        <v>35</v>
      </c>
      <c r="B1520" s="2">
        <v>1</v>
      </c>
      <c r="C1520" s="3" t="s">
        <v>16</v>
      </c>
      <c r="D1520">
        <v>5</v>
      </c>
      <c r="E1520" s="76">
        <v>43.982297150257104</v>
      </c>
      <c r="F1520" s="76">
        <v>1.6432779083723719</v>
      </c>
      <c r="G1520" s="76">
        <v>3.7837872154646588</v>
      </c>
      <c r="H1520" s="35">
        <f t="shared" si="28"/>
        <v>55</v>
      </c>
    </row>
    <row r="1521" spans="1:8" x14ac:dyDescent="0.2">
      <c r="A1521" s="3" t="s">
        <v>35</v>
      </c>
      <c r="B1521" s="2">
        <v>1</v>
      </c>
      <c r="C1521" s="3" t="s">
        <v>16</v>
      </c>
      <c r="D1521">
        <v>0</v>
      </c>
      <c r="E1521" s="76">
        <v>4.3196898986859651</v>
      </c>
      <c r="F1521" s="76">
        <v>0.63545257086041529</v>
      </c>
      <c r="G1521" s="76">
        <v>1.4631836169679346</v>
      </c>
      <c r="H1521" s="35">
        <f t="shared" si="28"/>
        <v>7</v>
      </c>
    </row>
    <row r="1522" spans="1:8" x14ac:dyDescent="0.2">
      <c r="A1522" s="3" t="s">
        <v>35</v>
      </c>
      <c r="B1522" s="2">
        <v>1</v>
      </c>
      <c r="C1522" s="3" t="s">
        <v>16</v>
      </c>
      <c r="D1522">
        <v>55</v>
      </c>
      <c r="E1522" s="76">
        <v>2021.6148725850319</v>
      </c>
      <c r="F1522" s="76">
        <v>3.3056984239345395</v>
      </c>
      <c r="G1522" s="76">
        <v>7.6116519128855815</v>
      </c>
      <c r="H1522" s="35">
        <f t="shared" si="28"/>
        <v>2981</v>
      </c>
    </row>
    <row r="1523" spans="1:8" x14ac:dyDescent="0.2">
      <c r="A1523" s="3" t="s">
        <v>35</v>
      </c>
      <c r="B1523" s="2">
        <v>1</v>
      </c>
      <c r="C1523" s="3" t="s">
        <v>16</v>
      </c>
      <c r="D1523">
        <v>5</v>
      </c>
      <c r="E1523" s="76">
        <v>63.813600776042669</v>
      </c>
      <c r="F1523" s="76">
        <v>1.8049132510170833</v>
      </c>
      <c r="G1523" s="76">
        <v>4.1559663459393565</v>
      </c>
      <c r="H1523" s="35">
        <f t="shared" si="28"/>
        <v>148</v>
      </c>
    </row>
    <row r="1524" spans="1:8" x14ac:dyDescent="0.2">
      <c r="A1524" s="3" t="s">
        <v>35</v>
      </c>
      <c r="B1524" s="2">
        <v>1</v>
      </c>
      <c r="C1524" s="3" t="s">
        <v>16</v>
      </c>
      <c r="D1524">
        <v>95</v>
      </c>
      <c r="E1524" s="76">
        <v>3369.3581209750532</v>
      </c>
      <c r="F1524" s="76">
        <v>3.5275471735508956</v>
      </c>
      <c r="G1524" s="76">
        <v>8.1224775366515729</v>
      </c>
      <c r="H1524" s="35">
        <f t="shared" si="28"/>
        <v>8103</v>
      </c>
    </row>
    <row r="1525" spans="1:8" x14ac:dyDescent="0.2">
      <c r="A1525" s="3" t="s">
        <v>35</v>
      </c>
      <c r="B1525" s="2">
        <v>1</v>
      </c>
      <c r="C1525" s="3" t="s">
        <v>16</v>
      </c>
      <c r="D1525">
        <v>0</v>
      </c>
      <c r="E1525" s="76">
        <v>100.13826583317466</v>
      </c>
      <c r="F1525" s="76">
        <v>2.0006000661361454</v>
      </c>
      <c r="G1525" s="76">
        <v>4.6065518893279904</v>
      </c>
      <c r="H1525" s="35">
        <f t="shared" si="28"/>
        <v>148</v>
      </c>
    </row>
    <row r="1526" spans="1:8" x14ac:dyDescent="0.2">
      <c r="A1526" s="3" t="s">
        <v>35</v>
      </c>
      <c r="B1526" s="2">
        <v>1</v>
      </c>
      <c r="C1526" s="3" t="s">
        <v>16</v>
      </c>
      <c r="D1526">
        <v>0</v>
      </c>
      <c r="E1526" s="76">
        <v>47.516588885545623</v>
      </c>
      <c r="F1526" s="76">
        <v>1.6768452560186404</v>
      </c>
      <c r="G1526" s="76">
        <v>3.8610788897663055</v>
      </c>
      <c r="H1526" s="35">
        <f t="shared" si="28"/>
        <v>55</v>
      </c>
    </row>
    <row r="1527" spans="1:8" x14ac:dyDescent="0.2">
      <c r="A1527" s="3" t="s">
        <v>35</v>
      </c>
      <c r="B1527" s="2">
        <v>1</v>
      </c>
      <c r="C1527" s="3" t="s">
        <v>16</v>
      </c>
      <c r="D1527">
        <v>15</v>
      </c>
      <c r="E1527" s="76">
        <v>410.56688991601607</v>
      </c>
      <c r="F1527" s="76">
        <v>2.6133839228558808</v>
      </c>
      <c r="G1527" s="76">
        <v>6.0175388630382525</v>
      </c>
      <c r="H1527" s="35">
        <f t="shared" si="28"/>
        <v>1097</v>
      </c>
    </row>
    <row r="1528" spans="1:8" x14ac:dyDescent="0.2">
      <c r="A1528" s="3" t="s">
        <v>35</v>
      </c>
      <c r="B1528" s="2">
        <v>1</v>
      </c>
      <c r="C1528" s="3" t="s">
        <v>16</v>
      </c>
      <c r="D1528">
        <v>40</v>
      </c>
      <c r="E1528" s="76">
        <v>890.64151729270634</v>
      </c>
      <c r="F1528" s="76">
        <v>2.9497029359230593</v>
      </c>
      <c r="G1528" s="76">
        <v>6.7919420090172071</v>
      </c>
      <c r="H1528" s="35">
        <f t="shared" si="28"/>
        <v>1097</v>
      </c>
    </row>
    <row r="1529" spans="1:8" x14ac:dyDescent="0.2">
      <c r="A1529" s="3" t="s">
        <v>35</v>
      </c>
      <c r="B1529" s="2">
        <v>1</v>
      </c>
      <c r="C1529" s="3" t="s">
        <v>16</v>
      </c>
      <c r="D1529">
        <v>25</v>
      </c>
      <c r="E1529" s="76">
        <v>307.09068188840229</v>
      </c>
      <c r="F1529" s="76">
        <v>2.4872666387620384</v>
      </c>
      <c r="G1529" s="76">
        <v>5.727143084714875</v>
      </c>
      <c r="H1529" s="35">
        <f t="shared" si="28"/>
        <v>403</v>
      </c>
    </row>
    <row r="1530" spans="1:8" x14ac:dyDescent="0.2">
      <c r="A1530" s="3" t="s">
        <v>35</v>
      </c>
      <c r="B1530" s="2">
        <v>1</v>
      </c>
      <c r="C1530" s="3" t="s">
        <v>16</v>
      </c>
      <c r="D1530">
        <v>85</v>
      </c>
      <c r="E1530" s="76">
        <v>1753.0087007031045</v>
      </c>
      <c r="F1530" s="76">
        <v>3.2437840716317128</v>
      </c>
      <c r="G1530" s="76">
        <v>7.4690888482307107</v>
      </c>
      <c r="H1530" s="35">
        <f t="shared" si="28"/>
        <v>2981</v>
      </c>
    </row>
    <row r="1531" spans="1:8" x14ac:dyDescent="0.2">
      <c r="A1531" s="3" t="s">
        <v>35</v>
      </c>
      <c r="B1531" s="2">
        <v>1</v>
      </c>
      <c r="C1531" s="11" t="s">
        <v>16</v>
      </c>
      <c r="D1531">
        <v>0</v>
      </c>
      <c r="E1531" s="76">
        <v>333.79421944391549</v>
      </c>
      <c r="F1531" s="76">
        <v>2.5234788114164828</v>
      </c>
      <c r="G1531" s="76">
        <v>5.8105246936539263</v>
      </c>
      <c r="H1531" s="35">
        <f t="shared" si="28"/>
        <v>403</v>
      </c>
    </row>
    <row r="1532" spans="1:8" x14ac:dyDescent="0.2">
      <c r="A1532" s="3" t="s">
        <v>35</v>
      </c>
      <c r="B1532" s="2">
        <v>1</v>
      </c>
      <c r="C1532" s="11" t="s">
        <v>16</v>
      </c>
      <c r="D1532">
        <v>80</v>
      </c>
      <c r="E1532" s="76">
        <v>5733.4065928013724</v>
      </c>
      <c r="F1532" s="76">
        <v>3.7584127414866275</v>
      </c>
      <c r="G1532" s="76">
        <v>8.6540651518659928</v>
      </c>
      <c r="H1532" s="35">
        <f t="shared" si="28"/>
        <v>8103</v>
      </c>
    </row>
    <row r="1533" spans="1:8" x14ac:dyDescent="0.2">
      <c r="A1533" s="3" t="s">
        <v>35</v>
      </c>
      <c r="B1533" s="2">
        <v>1</v>
      </c>
      <c r="C1533" s="11" t="s">
        <v>16</v>
      </c>
      <c r="D1533">
        <v>10</v>
      </c>
      <c r="E1533" s="76">
        <v>541.92473274423935</v>
      </c>
      <c r="F1533" s="76">
        <v>2.7339389721034268</v>
      </c>
      <c r="G1533" s="76">
        <v>6.2951271223208147</v>
      </c>
      <c r="H1533" s="35">
        <f t="shared" si="28"/>
        <v>1097</v>
      </c>
    </row>
    <row r="1534" spans="1:8" x14ac:dyDescent="0.2">
      <c r="A1534" s="3" t="s">
        <v>35</v>
      </c>
      <c r="B1534" s="2">
        <v>1</v>
      </c>
      <c r="C1534" s="11" t="s">
        <v>16</v>
      </c>
      <c r="D1534">
        <v>20</v>
      </c>
      <c r="E1534" s="76">
        <v>1143.5397259066847</v>
      </c>
      <c r="F1534" s="76">
        <v>3.0582512563431896</v>
      </c>
      <c r="G1534" s="76">
        <v>7.0418837534861405</v>
      </c>
      <c r="H1534" s="35">
        <f t="shared" si="28"/>
        <v>2981</v>
      </c>
    </row>
    <row r="1535" spans="1:8" x14ac:dyDescent="0.2">
      <c r="A1535" s="3" t="s">
        <v>35</v>
      </c>
      <c r="B1535" s="2">
        <v>1</v>
      </c>
      <c r="C1535" s="11" t="s">
        <v>16</v>
      </c>
      <c r="D1535">
        <v>60</v>
      </c>
      <c r="E1535" s="76">
        <v>2042.0352248333654</v>
      </c>
      <c r="F1535" s="76">
        <v>3.3100632293369894</v>
      </c>
      <c r="G1535" s="76">
        <v>7.6217022487390826</v>
      </c>
      <c r="H1535" s="35">
        <f t="shared" si="28"/>
        <v>2981</v>
      </c>
    </row>
    <row r="1536" spans="1:8" x14ac:dyDescent="0.2">
      <c r="A1536" s="3" t="s">
        <v>35</v>
      </c>
      <c r="B1536" s="2">
        <v>1</v>
      </c>
      <c r="C1536" s="11" t="s">
        <v>16</v>
      </c>
      <c r="D1536">
        <v>60</v>
      </c>
      <c r="E1536" s="76">
        <v>160.22122533307945</v>
      </c>
      <c r="F1536" s="76">
        <v>2.2047200487920704</v>
      </c>
      <c r="G1536" s="76">
        <v>5.0765555185737261</v>
      </c>
      <c r="H1536" s="35">
        <f t="shared" si="28"/>
        <v>403</v>
      </c>
    </row>
    <row r="1537" spans="1:8" x14ac:dyDescent="0.2">
      <c r="A1537" s="3" t="s">
        <v>35</v>
      </c>
      <c r="B1537" s="2">
        <v>1</v>
      </c>
      <c r="C1537" s="11" t="s">
        <v>16</v>
      </c>
      <c r="D1537">
        <v>30</v>
      </c>
      <c r="E1537" s="76">
        <v>282.74333882308139</v>
      </c>
      <c r="F1537" s="76">
        <v>2.4513923821334589</v>
      </c>
      <c r="G1537" s="76">
        <v>5.644539556179665</v>
      </c>
      <c r="H1537" s="35">
        <f t="shared" si="28"/>
        <v>403</v>
      </c>
    </row>
    <row r="1538" spans="1:8" x14ac:dyDescent="0.2">
      <c r="A1538" s="3" t="s">
        <v>35</v>
      </c>
      <c r="B1538" s="2">
        <v>1</v>
      </c>
      <c r="C1538" s="11" t="s">
        <v>16</v>
      </c>
      <c r="D1538">
        <v>5</v>
      </c>
      <c r="E1538" s="76">
        <v>1168.6724671354029</v>
      </c>
      <c r="F1538" s="76">
        <v>3.0676928125760314</v>
      </c>
      <c r="G1538" s="76">
        <v>7.063623740122547</v>
      </c>
      <c r="H1538" s="35">
        <f t="shared" si="28"/>
        <v>2981</v>
      </c>
    </row>
    <row r="1539" spans="1:8" x14ac:dyDescent="0.2">
      <c r="A1539" s="3" t="s">
        <v>35</v>
      </c>
      <c r="B1539" s="2">
        <v>2</v>
      </c>
      <c r="C1539" s="3" t="s">
        <v>16</v>
      </c>
      <c r="D1539">
        <v>65</v>
      </c>
      <c r="E1539" s="76">
        <v>2060.8847807549041</v>
      </c>
      <c r="F1539" s="76">
        <v>3.3140537120697942</v>
      </c>
      <c r="G1539" s="76">
        <v>7.6308906747934895</v>
      </c>
      <c r="H1539" s="35">
        <f t="shared" ref="H1539:H1602" si="29">VLOOKUP(E1539,J$2:K$16,2)</f>
        <v>2981</v>
      </c>
    </row>
    <row r="1540" spans="1:8" x14ac:dyDescent="0.2">
      <c r="A1540" s="3" t="s">
        <v>35</v>
      </c>
      <c r="B1540" s="2">
        <v>2</v>
      </c>
      <c r="C1540" s="3" t="s">
        <v>16</v>
      </c>
      <c r="D1540">
        <v>35</v>
      </c>
      <c r="E1540" s="76">
        <v>880.43134116853957</v>
      </c>
      <c r="F1540" s="76">
        <v>2.9446954939611447</v>
      </c>
      <c r="G1540" s="76">
        <v>6.7804119478016691</v>
      </c>
      <c r="H1540" s="35">
        <f t="shared" si="29"/>
        <v>1097</v>
      </c>
    </row>
    <row r="1541" spans="1:8" x14ac:dyDescent="0.2">
      <c r="A1541" s="3" t="s">
        <v>35</v>
      </c>
      <c r="B1541" s="2">
        <v>2</v>
      </c>
      <c r="C1541" s="3" t="s">
        <v>16</v>
      </c>
      <c r="D1541">
        <v>30</v>
      </c>
      <c r="E1541" s="76">
        <v>774.00989002818528</v>
      </c>
      <c r="F1541" s="76">
        <v>2.8887465099816336</v>
      </c>
      <c r="G1541" s="76">
        <v>6.6515846513222847</v>
      </c>
      <c r="H1541" s="35">
        <f t="shared" si="29"/>
        <v>1097</v>
      </c>
    </row>
    <row r="1542" spans="1:8" x14ac:dyDescent="0.2">
      <c r="A1542" s="3" t="s">
        <v>35</v>
      </c>
      <c r="B1542" s="2">
        <v>2</v>
      </c>
      <c r="C1542" s="3" t="s">
        <v>16</v>
      </c>
      <c r="D1542">
        <v>35</v>
      </c>
      <c r="E1542" s="76">
        <v>7790.3643827392898</v>
      </c>
      <c r="F1542" s="76">
        <v>3.8915577716278889</v>
      </c>
      <c r="G1542" s="76">
        <v>8.9606429134755032</v>
      </c>
      <c r="H1542" s="35">
        <f t="shared" si="29"/>
        <v>8103</v>
      </c>
    </row>
    <row r="1543" spans="1:8" x14ac:dyDescent="0.2">
      <c r="A1543" s="3" t="s">
        <v>35</v>
      </c>
      <c r="B1543" s="2">
        <v>2</v>
      </c>
      <c r="C1543" s="3" t="s">
        <v>16</v>
      </c>
      <c r="D1543">
        <v>40</v>
      </c>
      <c r="E1543" s="76">
        <v>1104.662516818511</v>
      </c>
      <c r="F1543" s="76">
        <v>3.0432296178673912</v>
      </c>
      <c r="G1543" s="76">
        <v>7.0072951526594212</v>
      </c>
      <c r="H1543" s="35">
        <f t="shared" si="29"/>
        <v>2981</v>
      </c>
    </row>
    <row r="1544" spans="1:8" x14ac:dyDescent="0.2">
      <c r="A1544" s="3" t="s">
        <v>35</v>
      </c>
      <c r="B1544" s="2">
        <v>2</v>
      </c>
      <c r="C1544" s="3" t="s">
        <v>16</v>
      </c>
      <c r="D1544">
        <v>30</v>
      </c>
      <c r="E1544" s="76">
        <v>160.22122533307945</v>
      </c>
      <c r="F1544" s="76">
        <v>2.2047200487920704</v>
      </c>
      <c r="G1544" s="76">
        <v>5.0765555185737261</v>
      </c>
      <c r="H1544" s="35">
        <f t="shared" si="29"/>
        <v>403</v>
      </c>
    </row>
    <row r="1545" spans="1:8" x14ac:dyDescent="0.2">
      <c r="A1545" s="3" t="s">
        <v>35</v>
      </c>
      <c r="B1545" s="2">
        <v>2</v>
      </c>
      <c r="C1545" s="3" t="s">
        <v>16</v>
      </c>
      <c r="D1545">
        <v>5</v>
      </c>
      <c r="E1545" s="76">
        <v>206.95241605522762</v>
      </c>
      <c r="F1545" s="76">
        <v>2.3158705009147367</v>
      </c>
      <c r="G1545" s="76">
        <v>5.3324888927109262</v>
      </c>
      <c r="H1545" s="35">
        <f t="shared" si="29"/>
        <v>403</v>
      </c>
    </row>
    <row r="1546" spans="1:8" x14ac:dyDescent="0.2">
      <c r="A1546" t="s">
        <v>35</v>
      </c>
      <c r="B1546" s="7">
        <v>2</v>
      </c>
      <c r="C1546" s="11" t="s">
        <v>16</v>
      </c>
      <c r="D1546">
        <v>40</v>
      </c>
      <c r="E1546" s="76">
        <v>832.52205320129519</v>
      </c>
      <c r="F1546" s="76">
        <v>2.9203957466309416</v>
      </c>
      <c r="G1546" s="76">
        <v>6.724459711835622</v>
      </c>
      <c r="H1546" s="35">
        <f t="shared" si="29"/>
        <v>1097</v>
      </c>
    </row>
    <row r="1547" spans="1:8" x14ac:dyDescent="0.2">
      <c r="A1547" t="s">
        <v>35</v>
      </c>
      <c r="B1547" s="7">
        <v>2</v>
      </c>
      <c r="C1547" s="11" t="s">
        <v>16</v>
      </c>
      <c r="D1547">
        <v>0</v>
      </c>
      <c r="E1547" s="76">
        <v>84.823001646924411</v>
      </c>
      <c r="F1547" s="76">
        <v>1.928513636853121</v>
      </c>
      <c r="G1547" s="76">
        <v>4.4405667518537291</v>
      </c>
      <c r="H1547" s="35">
        <f t="shared" si="29"/>
        <v>148</v>
      </c>
    </row>
    <row r="1548" spans="1:8" x14ac:dyDescent="0.2">
      <c r="A1548" t="s">
        <v>35</v>
      </c>
      <c r="B1548" s="7">
        <v>2</v>
      </c>
      <c r="C1548" s="11" t="s">
        <v>16</v>
      </c>
      <c r="D1548">
        <v>0</v>
      </c>
      <c r="E1548" s="76">
        <v>21048.670779051616</v>
      </c>
      <c r="F1548" s="76">
        <v>4.3232246753949601</v>
      </c>
      <c r="G1548" s="76">
        <v>9.9545926912284575</v>
      </c>
      <c r="H1548" s="35">
        <f t="shared" si="29"/>
        <v>22026</v>
      </c>
    </row>
    <row r="1549" spans="1:8" x14ac:dyDescent="0.2">
      <c r="A1549" t="s">
        <v>35</v>
      </c>
      <c r="B1549" s="7">
        <v>2</v>
      </c>
      <c r="C1549" s="11" t="s">
        <v>16</v>
      </c>
      <c r="D1549">
        <v>0</v>
      </c>
      <c r="E1549" s="76">
        <v>849.01541463264164</v>
      </c>
      <c r="F1549" s="76">
        <v>2.9289155753194818</v>
      </c>
      <c r="G1549" s="76">
        <v>6.7440773423687181</v>
      </c>
      <c r="H1549" s="35">
        <f t="shared" si="29"/>
        <v>1097</v>
      </c>
    </row>
    <row r="1550" spans="1:8" x14ac:dyDescent="0.2">
      <c r="A1550" t="s">
        <v>35</v>
      </c>
      <c r="B1550" s="7">
        <v>2</v>
      </c>
      <c r="C1550" s="11" t="s">
        <v>16</v>
      </c>
      <c r="D1550">
        <v>5</v>
      </c>
      <c r="E1550" s="76">
        <v>7363.1077818510776</v>
      </c>
      <c r="F1550" s="76">
        <v>3.867061157765928</v>
      </c>
      <c r="G1550" s="76">
        <v>8.9042373755681208</v>
      </c>
      <c r="H1550" s="35">
        <f t="shared" si="29"/>
        <v>8103</v>
      </c>
    </row>
    <row r="1551" spans="1:8" x14ac:dyDescent="0.2">
      <c r="A1551" t="s">
        <v>35</v>
      </c>
      <c r="B1551" s="7">
        <v>2</v>
      </c>
      <c r="C1551" s="11" t="s">
        <v>16</v>
      </c>
      <c r="D1551">
        <v>0</v>
      </c>
      <c r="E1551" s="76">
        <v>47.123889803846893</v>
      </c>
      <c r="F1551" s="76">
        <v>1.673241131749815</v>
      </c>
      <c r="G1551" s="76">
        <v>3.85278008695161</v>
      </c>
      <c r="H1551" s="35">
        <f t="shared" si="29"/>
        <v>55</v>
      </c>
    </row>
    <row r="1552" spans="1:8" x14ac:dyDescent="0.2">
      <c r="A1552" t="s">
        <v>35</v>
      </c>
      <c r="B1552" s="7">
        <v>2</v>
      </c>
      <c r="C1552" s="11" t="s">
        <v>16</v>
      </c>
      <c r="D1552">
        <v>0</v>
      </c>
      <c r="E1552" s="76">
        <v>560.77428866577804</v>
      </c>
      <c r="F1552" s="76">
        <v>2.7487880931423456</v>
      </c>
      <c r="G1552" s="76">
        <v>6.3293184870690942</v>
      </c>
      <c r="H1552" s="35">
        <f t="shared" si="29"/>
        <v>1097</v>
      </c>
    </row>
    <row r="1553" spans="1:8" x14ac:dyDescent="0.2">
      <c r="A1553" t="s">
        <v>35</v>
      </c>
      <c r="B1553" s="7">
        <v>2</v>
      </c>
      <c r="C1553" s="11" t="s">
        <v>16</v>
      </c>
      <c r="D1553">
        <v>0</v>
      </c>
      <c r="E1553" s="76">
        <v>7.0685834705770345</v>
      </c>
      <c r="F1553" s="76">
        <v>0.84933239080549627</v>
      </c>
      <c r="G1553" s="76">
        <v>1.9556601020657289</v>
      </c>
      <c r="H1553" s="35">
        <f t="shared" si="29"/>
        <v>20</v>
      </c>
    </row>
    <row r="1554" spans="1:8" x14ac:dyDescent="0.2">
      <c r="A1554" t="s">
        <v>35</v>
      </c>
      <c r="B1554" s="7">
        <v>2</v>
      </c>
      <c r="C1554" s="11" t="s">
        <v>16</v>
      </c>
      <c r="D1554">
        <v>0</v>
      </c>
      <c r="E1554" s="76">
        <v>7.0685834705770345</v>
      </c>
      <c r="F1554" s="76">
        <v>0.84933239080549627</v>
      </c>
      <c r="G1554" s="76">
        <v>1.9556601020657289</v>
      </c>
      <c r="H1554" s="35">
        <f t="shared" si="29"/>
        <v>20</v>
      </c>
    </row>
    <row r="1555" spans="1:8" x14ac:dyDescent="0.2">
      <c r="A1555" t="s">
        <v>35</v>
      </c>
      <c r="B1555" s="7">
        <v>2</v>
      </c>
      <c r="C1555" s="11" t="s">
        <v>16</v>
      </c>
      <c r="D1555">
        <v>0</v>
      </c>
      <c r="E1555" s="76">
        <v>21.991148575128552</v>
      </c>
      <c r="F1555" s="76">
        <v>1.3422479127083906</v>
      </c>
      <c r="G1555" s="76">
        <v>3.0906400349047134</v>
      </c>
      <c r="H1555" s="35">
        <f t="shared" si="29"/>
        <v>55</v>
      </c>
    </row>
    <row r="1556" spans="1:8" x14ac:dyDescent="0.2">
      <c r="A1556" t="s">
        <v>35</v>
      </c>
      <c r="B1556" s="7">
        <v>2</v>
      </c>
      <c r="C1556" s="11" t="s">
        <v>16</v>
      </c>
      <c r="D1556">
        <v>25</v>
      </c>
      <c r="E1556" s="76">
        <v>3224.8448589099226</v>
      </c>
      <c r="F1556" s="76">
        <v>3.5085088264007447</v>
      </c>
      <c r="G1556" s="76">
        <v>8.0786401223083892</v>
      </c>
      <c r="H1556" s="35">
        <f t="shared" si="29"/>
        <v>8103</v>
      </c>
    </row>
    <row r="1557" spans="1:8" x14ac:dyDescent="0.2">
      <c r="A1557" t="s">
        <v>35</v>
      </c>
      <c r="B1557" s="7">
        <v>2</v>
      </c>
      <c r="C1557" s="11" t="s">
        <v>16</v>
      </c>
      <c r="D1557">
        <v>0</v>
      </c>
      <c r="E1557" s="76">
        <v>6126.1056745000969</v>
      </c>
      <c r="F1557" s="76">
        <v>3.787184484056652</v>
      </c>
      <c r="G1557" s="76">
        <v>8.7203145374071926</v>
      </c>
      <c r="H1557" s="35">
        <f t="shared" si="29"/>
        <v>8103</v>
      </c>
    </row>
    <row r="1558" spans="1:8" x14ac:dyDescent="0.2">
      <c r="A1558" t="s">
        <v>35</v>
      </c>
      <c r="B1558" s="7">
        <v>2</v>
      </c>
      <c r="C1558" s="11" t="s">
        <v>16</v>
      </c>
      <c r="D1558">
        <v>0</v>
      </c>
      <c r="E1558" s="76">
        <v>4594.5792558750727</v>
      </c>
      <c r="F1558" s="76">
        <v>3.6622457474483521</v>
      </c>
      <c r="G1558" s="76">
        <v>8.432632464955411</v>
      </c>
      <c r="H1558" s="35">
        <f t="shared" si="29"/>
        <v>8103</v>
      </c>
    </row>
    <row r="1559" spans="1:8" x14ac:dyDescent="0.2">
      <c r="A1559" s="3" t="s">
        <v>35</v>
      </c>
      <c r="B1559" s="2">
        <v>3</v>
      </c>
      <c r="C1559" s="3" t="s">
        <v>16</v>
      </c>
      <c r="D1559">
        <v>5</v>
      </c>
      <c r="E1559" s="76">
        <v>353.42917352885172</v>
      </c>
      <c r="F1559" s="76">
        <v>2.5483023951415151</v>
      </c>
      <c r="G1559" s="76">
        <v>5.8676831074938747</v>
      </c>
      <c r="H1559" s="35">
        <f t="shared" si="29"/>
        <v>403</v>
      </c>
    </row>
    <row r="1560" spans="1:8" x14ac:dyDescent="0.2">
      <c r="A1560" s="3" t="s">
        <v>35</v>
      </c>
      <c r="B1560" s="2">
        <v>3</v>
      </c>
      <c r="C1560" s="3" t="s">
        <v>16</v>
      </c>
      <c r="D1560">
        <v>60</v>
      </c>
      <c r="E1560" s="76">
        <v>700.77151129137326</v>
      </c>
      <c r="F1560" s="76">
        <v>2.8455764379938695</v>
      </c>
      <c r="G1560" s="76">
        <v>6.5521818870997794</v>
      </c>
      <c r="H1560" s="35">
        <f t="shared" si="29"/>
        <v>1097</v>
      </c>
    </row>
    <row r="1561" spans="1:8" x14ac:dyDescent="0.2">
      <c r="A1561" s="3" t="s">
        <v>35</v>
      </c>
      <c r="B1561" s="2">
        <v>3</v>
      </c>
      <c r="C1561" s="3" t="s">
        <v>16</v>
      </c>
      <c r="D1561">
        <v>30</v>
      </c>
      <c r="E1561" s="76">
        <v>235.61944901923448</v>
      </c>
      <c r="F1561" s="76">
        <v>2.3722111360858338</v>
      </c>
      <c r="G1561" s="76">
        <v>5.462217999385711</v>
      </c>
      <c r="H1561" s="35">
        <f t="shared" si="29"/>
        <v>403</v>
      </c>
    </row>
    <row r="1562" spans="1:8" x14ac:dyDescent="0.2">
      <c r="A1562" s="3" t="s">
        <v>35</v>
      </c>
      <c r="B1562" s="2">
        <v>3</v>
      </c>
      <c r="C1562" s="3" t="s">
        <v>16</v>
      </c>
      <c r="D1562">
        <v>75</v>
      </c>
      <c r="E1562" s="76">
        <v>1738.8715337619506</v>
      </c>
      <c r="F1562" s="76">
        <v>3.2402674979088752</v>
      </c>
      <c r="G1562" s="76">
        <v>7.4609916379980916</v>
      </c>
      <c r="H1562" s="35">
        <f t="shared" si="29"/>
        <v>2981</v>
      </c>
    </row>
    <row r="1563" spans="1:8" x14ac:dyDescent="0.2">
      <c r="A1563" s="3" t="s">
        <v>35</v>
      </c>
      <c r="B1563" s="2">
        <v>3</v>
      </c>
      <c r="C1563" s="3" t="s">
        <v>16</v>
      </c>
      <c r="D1563">
        <v>50</v>
      </c>
      <c r="E1563" s="76">
        <v>4613.4288117966116</v>
      </c>
      <c r="F1563" s="76">
        <v>3.6640238235529528</v>
      </c>
      <c r="G1563" s="76">
        <v>8.4367266364880749</v>
      </c>
      <c r="H1563" s="35">
        <f t="shared" si="29"/>
        <v>8103</v>
      </c>
    </row>
    <row r="1564" spans="1:8" x14ac:dyDescent="0.2">
      <c r="A1564" s="3" t="s">
        <v>35</v>
      </c>
      <c r="B1564" s="2">
        <v>3</v>
      </c>
      <c r="C1564" s="3" t="s">
        <v>16</v>
      </c>
      <c r="D1564">
        <v>60</v>
      </c>
      <c r="E1564" s="76">
        <v>6075.8401920426595</v>
      </c>
      <c r="F1564" s="76">
        <v>3.7836063424411166</v>
      </c>
      <c r="G1564" s="76">
        <v>8.7120755618626404</v>
      </c>
      <c r="H1564" s="35">
        <f t="shared" si="29"/>
        <v>8103</v>
      </c>
    </row>
    <row r="1565" spans="1:8" x14ac:dyDescent="0.2">
      <c r="A1565" s="3" t="s">
        <v>35</v>
      </c>
      <c r="B1565" s="2">
        <v>3</v>
      </c>
      <c r="C1565" s="3" t="s">
        <v>16</v>
      </c>
      <c r="D1565">
        <v>0</v>
      </c>
      <c r="E1565" s="76">
        <v>15.904312808798327</v>
      </c>
      <c r="F1565" s="76">
        <v>1.2015149089168589</v>
      </c>
      <c r="G1565" s="76">
        <v>2.7665903182820575</v>
      </c>
      <c r="H1565" s="35">
        <f t="shared" si="29"/>
        <v>20</v>
      </c>
    </row>
    <row r="1566" spans="1:8" x14ac:dyDescent="0.2">
      <c r="A1566" s="3" t="s">
        <v>35</v>
      </c>
      <c r="B1566" s="2">
        <v>3</v>
      </c>
      <c r="C1566" s="3" t="s">
        <v>16</v>
      </c>
      <c r="D1566">
        <v>60</v>
      </c>
      <c r="E1566" s="76">
        <v>12698.317505809944</v>
      </c>
      <c r="F1566" s="76">
        <v>4.1037461818734187</v>
      </c>
      <c r="G1566" s="76">
        <v>9.4492247838129657</v>
      </c>
      <c r="H1566" s="35">
        <f t="shared" si="29"/>
        <v>22026</v>
      </c>
    </row>
    <row r="1567" spans="1:8" x14ac:dyDescent="0.2">
      <c r="A1567" s="3" t="s">
        <v>35</v>
      </c>
      <c r="B1567" s="2">
        <v>3</v>
      </c>
      <c r="C1567" s="3" t="s">
        <v>16</v>
      </c>
      <c r="D1567">
        <v>70</v>
      </c>
      <c r="E1567" s="76">
        <v>13370.61833367816</v>
      </c>
      <c r="F1567" s="76">
        <v>4.1261514919811253</v>
      </c>
      <c r="G1567" s="76">
        <v>9.5008149168708798</v>
      </c>
      <c r="H1567" s="35">
        <f t="shared" si="29"/>
        <v>22026</v>
      </c>
    </row>
    <row r="1568" spans="1:8" x14ac:dyDescent="0.2">
      <c r="A1568" t="s">
        <v>35</v>
      </c>
      <c r="B1568" s="7">
        <v>3</v>
      </c>
      <c r="C1568" s="11" t="s">
        <v>16</v>
      </c>
      <c r="D1568">
        <v>25</v>
      </c>
      <c r="E1568" s="76">
        <v>5770.3203064810523</v>
      </c>
      <c r="F1568" s="76">
        <v>3.7611999212105478</v>
      </c>
      <c r="G1568" s="76">
        <v>8.6604828703497869</v>
      </c>
      <c r="H1568" s="35">
        <f t="shared" si="29"/>
        <v>8103</v>
      </c>
    </row>
    <row r="1569" spans="1:8" x14ac:dyDescent="0.2">
      <c r="A1569" t="s">
        <v>35</v>
      </c>
      <c r="B1569" s="7">
        <v>3</v>
      </c>
      <c r="C1569" s="11" t="s">
        <v>16</v>
      </c>
      <c r="D1569">
        <v>50</v>
      </c>
      <c r="E1569" s="76">
        <v>4633.8491640449447</v>
      </c>
      <c r="F1569" s="76">
        <v>3.6659418930083154</v>
      </c>
      <c r="G1569" s="76">
        <v>8.4411431546233207</v>
      </c>
      <c r="H1569" s="35">
        <f t="shared" si="29"/>
        <v>8103</v>
      </c>
    </row>
    <row r="1570" spans="1:8" x14ac:dyDescent="0.2">
      <c r="A1570" t="s">
        <v>35</v>
      </c>
      <c r="B1570" s="7">
        <v>3</v>
      </c>
      <c r="C1570" s="11" t="s">
        <v>16</v>
      </c>
      <c r="D1570">
        <v>5</v>
      </c>
      <c r="E1570" s="76">
        <v>122.52211349000193</v>
      </c>
      <c r="F1570" s="76">
        <v>2.0882144797206332</v>
      </c>
      <c r="G1570" s="76">
        <v>4.8082915319790462</v>
      </c>
      <c r="H1570" s="35">
        <f t="shared" si="29"/>
        <v>148</v>
      </c>
    </row>
    <row r="1571" spans="1:8" x14ac:dyDescent="0.2">
      <c r="A1571" t="s">
        <v>35</v>
      </c>
      <c r="B1571" s="7">
        <v>3</v>
      </c>
      <c r="C1571" s="11" t="s">
        <v>16</v>
      </c>
      <c r="D1571">
        <v>0</v>
      </c>
      <c r="E1571" s="76">
        <v>6.2831853071795862</v>
      </c>
      <c r="F1571" s="76">
        <v>0.79817986835811505</v>
      </c>
      <c r="G1571" s="76">
        <v>1.8378770664093453</v>
      </c>
      <c r="H1571" s="35">
        <f t="shared" si="29"/>
        <v>7</v>
      </c>
    </row>
    <row r="1572" spans="1:8" x14ac:dyDescent="0.2">
      <c r="A1572" t="s">
        <v>35</v>
      </c>
      <c r="B1572" s="7">
        <v>3</v>
      </c>
      <c r="C1572" s="11" t="s">
        <v>16</v>
      </c>
      <c r="D1572">
        <v>0</v>
      </c>
      <c r="E1572" s="76">
        <v>106.02875205865551</v>
      </c>
      <c r="F1572" s="76">
        <v>2.0254236498611777</v>
      </c>
      <c r="G1572" s="76">
        <v>4.6637103031679388</v>
      </c>
      <c r="H1572" s="35">
        <f t="shared" si="29"/>
        <v>148</v>
      </c>
    </row>
    <row r="1573" spans="1:8" x14ac:dyDescent="0.2">
      <c r="A1573" t="s">
        <v>35</v>
      </c>
      <c r="B1573" s="7">
        <v>3</v>
      </c>
      <c r="C1573" s="11" t="s">
        <v>16</v>
      </c>
      <c r="D1573">
        <v>0</v>
      </c>
      <c r="E1573" s="76">
        <v>31.415926535897931</v>
      </c>
      <c r="F1573" s="76">
        <v>1.4971498726941339</v>
      </c>
      <c r="G1573" s="76">
        <v>3.4473149788434458</v>
      </c>
      <c r="H1573" s="35">
        <f t="shared" si="29"/>
        <v>55</v>
      </c>
    </row>
    <row r="1574" spans="1:8" x14ac:dyDescent="0.2">
      <c r="A1574" t="s">
        <v>35</v>
      </c>
      <c r="B1574" s="7">
        <v>3</v>
      </c>
      <c r="C1574" s="11" t="s">
        <v>16</v>
      </c>
      <c r="D1574">
        <v>0</v>
      </c>
      <c r="E1574" s="76">
        <v>3.9269908169872414</v>
      </c>
      <c r="F1574" s="76">
        <v>0.59405988570219026</v>
      </c>
      <c r="G1574" s="76">
        <v>1.3678734371636099</v>
      </c>
      <c r="H1574" s="35">
        <f t="shared" si="29"/>
        <v>7</v>
      </c>
    </row>
    <row r="1575" spans="1:8" x14ac:dyDescent="0.2">
      <c r="A1575" t="s">
        <v>35</v>
      </c>
      <c r="B1575" s="7">
        <v>3</v>
      </c>
      <c r="C1575" s="11" t="s">
        <v>16</v>
      </c>
      <c r="D1575">
        <v>5</v>
      </c>
      <c r="E1575" s="76">
        <v>33772.121026090274</v>
      </c>
      <c r="F1575" s="76">
        <v>4.5285583369457578</v>
      </c>
      <c r="G1575" s="76">
        <v>10.427390919405209</v>
      </c>
      <c r="H1575" s="35">
        <f t="shared" si="29"/>
        <v>59874</v>
      </c>
    </row>
    <row r="1576" spans="1:8" x14ac:dyDescent="0.2">
      <c r="A1576" t="s">
        <v>35</v>
      </c>
      <c r="B1576" s="7">
        <v>3</v>
      </c>
      <c r="C1576" s="11" t="s">
        <v>16</v>
      </c>
      <c r="D1576">
        <v>0</v>
      </c>
      <c r="E1576" s="76">
        <v>699.78976358712646</v>
      </c>
      <c r="F1576" s="76">
        <v>2.8449675854030461</v>
      </c>
      <c r="G1576" s="76">
        <v>6.5507799522003189</v>
      </c>
      <c r="H1576" s="35">
        <f t="shared" si="29"/>
        <v>1097</v>
      </c>
    </row>
    <row r="1577" spans="1:8" x14ac:dyDescent="0.2">
      <c r="A1577" s="3" t="s">
        <v>35</v>
      </c>
      <c r="B1577" s="2">
        <v>4</v>
      </c>
      <c r="C1577" s="3" t="s">
        <v>16</v>
      </c>
      <c r="D1577">
        <v>60</v>
      </c>
      <c r="E1577" s="76">
        <v>1104.2698177368122</v>
      </c>
      <c r="F1577" s="76">
        <v>3.0430752020499767</v>
      </c>
      <c r="G1577" s="76">
        <v>7.0069395971001196</v>
      </c>
      <c r="H1577" s="35">
        <f t="shared" si="29"/>
        <v>2981</v>
      </c>
    </row>
    <row r="1578" spans="1:8" x14ac:dyDescent="0.2">
      <c r="A1578" s="3" t="s">
        <v>35</v>
      </c>
      <c r="B1578" s="2">
        <v>4</v>
      </c>
      <c r="C1578" s="3" t="s">
        <v>16</v>
      </c>
      <c r="D1578">
        <v>85</v>
      </c>
      <c r="E1578" s="76">
        <v>1350.884841043611</v>
      </c>
      <c r="F1578" s="76">
        <v>3.1306183282737203</v>
      </c>
      <c r="G1578" s="76">
        <v>7.2085150945370078</v>
      </c>
      <c r="H1578" s="35">
        <f t="shared" si="29"/>
        <v>2981</v>
      </c>
    </row>
    <row r="1579" spans="1:8" x14ac:dyDescent="0.2">
      <c r="A1579" s="3" t="s">
        <v>35</v>
      </c>
      <c r="B1579" s="2">
        <v>4</v>
      </c>
      <c r="C1579" s="3" t="s">
        <v>16</v>
      </c>
      <c r="D1579">
        <v>75</v>
      </c>
      <c r="E1579" s="76">
        <v>122.52211349000193</v>
      </c>
      <c r="F1579" s="76">
        <v>2.0882144797206332</v>
      </c>
      <c r="G1579" s="76">
        <v>4.8082915319790462</v>
      </c>
      <c r="H1579" s="35">
        <f t="shared" si="29"/>
        <v>148</v>
      </c>
    </row>
    <row r="1580" spans="1:8" x14ac:dyDescent="0.2">
      <c r="A1580" s="3" t="s">
        <v>35</v>
      </c>
      <c r="B1580" s="2">
        <v>4</v>
      </c>
      <c r="C1580" s="3" t="s">
        <v>16</v>
      </c>
      <c r="D1580">
        <v>55</v>
      </c>
      <c r="E1580" s="76">
        <v>4417.0792709472489</v>
      </c>
      <c r="F1580" s="76">
        <v>3.6451351933779388</v>
      </c>
      <c r="G1580" s="76">
        <v>8.3932339582200104</v>
      </c>
      <c r="H1580" s="35">
        <f t="shared" si="29"/>
        <v>8103</v>
      </c>
    </row>
    <row r="1581" spans="1:8" x14ac:dyDescent="0.2">
      <c r="A1581" s="3" t="s">
        <v>35</v>
      </c>
      <c r="B1581" s="2">
        <v>4</v>
      </c>
      <c r="C1581" s="3" t="s">
        <v>16</v>
      </c>
      <c r="D1581">
        <v>70</v>
      </c>
      <c r="E1581" s="76">
        <v>3791.9023328828803</v>
      </c>
      <c r="F1581" s="76">
        <v>3.5788571427914833</v>
      </c>
      <c r="G1581" s="76">
        <v>8.2406231069469325</v>
      </c>
      <c r="H1581" s="35">
        <f t="shared" si="29"/>
        <v>8103</v>
      </c>
    </row>
    <row r="1582" spans="1:8" x14ac:dyDescent="0.2">
      <c r="A1582" t="s">
        <v>35</v>
      </c>
      <c r="B1582" s="7">
        <v>4</v>
      </c>
      <c r="C1582" s="11" t="s">
        <v>16</v>
      </c>
      <c r="D1582">
        <v>0</v>
      </c>
      <c r="E1582" s="76">
        <v>1256.6370614359173</v>
      </c>
      <c r="F1582" s="76">
        <v>3.0992098640220962</v>
      </c>
      <c r="G1582" s="76">
        <v>7.1361944329573825</v>
      </c>
      <c r="H1582" s="35">
        <f t="shared" si="29"/>
        <v>2981</v>
      </c>
    </row>
    <row r="1583" spans="1:8" x14ac:dyDescent="0.2">
      <c r="A1583" t="s">
        <v>35</v>
      </c>
      <c r="B1583" s="7">
        <v>4</v>
      </c>
      <c r="C1583" s="11" t="s">
        <v>16</v>
      </c>
      <c r="D1583">
        <v>0</v>
      </c>
      <c r="E1583" s="76">
        <v>56.548667764616276</v>
      </c>
      <c r="F1583" s="76">
        <v>1.7524223777974399</v>
      </c>
      <c r="G1583" s="76">
        <v>4.0351016437455645</v>
      </c>
      <c r="H1583" s="35">
        <f t="shared" si="29"/>
        <v>148</v>
      </c>
    </row>
    <row r="1584" spans="1:8" x14ac:dyDescent="0.2">
      <c r="A1584" t="s">
        <v>35</v>
      </c>
      <c r="B1584" s="7">
        <v>4</v>
      </c>
      <c r="C1584" s="11" t="s">
        <v>16</v>
      </c>
      <c r="D1584">
        <v>0</v>
      </c>
      <c r="E1584" s="76">
        <v>18.849555921538759</v>
      </c>
      <c r="F1584" s="76">
        <v>1.2753011230777775</v>
      </c>
      <c r="G1584" s="76">
        <v>2.9364893550774553</v>
      </c>
      <c r="H1584" s="35">
        <f t="shared" si="29"/>
        <v>20</v>
      </c>
    </row>
    <row r="1585" spans="1:8" x14ac:dyDescent="0.2">
      <c r="A1585" t="s">
        <v>35</v>
      </c>
      <c r="B1585" s="7">
        <v>4</v>
      </c>
      <c r="C1585" s="11" t="s">
        <v>16</v>
      </c>
      <c r="D1585">
        <v>0</v>
      </c>
      <c r="E1585" s="76">
        <v>18.849555921538759</v>
      </c>
      <c r="F1585" s="76">
        <v>1.2753011230777775</v>
      </c>
      <c r="G1585" s="76">
        <v>2.9364893550774553</v>
      </c>
      <c r="H1585" s="35">
        <f t="shared" si="29"/>
        <v>20</v>
      </c>
    </row>
    <row r="1586" spans="1:8" x14ac:dyDescent="0.2">
      <c r="A1586" t="s">
        <v>35</v>
      </c>
      <c r="B1586" s="7">
        <v>4</v>
      </c>
      <c r="C1586" s="11" t="s">
        <v>16</v>
      </c>
      <c r="D1586">
        <v>0</v>
      </c>
      <c r="E1586" s="76">
        <v>37.699111843077517</v>
      </c>
      <c r="F1586" s="76">
        <v>1.5763311187417586</v>
      </c>
      <c r="G1586" s="76">
        <v>3.6296365356374003</v>
      </c>
      <c r="H1586" s="35">
        <f t="shared" si="29"/>
        <v>55</v>
      </c>
    </row>
    <row r="1587" spans="1:8" x14ac:dyDescent="0.2">
      <c r="A1587" t="s">
        <v>35</v>
      </c>
      <c r="B1587" s="7">
        <v>4</v>
      </c>
      <c r="C1587" s="11" t="s">
        <v>16</v>
      </c>
      <c r="D1587">
        <v>5</v>
      </c>
      <c r="E1587" s="76">
        <v>54.977871437821378</v>
      </c>
      <c r="F1587" s="76">
        <v>1.7401879213804283</v>
      </c>
      <c r="G1587" s="76">
        <v>4.0069307667788685</v>
      </c>
      <c r="H1587" s="35">
        <f t="shared" si="29"/>
        <v>55</v>
      </c>
    </row>
    <row r="1588" spans="1:8" x14ac:dyDescent="0.2">
      <c r="A1588" t="s">
        <v>35</v>
      </c>
      <c r="B1588" s="7">
        <v>4</v>
      </c>
      <c r="C1588" s="11" t="s">
        <v>16</v>
      </c>
      <c r="D1588">
        <v>0</v>
      </c>
      <c r="E1588" s="76">
        <v>7.0685834705770345</v>
      </c>
      <c r="F1588" s="76">
        <v>0.84933239080549627</v>
      </c>
      <c r="G1588" s="76">
        <v>1.9556601020657289</v>
      </c>
      <c r="H1588" s="35">
        <f t="shared" si="29"/>
        <v>20</v>
      </c>
    </row>
    <row r="1589" spans="1:8" x14ac:dyDescent="0.2">
      <c r="A1589" t="s">
        <v>35</v>
      </c>
      <c r="B1589" s="7">
        <v>4</v>
      </c>
      <c r="C1589" s="11" t="s">
        <v>16</v>
      </c>
      <c r="D1589">
        <v>5</v>
      </c>
      <c r="E1589" s="76">
        <v>103.67255756846318</v>
      </c>
      <c r="F1589" s="76">
        <v>2.0156638125720212</v>
      </c>
      <c r="G1589" s="76">
        <v>4.6412374473158806</v>
      </c>
      <c r="H1589" s="35">
        <f t="shared" si="29"/>
        <v>148</v>
      </c>
    </row>
    <row r="1590" spans="1:8" x14ac:dyDescent="0.2">
      <c r="A1590" t="s">
        <v>35</v>
      </c>
      <c r="B1590" s="7">
        <v>4</v>
      </c>
      <c r="C1590" s="11" t="s">
        <v>16</v>
      </c>
      <c r="D1590">
        <v>10</v>
      </c>
      <c r="E1590" s="76">
        <v>996.67026935136187</v>
      </c>
      <c r="F1590" s="76">
        <v>2.9985515034608761</v>
      </c>
      <c r="G1590" s="76">
        <v>6.9044199924438976</v>
      </c>
      <c r="H1590" s="35">
        <f t="shared" si="29"/>
        <v>1097</v>
      </c>
    </row>
    <row r="1591" spans="1:8" x14ac:dyDescent="0.2">
      <c r="A1591" t="s">
        <v>35</v>
      </c>
      <c r="B1591" s="7">
        <v>4</v>
      </c>
      <c r="C1591" s="11" t="s">
        <v>16</v>
      </c>
      <c r="D1591">
        <v>5</v>
      </c>
      <c r="E1591" s="76">
        <v>6408.849013323178</v>
      </c>
      <c r="F1591" s="76">
        <v>3.8067800401200325</v>
      </c>
      <c r="G1591" s="76">
        <v>8.7654349726876628</v>
      </c>
      <c r="H1591" s="35">
        <f t="shared" si="29"/>
        <v>8103</v>
      </c>
    </row>
    <row r="1592" spans="1:8" x14ac:dyDescent="0.2">
      <c r="A1592" t="s">
        <v>35</v>
      </c>
      <c r="B1592" s="7">
        <v>4</v>
      </c>
      <c r="C1592" s="11" t="s">
        <v>16</v>
      </c>
      <c r="D1592">
        <v>20</v>
      </c>
      <c r="E1592" s="76">
        <v>14608.405839192537</v>
      </c>
      <c r="F1592" s="76">
        <v>4.1646028255840877</v>
      </c>
      <c r="G1592" s="76">
        <v>9.5893523844308017</v>
      </c>
      <c r="H1592" s="35">
        <f t="shared" si="29"/>
        <v>22026</v>
      </c>
    </row>
    <row r="1593" spans="1:8" x14ac:dyDescent="0.2">
      <c r="A1593" t="s">
        <v>35</v>
      </c>
      <c r="B1593" s="7">
        <v>4</v>
      </c>
      <c r="C1593" s="11" t="s">
        <v>16</v>
      </c>
      <c r="D1593">
        <v>5</v>
      </c>
      <c r="E1593" s="76">
        <v>11686.72467135403</v>
      </c>
      <c r="F1593" s="76">
        <v>4.0676928125760314</v>
      </c>
      <c r="G1593" s="76">
        <v>9.3662088331165929</v>
      </c>
      <c r="H1593" s="35">
        <f t="shared" si="29"/>
        <v>22026</v>
      </c>
    </row>
    <row r="1594" spans="1:8" x14ac:dyDescent="0.2">
      <c r="A1594" s="3" t="s">
        <v>35</v>
      </c>
      <c r="B1594" s="2">
        <v>5</v>
      </c>
      <c r="C1594" s="3" t="s">
        <v>16</v>
      </c>
      <c r="D1594">
        <v>5</v>
      </c>
      <c r="E1594" s="76">
        <v>2062.4555770816992</v>
      </c>
      <c r="F1594" s="76">
        <v>3.314384603119632</v>
      </c>
      <c r="G1594" s="76">
        <v>7.6316525795922514</v>
      </c>
      <c r="H1594" s="35">
        <f t="shared" si="29"/>
        <v>2981</v>
      </c>
    </row>
    <row r="1595" spans="1:8" x14ac:dyDescent="0.2">
      <c r="A1595" s="3" t="s">
        <v>35</v>
      </c>
      <c r="B1595" s="2">
        <v>5</v>
      </c>
      <c r="C1595" s="3" t="s">
        <v>16</v>
      </c>
      <c r="D1595">
        <v>15</v>
      </c>
      <c r="E1595" s="76">
        <v>185.15761702094844</v>
      </c>
      <c r="F1595" s="76">
        <v>2.2675415827755376</v>
      </c>
      <c r="G1595" s="76">
        <v>5.221207446243076</v>
      </c>
      <c r="H1595" s="35">
        <f t="shared" si="29"/>
        <v>403</v>
      </c>
    </row>
    <row r="1596" spans="1:8" x14ac:dyDescent="0.2">
      <c r="A1596" s="3" t="s">
        <v>35</v>
      </c>
      <c r="B1596" s="2">
        <v>5</v>
      </c>
      <c r="C1596" s="3" t="s">
        <v>16</v>
      </c>
      <c r="D1596">
        <v>5</v>
      </c>
      <c r="E1596" s="76">
        <v>44.767695313654549</v>
      </c>
      <c r="F1596" s="76">
        <v>1.6509647370386629</v>
      </c>
      <c r="G1596" s="76">
        <v>3.8014867925640594</v>
      </c>
      <c r="H1596" s="35">
        <f t="shared" si="29"/>
        <v>55</v>
      </c>
    </row>
    <row r="1597" spans="1:8" x14ac:dyDescent="0.2">
      <c r="A1597" s="3" t="s">
        <v>35</v>
      </c>
      <c r="B1597" s="2">
        <v>5</v>
      </c>
      <c r="C1597" s="3" t="s">
        <v>16</v>
      </c>
      <c r="D1597">
        <v>15</v>
      </c>
      <c r="E1597" s="76">
        <v>2101.1364366290236</v>
      </c>
      <c r="F1597" s="76">
        <v>3.3224542540962254</v>
      </c>
      <c r="G1597" s="76">
        <v>7.65023363763662</v>
      </c>
      <c r="H1597" s="35">
        <f t="shared" si="29"/>
        <v>2981</v>
      </c>
    </row>
    <row r="1598" spans="1:8" x14ac:dyDescent="0.2">
      <c r="A1598" s="3" t="s">
        <v>35</v>
      </c>
      <c r="B1598" s="2">
        <v>5</v>
      </c>
      <c r="C1598" s="3" t="s">
        <v>16</v>
      </c>
      <c r="D1598">
        <v>0</v>
      </c>
      <c r="E1598" s="76">
        <v>33.575771485240914</v>
      </c>
      <c r="F1598" s="76">
        <v>1.526026000430363</v>
      </c>
      <c r="G1598" s="76">
        <v>3.5138047201122786</v>
      </c>
      <c r="H1598" s="35">
        <f t="shared" si="29"/>
        <v>55</v>
      </c>
    </row>
    <row r="1599" spans="1:8" x14ac:dyDescent="0.2">
      <c r="A1599" s="3" t="s">
        <v>35</v>
      </c>
      <c r="B1599" s="2">
        <v>5</v>
      </c>
      <c r="C1599" s="3" t="s">
        <v>16</v>
      </c>
      <c r="D1599">
        <v>15</v>
      </c>
      <c r="E1599" s="76">
        <v>8692.0014743195607</v>
      </c>
      <c r="F1599" s="76">
        <v>3.9391197913126375</v>
      </c>
      <c r="G1599" s="76">
        <v>9.070158510994295</v>
      </c>
      <c r="H1599" s="35">
        <f t="shared" si="29"/>
        <v>22026</v>
      </c>
    </row>
    <row r="1600" spans="1:8" x14ac:dyDescent="0.2">
      <c r="A1600" s="3" t="s">
        <v>35</v>
      </c>
      <c r="B1600" s="2">
        <v>5</v>
      </c>
      <c r="C1600" s="3" t="s">
        <v>16</v>
      </c>
      <c r="D1600">
        <v>30</v>
      </c>
      <c r="E1600" s="76">
        <v>1645.9982009402022</v>
      </c>
      <c r="F1600" s="76">
        <v>3.2164293561969255</v>
      </c>
      <c r="G1600" s="76">
        <v>7.4061022882474763</v>
      </c>
      <c r="H1600" s="35">
        <f t="shared" si="29"/>
        <v>2981</v>
      </c>
    </row>
    <row r="1601" spans="1:8" x14ac:dyDescent="0.2">
      <c r="A1601" t="s">
        <v>35</v>
      </c>
      <c r="B1601" s="7">
        <v>5</v>
      </c>
      <c r="C1601" s="11" t="s">
        <v>16</v>
      </c>
      <c r="D1601">
        <v>0</v>
      </c>
      <c r="E1601" s="76">
        <v>848.23001646924411</v>
      </c>
      <c r="F1601" s="76">
        <v>2.928513636853121</v>
      </c>
      <c r="G1601" s="76">
        <v>6.743151844847775</v>
      </c>
      <c r="H1601" s="35">
        <f t="shared" si="29"/>
        <v>1097</v>
      </c>
    </row>
    <row r="1602" spans="1:8" x14ac:dyDescent="0.2">
      <c r="A1602" t="s">
        <v>35</v>
      </c>
      <c r="B1602" s="7">
        <v>5</v>
      </c>
      <c r="C1602" s="11" t="s">
        <v>16</v>
      </c>
      <c r="D1602">
        <v>5</v>
      </c>
      <c r="E1602" s="76">
        <v>3471.4598822167213</v>
      </c>
      <c r="F1602" s="76">
        <v>3.5405121507152635</v>
      </c>
      <c r="G1602" s="76">
        <v>8.1523304998012538</v>
      </c>
      <c r="H1602" s="35">
        <f t="shared" si="29"/>
        <v>8103</v>
      </c>
    </row>
    <row r="1603" spans="1:8" x14ac:dyDescent="0.2">
      <c r="A1603" t="s">
        <v>35</v>
      </c>
      <c r="B1603" s="7">
        <v>5</v>
      </c>
      <c r="C1603" s="11" t="s">
        <v>16</v>
      </c>
      <c r="D1603">
        <v>5</v>
      </c>
      <c r="E1603" s="76">
        <v>1365.8074061481625</v>
      </c>
      <c r="F1603" s="76">
        <v>3.1353894633688837</v>
      </c>
      <c r="G1603" s="76">
        <v>7.2195010390837924</v>
      </c>
      <c r="H1603" s="35">
        <f t="shared" ref="H1603:H1666" si="30">VLOOKUP(E1603,J$2:K$16,2)</f>
        <v>2981</v>
      </c>
    </row>
    <row r="1604" spans="1:8" x14ac:dyDescent="0.2">
      <c r="A1604" t="s">
        <v>35</v>
      </c>
      <c r="B1604" s="7">
        <v>5</v>
      </c>
      <c r="C1604" s="11" t="s">
        <v>16</v>
      </c>
      <c r="D1604">
        <v>0</v>
      </c>
      <c r="E1604" s="76">
        <v>34.557519189487721</v>
      </c>
      <c r="F1604" s="76">
        <v>1.5385425578523588</v>
      </c>
      <c r="G1604" s="76">
        <v>3.5426251586477706</v>
      </c>
      <c r="H1604" s="35">
        <f t="shared" si="30"/>
        <v>55</v>
      </c>
    </row>
    <row r="1605" spans="1:8" x14ac:dyDescent="0.2">
      <c r="A1605" t="s">
        <v>35</v>
      </c>
      <c r="B1605" s="7">
        <v>5</v>
      </c>
      <c r="C1605" s="11" t="s">
        <v>16</v>
      </c>
      <c r="D1605">
        <v>5</v>
      </c>
      <c r="E1605" s="76">
        <v>282.74333882308139</v>
      </c>
      <c r="F1605" s="76">
        <v>2.4513923821334589</v>
      </c>
      <c r="G1605" s="76">
        <v>5.644539556179665</v>
      </c>
      <c r="H1605" s="35">
        <f t="shared" si="30"/>
        <v>403</v>
      </c>
    </row>
    <row r="1606" spans="1:8" x14ac:dyDescent="0.2">
      <c r="A1606" t="s">
        <v>35</v>
      </c>
      <c r="B1606" s="7">
        <v>5</v>
      </c>
      <c r="C1606" s="11" t="s">
        <v>16</v>
      </c>
      <c r="D1606">
        <v>5</v>
      </c>
      <c r="E1606" s="76">
        <v>1343.0308594096366</v>
      </c>
      <c r="F1606" s="76">
        <v>3.1280859917583252</v>
      </c>
      <c r="G1606" s="76">
        <v>7.2026841742262153</v>
      </c>
      <c r="H1606" s="35">
        <f t="shared" si="30"/>
        <v>2981</v>
      </c>
    </row>
    <row r="1607" spans="1:8" x14ac:dyDescent="0.2">
      <c r="A1607" s="3" t="s">
        <v>35</v>
      </c>
      <c r="B1607" s="7">
        <v>6</v>
      </c>
      <c r="C1607" s="11" t="s">
        <v>16</v>
      </c>
      <c r="D1607">
        <v>0</v>
      </c>
      <c r="E1607" s="76">
        <v>62.831853071795862</v>
      </c>
      <c r="F1607" s="76">
        <v>1.7981798683581149</v>
      </c>
      <c r="G1607" s="76">
        <v>4.1404621594033912</v>
      </c>
      <c r="H1607" s="35">
        <f t="shared" si="30"/>
        <v>148</v>
      </c>
    </row>
    <row r="1608" spans="1:8" x14ac:dyDescent="0.2">
      <c r="A1608" s="3" t="s">
        <v>35</v>
      </c>
      <c r="B1608" s="7">
        <v>6</v>
      </c>
      <c r="C1608" s="11" t="s">
        <v>16</v>
      </c>
      <c r="D1608">
        <v>0</v>
      </c>
      <c r="E1608" s="76">
        <v>3.1415926535897931</v>
      </c>
      <c r="F1608" s="76">
        <v>0.49714987269413385</v>
      </c>
      <c r="G1608" s="76">
        <v>1.1447298858494002</v>
      </c>
      <c r="H1608" s="35">
        <f t="shared" si="30"/>
        <v>7</v>
      </c>
    </row>
    <row r="1609" spans="1:8" x14ac:dyDescent="0.2">
      <c r="A1609" s="3" t="s">
        <v>35</v>
      </c>
      <c r="B1609" s="7">
        <v>6</v>
      </c>
      <c r="C1609" s="11" t="s">
        <v>16</v>
      </c>
      <c r="D1609">
        <v>0</v>
      </c>
      <c r="E1609" s="76">
        <v>3.1415926535897931</v>
      </c>
      <c r="F1609" s="76">
        <v>0.49714987269413385</v>
      </c>
      <c r="G1609" s="76">
        <v>1.1447298858494002</v>
      </c>
      <c r="H1609" s="35">
        <f t="shared" si="30"/>
        <v>7</v>
      </c>
    </row>
    <row r="1610" spans="1:8" x14ac:dyDescent="0.2">
      <c r="A1610" s="3" t="s">
        <v>35</v>
      </c>
      <c r="B1610" s="7">
        <v>6</v>
      </c>
      <c r="C1610" s="11" t="s">
        <v>16</v>
      </c>
      <c r="D1610">
        <v>0</v>
      </c>
      <c r="E1610" s="76">
        <v>4.7123889803846897</v>
      </c>
      <c r="F1610" s="76">
        <v>0.67324113174981504</v>
      </c>
      <c r="G1610" s="76">
        <v>1.5501949939575645</v>
      </c>
      <c r="H1610" s="35">
        <f t="shared" si="30"/>
        <v>7</v>
      </c>
    </row>
    <row r="1611" spans="1:8" x14ac:dyDescent="0.2">
      <c r="A1611" s="3" t="s">
        <v>35</v>
      </c>
      <c r="B1611" s="7">
        <v>6</v>
      </c>
      <c r="C1611" s="11" t="s">
        <v>16</v>
      </c>
      <c r="D1611">
        <v>0</v>
      </c>
      <c r="E1611" s="76">
        <v>3.1415926535897931</v>
      </c>
      <c r="F1611" s="76">
        <v>0.49714987269413385</v>
      </c>
      <c r="G1611" s="76">
        <v>1.1447298858494002</v>
      </c>
      <c r="H1611" s="35">
        <f t="shared" si="30"/>
        <v>7</v>
      </c>
    </row>
    <row r="1612" spans="1:8" x14ac:dyDescent="0.2">
      <c r="A1612" s="3" t="s">
        <v>35</v>
      </c>
      <c r="B1612" s="7">
        <v>6</v>
      </c>
      <c r="C1612" s="11" t="s">
        <v>16</v>
      </c>
      <c r="D1612">
        <v>5</v>
      </c>
      <c r="E1612" s="76">
        <v>2513.2741228718346</v>
      </c>
      <c r="F1612" s="76">
        <v>3.4002398596860774</v>
      </c>
      <c r="G1612" s="76">
        <v>7.829341613517327</v>
      </c>
      <c r="H1612" s="35">
        <f t="shared" si="30"/>
        <v>2981</v>
      </c>
    </row>
    <row r="1613" spans="1:8" x14ac:dyDescent="0.2">
      <c r="A1613" s="3" t="s">
        <v>35</v>
      </c>
      <c r="B1613" s="7">
        <v>6</v>
      </c>
      <c r="C1613" s="11" t="s">
        <v>16</v>
      </c>
      <c r="D1613">
        <v>0</v>
      </c>
      <c r="E1613" s="76">
        <v>212.05750411731103</v>
      </c>
      <c r="F1613" s="76">
        <v>2.3264536455251585</v>
      </c>
      <c r="G1613" s="76">
        <v>5.3568574837278842</v>
      </c>
      <c r="H1613" s="35">
        <f t="shared" si="30"/>
        <v>403</v>
      </c>
    </row>
    <row r="1614" spans="1:8" x14ac:dyDescent="0.2">
      <c r="A1614" s="3" t="s">
        <v>35</v>
      </c>
      <c r="B1614" s="7">
        <v>6</v>
      </c>
      <c r="C1614" s="11" t="s">
        <v>16</v>
      </c>
      <c r="D1614">
        <v>0</v>
      </c>
      <c r="E1614" s="76">
        <v>6.2831853071795862</v>
      </c>
      <c r="F1614" s="76">
        <v>0.79817986835811505</v>
      </c>
      <c r="G1614" s="76">
        <v>1.8378770664093453</v>
      </c>
      <c r="H1614" s="35">
        <f t="shared" si="30"/>
        <v>7</v>
      </c>
    </row>
    <row r="1615" spans="1:8" x14ac:dyDescent="0.2">
      <c r="A1615" s="3" t="s">
        <v>35</v>
      </c>
      <c r="B1615" s="7">
        <v>6</v>
      </c>
      <c r="C1615" s="11" t="s">
        <v>16</v>
      </c>
      <c r="D1615">
        <v>0</v>
      </c>
      <c r="E1615" s="76">
        <v>3.1415926535897931</v>
      </c>
      <c r="F1615" s="76">
        <v>0.49714987269413385</v>
      </c>
      <c r="G1615" s="76">
        <v>1.1447298858494002</v>
      </c>
      <c r="H1615" s="35">
        <f t="shared" si="30"/>
        <v>7</v>
      </c>
    </row>
    <row r="1616" spans="1:8" x14ac:dyDescent="0.2">
      <c r="A1616" s="3" t="s">
        <v>35</v>
      </c>
      <c r="B1616" s="7">
        <v>6</v>
      </c>
      <c r="C1616" s="11" t="s">
        <v>16</v>
      </c>
      <c r="D1616">
        <v>0</v>
      </c>
      <c r="E1616" s="76">
        <v>9.4247779607693793</v>
      </c>
      <c r="F1616" s="76">
        <v>0.97427112741379629</v>
      </c>
      <c r="G1616" s="76">
        <v>2.2433421745175099</v>
      </c>
      <c r="H1616" s="35">
        <f t="shared" si="30"/>
        <v>20</v>
      </c>
    </row>
    <row r="1617" spans="1:8" x14ac:dyDescent="0.2">
      <c r="A1617" s="3" t="s">
        <v>35</v>
      </c>
      <c r="B1617" s="7">
        <v>6</v>
      </c>
      <c r="C1617" s="11" t="s">
        <v>16</v>
      </c>
      <c r="D1617">
        <v>0</v>
      </c>
      <c r="E1617" s="76">
        <v>0.78539816339744828</v>
      </c>
      <c r="F1617" s="76">
        <v>-0.10491011863382856</v>
      </c>
      <c r="G1617" s="76">
        <v>-0.24156447527049049</v>
      </c>
      <c r="H1617" s="35">
        <f t="shared" si="30"/>
        <v>1</v>
      </c>
    </row>
    <row r="1618" spans="1:8" x14ac:dyDescent="0.2">
      <c r="A1618" s="3" t="s">
        <v>35</v>
      </c>
      <c r="B1618" s="7">
        <v>6</v>
      </c>
      <c r="C1618" s="11" t="s">
        <v>16</v>
      </c>
      <c r="D1618">
        <v>5</v>
      </c>
      <c r="E1618" s="76">
        <v>54.977871437821378</v>
      </c>
      <c r="F1618" s="76">
        <v>1.7401879213804283</v>
      </c>
      <c r="G1618" s="76">
        <v>4.0069307667788685</v>
      </c>
      <c r="H1618" s="35">
        <f t="shared" si="30"/>
        <v>55</v>
      </c>
    </row>
    <row r="1619" spans="1:8" x14ac:dyDescent="0.2">
      <c r="A1619" s="3" t="s">
        <v>35</v>
      </c>
      <c r="B1619" s="7">
        <v>6</v>
      </c>
      <c r="C1619" s="11" t="s">
        <v>16</v>
      </c>
      <c r="D1619">
        <v>0</v>
      </c>
      <c r="E1619" s="76">
        <v>4.7123889803846897</v>
      </c>
      <c r="F1619" s="76">
        <v>0.67324113174981504</v>
      </c>
      <c r="G1619" s="76">
        <v>1.5501949939575645</v>
      </c>
      <c r="H1619" s="35">
        <f t="shared" si="30"/>
        <v>7</v>
      </c>
    </row>
    <row r="1620" spans="1:8" x14ac:dyDescent="0.2">
      <c r="A1620" s="3" t="s">
        <v>35</v>
      </c>
      <c r="B1620" s="7">
        <v>6</v>
      </c>
      <c r="C1620" s="11" t="s">
        <v>16</v>
      </c>
      <c r="D1620">
        <v>0</v>
      </c>
      <c r="E1620" s="76">
        <v>98.960168588078488</v>
      </c>
      <c r="F1620" s="76">
        <v>1.9954604264837343</v>
      </c>
      <c r="G1620" s="76">
        <v>4.594717431680988</v>
      </c>
      <c r="H1620" s="35">
        <f t="shared" si="30"/>
        <v>148</v>
      </c>
    </row>
    <row r="1621" spans="1:8" x14ac:dyDescent="0.2">
      <c r="A1621" s="3" t="s">
        <v>35</v>
      </c>
      <c r="B1621" s="7">
        <v>6</v>
      </c>
      <c r="C1621" s="11" t="s">
        <v>16</v>
      </c>
      <c r="D1621">
        <v>5</v>
      </c>
      <c r="E1621" s="76">
        <v>1995.6967331929161</v>
      </c>
      <c r="F1621" s="76">
        <v>3.300094546416541</v>
      </c>
      <c r="G1621" s="76">
        <v>7.5987485080496739</v>
      </c>
      <c r="H1621" s="35">
        <f t="shared" si="30"/>
        <v>2981</v>
      </c>
    </row>
    <row r="1622" spans="1:8" x14ac:dyDescent="0.2">
      <c r="A1622" s="3" t="s">
        <v>35</v>
      </c>
      <c r="B1622" s="7">
        <v>6</v>
      </c>
      <c r="C1622" s="11" t="s">
        <v>16</v>
      </c>
      <c r="D1622">
        <v>0</v>
      </c>
      <c r="E1622" s="76">
        <v>270.96236637211967</v>
      </c>
      <c r="F1622" s="76">
        <v>2.4329089764394456</v>
      </c>
      <c r="G1622" s="76">
        <v>5.6019799417608693</v>
      </c>
      <c r="H1622" s="35">
        <f t="shared" si="30"/>
        <v>403</v>
      </c>
    </row>
    <row r="1623" spans="1:8" x14ac:dyDescent="0.2">
      <c r="A1623" s="3" t="s">
        <v>35</v>
      </c>
      <c r="B1623" s="7">
        <v>6</v>
      </c>
      <c r="C1623" s="11" t="s">
        <v>16</v>
      </c>
      <c r="D1623">
        <v>0</v>
      </c>
      <c r="E1623" s="76">
        <v>4.7123889803846897</v>
      </c>
      <c r="F1623" s="76">
        <v>0.67324113174981504</v>
      </c>
      <c r="G1623" s="76">
        <v>1.5501949939575645</v>
      </c>
      <c r="H1623" s="35">
        <f t="shared" si="30"/>
        <v>7</v>
      </c>
    </row>
    <row r="1624" spans="1:8" x14ac:dyDescent="0.2">
      <c r="A1624" s="3" t="s">
        <v>35</v>
      </c>
      <c r="B1624" s="7">
        <v>6</v>
      </c>
      <c r="C1624" s="11" t="s">
        <v>16</v>
      </c>
      <c r="D1624">
        <v>0</v>
      </c>
      <c r="E1624" s="76">
        <v>190.06635554218249</v>
      </c>
      <c r="F1624" s="76">
        <v>2.2789052473466027</v>
      </c>
      <c r="G1624" s="76">
        <v>5.2473732508861959</v>
      </c>
      <c r="H1624" s="35">
        <f t="shared" si="30"/>
        <v>403</v>
      </c>
    </row>
    <row r="1625" spans="1:8" x14ac:dyDescent="0.2">
      <c r="A1625" s="3" t="s">
        <v>35</v>
      </c>
      <c r="B1625" s="7">
        <v>6</v>
      </c>
      <c r="C1625" s="11" t="s">
        <v>16</v>
      </c>
      <c r="D1625">
        <v>0</v>
      </c>
      <c r="E1625" s="76">
        <v>18.849555921538759</v>
      </c>
      <c r="F1625" s="76">
        <v>1.2753011230777775</v>
      </c>
      <c r="G1625" s="76">
        <v>2.9364893550774553</v>
      </c>
      <c r="H1625" s="35">
        <f t="shared" si="30"/>
        <v>20</v>
      </c>
    </row>
    <row r="1626" spans="1:8" x14ac:dyDescent="0.2">
      <c r="A1626" s="3" t="s">
        <v>35</v>
      </c>
      <c r="B1626" s="7">
        <v>6</v>
      </c>
      <c r="C1626" s="11" t="s">
        <v>16</v>
      </c>
      <c r="D1626">
        <v>0</v>
      </c>
      <c r="E1626" s="76">
        <v>6.2831853071795862</v>
      </c>
      <c r="F1626" s="76">
        <v>0.79817986835811505</v>
      </c>
      <c r="G1626" s="76">
        <v>1.8378770664093453</v>
      </c>
      <c r="H1626" s="35">
        <f t="shared" si="30"/>
        <v>7</v>
      </c>
    </row>
    <row r="1627" spans="1:8" x14ac:dyDescent="0.2">
      <c r="A1627" s="3" t="s">
        <v>35</v>
      </c>
      <c r="B1627" s="7">
        <v>6</v>
      </c>
      <c r="C1627" s="11" t="s">
        <v>16</v>
      </c>
      <c r="D1627">
        <v>0</v>
      </c>
      <c r="E1627" s="76">
        <v>25.132741228718345</v>
      </c>
      <c r="F1627" s="76">
        <v>1.4002398596860774</v>
      </c>
      <c r="G1627" s="76">
        <v>3.2241714275292361</v>
      </c>
      <c r="H1627" s="35">
        <f t="shared" si="30"/>
        <v>55</v>
      </c>
    </row>
    <row r="1628" spans="1:8" x14ac:dyDescent="0.2">
      <c r="A1628" s="3" t="s">
        <v>35</v>
      </c>
      <c r="B1628" s="7">
        <v>6</v>
      </c>
      <c r="C1628" s="11" t="s">
        <v>16</v>
      </c>
      <c r="D1628">
        <v>0</v>
      </c>
      <c r="E1628" s="76">
        <v>47.123889803846893</v>
      </c>
      <c r="F1628" s="76">
        <v>1.673241131749815</v>
      </c>
      <c r="G1628" s="76">
        <v>3.85278008695161</v>
      </c>
      <c r="H1628" s="35">
        <f t="shared" si="30"/>
        <v>55</v>
      </c>
    </row>
    <row r="1629" spans="1:8" x14ac:dyDescent="0.2">
      <c r="A1629" s="3" t="s">
        <v>35</v>
      </c>
      <c r="B1629" s="7">
        <v>6</v>
      </c>
      <c r="C1629" s="11" t="s">
        <v>16</v>
      </c>
      <c r="D1629">
        <v>0</v>
      </c>
      <c r="E1629" s="76">
        <v>125.66370614359172</v>
      </c>
      <c r="F1629" s="76">
        <v>2.0992098640220962</v>
      </c>
      <c r="G1629" s="76">
        <v>4.8336093399633366</v>
      </c>
      <c r="H1629" s="35">
        <f t="shared" si="30"/>
        <v>148</v>
      </c>
    </row>
    <row r="1630" spans="1:8" x14ac:dyDescent="0.2">
      <c r="A1630" s="3" t="s">
        <v>35</v>
      </c>
      <c r="B1630" s="7">
        <v>6</v>
      </c>
      <c r="C1630" s="11" t="s">
        <v>16</v>
      </c>
      <c r="D1630">
        <v>0</v>
      </c>
      <c r="E1630" s="76">
        <v>568.62827029975256</v>
      </c>
      <c r="F1630" s="76">
        <v>2.7548284475633182</v>
      </c>
      <c r="G1630" s="76">
        <v>6.343226917115226</v>
      </c>
      <c r="H1630" s="35">
        <f t="shared" si="30"/>
        <v>1097</v>
      </c>
    </row>
    <row r="1631" spans="1:8" x14ac:dyDescent="0.2">
      <c r="A1631" s="3" t="s">
        <v>35</v>
      </c>
      <c r="B1631" s="7">
        <v>6</v>
      </c>
      <c r="C1631" s="11" t="s">
        <v>16</v>
      </c>
      <c r="D1631">
        <v>0</v>
      </c>
      <c r="E1631" s="76">
        <v>309.4468763785946</v>
      </c>
      <c r="F1631" s="76">
        <v>2.4905861031917453</v>
      </c>
      <c r="G1631" s="76">
        <v>5.734786434027443</v>
      </c>
      <c r="H1631" s="35">
        <f t="shared" si="30"/>
        <v>403</v>
      </c>
    </row>
    <row r="1632" spans="1:8" x14ac:dyDescent="0.2">
      <c r="A1632" s="3" t="s">
        <v>35</v>
      </c>
      <c r="B1632" s="7">
        <v>6</v>
      </c>
      <c r="C1632" s="11" t="s">
        <v>16</v>
      </c>
      <c r="D1632">
        <v>0</v>
      </c>
      <c r="E1632" s="76">
        <v>171.21679962064371</v>
      </c>
      <c r="F1632" s="76">
        <v>2.2335463749707762</v>
      </c>
      <c r="G1632" s="76">
        <v>5.1429305875185989</v>
      </c>
      <c r="H1632" s="35">
        <f t="shared" si="30"/>
        <v>403</v>
      </c>
    </row>
    <row r="1633" spans="1:8" x14ac:dyDescent="0.2">
      <c r="A1633" s="3" t="s">
        <v>35</v>
      </c>
      <c r="B1633" s="7">
        <v>6</v>
      </c>
      <c r="C1633" s="11" t="s">
        <v>16</v>
      </c>
      <c r="D1633">
        <v>0</v>
      </c>
      <c r="E1633" s="76">
        <v>3.1415926535897931</v>
      </c>
      <c r="F1633" s="76">
        <v>0.49714987269413385</v>
      </c>
      <c r="G1633" s="76">
        <v>1.1447298858494002</v>
      </c>
      <c r="H1633" s="35">
        <f t="shared" si="30"/>
        <v>7</v>
      </c>
    </row>
    <row r="1634" spans="1:8" x14ac:dyDescent="0.2">
      <c r="A1634" s="3" t="s">
        <v>35</v>
      </c>
      <c r="B1634" s="7">
        <v>6</v>
      </c>
      <c r="C1634" s="11" t="s">
        <v>16</v>
      </c>
      <c r="D1634">
        <v>5</v>
      </c>
      <c r="E1634" s="76">
        <v>65.973445725385659</v>
      </c>
      <c r="F1634" s="76">
        <v>1.8193691674280532</v>
      </c>
      <c r="G1634" s="76">
        <v>4.1892523235728234</v>
      </c>
      <c r="H1634" s="35">
        <f t="shared" si="30"/>
        <v>148</v>
      </c>
    </row>
    <row r="1635" spans="1:8" x14ac:dyDescent="0.2">
      <c r="A1635" s="3" t="s">
        <v>35</v>
      </c>
      <c r="B1635" s="7">
        <v>6</v>
      </c>
      <c r="C1635" s="11" t="s">
        <v>16</v>
      </c>
      <c r="D1635">
        <v>0</v>
      </c>
      <c r="E1635" s="76">
        <v>81.681408993334628</v>
      </c>
      <c r="F1635" s="76">
        <v>1.9121232206649519</v>
      </c>
      <c r="G1635" s="76">
        <v>4.4028264238708825</v>
      </c>
      <c r="H1635" s="35">
        <f t="shared" si="30"/>
        <v>148</v>
      </c>
    </row>
    <row r="1636" spans="1:8" x14ac:dyDescent="0.2">
      <c r="A1636" s="3" t="s">
        <v>35</v>
      </c>
      <c r="B1636" s="7">
        <v>6</v>
      </c>
      <c r="C1636" s="11" t="s">
        <v>16</v>
      </c>
      <c r="D1636">
        <v>5</v>
      </c>
      <c r="E1636" s="76">
        <v>139.8008730847458</v>
      </c>
      <c r="F1636" s="76">
        <v>2.1455098836750652</v>
      </c>
      <c r="G1636" s="76">
        <v>4.9402190750215951</v>
      </c>
      <c r="H1636" s="35">
        <f t="shared" si="30"/>
        <v>148</v>
      </c>
    </row>
    <row r="1637" spans="1:8" x14ac:dyDescent="0.2">
      <c r="A1637" s="3" t="s">
        <v>35</v>
      </c>
      <c r="B1637" s="7">
        <v>6</v>
      </c>
      <c r="C1637" s="11" t="s">
        <v>16</v>
      </c>
      <c r="D1637">
        <v>0</v>
      </c>
      <c r="E1637" s="76">
        <v>327.51103413673593</v>
      </c>
      <c r="F1637" s="76">
        <v>2.5152259363399287</v>
      </c>
      <c r="G1637" s="76">
        <v>5.7915217465283106</v>
      </c>
      <c r="H1637" s="35">
        <f t="shared" si="30"/>
        <v>403</v>
      </c>
    </row>
    <row r="1638" spans="1:8" x14ac:dyDescent="0.2">
      <c r="A1638" s="3" t="s">
        <v>35</v>
      </c>
      <c r="B1638" s="2">
        <v>7</v>
      </c>
      <c r="C1638" s="3" t="s">
        <v>16</v>
      </c>
      <c r="D1638">
        <v>65</v>
      </c>
      <c r="E1638" s="76">
        <v>11385.131776609411</v>
      </c>
      <c r="F1638" s="76">
        <v>4.0563380616989093</v>
      </c>
      <c r="G1638" s="76">
        <v>9.3400635530122695</v>
      </c>
      <c r="H1638" s="35">
        <f t="shared" si="30"/>
        <v>22026</v>
      </c>
    </row>
    <row r="1639" spans="1:8" x14ac:dyDescent="0.2">
      <c r="A1639" s="3" t="s">
        <v>35</v>
      </c>
      <c r="B1639" s="2">
        <v>7</v>
      </c>
      <c r="C1639" s="3" t="s">
        <v>16</v>
      </c>
      <c r="D1639">
        <v>30</v>
      </c>
      <c r="E1639" s="76">
        <v>3312.8094532104369</v>
      </c>
      <c r="F1639" s="76">
        <v>3.5201964567696389</v>
      </c>
      <c r="G1639" s="76">
        <v>8.1055518857682287</v>
      </c>
      <c r="H1639" s="35">
        <f t="shared" si="30"/>
        <v>8103</v>
      </c>
    </row>
    <row r="1640" spans="1:8" x14ac:dyDescent="0.2">
      <c r="A1640" s="3" t="s">
        <v>35</v>
      </c>
      <c r="B1640" s="7">
        <v>7</v>
      </c>
      <c r="C1640" s="11" t="s">
        <v>16</v>
      </c>
      <c r="D1640">
        <v>0</v>
      </c>
      <c r="E1640" s="76">
        <v>3.1415926535897931</v>
      </c>
      <c r="F1640" s="76">
        <v>0.49714987269413385</v>
      </c>
      <c r="G1640" s="76">
        <v>1.1447298858494002</v>
      </c>
      <c r="H1640" s="35">
        <f t="shared" si="30"/>
        <v>7</v>
      </c>
    </row>
    <row r="1641" spans="1:8" x14ac:dyDescent="0.2">
      <c r="A1641" s="3" t="s">
        <v>35</v>
      </c>
      <c r="B1641" s="7">
        <v>7</v>
      </c>
      <c r="C1641" s="11" t="s">
        <v>16</v>
      </c>
      <c r="D1641">
        <v>0</v>
      </c>
      <c r="E1641" s="76">
        <v>7.0685834705770345</v>
      </c>
      <c r="F1641" s="76">
        <v>0.84933239080549627</v>
      </c>
      <c r="G1641" s="76">
        <v>1.9556601020657289</v>
      </c>
      <c r="H1641" s="35">
        <f t="shared" si="30"/>
        <v>20</v>
      </c>
    </row>
    <row r="1642" spans="1:8" x14ac:dyDescent="0.2">
      <c r="A1642" s="3" t="s">
        <v>35</v>
      </c>
      <c r="B1642" s="7">
        <v>7</v>
      </c>
      <c r="C1642" s="11" t="s">
        <v>16</v>
      </c>
      <c r="D1642">
        <v>0</v>
      </c>
      <c r="E1642" s="76">
        <v>4.7123889803846897</v>
      </c>
      <c r="F1642" s="76">
        <v>0.67324113174981504</v>
      </c>
      <c r="G1642" s="76">
        <v>1.5501949939575645</v>
      </c>
      <c r="H1642" s="35">
        <f t="shared" si="30"/>
        <v>7</v>
      </c>
    </row>
    <row r="1643" spans="1:8" x14ac:dyDescent="0.2">
      <c r="A1643" s="3" t="s">
        <v>35</v>
      </c>
      <c r="B1643" s="7">
        <v>7</v>
      </c>
      <c r="C1643" s="11" t="s">
        <v>16</v>
      </c>
      <c r="D1643">
        <v>0</v>
      </c>
      <c r="E1643" s="76">
        <v>4.7123889803846897</v>
      </c>
      <c r="F1643" s="76">
        <v>0.67324113174981504</v>
      </c>
      <c r="G1643" s="76">
        <v>1.5501949939575645</v>
      </c>
      <c r="H1643" s="35">
        <f t="shared" si="30"/>
        <v>7</v>
      </c>
    </row>
    <row r="1644" spans="1:8" x14ac:dyDescent="0.2">
      <c r="A1644" s="3" t="s">
        <v>35</v>
      </c>
      <c r="B1644" s="7">
        <v>7</v>
      </c>
      <c r="C1644" s="11" t="s">
        <v>16</v>
      </c>
      <c r="D1644">
        <v>0</v>
      </c>
      <c r="E1644" s="76">
        <v>1.5707963267948966</v>
      </c>
      <c r="F1644" s="76">
        <v>0.19611987703015263</v>
      </c>
      <c r="G1644" s="76">
        <v>0.45158270528945482</v>
      </c>
      <c r="H1644" s="35">
        <f t="shared" si="30"/>
        <v>3</v>
      </c>
    </row>
    <row r="1645" spans="1:8" x14ac:dyDescent="0.2">
      <c r="A1645" s="3" t="s">
        <v>35</v>
      </c>
      <c r="B1645" s="7">
        <v>7</v>
      </c>
      <c r="C1645" s="11" t="s">
        <v>16</v>
      </c>
      <c r="D1645">
        <v>0</v>
      </c>
      <c r="E1645" s="76">
        <v>3.1415926535897931</v>
      </c>
      <c r="F1645" s="76">
        <v>0.49714987269413385</v>
      </c>
      <c r="G1645" s="76">
        <v>1.1447298858494002</v>
      </c>
      <c r="H1645" s="35">
        <f t="shared" si="30"/>
        <v>7</v>
      </c>
    </row>
    <row r="1646" spans="1:8" x14ac:dyDescent="0.2">
      <c r="A1646" s="3" t="s">
        <v>35</v>
      </c>
      <c r="B1646" s="7">
        <v>7</v>
      </c>
      <c r="C1646" s="11" t="s">
        <v>16</v>
      </c>
      <c r="D1646">
        <v>0</v>
      </c>
      <c r="E1646" s="76">
        <v>0.78539816339744828</v>
      </c>
      <c r="F1646" s="76">
        <v>-0.10491011863382856</v>
      </c>
      <c r="G1646" s="76">
        <v>-0.24156447527049049</v>
      </c>
      <c r="H1646" s="35">
        <f t="shared" si="30"/>
        <v>1</v>
      </c>
    </row>
    <row r="1647" spans="1:8" x14ac:dyDescent="0.2">
      <c r="A1647" s="3" t="s">
        <v>35</v>
      </c>
      <c r="B1647" s="7">
        <v>7</v>
      </c>
      <c r="C1647" s="11" t="s">
        <v>16</v>
      </c>
      <c r="D1647">
        <v>0</v>
      </c>
      <c r="E1647" s="76">
        <v>4.7123889803846897</v>
      </c>
      <c r="F1647" s="76">
        <v>0.67324113174981504</v>
      </c>
      <c r="G1647" s="76">
        <v>1.5501949939575645</v>
      </c>
      <c r="H1647" s="35">
        <f t="shared" si="30"/>
        <v>7</v>
      </c>
    </row>
    <row r="1648" spans="1:8" x14ac:dyDescent="0.2">
      <c r="A1648" s="3" t="s">
        <v>35</v>
      </c>
      <c r="B1648" s="7">
        <v>7</v>
      </c>
      <c r="C1648" s="11" t="s">
        <v>16</v>
      </c>
      <c r="D1648">
        <v>5</v>
      </c>
      <c r="E1648" s="76">
        <v>65.973445725385659</v>
      </c>
      <c r="F1648" s="76">
        <v>1.8193691674280532</v>
      </c>
      <c r="G1648" s="76">
        <v>4.1892523235728234</v>
      </c>
      <c r="H1648" s="35">
        <f t="shared" si="30"/>
        <v>148</v>
      </c>
    </row>
    <row r="1649" spans="1:8" x14ac:dyDescent="0.2">
      <c r="A1649" s="3" t="s">
        <v>35</v>
      </c>
      <c r="B1649" s="7">
        <v>7</v>
      </c>
      <c r="C1649" s="11" t="s">
        <v>16</v>
      </c>
      <c r="D1649">
        <v>5</v>
      </c>
      <c r="E1649" s="76">
        <v>73.827427359360144</v>
      </c>
      <c r="F1649" s="76">
        <v>1.8682177349658702</v>
      </c>
      <c r="G1649" s="76">
        <v>4.3017303069995139</v>
      </c>
      <c r="H1649" s="35">
        <f t="shared" si="30"/>
        <v>148</v>
      </c>
    </row>
    <row r="1650" spans="1:8" x14ac:dyDescent="0.2">
      <c r="A1650" s="3" t="s">
        <v>35</v>
      </c>
      <c r="B1650" s="7">
        <v>7</v>
      </c>
      <c r="C1650" s="11" t="s">
        <v>16</v>
      </c>
      <c r="D1650">
        <v>5</v>
      </c>
      <c r="E1650" s="76">
        <v>173.57299411083608</v>
      </c>
      <c r="F1650" s="76">
        <v>2.2394821550512822</v>
      </c>
      <c r="G1650" s="76">
        <v>5.1565982262472625</v>
      </c>
      <c r="H1650" s="35">
        <f t="shared" si="30"/>
        <v>403</v>
      </c>
    </row>
    <row r="1651" spans="1:8" x14ac:dyDescent="0.2">
      <c r="A1651" s="3" t="s">
        <v>35</v>
      </c>
      <c r="B1651" s="7">
        <v>7</v>
      </c>
      <c r="C1651" s="11" t="s">
        <v>16</v>
      </c>
      <c r="D1651">
        <v>0</v>
      </c>
      <c r="E1651" s="76">
        <v>21.991148575128552</v>
      </c>
      <c r="F1651" s="76">
        <v>1.3422479127083906</v>
      </c>
      <c r="G1651" s="76">
        <v>3.0906400349047134</v>
      </c>
      <c r="H1651" s="35">
        <f t="shared" si="30"/>
        <v>55</v>
      </c>
    </row>
    <row r="1652" spans="1:8" x14ac:dyDescent="0.2">
      <c r="A1652" s="3" t="s">
        <v>35</v>
      </c>
      <c r="B1652" s="7">
        <v>7</v>
      </c>
      <c r="C1652" s="11" t="s">
        <v>16</v>
      </c>
      <c r="D1652">
        <v>0</v>
      </c>
      <c r="E1652" s="76">
        <v>4.7123889803846897</v>
      </c>
      <c r="F1652" s="76">
        <v>0.67324113174981504</v>
      </c>
      <c r="G1652" s="76">
        <v>1.5501949939575645</v>
      </c>
      <c r="H1652" s="35">
        <f t="shared" si="30"/>
        <v>7</v>
      </c>
    </row>
    <row r="1653" spans="1:8" x14ac:dyDescent="0.2">
      <c r="A1653" s="3" t="s">
        <v>35</v>
      </c>
      <c r="B1653" s="7">
        <v>7</v>
      </c>
      <c r="C1653" s="11" t="s">
        <v>16</v>
      </c>
      <c r="D1653">
        <v>0</v>
      </c>
      <c r="E1653" s="76">
        <v>25.132741228718345</v>
      </c>
      <c r="F1653" s="76">
        <v>1.4002398596860774</v>
      </c>
      <c r="G1653" s="76">
        <v>3.2241714275292361</v>
      </c>
      <c r="H1653" s="35">
        <f t="shared" si="30"/>
        <v>55</v>
      </c>
    </row>
    <row r="1654" spans="1:8" x14ac:dyDescent="0.2">
      <c r="A1654" s="3" t="s">
        <v>35</v>
      </c>
      <c r="B1654" s="7">
        <v>7</v>
      </c>
      <c r="C1654" s="11" t="s">
        <v>16</v>
      </c>
      <c r="D1654">
        <v>0</v>
      </c>
      <c r="E1654" s="76">
        <v>57.334065928013722</v>
      </c>
      <c r="F1654" s="76">
        <v>1.7584127414866273</v>
      </c>
      <c r="G1654" s="76">
        <v>4.048894965877901</v>
      </c>
      <c r="H1654" s="35">
        <f t="shared" si="30"/>
        <v>148</v>
      </c>
    </row>
    <row r="1655" spans="1:8" x14ac:dyDescent="0.2">
      <c r="A1655" s="3" t="s">
        <v>35</v>
      </c>
      <c r="B1655" s="7">
        <v>7</v>
      </c>
      <c r="C1655" s="11" t="s">
        <v>16</v>
      </c>
      <c r="D1655">
        <v>0</v>
      </c>
      <c r="E1655" s="76">
        <v>0.78539816339744828</v>
      </c>
      <c r="F1655" s="76">
        <v>-0.10491011863382856</v>
      </c>
      <c r="G1655" s="76">
        <v>-0.24156447527049049</v>
      </c>
      <c r="H1655" s="35">
        <f t="shared" si="30"/>
        <v>1</v>
      </c>
    </row>
    <row r="1656" spans="1:8" x14ac:dyDescent="0.2">
      <c r="A1656" s="3" t="s">
        <v>35</v>
      </c>
      <c r="B1656" s="7">
        <v>7</v>
      </c>
      <c r="C1656" s="11" t="s">
        <v>16</v>
      </c>
      <c r="D1656">
        <v>0</v>
      </c>
      <c r="E1656" s="76">
        <v>134.30308594096365</v>
      </c>
      <c r="F1656" s="76">
        <v>2.1280859917583252</v>
      </c>
      <c r="G1656" s="76">
        <v>4.9000990812321694</v>
      </c>
      <c r="H1656" s="35">
        <f t="shared" si="30"/>
        <v>148</v>
      </c>
    </row>
    <row r="1657" spans="1:8" x14ac:dyDescent="0.2">
      <c r="A1657" s="3" t="s">
        <v>35</v>
      </c>
      <c r="B1657" s="7">
        <v>7</v>
      </c>
      <c r="C1657" s="11" t="s">
        <v>16</v>
      </c>
      <c r="D1657">
        <v>0</v>
      </c>
      <c r="E1657" s="76">
        <v>42.411500823462205</v>
      </c>
      <c r="F1657" s="76">
        <v>1.62748364118914</v>
      </c>
      <c r="G1657" s="76">
        <v>3.7474195712937837</v>
      </c>
      <c r="H1657" s="35">
        <f t="shared" si="30"/>
        <v>55</v>
      </c>
    </row>
    <row r="1658" spans="1:8" x14ac:dyDescent="0.2">
      <c r="A1658" s="3" t="s">
        <v>35</v>
      </c>
      <c r="B1658" s="7">
        <v>7</v>
      </c>
      <c r="C1658" s="11" t="s">
        <v>16</v>
      </c>
      <c r="D1658">
        <v>0</v>
      </c>
      <c r="E1658" s="76">
        <v>31.415926535897931</v>
      </c>
      <c r="F1658" s="76">
        <v>1.4971498726941339</v>
      </c>
      <c r="G1658" s="76">
        <v>3.4473149788434458</v>
      </c>
      <c r="H1658" s="35">
        <f t="shared" si="30"/>
        <v>55</v>
      </c>
    </row>
    <row r="1659" spans="1:8" x14ac:dyDescent="0.2">
      <c r="A1659" s="3" t="s">
        <v>35</v>
      </c>
      <c r="B1659" s="7">
        <v>7</v>
      </c>
      <c r="C1659" s="11" t="s">
        <v>16</v>
      </c>
      <c r="D1659">
        <v>5</v>
      </c>
      <c r="E1659" s="76">
        <v>1445.1326206513049</v>
      </c>
      <c r="F1659" s="76">
        <v>3.159907704375708</v>
      </c>
      <c r="G1659" s="76">
        <v>7.2759563753325409</v>
      </c>
      <c r="H1659" s="35">
        <f t="shared" si="30"/>
        <v>2981</v>
      </c>
    </row>
    <row r="1660" spans="1:8" x14ac:dyDescent="0.2">
      <c r="A1660" s="3" t="s">
        <v>35</v>
      </c>
      <c r="B1660" s="7">
        <v>7</v>
      </c>
      <c r="C1660" s="11" t="s">
        <v>16</v>
      </c>
      <c r="D1660">
        <v>0</v>
      </c>
      <c r="E1660" s="76">
        <v>722.56631032565247</v>
      </c>
      <c r="F1660" s="76">
        <v>2.8588777087117268</v>
      </c>
      <c r="G1660" s="76">
        <v>6.5828091947725955</v>
      </c>
      <c r="H1660" s="35">
        <f t="shared" si="30"/>
        <v>1097</v>
      </c>
    </row>
    <row r="1661" spans="1:8" x14ac:dyDescent="0.2">
      <c r="A1661" s="3" t="s">
        <v>35</v>
      </c>
      <c r="B1661" s="7">
        <v>7</v>
      </c>
      <c r="C1661" s="11" t="s">
        <v>16</v>
      </c>
      <c r="D1661">
        <v>0</v>
      </c>
      <c r="E1661" s="76">
        <v>501.86942641096942</v>
      </c>
      <c r="F1661" s="76">
        <v>2.7005907395245714</v>
      </c>
      <c r="G1661" s="76">
        <v>6.2183399791070446</v>
      </c>
      <c r="H1661" s="35">
        <f t="shared" si="30"/>
        <v>1097</v>
      </c>
    </row>
    <row r="1662" spans="1:8" x14ac:dyDescent="0.2">
      <c r="A1662" s="3" t="s">
        <v>35</v>
      </c>
      <c r="B1662" s="7">
        <v>7</v>
      </c>
      <c r="C1662" s="11" t="s">
        <v>16</v>
      </c>
      <c r="D1662">
        <v>5</v>
      </c>
      <c r="E1662" s="76">
        <v>554.49110335859848</v>
      </c>
      <c r="F1662" s="76">
        <v>2.7438945824179752</v>
      </c>
      <c r="G1662" s="76">
        <v>6.318050762222752</v>
      </c>
      <c r="H1662" s="35">
        <f t="shared" si="30"/>
        <v>1097</v>
      </c>
    </row>
    <row r="1663" spans="1:8" x14ac:dyDescent="0.2">
      <c r="A1663" s="3" t="s">
        <v>35</v>
      </c>
      <c r="B1663" s="7">
        <v>7</v>
      </c>
      <c r="C1663" s="11" t="s">
        <v>16</v>
      </c>
      <c r="D1663">
        <v>0</v>
      </c>
      <c r="E1663" s="76">
        <v>150.79644737231007</v>
      </c>
      <c r="F1663" s="76">
        <v>2.1783911100697209</v>
      </c>
      <c r="G1663" s="76">
        <v>5.0159308967572906</v>
      </c>
      <c r="H1663" s="35">
        <f t="shared" si="30"/>
        <v>403</v>
      </c>
    </row>
    <row r="1664" spans="1:8" x14ac:dyDescent="0.2">
      <c r="A1664" s="3" t="s">
        <v>35</v>
      </c>
      <c r="B1664" s="7">
        <v>7</v>
      </c>
      <c r="C1664" s="11" t="s">
        <v>16</v>
      </c>
      <c r="D1664">
        <v>0</v>
      </c>
      <c r="E1664" s="76">
        <v>86.393797973719316</v>
      </c>
      <c r="F1664" s="76">
        <v>1.9364825665243965</v>
      </c>
      <c r="G1664" s="76">
        <v>4.4589158905219257</v>
      </c>
      <c r="H1664" s="35">
        <f t="shared" si="30"/>
        <v>148</v>
      </c>
    </row>
    <row r="1665" spans="1:8" x14ac:dyDescent="0.2">
      <c r="A1665" s="3" t="s">
        <v>35</v>
      </c>
      <c r="B1665" s="7">
        <v>7</v>
      </c>
      <c r="C1665" s="11" t="s">
        <v>16</v>
      </c>
      <c r="D1665">
        <v>0</v>
      </c>
      <c r="E1665" s="76">
        <v>31.415926535897931</v>
      </c>
      <c r="F1665" s="76">
        <v>1.4971498726941339</v>
      </c>
      <c r="G1665" s="76">
        <v>3.4473149788434458</v>
      </c>
      <c r="H1665" s="35">
        <f t="shared" si="30"/>
        <v>55</v>
      </c>
    </row>
    <row r="1666" spans="1:8" x14ac:dyDescent="0.2">
      <c r="A1666" s="3" t="s">
        <v>35</v>
      </c>
      <c r="B1666" s="10">
        <v>7</v>
      </c>
      <c r="C1666" s="28" t="s">
        <v>16</v>
      </c>
      <c r="D1666">
        <v>25</v>
      </c>
      <c r="E1666" s="76">
        <v>94.247779607693786</v>
      </c>
      <c r="F1666" s="76">
        <v>1.9742711274137963</v>
      </c>
      <c r="G1666" s="76">
        <v>4.5459272675115558</v>
      </c>
      <c r="H1666" s="35">
        <f t="shared" si="30"/>
        <v>148</v>
      </c>
    </row>
    <row r="1667" spans="1:8" x14ac:dyDescent="0.2">
      <c r="A1667" s="3" t="s">
        <v>35</v>
      </c>
      <c r="B1667" s="10">
        <v>7</v>
      </c>
      <c r="C1667" s="28" t="s">
        <v>16</v>
      </c>
      <c r="D1667">
        <v>30</v>
      </c>
      <c r="E1667" s="76">
        <v>6426.1277729179219</v>
      </c>
      <c r="F1667" s="76">
        <v>3.8079493565285265</v>
      </c>
      <c r="G1667" s="76">
        <v>8.7681274232188535</v>
      </c>
      <c r="H1667" s="35">
        <f t="shared" ref="H1667:H1730" si="31">VLOOKUP(E1667,J$2:K$16,2)</f>
        <v>8103</v>
      </c>
    </row>
    <row r="1668" spans="1:8" x14ac:dyDescent="0.2">
      <c r="A1668" s="3" t="s">
        <v>35</v>
      </c>
      <c r="B1668" s="10">
        <v>7</v>
      </c>
      <c r="C1668" s="28" t="s">
        <v>16</v>
      </c>
      <c r="D1668">
        <v>0</v>
      </c>
      <c r="E1668" s="76">
        <v>644.02649398590756</v>
      </c>
      <c r="F1668" s="76">
        <v>2.8089037337498883</v>
      </c>
      <c r="G1668" s="76">
        <v>6.4677398649878084</v>
      </c>
      <c r="H1668" s="35">
        <f t="shared" si="31"/>
        <v>1097</v>
      </c>
    </row>
    <row r="1669" spans="1:8" x14ac:dyDescent="0.2">
      <c r="A1669" s="3" t="s">
        <v>35</v>
      </c>
      <c r="B1669" s="10">
        <v>8</v>
      </c>
      <c r="C1669" s="28" t="s">
        <v>16</v>
      </c>
      <c r="D1669">
        <v>15</v>
      </c>
      <c r="E1669" s="76">
        <v>456.31633293391747</v>
      </c>
      <c r="F1669" s="76">
        <v>2.6592660137565023</v>
      </c>
      <c r="G1669" s="76">
        <v>6.1231862815814209</v>
      </c>
      <c r="H1669" s="35">
        <f t="shared" si="31"/>
        <v>1097</v>
      </c>
    </row>
    <row r="1670" spans="1:8" x14ac:dyDescent="0.2">
      <c r="A1670" s="3" t="s">
        <v>35</v>
      </c>
      <c r="B1670" s="10">
        <v>8</v>
      </c>
      <c r="C1670" s="28" t="s">
        <v>16</v>
      </c>
      <c r="D1670">
        <v>10</v>
      </c>
      <c r="E1670" s="76">
        <v>104.45795573186062</v>
      </c>
      <c r="F1670" s="76">
        <v>2.0189415223332574</v>
      </c>
      <c r="G1670" s="76">
        <v>4.6487846529512629</v>
      </c>
      <c r="H1670" s="35">
        <f t="shared" si="31"/>
        <v>148</v>
      </c>
    </row>
    <row r="1671" spans="1:8" x14ac:dyDescent="0.2">
      <c r="A1671" s="3" t="s">
        <v>35</v>
      </c>
      <c r="B1671" s="10">
        <v>8</v>
      </c>
      <c r="C1671" s="28" t="s">
        <v>16</v>
      </c>
      <c r="D1671">
        <v>5</v>
      </c>
      <c r="E1671" s="76">
        <v>436.68137884898124</v>
      </c>
      <c r="F1671" s="76">
        <v>2.6401646729482291</v>
      </c>
      <c r="G1671" s="76">
        <v>6.0792038189800923</v>
      </c>
      <c r="H1671" s="35">
        <f t="shared" si="31"/>
        <v>1097</v>
      </c>
    </row>
    <row r="1672" spans="1:8" x14ac:dyDescent="0.2">
      <c r="A1672" s="3" t="s">
        <v>35</v>
      </c>
      <c r="B1672" s="10">
        <v>8</v>
      </c>
      <c r="C1672" s="28" t="s">
        <v>16</v>
      </c>
      <c r="D1672">
        <v>5</v>
      </c>
      <c r="E1672" s="76">
        <v>358.14156250923639</v>
      </c>
      <c r="F1672" s="76">
        <v>2.5540547240306064</v>
      </c>
      <c r="G1672" s="76">
        <v>5.8809283342438956</v>
      </c>
      <c r="H1672" s="35">
        <f t="shared" si="31"/>
        <v>403</v>
      </c>
    </row>
    <row r="1673" spans="1:8" x14ac:dyDescent="0.2">
      <c r="A1673" s="3" t="s">
        <v>35</v>
      </c>
      <c r="B1673" s="10">
        <v>8</v>
      </c>
      <c r="C1673" s="28" t="s">
        <v>16</v>
      </c>
      <c r="D1673">
        <v>0</v>
      </c>
      <c r="E1673" s="76">
        <v>219.91148575128551</v>
      </c>
      <c r="F1673" s="76">
        <v>2.3422479127083906</v>
      </c>
      <c r="G1673" s="76">
        <v>5.3932251278987593</v>
      </c>
      <c r="H1673" s="35">
        <f t="shared" si="31"/>
        <v>403</v>
      </c>
    </row>
    <row r="1674" spans="1:8" x14ac:dyDescent="0.2">
      <c r="A1674" s="3" t="s">
        <v>35</v>
      </c>
      <c r="B1674" s="10">
        <v>8</v>
      </c>
      <c r="C1674" s="28" t="s">
        <v>16</v>
      </c>
      <c r="D1674">
        <v>10</v>
      </c>
      <c r="E1674" s="76">
        <v>629.88932704475349</v>
      </c>
      <c r="F1674" s="76">
        <v>2.799264249650335</v>
      </c>
      <c r="G1674" s="76">
        <v>6.4455441325960239</v>
      </c>
      <c r="H1674" s="35">
        <f t="shared" si="31"/>
        <v>1097</v>
      </c>
    </row>
    <row r="1675" spans="1:8" x14ac:dyDescent="0.2">
      <c r="A1675" s="3" t="s">
        <v>35</v>
      </c>
      <c r="B1675" s="10">
        <v>8</v>
      </c>
      <c r="C1675" s="28" t="s">
        <v>16</v>
      </c>
      <c r="D1675">
        <v>0</v>
      </c>
      <c r="E1675" s="76">
        <v>172.78759594743863</v>
      </c>
      <c r="F1675" s="76">
        <v>2.2375125621883778</v>
      </c>
      <c r="G1675" s="76">
        <v>5.1520630710818711</v>
      </c>
      <c r="H1675" s="35">
        <f t="shared" si="31"/>
        <v>403</v>
      </c>
    </row>
    <row r="1676" spans="1:8" x14ac:dyDescent="0.2">
      <c r="A1676" s="3" t="s">
        <v>35</v>
      </c>
      <c r="B1676" s="10">
        <v>8</v>
      </c>
      <c r="C1676" s="28" t="s">
        <v>16</v>
      </c>
      <c r="D1676">
        <v>0</v>
      </c>
      <c r="E1676" s="76">
        <v>26.507188014663878</v>
      </c>
      <c r="F1676" s="76">
        <v>1.4233636585332152</v>
      </c>
      <c r="G1676" s="76">
        <v>3.2774159420480484</v>
      </c>
      <c r="H1676" s="35">
        <f t="shared" si="31"/>
        <v>55</v>
      </c>
    </row>
    <row r="1677" spans="1:8" x14ac:dyDescent="0.2">
      <c r="A1677" s="3" t="s">
        <v>35</v>
      </c>
      <c r="B1677" s="10">
        <v>8</v>
      </c>
      <c r="C1677" s="28" t="s">
        <v>16</v>
      </c>
      <c r="D1677">
        <v>15</v>
      </c>
      <c r="E1677" s="76">
        <v>966.43244006056011</v>
      </c>
      <c r="F1677" s="76">
        <v>2.9851714994049927</v>
      </c>
      <c r="G1677" s="76">
        <v>6.8736113945606201</v>
      </c>
      <c r="H1677" s="35">
        <f t="shared" si="31"/>
        <v>1097</v>
      </c>
    </row>
    <row r="1678" spans="1:8" x14ac:dyDescent="0.2">
      <c r="A1678" s="3" t="s">
        <v>35</v>
      </c>
      <c r="B1678" s="10">
        <v>8</v>
      </c>
      <c r="C1678" s="28" t="s">
        <v>16</v>
      </c>
      <c r="D1678">
        <v>5</v>
      </c>
      <c r="E1678" s="76">
        <v>466.52650905808429</v>
      </c>
      <c r="F1678" s="76">
        <v>2.6688763263473652</v>
      </c>
      <c r="G1678" s="76">
        <v>6.1453148440921543</v>
      </c>
      <c r="H1678" s="35">
        <f t="shared" si="31"/>
        <v>1097</v>
      </c>
    </row>
    <row r="1679" spans="1:8" x14ac:dyDescent="0.2">
      <c r="A1679" s="3" t="s">
        <v>35</v>
      </c>
      <c r="B1679" s="10">
        <v>8</v>
      </c>
      <c r="C1679" s="28" t="s">
        <v>16</v>
      </c>
      <c r="D1679">
        <v>40</v>
      </c>
      <c r="E1679" s="76">
        <v>763.40701482231975</v>
      </c>
      <c r="F1679" s="76">
        <v>2.8827561462924463</v>
      </c>
      <c r="G1679" s="76">
        <v>6.6377913291899482</v>
      </c>
      <c r="H1679" s="35">
        <f t="shared" si="31"/>
        <v>1097</v>
      </c>
    </row>
    <row r="1680" spans="1:8" x14ac:dyDescent="0.2">
      <c r="A1680" s="3" t="s">
        <v>35</v>
      </c>
      <c r="B1680" s="10">
        <v>8</v>
      </c>
      <c r="C1680" s="28" t="s">
        <v>16</v>
      </c>
      <c r="D1680">
        <v>0</v>
      </c>
      <c r="E1680" s="76">
        <v>181.42697574481056</v>
      </c>
      <c r="F1680" s="76">
        <v>2.2587018612583156</v>
      </c>
      <c r="G1680" s="76">
        <v>5.2008532352513033</v>
      </c>
      <c r="H1680" s="35">
        <f t="shared" si="31"/>
        <v>403</v>
      </c>
    </row>
    <row r="1681" spans="1:8" x14ac:dyDescent="0.2">
      <c r="A1681" s="3" t="s">
        <v>35</v>
      </c>
      <c r="B1681" s="2">
        <v>9</v>
      </c>
      <c r="C1681" s="3" t="s">
        <v>16</v>
      </c>
      <c r="D1681">
        <v>65</v>
      </c>
      <c r="E1681" s="76">
        <v>2122.9312356633027</v>
      </c>
      <c r="F1681" s="76">
        <v>3.326935927064897</v>
      </c>
      <c r="G1681" s="76">
        <v>7.6605530710059568</v>
      </c>
      <c r="H1681" s="35">
        <f t="shared" si="31"/>
        <v>2981</v>
      </c>
    </row>
    <row r="1682" spans="1:8" x14ac:dyDescent="0.2">
      <c r="A1682" s="3" t="s">
        <v>35</v>
      </c>
      <c r="B1682" s="2">
        <v>9</v>
      </c>
      <c r="C1682" s="3" t="s">
        <v>16</v>
      </c>
      <c r="D1682">
        <v>30</v>
      </c>
      <c r="E1682" s="76">
        <v>1123.1193736583512</v>
      </c>
      <c r="F1682" s="76">
        <v>3.0504259188312335</v>
      </c>
      <c r="G1682" s="76">
        <v>7.0238652479834629</v>
      </c>
      <c r="H1682" s="35">
        <f t="shared" si="31"/>
        <v>2981</v>
      </c>
    </row>
    <row r="1683" spans="1:8" x14ac:dyDescent="0.2">
      <c r="A1683" s="3" t="s">
        <v>35</v>
      </c>
      <c r="B1683" s="2">
        <v>9</v>
      </c>
      <c r="C1683" s="3" t="s">
        <v>16</v>
      </c>
      <c r="D1683">
        <v>70</v>
      </c>
      <c r="E1683" s="76">
        <v>1519.7454461740624</v>
      </c>
      <c r="F1683" s="76">
        <v>3.1817708507211018</v>
      </c>
      <c r="G1683" s="76">
        <v>7.3262981301933916</v>
      </c>
      <c r="H1683" s="35">
        <f t="shared" si="31"/>
        <v>2981</v>
      </c>
    </row>
    <row r="1684" spans="1:8" x14ac:dyDescent="0.2">
      <c r="A1684" s="3" t="s">
        <v>35</v>
      </c>
      <c r="B1684" s="2">
        <v>9</v>
      </c>
      <c r="C1684" s="3" t="s">
        <v>16</v>
      </c>
      <c r="D1684">
        <v>20</v>
      </c>
      <c r="E1684" s="76">
        <v>231.29975912054852</v>
      </c>
      <c r="F1684" s="76">
        <v>2.3641751804892919</v>
      </c>
      <c r="G1684" s="76">
        <v>5.4437145278211512</v>
      </c>
      <c r="H1684" s="35">
        <f t="shared" si="31"/>
        <v>403</v>
      </c>
    </row>
    <row r="1685" spans="1:8" x14ac:dyDescent="0.2">
      <c r="A1685" s="3" t="s">
        <v>35</v>
      </c>
      <c r="B1685" s="2">
        <v>9</v>
      </c>
      <c r="C1685" s="3" t="s">
        <v>16</v>
      </c>
      <c r="D1685">
        <v>25</v>
      </c>
      <c r="E1685" s="76">
        <v>740.63046808379374</v>
      </c>
      <c r="F1685" s="76">
        <v>2.8696015741034997</v>
      </c>
      <c r="G1685" s="76">
        <v>6.6075018073629668</v>
      </c>
      <c r="H1685" s="35">
        <f t="shared" si="31"/>
        <v>1097</v>
      </c>
    </row>
    <row r="1686" spans="1:8" x14ac:dyDescent="0.2">
      <c r="A1686" s="3" t="s">
        <v>35</v>
      </c>
      <c r="B1686" s="2">
        <v>9</v>
      </c>
      <c r="C1686" s="3" t="s">
        <v>16</v>
      </c>
      <c r="D1686">
        <v>20</v>
      </c>
      <c r="E1686" s="76">
        <v>791.28864962292914</v>
      </c>
      <c r="F1686" s="76">
        <v>2.8983349361793187</v>
      </c>
      <c r="G1686" s="76">
        <v>6.6736628185503477</v>
      </c>
      <c r="H1686" s="35">
        <f t="shared" si="31"/>
        <v>1097</v>
      </c>
    </row>
    <row r="1687" spans="1:8" x14ac:dyDescent="0.2">
      <c r="A1687" s="3" t="s">
        <v>35</v>
      </c>
      <c r="B1687" s="2">
        <v>9</v>
      </c>
      <c r="C1687" s="3" t="s">
        <v>16</v>
      </c>
      <c r="D1687">
        <v>10</v>
      </c>
      <c r="E1687" s="76">
        <v>842.33953024376331</v>
      </c>
      <c r="F1687" s="76">
        <v>2.9254871822229331</v>
      </c>
      <c r="G1687" s="76">
        <v>6.7361831755316812</v>
      </c>
      <c r="H1687" s="35">
        <f t="shared" si="31"/>
        <v>1097</v>
      </c>
    </row>
    <row r="1688" spans="1:8" x14ac:dyDescent="0.2">
      <c r="A1688" s="3" t="s">
        <v>35</v>
      </c>
      <c r="B1688" s="2">
        <v>9</v>
      </c>
      <c r="C1688" s="3" t="s">
        <v>16</v>
      </c>
      <c r="D1688">
        <v>10</v>
      </c>
      <c r="E1688" s="76">
        <v>46.73119072214817</v>
      </c>
      <c r="F1688" s="76">
        <v>1.669606847094721</v>
      </c>
      <c r="G1688" s="76">
        <v>3.8444118372810934</v>
      </c>
      <c r="H1688" s="35">
        <f t="shared" si="31"/>
        <v>55</v>
      </c>
    </row>
    <row r="1689" spans="1:8" x14ac:dyDescent="0.2">
      <c r="A1689" s="3" t="s">
        <v>35</v>
      </c>
      <c r="B1689" s="2">
        <v>9</v>
      </c>
      <c r="C1689" s="3" t="s">
        <v>16</v>
      </c>
      <c r="D1689">
        <v>8</v>
      </c>
      <c r="E1689" s="76">
        <v>494.80084294039244</v>
      </c>
      <c r="F1689" s="76">
        <v>2.6944304308197533</v>
      </c>
      <c r="G1689" s="76">
        <v>6.2041553441150876</v>
      </c>
      <c r="H1689" s="35">
        <f t="shared" si="31"/>
        <v>1097</v>
      </c>
    </row>
    <row r="1690" spans="1:8" x14ac:dyDescent="0.2">
      <c r="A1690" s="3" t="s">
        <v>35</v>
      </c>
      <c r="B1690" s="2">
        <v>9</v>
      </c>
      <c r="C1690" s="3" t="s">
        <v>16</v>
      </c>
      <c r="D1690">
        <v>60</v>
      </c>
      <c r="E1690" s="76">
        <v>1637.9478697653783</v>
      </c>
      <c r="F1690" s="76">
        <v>3.2143000755480218</v>
      </c>
      <c r="G1690" s="76">
        <v>7.4011994383665094</v>
      </c>
      <c r="H1690" s="35">
        <f t="shared" si="31"/>
        <v>2981</v>
      </c>
    </row>
    <row r="1691" spans="1:8" x14ac:dyDescent="0.2">
      <c r="A1691" s="3" t="s">
        <v>35</v>
      </c>
      <c r="B1691" s="2">
        <v>9</v>
      </c>
      <c r="C1691" s="3" t="s">
        <v>16</v>
      </c>
      <c r="D1691">
        <v>5</v>
      </c>
      <c r="E1691" s="76">
        <v>433.53978619539146</v>
      </c>
      <c r="F1691" s="76">
        <v>2.6370289590953702</v>
      </c>
      <c r="G1691" s="76">
        <v>6.071983571006605</v>
      </c>
      <c r="H1691" s="35">
        <f t="shared" si="31"/>
        <v>1097</v>
      </c>
    </row>
    <row r="1692" spans="1:8" x14ac:dyDescent="0.2">
      <c r="A1692" s="3" t="s">
        <v>35</v>
      </c>
      <c r="B1692" s="2">
        <v>9</v>
      </c>
      <c r="C1692" s="3" t="s">
        <v>16</v>
      </c>
      <c r="D1692">
        <v>35</v>
      </c>
      <c r="E1692" s="76">
        <v>1727.8759594743863</v>
      </c>
      <c r="F1692" s="76">
        <v>3.2375125621883778</v>
      </c>
      <c r="G1692" s="76">
        <v>7.454648164075917</v>
      </c>
      <c r="H1692" s="35">
        <f t="shared" si="31"/>
        <v>2981</v>
      </c>
    </row>
    <row r="1693" spans="1:8" x14ac:dyDescent="0.2">
      <c r="A1693" s="3" t="s">
        <v>35</v>
      </c>
      <c r="B1693" s="2">
        <v>9</v>
      </c>
      <c r="C1693" s="3" t="s">
        <v>16</v>
      </c>
      <c r="D1693">
        <v>20</v>
      </c>
      <c r="E1693" s="76">
        <v>6826.6808362506208</v>
      </c>
      <c r="F1693" s="76">
        <v>3.8342095990146583</v>
      </c>
      <c r="G1693" s="76">
        <v>8.8285938661058303</v>
      </c>
      <c r="H1693" s="35">
        <f t="shared" si="31"/>
        <v>8103</v>
      </c>
    </row>
    <row r="1694" spans="1:8" x14ac:dyDescent="0.2">
      <c r="A1694" s="3" t="s">
        <v>35</v>
      </c>
      <c r="B1694" s="7">
        <v>10</v>
      </c>
      <c r="C1694" s="11" t="s">
        <v>16</v>
      </c>
      <c r="D1694">
        <v>10</v>
      </c>
      <c r="E1694" s="76">
        <v>61.261056745000964</v>
      </c>
      <c r="F1694" s="76">
        <v>1.7871844840566518</v>
      </c>
      <c r="G1694" s="76">
        <v>4.1151443514191008</v>
      </c>
      <c r="H1694" s="35">
        <f t="shared" si="31"/>
        <v>148</v>
      </c>
    </row>
    <row r="1695" spans="1:8" x14ac:dyDescent="0.2">
      <c r="A1695" s="3" t="s">
        <v>35</v>
      </c>
      <c r="B1695" s="7">
        <v>10</v>
      </c>
      <c r="C1695" s="11" t="s">
        <v>16</v>
      </c>
      <c r="D1695">
        <v>0</v>
      </c>
      <c r="E1695" s="76">
        <v>3.1415926535897931</v>
      </c>
      <c r="F1695" s="76">
        <v>0.49714987269413385</v>
      </c>
      <c r="G1695" s="76">
        <v>1.1447298858494002</v>
      </c>
      <c r="H1695" s="35">
        <f t="shared" si="31"/>
        <v>7</v>
      </c>
    </row>
    <row r="1696" spans="1:8" x14ac:dyDescent="0.2">
      <c r="A1696" s="3" t="s">
        <v>35</v>
      </c>
      <c r="B1696" s="7">
        <v>10</v>
      </c>
      <c r="C1696" s="11" t="s">
        <v>16</v>
      </c>
      <c r="D1696">
        <v>0</v>
      </c>
      <c r="E1696" s="76">
        <v>3.1415926535897931</v>
      </c>
      <c r="F1696" s="76">
        <v>0.49714987269413385</v>
      </c>
      <c r="G1696" s="76">
        <v>1.1447298858494002</v>
      </c>
      <c r="H1696" s="35">
        <f t="shared" si="31"/>
        <v>7</v>
      </c>
    </row>
    <row r="1697" spans="1:8" x14ac:dyDescent="0.2">
      <c r="A1697" s="3" t="s">
        <v>35</v>
      </c>
      <c r="B1697" s="7">
        <v>10</v>
      </c>
      <c r="C1697" s="11" t="s">
        <v>16</v>
      </c>
      <c r="D1697">
        <v>0</v>
      </c>
      <c r="E1697" s="76">
        <v>12.566370614359172</v>
      </c>
      <c r="F1697" s="76">
        <v>1.0992098640220962</v>
      </c>
      <c r="G1697" s="76">
        <v>2.5310242469692907</v>
      </c>
      <c r="H1697" s="35">
        <f t="shared" si="31"/>
        <v>20</v>
      </c>
    </row>
    <row r="1698" spans="1:8" x14ac:dyDescent="0.2">
      <c r="A1698" s="3" t="s">
        <v>35</v>
      </c>
      <c r="B1698" s="7">
        <v>10</v>
      </c>
      <c r="C1698" s="11" t="s">
        <v>16</v>
      </c>
      <c r="D1698">
        <v>5</v>
      </c>
      <c r="E1698" s="76">
        <v>276.46015351590177</v>
      </c>
      <c r="F1698" s="76">
        <v>2.4416325448443024</v>
      </c>
      <c r="G1698" s="76">
        <v>5.6220667003276068</v>
      </c>
      <c r="H1698" s="35">
        <f t="shared" si="31"/>
        <v>403</v>
      </c>
    </row>
    <row r="1699" spans="1:8" x14ac:dyDescent="0.2">
      <c r="A1699" s="3" t="s">
        <v>35</v>
      </c>
      <c r="B1699" s="7">
        <v>10</v>
      </c>
      <c r="C1699" s="11" t="s">
        <v>16</v>
      </c>
      <c r="D1699">
        <v>0</v>
      </c>
      <c r="E1699" s="76">
        <v>59.690260418206066</v>
      </c>
      <c r="F1699" s="76">
        <v>1.7759034736469628</v>
      </c>
      <c r="G1699" s="76">
        <v>4.0891688650158402</v>
      </c>
      <c r="H1699" s="35">
        <f t="shared" si="31"/>
        <v>148</v>
      </c>
    </row>
    <row r="1700" spans="1:8" x14ac:dyDescent="0.2">
      <c r="A1700" s="3" t="s">
        <v>35</v>
      </c>
      <c r="B1700" s="7">
        <v>10</v>
      </c>
      <c r="C1700" s="11" t="s">
        <v>16</v>
      </c>
      <c r="D1700">
        <v>0</v>
      </c>
      <c r="E1700" s="76">
        <v>65.973445725385659</v>
      </c>
      <c r="F1700" s="76">
        <v>1.8193691674280532</v>
      </c>
      <c r="G1700" s="76">
        <v>4.1892523235728234</v>
      </c>
      <c r="H1700" s="35">
        <f t="shared" si="31"/>
        <v>148</v>
      </c>
    </row>
    <row r="1701" spans="1:8" x14ac:dyDescent="0.2">
      <c r="A1701" s="3" t="s">
        <v>35</v>
      </c>
      <c r="B1701" s="7">
        <v>10</v>
      </c>
      <c r="C1701" s="11" t="s">
        <v>16</v>
      </c>
      <c r="D1701">
        <v>0</v>
      </c>
      <c r="E1701" s="76">
        <v>18.849555921538759</v>
      </c>
      <c r="F1701" s="76">
        <v>1.2753011230777775</v>
      </c>
      <c r="G1701" s="76">
        <v>2.9364893550774553</v>
      </c>
      <c r="H1701" s="35">
        <f t="shared" si="31"/>
        <v>20</v>
      </c>
    </row>
    <row r="1702" spans="1:8" x14ac:dyDescent="0.2">
      <c r="A1702" s="3" t="s">
        <v>35</v>
      </c>
      <c r="B1702" s="7">
        <v>10</v>
      </c>
      <c r="C1702" s="11" t="s">
        <v>16</v>
      </c>
      <c r="D1702">
        <v>0</v>
      </c>
      <c r="E1702" s="76">
        <v>186.92476288859268</v>
      </c>
      <c r="F1702" s="76">
        <v>2.2716668384226835</v>
      </c>
      <c r="G1702" s="76">
        <v>5.2307061984009842</v>
      </c>
      <c r="H1702" s="35">
        <f t="shared" si="31"/>
        <v>403</v>
      </c>
    </row>
    <row r="1703" spans="1:8" x14ac:dyDescent="0.2">
      <c r="A1703" s="3" t="s">
        <v>35</v>
      </c>
      <c r="B1703" s="7">
        <v>10</v>
      </c>
      <c r="C1703" s="11" t="s">
        <v>16</v>
      </c>
      <c r="D1703">
        <v>0</v>
      </c>
      <c r="E1703" s="76">
        <v>506.58181539135416</v>
      </c>
      <c r="F1703" s="76">
        <v>2.7046495960014392</v>
      </c>
      <c r="G1703" s="76">
        <v>6.2276858415252816</v>
      </c>
      <c r="H1703" s="35">
        <f t="shared" si="31"/>
        <v>1097</v>
      </c>
    </row>
    <row r="1704" spans="1:8" x14ac:dyDescent="0.2">
      <c r="A1704" s="3" t="s">
        <v>35</v>
      </c>
      <c r="B1704" s="7">
        <v>10</v>
      </c>
      <c r="C1704" s="11" t="s">
        <v>16</v>
      </c>
      <c r="D1704">
        <v>5</v>
      </c>
      <c r="E1704" s="76">
        <v>389.55748904513433</v>
      </c>
      <c r="F1704" s="76">
        <v>2.5905715578563688</v>
      </c>
      <c r="G1704" s="76">
        <v>5.965011451454437</v>
      </c>
      <c r="H1704" s="35">
        <f t="shared" si="31"/>
        <v>403</v>
      </c>
    </row>
    <row r="1705" spans="1:8" x14ac:dyDescent="0.2">
      <c r="A1705" s="3" t="s">
        <v>35</v>
      </c>
      <c r="B1705" s="7">
        <v>10</v>
      </c>
      <c r="C1705" s="11" t="s">
        <v>16</v>
      </c>
      <c r="D1705">
        <v>0</v>
      </c>
      <c r="E1705" s="76">
        <v>40.840704496667314</v>
      </c>
      <c r="F1705" s="76">
        <v>1.6110932250009706</v>
      </c>
      <c r="G1705" s="76">
        <v>3.7096792433109371</v>
      </c>
      <c r="H1705" s="35">
        <f t="shared" si="31"/>
        <v>55</v>
      </c>
    </row>
    <row r="1706" spans="1:8" x14ac:dyDescent="0.2">
      <c r="A1706" s="3" t="s">
        <v>35</v>
      </c>
      <c r="B1706" s="7">
        <v>10</v>
      </c>
      <c r="C1706" s="11" t="s">
        <v>16</v>
      </c>
      <c r="D1706">
        <v>0</v>
      </c>
      <c r="E1706" s="76">
        <v>3.1415926535897931</v>
      </c>
      <c r="F1706" s="76">
        <v>0.49714987269413385</v>
      </c>
      <c r="G1706" s="76">
        <v>1.1447298858494002</v>
      </c>
      <c r="H1706" s="35">
        <f t="shared" si="31"/>
        <v>7</v>
      </c>
    </row>
    <row r="1707" spans="1:8" x14ac:dyDescent="0.2">
      <c r="A1707" s="3" t="s">
        <v>35</v>
      </c>
      <c r="B1707" s="7">
        <v>10</v>
      </c>
      <c r="C1707" s="11" t="s">
        <v>16</v>
      </c>
      <c r="D1707">
        <v>0</v>
      </c>
      <c r="E1707" s="76">
        <v>252.89820861397834</v>
      </c>
      <c r="F1707" s="76">
        <v>2.4029457530620024</v>
      </c>
      <c r="G1707" s="76">
        <v>5.5329870702739177</v>
      </c>
      <c r="H1707" s="35">
        <f t="shared" si="31"/>
        <v>403</v>
      </c>
    </row>
    <row r="1708" spans="1:8" x14ac:dyDescent="0.2">
      <c r="A1708" s="3" t="s">
        <v>35</v>
      </c>
      <c r="B1708" s="7">
        <v>10</v>
      </c>
      <c r="C1708" s="11" t="s">
        <v>16</v>
      </c>
      <c r="D1708">
        <v>0</v>
      </c>
      <c r="E1708" s="76">
        <v>412.33403578366034</v>
      </c>
      <c r="F1708" s="76">
        <v>2.6152491847721282</v>
      </c>
      <c r="G1708" s="76">
        <v>6.0218337873211336</v>
      </c>
      <c r="H1708" s="35">
        <f t="shared" si="31"/>
        <v>1097</v>
      </c>
    </row>
    <row r="1709" spans="1:8" x14ac:dyDescent="0.2">
      <c r="A1709" s="3" t="s">
        <v>35</v>
      </c>
      <c r="B1709" s="7">
        <v>10</v>
      </c>
      <c r="C1709" s="11" t="s">
        <v>16</v>
      </c>
      <c r="D1709">
        <v>0</v>
      </c>
      <c r="E1709" s="76">
        <v>15.707963267948966</v>
      </c>
      <c r="F1709" s="76">
        <v>1.1961198770301527</v>
      </c>
      <c r="G1709" s="76">
        <v>2.7541677982835004</v>
      </c>
      <c r="H1709" s="35">
        <f t="shared" si="31"/>
        <v>20</v>
      </c>
    </row>
    <row r="1710" spans="1:8" x14ac:dyDescent="0.2">
      <c r="A1710" s="3" t="s">
        <v>35</v>
      </c>
      <c r="B1710" s="7">
        <v>10</v>
      </c>
      <c r="C1710" s="11" t="s">
        <v>16</v>
      </c>
      <c r="D1710">
        <v>5</v>
      </c>
      <c r="E1710" s="76">
        <v>212.05750411731103</v>
      </c>
      <c r="F1710" s="76">
        <v>2.3264536455251585</v>
      </c>
      <c r="G1710" s="76">
        <v>5.3568574837278842</v>
      </c>
      <c r="H1710" s="35">
        <f t="shared" si="31"/>
        <v>403</v>
      </c>
    </row>
    <row r="1711" spans="1:8" x14ac:dyDescent="0.2">
      <c r="A1711" s="3" t="s">
        <v>35</v>
      </c>
      <c r="B1711" s="7">
        <v>10</v>
      </c>
      <c r="C1711" s="11" t="s">
        <v>16</v>
      </c>
      <c r="D1711">
        <v>0</v>
      </c>
      <c r="E1711" s="76">
        <v>28.274333882308138</v>
      </c>
      <c r="F1711" s="76">
        <v>1.4513923821334587</v>
      </c>
      <c r="G1711" s="76">
        <v>3.3419544631856195</v>
      </c>
      <c r="H1711" s="35">
        <f t="shared" si="31"/>
        <v>55</v>
      </c>
    </row>
    <row r="1712" spans="1:8" x14ac:dyDescent="0.2">
      <c r="A1712" s="3" t="s">
        <v>35</v>
      </c>
      <c r="B1712" s="7">
        <v>10</v>
      </c>
      <c r="C1712" s="11" t="s">
        <v>16</v>
      </c>
      <c r="D1712">
        <v>0</v>
      </c>
      <c r="E1712" s="76">
        <v>125.66370614359172</v>
      </c>
      <c r="F1712" s="76">
        <v>2.0992098640220962</v>
      </c>
      <c r="G1712" s="76">
        <v>4.8336093399633366</v>
      </c>
      <c r="H1712" s="35">
        <f t="shared" si="31"/>
        <v>148</v>
      </c>
    </row>
    <row r="1713" spans="1:8" x14ac:dyDescent="0.2">
      <c r="A1713" s="3" t="s">
        <v>35</v>
      </c>
      <c r="B1713" s="7">
        <v>10</v>
      </c>
      <c r="C1713" s="11" t="s">
        <v>16</v>
      </c>
      <c r="D1713">
        <v>0</v>
      </c>
      <c r="E1713" s="76">
        <v>37.699111843077517</v>
      </c>
      <c r="F1713" s="76">
        <v>1.5763311187417586</v>
      </c>
      <c r="G1713" s="76">
        <v>3.6296365356374003</v>
      </c>
      <c r="H1713" s="35">
        <f t="shared" si="31"/>
        <v>55</v>
      </c>
    </row>
    <row r="1714" spans="1:8" x14ac:dyDescent="0.2">
      <c r="A1714" s="3" t="s">
        <v>35</v>
      </c>
      <c r="B1714" s="7">
        <v>10</v>
      </c>
      <c r="C1714" s="11" t="s">
        <v>16</v>
      </c>
      <c r="D1714">
        <v>0</v>
      </c>
      <c r="E1714" s="76">
        <v>4.7123889803846897</v>
      </c>
      <c r="F1714" s="76">
        <v>0.67324113174981504</v>
      </c>
      <c r="G1714" s="76">
        <v>1.5501949939575645</v>
      </c>
      <c r="H1714" s="35">
        <f t="shared" si="31"/>
        <v>7</v>
      </c>
    </row>
    <row r="1715" spans="1:8" x14ac:dyDescent="0.2">
      <c r="A1715" s="3" t="s">
        <v>35</v>
      </c>
      <c r="B1715" s="7">
        <v>10</v>
      </c>
      <c r="C1715" s="11" t="s">
        <v>16</v>
      </c>
      <c r="D1715">
        <v>5</v>
      </c>
      <c r="E1715" s="76">
        <v>37.699111843077517</v>
      </c>
      <c r="F1715" s="76">
        <v>1.5763311187417586</v>
      </c>
      <c r="G1715" s="76">
        <v>3.6296365356374003</v>
      </c>
      <c r="H1715" s="35">
        <f t="shared" si="31"/>
        <v>55</v>
      </c>
    </row>
    <row r="1716" spans="1:8" x14ac:dyDescent="0.2">
      <c r="A1716" s="3" t="s">
        <v>35</v>
      </c>
      <c r="B1716" s="2">
        <v>1</v>
      </c>
      <c r="C1716" s="3" t="s">
        <v>5</v>
      </c>
      <c r="D1716">
        <v>10</v>
      </c>
      <c r="E1716" s="76">
        <v>51.836278784231588</v>
      </c>
      <c r="F1716" s="76">
        <v>1.7146338169080402</v>
      </c>
      <c r="G1716" s="76">
        <v>3.9480902667559352</v>
      </c>
      <c r="H1716" s="35">
        <f t="shared" si="31"/>
        <v>55</v>
      </c>
    </row>
    <row r="1717" spans="1:8" x14ac:dyDescent="0.2">
      <c r="A1717" s="3" t="s">
        <v>35</v>
      </c>
      <c r="B1717" s="2">
        <v>1</v>
      </c>
      <c r="C1717" s="3" t="s">
        <v>5</v>
      </c>
      <c r="D1717">
        <v>20</v>
      </c>
      <c r="E1717" s="76">
        <v>1603.1940010350413</v>
      </c>
      <c r="F1717" s="76">
        <v>3.2049860791108959</v>
      </c>
      <c r="G1717" s="76">
        <v>7.379753169014184</v>
      </c>
      <c r="H1717" s="35">
        <f t="shared" si="31"/>
        <v>2981</v>
      </c>
    </row>
    <row r="1718" spans="1:8" x14ac:dyDescent="0.2">
      <c r="A1718" s="3" t="s">
        <v>35</v>
      </c>
      <c r="B1718" s="2">
        <v>1</v>
      </c>
      <c r="C1718" s="3" t="s">
        <v>5</v>
      </c>
      <c r="D1718">
        <v>10</v>
      </c>
      <c r="E1718" s="76">
        <v>2364.0484718263192</v>
      </c>
      <c r="F1718" s="76">
        <v>3.3736563769600147</v>
      </c>
      <c r="G1718" s="76">
        <v>7.7681308824724304</v>
      </c>
      <c r="H1718" s="35">
        <f t="shared" si="31"/>
        <v>2981</v>
      </c>
    </row>
    <row r="1719" spans="1:8" x14ac:dyDescent="0.2">
      <c r="A1719" s="3" t="s">
        <v>35</v>
      </c>
      <c r="B1719" s="2">
        <v>1</v>
      </c>
      <c r="C1719" s="3" t="s">
        <v>5</v>
      </c>
      <c r="D1719">
        <v>2</v>
      </c>
      <c r="E1719" s="76">
        <v>723.54805802989927</v>
      </c>
      <c r="F1719" s="76">
        <v>2.8594673822332792</v>
      </c>
      <c r="G1719" s="76">
        <v>6.5841669682330561</v>
      </c>
      <c r="H1719" s="35">
        <f t="shared" si="31"/>
        <v>1097</v>
      </c>
    </row>
    <row r="1720" spans="1:8" x14ac:dyDescent="0.2">
      <c r="A1720" s="3" t="s">
        <v>35</v>
      </c>
      <c r="B1720" s="2">
        <v>1</v>
      </c>
      <c r="C1720" s="3" t="s">
        <v>5</v>
      </c>
      <c r="D1720">
        <v>30</v>
      </c>
      <c r="E1720" s="76">
        <v>6043.6388673433648</v>
      </c>
      <c r="F1720" s="76">
        <v>3.7812985055336692</v>
      </c>
      <c r="G1720" s="76">
        <v>8.7067615710024899</v>
      </c>
      <c r="H1720" s="35">
        <f t="shared" si="31"/>
        <v>8103</v>
      </c>
    </row>
    <row r="1721" spans="1:8" x14ac:dyDescent="0.2">
      <c r="A1721" s="3" t="s">
        <v>35</v>
      </c>
      <c r="B1721" s="2">
        <v>1</v>
      </c>
      <c r="C1721" s="3" t="s">
        <v>5</v>
      </c>
      <c r="D1721">
        <v>5</v>
      </c>
      <c r="E1721" s="76">
        <v>1363.4512116579701</v>
      </c>
      <c r="F1721" s="76">
        <v>3.1346396022066445</v>
      </c>
      <c r="G1721" s="76">
        <v>7.2177744199498051</v>
      </c>
      <c r="H1721" s="35">
        <f t="shared" si="31"/>
        <v>2981</v>
      </c>
    </row>
    <row r="1722" spans="1:8" x14ac:dyDescent="0.2">
      <c r="A1722" s="3" t="s">
        <v>35</v>
      </c>
      <c r="B1722" s="2">
        <v>1</v>
      </c>
      <c r="C1722" s="3" t="s">
        <v>5</v>
      </c>
      <c r="D1722">
        <v>5</v>
      </c>
      <c r="E1722" s="76">
        <v>306.30528372500481</v>
      </c>
      <c r="F1722" s="76">
        <v>2.4861544883926707</v>
      </c>
      <c r="G1722" s="76">
        <v>5.7245822638532013</v>
      </c>
      <c r="H1722" s="35">
        <f t="shared" si="31"/>
        <v>403</v>
      </c>
    </row>
    <row r="1723" spans="1:8" x14ac:dyDescent="0.2">
      <c r="A1723" s="3" t="s">
        <v>35</v>
      </c>
      <c r="B1723" s="2">
        <v>1</v>
      </c>
      <c r="C1723" s="3" t="s">
        <v>5</v>
      </c>
      <c r="D1723">
        <v>0</v>
      </c>
      <c r="E1723" s="76">
        <v>5.8904862254808616</v>
      </c>
      <c r="F1723" s="76">
        <v>0.7701511447578715</v>
      </c>
      <c r="G1723" s="76">
        <v>1.7733385452717743</v>
      </c>
      <c r="H1723" s="35">
        <f t="shared" si="31"/>
        <v>7</v>
      </c>
    </row>
    <row r="1724" spans="1:8" x14ac:dyDescent="0.2">
      <c r="A1724" s="3" t="s">
        <v>35</v>
      </c>
      <c r="B1724" s="2">
        <v>1</v>
      </c>
      <c r="C1724" s="11" t="s">
        <v>5</v>
      </c>
      <c r="D1724">
        <v>0</v>
      </c>
      <c r="E1724" s="76">
        <v>267.03537555513242</v>
      </c>
      <c r="F1724" s="76">
        <v>2.4265687984084265</v>
      </c>
      <c r="G1724" s="76">
        <v>5.5873811423397166</v>
      </c>
      <c r="H1724" s="35">
        <f t="shared" si="31"/>
        <v>403</v>
      </c>
    </row>
    <row r="1725" spans="1:8" x14ac:dyDescent="0.2">
      <c r="A1725" s="3" t="s">
        <v>35</v>
      </c>
      <c r="B1725" s="2">
        <v>1</v>
      </c>
      <c r="C1725" s="11" t="s">
        <v>5</v>
      </c>
      <c r="D1725">
        <v>0</v>
      </c>
      <c r="E1725" s="76">
        <v>23.561944901923447</v>
      </c>
      <c r="F1725" s="76">
        <v>1.3722111360858338</v>
      </c>
      <c r="G1725" s="76">
        <v>3.1596329063916646</v>
      </c>
      <c r="H1725" s="35">
        <f t="shared" si="31"/>
        <v>55</v>
      </c>
    </row>
    <row r="1726" spans="1:8" x14ac:dyDescent="0.2">
      <c r="A1726" s="3" t="s">
        <v>35</v>
      </c>
      <c r="B1726" s="2">
        <v>1</v>
      </c>
      <c r="C1726" s="11" t="s">
        <v>5</v>
      </c>
      <c r="D1726">
        <v>0</v>
      </c>
      <c r="E1726" s="76">
        <v>98.960168588078488</v>
      </c>
      <c r="F1726" s="76">
        <v>1.9954604264837343</v>
      </c>
      <c r="G1726" s="76">
        <v>4.594717431680988</v>
      </c>
      <c r="H1726" s="35">
        <f t="shared" si="31"/>
        <v>148</v>
      </c>
    </row>
    <row r="1727" spans="1:8" x14ac:dyDescent="0.2">
      <c r="A1727" s="3" t="s">
        <v>35</v>
      </c>
      <c r="B1727" s="2">
        <v>1</v>
      </c>
      <c r="C1727" s="11" t="s">
        <v>5</v>
      </c>
      <c r="D1727">
        <v>5</v>
      </c>
      <c r="E1727" s="76">
        <v>78.539816339744831</v>
      </c>
      <c r="F1727" s="76">
        <v>1.8950898813661714</v>
      </c>
      <c r="G1727" s="76">
        <v>4.3636057107176009</v>
      </c>
      <c r="H1727" s="35">
        <f t="shared" si="31"/>
        <v>148</v>
      </c>
    </row>
    <row r="1728" spans="1:8" x14ac:dyDescent="0.2">
      <c r="A1728" s="3" t="s">
        <v>35</v>
      </c>
      <c r="B1728" s="2">
        <v>1</v>
      </c>
      <c r="C1728" s="11" t="s">
        <v>5</v>
      </c>
      <c r="D1728">
        <v>5</v>
      </c>
      <c r="E1728" s="76">
        <v>307.09068188840229</v>
      </c>
      <c r="F1728" s="76">
        <v>2.4872666387620384</v>
      </c>
      <c r="G1728" s="76">
        <v>5.727143084714875</v>
      </c>
      <c r="H1728" s="35">
        <f t="shared" si="31"/>
        <v>403</v>
      </c>
    </row>
    <row r="1729" spans="1:8" x14ac:dyDescent="0.2">
      <c r="A1729" s="3" t="s">
        <v>35</v>
      </c>
      <c r="B1729" s="2">
        <v>1</v>
      </c>
      <c r="C1729" s="11" t="s">
        <v>5</v>
      </c>
      <c r="D1729">
        <v>5</v>
      </c>
      <c r="E1729" s="76">
        <v>671.5154297048183</v>
      </c>
      <c r="F1729" s="76">
        <v>2.827055996094344</v>
      </c>
      <c r="G1729" s="76">
        <v>6.5095369936662699</v>
      </c>
      <c r="H1729" s="35">
        <f t="shared" si="31"/>
        <v>1097</v>
      </c>
    </row>
    <row r="1730" spans="1:8" x14ac:dyDescent="0.2">
      <c r="A1730" s="3" t="s">
        <v>35</v>
      </c>
      <c r="B1730" s="2">
        <v>1</v>
      </c>
      <c r="C1730" s="11" t="s">
        <v>5</v>
      </c>
      <c r="D1730">
        <v>5</v>
      </c>
      <c r="E1730" s="76">
        <v>259.18139392115791</v>
      </c>
      <c r="F1730" s="76">
        <v>2.4136038212440587</v>
      </c>
      <c r="G1730" s="76">
        <v>5.5575281791900357</v>
      </c>
      <c r="H1730" s="35">
        <f t="shared" si="31"/>
        <v>403</v>
      </c>
    </row>
    <row r="1731" spans="1:8" x14ac:dyDescent="0.2">
      <c r="A1731" s="3" t="s">
        <v>35</v>
      </c>
      <c r="B1731" s="2">
        <v>1</v>
      </c>
      <c r="C1731" s="11" t="s">
        <v>5</v>
      </c>
      <c r="D1731">
        <v>0</v>
      </c>
      <c r="E1731" s="76">
        <v>77.754418176347386</v>
      </c>
      <c r="F1731" s="76">
        <v>1.8907250759637213</v>
      </c>
      <c r="G1731" s="76">
        <v>4.3535553748640998</v>
      </c>
      <c r="H1731" s="35">
        <f t="shared" ref="H1731:H1794" si="32">VLOOKUP(E1731,J$2:K$16,2)</f>
        <v>148</v>
      </c>
    </row>
    <row r="1732" spans="1:8" x14ac:dyDescent="0.2">
      <c r="A1732" s="3" t="s">
        <v>35</v>
      </c>
      <c r="B1732" s="2">
        <v>2</v>
      </c>
      <c r="C1732" s="3" t="s">
        <v>5</v>
      </c>
      <c r="D1732">
        <v>10</v>
      </c>
      <c r="E1732" s="76">
        <v>194.77874452256717</v>
      </c>
      <c r="F1732" s="76">
        <v>2.2895415621923876</v>
      </c>
      <c r="G1732" s="76">
        <v>5.2718642708944916</v>
      </c>
      <c r="H1732" s="35">
        <f t="shared" si="32"/>
        <v>403</v>
      </c>
    </row>
    <row r="1733" spans="1:8" x14ac:dyDescent="0.2">
      <c r="A1733" s="3" t="s">
        <v>35</v>
      </c>
      <c r="B1733" s="2">
        <v>2</v>
      </c>
      <c r="C1733" s="3" t="s">
        <v>5</v>
      </c>
      <c r="D1733">
        <v>75</v>
      </c>
      <c r="E1733" s="76">
        <v>298.45130209103036</v>
      </c>
      <c r="F1733" s="76">
        <v>2.4748734779829817</v>
      </c>
      <c r="G1733" s="76">
        <v>5.6986067774499407</v>
      </c>
      <c r="H1733" s="35">
        <f t="shared" si="32"/>
        <v>403</v>
      </c>
    </row>
    <row r="1734" spans="1:8" x14ac:dyDescent="0.2">
      <c r="A1734" s="3" t="s">
        <v>35</v>
      </c>
      <c r="B1734" s="2">
        <v>2</v>
      </c>
      <c r="C1734" s="3" t="s">
        <v>5</v>
      </c>
      <c r="D1734">
        <v>15</v>
      </c>
      <c r="E1734" s="76">
        <v>637.743308678728</v>
      </c>
      <c r="F1734" s="76">
        <v>2.8046459106073467</v>
      </c>
      <c r="G1734" s="76">
        <v>6.4579358648911871</v>
      </c>
      <c r="H1734" s="35">
        <f t="shared" si="32"/>
        <v>1097</v>
      </c>
    </row>
    <row r="1735" spans="1:8" x14ac:dyDescent="0.2">
      <c r="A1735" s="3" t="s">
        <v>35</v>
      </c>
      <c r="B1735" s="2">
        <v>2</v>
      </c>
      <c r="C1735" s="3" t="s">
        <v>5</v>
      </c>
      <c r="D1735">
        <v>70</v>
      </c>
      <c r="E1735" s="76">
        <v>516.79199151552098</v>
      </c>
      <c r="F1735" s="76">
        <v>2.7133157749801269</v>
      </c>
      <c r="G1735" s="76">
        <v>6.2476404560548264</v>
      </c>
      <c r="H1735" s="35">
        <f t="shared" si="32"/>
        <v>1097</v>
      </c>
    </row>
    <row r="1736" spans="1:8" x14ac:dyDescent="0.2">
      <c r="A1736" s="3" t="s">
        <v>35</v>
      </c>
      <c r="B1736" s="2">
        <v>2</v>
      </c>
      <c r="C1736" s="3" t="s">
        <v>5</v>
      </c>
      <c r="D1736">
        <v>10</v>
      </c>
      <c r="E1736" s="76">
        <v>14.726215563702155</v>
      </c>
      <c r="F1736" s="76">
        <v>1.168091153429909</v>
      </c>
      <c r="G1736" s="76">
        <v>2.6896292771459294</v>
      </c>
      <c r="H1736" s="35">
        <f t="shared" si="32"/>
        <v>20</v>
      </c>
    </row>
    <row r="1737" spans="1:8" x14ac:dyDescent="0.2">
      <c r="A1737" s="3" t="s">
        <v>35</v>
      </c>
      <c r="B1737" s="2">
        <v>2</v>
      </c>
      <c r="C1737" s="3" t="s">
        <v>5</v>
      </c>
      <c r="D1737">
        <v>20</v>
      </c>
      <c r="E1737" s="76">
        <v>106.02875205865551</v>
      </c>
      <c r="F1737" s="76">
        <v>2.0254236498611777</v>
      </c>
      <c r="G1737" s="76">
        <v>4.6637103031679388</v>
      </c>
      <c r="H1737" s="35">
        <f t="shared" si="32"/>
        <v>148</v>
      </c>
    </row>
    <row r="1738" spans="1:8" x14ac:dyDescent="0.2">
      <c r="A1738" s="3" t="s">
        <v>35</v>
      </c>
      <c r="B1738" s="2">
        <v>2</v>
      </c>
      <c r="C1738" s="3" t="s">
        <v>5</v>
      </c>
      <c r="D1738">
        <v>15</v>
      </c>
      <c r="E1738" s="76">
        <v>1231.5043202071988</v>
      </c>
      <c r="F1738" s="76">
        <v>3.0904359397145909</v>
      </c>
      <c r="G1738" s="76">
        <v>7.115991725639863</v>
      </c>
      <c r="H1738" s="35">
        <f t="shared" si="32"/>
        <v>2981</v>
      </c>
    </row>
    <row r="1739" spans="1:8" x14ac:dyDescent="0.2">
      <c r="A1739" t="s">
        <v>35</v>
      </c>
      <c r="B1739" s="7">
        <v>2</v>
      </c>
      <c r="C1739" s="11" t="s">
        <v>5</v>
      </c>
      <c r="D1739">
        <v>5</v>
      </c>
      <c r="E1739" s="76">
        <v>155.50883635269477</v>
      </c>
      <c r="F1739" s="76">
        <v>2.1917550716277026</v>
      </c>
      <c r="G1739" s="76">
        <v>5.0467025554240452</v>
      </c>
      <c r="H1739" s="35">
        <f t="shared" si="32"/>
        <v>403</v>
      </c>
    </row>
    <row r="1740" spans="1:8" x14ac:dyDescent="0.2">
      <c r="A1740" t="s">
        <v>35</v>
      </c>
      <c r="B1740" s="7">
        <v>2</v>
      </c>
      <c r="C1740" s="11" t="s">
        <v>5</v>
      </c>
      <c r="D1740">
        <v>25</v>
      </c>
      <c r="E1740" s="76">
        <v>20157.243863595511</v>
      </c>
      <c r="F1740" s="76">
        <v>4.3044311499629533</v>
      </c>
      <c r="G1740" s="76">
        <v>9.9113189997239139</v>
      </c>
      <c r="H1740" s="35">
        <f t="shared" si="32"/>
        <v>22026</v>
      </c>
    </row>
    <row r="1741" spans="1:8" x14ac:dyDescent="0.2">
      <c r="A1741" s="3" t="s">
        <v>35</v>
      </c>
      <c r="B1741" s="2">
        <v>3</v>
      </c>
      <c r="C1741" s="3" t="s">
        <v>5</v>
      </c>
      <c r="D1741">
        <v>25</v>
      </c>
      <c r="E1741" s="76">
        <v>361.28315516282623</v>
      </c>
      <c r="F1741" s="76">
        <v>2.5578477130477455</v>
      </c>
      <c r="G1741" s="76">
        <v>5.8896620142126501</v>
      </c>
      <c r="H1741" s="35">
        <f t="shared" si="32"/>
        <v>403</v>
      </c>
    </row>
    <row r="1742" spans="1:8" x14ac:dyDescent="0.2">
      <c r="A1742" s="3" t="s">
        <v>35</v>
      </c>
      <c r="B1742" s="2">
        <v>3</v>
      </c>
      <c r="C1742" s="3" t="s">
        <v>5</v>
      </c>
      <c r="D1742">
        <v>20</v>
      </c>
      <c r="E1742" s="76">
        <v>30.237829290801759</v>
      </c>
      <c r="F1742" s="76">
        <v>1.4805506108746722</v>
      </c>
      <c r="G1742" s="76">
        <v>3.4090937660232479</v>
      </c>
      <c r="H1742" s="35">
        <f t="shared" si="32"/>
        <v>55</v>
      </c>
    </row>
    <row r="1743" spans="1:8" x14ac:dyDescent="0.2">
      <c r="A1743" s="3" t="s">
        <v>35</v>
      </c>
      <c r="B1743" s="2">
        <v>3</v>
      </c>
      <c r="C1743" s="3" t="s">
        <v>5</v>
      </c>
      <c r="D1743">
        <v>10</v>
      </c>
      <c r="E1743" s="76">
        <v>35.735616434583896</v>
      </c>
      <c r="F1743" s="76">
        <v>1.5531012780232838</v>
      </c>
      <c r="G1743" s="76">
        <v>3.5761478506864144</v>
      </c>
      <c r="H1743" s="35">
        <f t="shared" si="32"/>
        <v>55</v>
      </c>
    </row>
    <row r="1744" spans="1:8" x14ac:dyDescent="0.2">
      <c r="A1744" s="3" t="s">
        <v>35</v>
      </c>
      <c r="B1744" s="2">
        <v>3</v>
      </c>
      <c r="C1744" s="3" t="s">
        <v>5</v>
      </c>
      <c r="D1744">
        <v>5</v>
      </c>
      <c r="E1744" s="76">
        <v>49.480084294039244</v>
      </c>
      <c r="F1744" s="76">
        <v>1.6944304308197531</v>
      </c>
      <c r="G1744" s="76">
        <v>3.9015702511210422</v>
      </c>
      <c r="H1744" s="35">
        <f t="shared" si="32"/>
        <v>55</v>
      </c>
    </row>
    <row r="1745" spans="1:8" x14ac:dyDescent="0.2">
      <c r="A1745" s="3" t="s">
        <v>35</v>
      </c>
      <c r="B1745" s="2">
        <v>3</v>
      </c>
      <c r="C1745" s="3" t="s">
        <v>5</v>
      </c>
      <c r="D1745">
        <v>30</v>
      </c>
      <c r="E1745" s="76">
        <v>539.96123733574564</v>
      </c>
      <c r="F1745" s="76">
        <v>2.7323625838684715</v>
      </c>
      <c r="G1745" s="76">
        <v>6.2914973542702359</v>
      </c>
      <c r="H1745" s="35">
        <f t="shared" si="32"/>
        <v>1097</v>
      </c>
    </row>
    <row r="1746" spans="1:8" x14ac:dyDescent="0.2">
      <c r="A1746" s="3" t="s">
        <v>35</v>
      </c>
      <c r="B1746" s="2">
        <v>3</v>
      </c>
      <c r="C1746" s="3" t="s">
        <v>5</v>
      </c>
      <c r="D1746">
        <v>60</v>
      </c>
      <c r="E1746" s="76">
        <v>2261.9467105846511</v>
      </c>
      <c r="F1746" s="76">
        <v>3.3544823691254022</v>
      </c>
      <c r="G1746" s="76">
        <v>7.7239810978595012</v>
      </c>
      <c r="H1746" s="35">
        <f t="shared" si="32"/>
        <v>2981</v>
      </c>
    </row>
    <row r="1747" spans="1:8" x14ac:dyDescent="0.2">
      <c r="A1747" s="3" t="s">
        <v>35</v>
      </c>
      <c r="B1747" s="2">
        <v>3</v>
      </c>
      <c r="C1747" s="3" t="s">
        <v>5</v>
      </c>
      <c r="D1747">
        <v>5</v>
      </c>
      <c r="E1747" s="76">
        <v>345.57519189487726</v>
      </c>
      <c r="F1747" s="76">
        <v>2.538542557852359</v>
      </c>
      <c r="G1747" s="76">
        <v>5.8452102516418165</v>
      </c>
      <c r="H1747" s="35">
        <f t="shared" si="32"/>
        <v>403</v>
      </c>
    </row>
    <row r="1748" spans="1:8" x14ac:dyDescent="0.2">
      <c r="A1748" s="3" t="s">
        <v>35</v>
      </c>
      <c r="B1748" s="2">
        <v>3</v>
      </c>
      <c r="C1748" s="3" t="s">
        <v>5</v>
      </c>
      <c r="D1748">
        <v>35</v>
      </c>
      <c r="E1748" s="76">
        <v>10885.618544688634</v>
      </c>
      <c r="F1748" s="76">
        <v>4.0368531116419595</v>
      </c>
      <c r="G1748" s="76">
        <v>9.2951977974734046</v>
      </c>
      <c r="H1748" s="35">
        <f t="shared" si="32"/>
        <v>22026</v>
      </c>
    </row>
    <row r="1749" spans="1:8" x14ac:dyDescent="0.2">
      <c r="A1749" t="s">
        <v>35</v>
      </c>
      <c r="B1749" s="7">
        <v>3</v>
      </c>
      <c r="C1749" s="11" t="s">
        <v>5</v>
      </c>
      <c r="D1749">
        <v>5</v>
      </c>
      <c r="E1749" s="76">
        <v>578.0530482605219</v>
      </c>
      <c r="F1749" s="76">
        <v>2.7619676957036701</v>
      </c>
      <c r="G1749" s="76">
        <v>6.3596656434583858</v>
      </c>
      <c r="H1749" s="35">
        <f t="shared" si="32"/>
        <v>1097</v>
      </c>
    </row>
    <row r="1750" spans="1:8" x14ac:dyDescent="0.2">
      <c r="A1750" t="s">
        <v>35</v>
      </c>
      <c r="B1750" s="7">
        <v>3</v>
      </c>
      <c r="C1750" s="11" t="s">
        <v>5</v>
      </c>
      <c r="D1750">
        <v>0</v>
      </c>
      <c r="E1750" s="76">
        <v>911.06186954103998</v>
      </c>
      <c r="F1750" s="76">
        <v>2.9595478705930898</v>
      </c>
      <c r="G1750" s="76">
        <v>6.8146108088299195</v>
      </c>
      <c r="H1750" s="35">
        <f t="shared" si="32"/>
        <v>1097</v>
      </c>
    </row>
    <row r="1751" spans="1:8" x14ac:dyDescent="0.2">
      <c r="A1751" t="s">
        <v>35</v>
      </c>
      <c r="B1751" s="7">
        <v>3</v>
      </c>
      <c r="C1751" s="11" t="s">
        <v>5</v>
      </c>
      <c r="D1751">
        <v>10</v>
      </c>
      <c r="E1751" s="76">
        <v>1209.5131716320705</v>
      </c>
      <c r="F1751" s="76">
        <v>3.0826106022026347</v>
      </c>
      <c r="G1751" s="76">
        <v>7.0979732201371846</v>
      </c>
      <c r="H1751" s="35">
        <f t="shared" si="32"/>
        <v>2981</v>
      </c>
    </row>
    <row r="1752" spans="1:8" x14ac:dyDescent="0.2">
      <c r="A1752" t="s">
        <v>35</v>
      </c>
      <c r="B1752" s="7">
        <v>3</v>
      </c>
      <c r="C1752" s="11" t="s">
        <v>5</v>
      </c>
      <c r="D1752">
        <v>0</v>
      </c>
      <c r="E1752" s="76">
        <v>1382.3007675795091</v>
      </c>
      <c r="F1752" s="76">
        <v>3.1406025491803211</v>
      </c>
      <c r="G1752" s="76">
        <v>7.2315046127617073</v>
      </c>
      <c r="H1752" s="35">
        <f t="shared" si="32"/>
        <v>2981</v>
      </c>
    </row>
    <row r="1753" spans="1:8" x14ac:dyDescent="0.2">
      <c r="A1753" t="s">
        <v>35</v>
      </c>
      <c r="B1753" s="7">
        <v>3</v>
      </c>
      <c r="C1753" s="11" t="s">
        <v>5</v>
      </c>
      <c r="D1753">
        <v>0</v>
      </c>
      <c r="E1753" s="76">
        <v>329.86722862692829</v>
      </c>
      <c r="F1753" s="76">
        <v>2.518339171764072</v>
      </c>
      <c r="G1753" s="76">
        <v>5.7986902360069239</v>
      </c>
      <c r="H1753" s="35">
        <f t="shared" si="32"/>
        <v>403</v>
      </c>
    </row>
    <row r="1754" spans="1:8" x14ac:dyDescent="0.2">
      <c r="A1754" t="s">
        <v>35</v>
      </c>
      <c r="B1754" s="7">
        <v>3</v>
      </c>
      <c r="C1754" s="11" t="s">
        <v>5</v>
      </c>
      <c r="D1754">
        <v>0</v>
      </c>
      <c r="E1754" s="76">
        <v>879.64594300514204</v>
      </c>
      <c r="F1754" s="76">
        <v>2.9443079040363531</v>
      </c>
      <c r="G1754" s="76">
        <v>6.7795194890186501</v>
      </c>
      <c r="H1754" s="35">
        <f t="shared" si="32"/>
        <v>1097</v>
      </c>
    </row>
    <row r="1755" spans="1:8" x14ac:dyDescent="0.2">
      <c r="A1755" t="s">
        <v>35</v>
      </c>
      <c r="B1755" s="7">
        <v>3</v>
      </c>
      <c r="C1755" s="11" t="s">
        <v>5</v>
      </c>
      <c r="D1755">
        <v>5</v>
      </c>
      <c r="E1755" s="76">
        <v>47.123889803846893</v>
      </c>
      <c r="F1755" s="76">
        <v>1.673241131749815</v>
      </c>
      <c r="G1755" s="76">
        <v>3.85278008695161</v>
      </c>
      <c r="H1755" s="35">
        <f t="shared" si="32"/>
        <v>55</v>
      </c>
    </row>
    <row r="1756" spans="1:8" x14ac:dyDescent="0.2">
      <c r="A1756" s="3" t="s">
        <v>35</v>
      </c>
      <c r="B1756" s="2">
        <v>4</v>
      </c>
      <c r="C1756" s="3" t="s">
        <v>5</v>
      </c>
      <c r="D1756">
        <v>2</v>
      </c>
      <c r="E1756" s="76">
        <v>49.480084294039244</v>
      </c>
      <c r="F1756" s="76">
        <v>1.6944304308197531</v>
      </c>
      <c r="G1756" s="76">
        <v>3.9015702511210422</v>
      </c>
      <c r="H1756" s="35">
        <f t="shared" si="32"/>
        <v>55</v>
      </c>
    </row>
    <row r="1757" spans="1:8" x14ac:dyDescent="0.2">
      <c r="A1757" s="3" t="s">
        <v>35</v>
      </c>
      <c r="B1757" s="2">
        <v>4</v>
      </c>
      <c r="C1757" s="3" t="s">
        <v>5</v>
      </c>
      <c r="D1757">
        <v>0</v>
      </c>
      <c r="E1757" s="76">
        <v>56.155968682917553</v>
      </c>
      <c r="F1757" s="76">
        <v>1.749395923167252</v>
      </c>
      <c r="G1757" s="76">
        <v>4.0281329744294716</v>
      </c>
      <c r="H1757" s="35">
        <f t="shared" si="32"/>
        <v>148</v>
      </c>
    </row>
    <row r="1758" spans="1:8" x14ac:dyDescent="0.2">
      <c r="A1758" s="3" t="s">
        <v>35</v>
      </c>
      <c r="B1758" s="2">
        <v>4</v>
      </c>
      <c r="C1758" s="3" t="s">
        <v>5</v>
      </c>
      <c r="D1758">
        <v>10</v>
      </c>
      <c r="E1758" s="76">
        <v>85.804749351171225</v>
      </c>
      <c r="F1758" s="76">
        <v>1.9335113270086308</v>
      </c>
      <c r="G1758" s="76">
        <v>4.4520743587052092</v>
      </c>
      <c r="H1758" s="35">
        <f t="shared" si="32"/>
        <v>148</v>
      </c>
    </row>
    <row r="1759" spans="1:8" x14ac:dyDescent="0.2">
      <c r="A1759" s="3" t="s">
        <v>35</v>
      </c>
      <c r="B1759" s="2">
        <v>4</v>
      </c>
      <c r="C1759" s="3" t="s">
        <v>5</v>
      </c>
      <c r="D1759">
        <v>40</v>
      </c>
      <c r="E1759" s="76">
        <v>1400.757624419349</v>
      </c>
      <c r="F1759" s="76">
        <v>3.1463629950405441</v>
      </c>
      <c r="G1759" s="76">
        <v>7.2447685295284554</v>
      </c>
      <c r="H1759" s="35">
        <f t="shared" si="32"/>
        <v>2981</v>
      </c>
    </row>
    <row r="1760" spans="1:8" x14ac:dyDescent="0.2">
      <c r="A1760" s="3" t="s">
        <v>35</v>
      </c>
      <c r="B1760" s="2">
        <v>4</v>
      </c>
      <c r="C1760" s="3" t="s">
        <v>5</v>
      </c>
      <c r="D1760">
        <v>60</v>
      </c>
      <c r="E1760" s="76">
        <v>5421.6035219325859</v>
      </c>
      <c r="F1760" s="76">
        <v>3.7341277547544771</v>
      </c>
      <c r="G1760" s="76">
        <v>8.5981469034329852</v>
      </c>
      <c r="H1760" s="35">
        <f t="shared" si="32"/>
        <v>8103</v>
      </c>
    </row>
    <row r="1761" spans="1:8" x14ac:dyDescent="0.2">
      <c r="A1761" s="3" t="s">
        <v>35</v>
      </c>
      <c r="B1761" s="2">
        <v>4</v>
      </c>
      <c r="C1761" s="3" t="s">
        <v>5</v>
      </c>
      <c r="D1761">
        <v>50</v>
      </c>
      <c r="E1761" s="76">
        <v>731.2056901230244</v>
      </c>
      <c r="F1761" s="76">
        <v>2.8640395623475139</v>
      </c>
      <c r="G1761" s="76">
        <v>6.5946948020065763</v>
      </c>
      <c r="H1761" s="35">
        <f t="shared" si="32"/>
        <v>1097</v>
      </c>
    </row>
    <row r="1762" spans="1:8" x14ac:dyDescent="0.2">
      <c r="A1762" s="3" t="s">
        <v>35</v>
      </c>
      <c r="B1762" s="2">
        <v>4</v>
      </c>
      <c r="C1762" s="3" t="s">
        <v>5</v>
      </c>
      <c r="D1762">
        <v>90</v>
      </c>
      <c r="E1762" s="76">
        <v>1571.581724958294</v>
      </c>
      <c r="F1762" s="76">
        <v>3.1963369700023829</v>
      </c>
      <c r="G1762" s="76">
        <v>7.3598378593132425</v>
      </c>
      <c r="H1762" s="35">
        <f t="shared" si="32"/>
        <v>2981</v>
      </c>
    </row>
    <row r="1763" spans="1:8" x14ac:dyDescent="0.2">
      <c r="A1763" s="3" t="s">
        <v>35</v>
      </c>
      <c r="B1763" s="2">
        <v>4</v>
      </c>
      <c r="C1763" s="3" t="s">
        <v>5</v>
      </c>
      <c r="D1763">
        <v>0</v>
      </c>
      <c r="E1763" s="76">
        <v>17.27875959474386</v>
      </c>
      <c r="F1763" s="76">
        <v>1.2375125621883776</v>
      </c>
      <c r="G1763" s="76">
        <v>2.8494779780878252</v>
      </c>
      <c r="H1763" s="35">
        <f t="shared" si="32"/>
        <v>20</v>
      </c>
    </row>
    <row r="1764" spans="1:8" x14ac:dyDescent="0.2">
      <c r="A1764" t="s">
        <v>35</v>
      </c>
      <c r="B1764" s="7">
        <v>4</v>
      </c>
      <c r="C1764" s="11" t="s">
        <v>5</v>
      </c>
      <c r="D1764">
        <v>0</v>
      </c>
      <c r="E1764" s="76">
        <v>1943.8604544086845</v>
      </c>
      <c r="F1764" s="76">
        <v>3.2886650846357588</v>
      </c>
      <c r="G1764" s="76">
        <v>7.5724311997322999</v>
      </c>
      <c r="H1764" s="35">
        <f t="shared" si="32"/>
        <v>2981</v>
      </c>
    </row>
    <row r="1765" spans="1:8" x14ac:dyDescent="0.2">
      <c r="A1765" t="s">
        <v>35</v>
      </c>
      <c r="B1765" s="7">
        <v>4</v>
      </c>
      <c r="C1765" s="11" t="s">
        <v>5</v>
      </c>
      <c r="D1765">
        <v>5</v>
      </c>
      <c r="E1765" s="76">
        <v>2778.7387021001718</v>
      </c>
      <c r="F1765" s="76">
        <v>3.4438477099398757</v>
      </c>
      <c r="G1765" s="76">
        <v>7.9297523994492405</v>
      </c>
      <c r="H1765" s="35">
        <f t="shared" si="32"/>
        <v>2981</v>
      </c>
    </row>
    <row r="1766" spans="1:8" x14ac:dyDescent="0.2">
      <c r="A1766" t="s">
        <v>35</v>
      </c>
      <c r="B1766" s="7">
        <v>4</v>
      </c>
      <c r="C1766" s="11" t="s">
        <v>5</v>
      </c>
      <c r="D1766">
        <v>0</v>
      </c>
      <c r="E1766" s="76">
        <v>141.37166941154069</v>
      </c>
      <c r="F1766" s="76">
        <v>2.1503623864694776</v>
      </c>
      <c r="G1766" s="76">
        <v>4.9513923756197196</v>
      </c>
      <c r="H1766" s="35">
        <f t="shared" si="32"/>
        <v>148</v>
      </c>
    </row>
    <row r="1767" spans="1:8" x14ac:dyDescent="0.2">
      <c r="A1767" t="s">
        <v>35</v>
      </c>
      <c r="B1767" s="7">
        <v>4</v>
      </c>
      <c r="C1767" s="11" t="s">
        <v>5</v>
      </c>
      <c r="D1767">
        <v>5</v>
      </c>
      <c r="E1767" s="76">
        <v>23816.413906864222</v>
      </c>
      <c r="F1767" s="76">
        <v>4.3768763693337114</v>
      </c>
      <c r="G1767" s="76">
        <v>10.078130281905704</v>
      </c>
      <c r="H1767" s="35">
        <f t="shared" si="32"/>
        <v>59874</v>
      </c>
    </row>
    <row r="1768" spans="1:8" x14ac:dyDescent="0.2">
      <c r="A1768" s="3" t="s">
        <v>35</v>
      </c>
      <c r="B1768" s="2">
        <v>5</v>
      </c>
      <c r="C1768" s="3" t="s">
        <v>5</v>
      </c>
      <c r="D1768">
        <v>50</v>
      </c>
      <c r="E1768" s="76">
        <v>17459.401172325277</v>
      </c>
      <c r="F1768" s="76">
        <v>4.2420293440651617</v>
      </c>
      <c r="G1768" s="76">
        <v>9.7676335316877516</v>
      </c>
      <c r="H1768" s="35">
        <f t="shared" si="32"/>
        <v>22026</v>
      </c>
    </row>
    <row r="1769" spans="1:8" x14ac:dyDescent="0.2">
      <c r="A1769" s="3" t="s">
        <v>35</v>
      </c>
      <c r="B1769" s="2">
        <v>5</v>
      </c>
      <c r="C1769" s="3" t="s">
        <v>5</v>
      </c>
      <c r="D1769">
        <v>0</v>
      </c>
      <c r="E1769" s="76">
        <v>60.475658581603518</v>
      </c>
      <c r="F1769" s="76">
        <v>1.7815806065386532</v>
      </c>
      <c r="G1769" s="76">
        <v>4.1022409465831933</v>
      </c>
      <c r="H1769" s="35">
        <f t="shared" si="32"/>
        <v>148</v>
      </c>
    </row>
    <row r="1770" spans="1:8" x14ac:dyDescent="0.2">
      <c r="A1770" s="3" t="s">
        <v>35</v>
      </c>
      <c r="B1770" s="2">
        <v>5</v>
      </c>
      <c r="C1770" s="3" t="s">
        <v>5</v>
      </c>
      <c r="D1770">
        <v>25</v>
      </c>
      <c r="E1770" s="76">
        <v>197.92033717615698</v>
      </c>
      <c r="F1770" s="76">
        <v>2.2964904221477154</v>
      </c>
      <c r="G1770" s="76">
        <v>5.2878646122409325</v>
      </c>
      <c r="H1770" s="35">
        <f t="shared" si="32"/>
        <v>403</v>
      </c>
    </row>
    <row r="1771" spans="1:8" x14ac:dyDescent="0.2">
      <c r="A1771" s="3" t="s">
        <v>35</v>
      </c>
      <c r="B1771" s="2">
        <v>5</v>
      </c>
      <c r="C1771" s="3" t="s">
        <v>5</v>
      </c>
      <c r="D1771">
        <v>25</v>
      </c>
      <c r="E1771" s="76">
        <v>2462.2232422510006</v>
      </c>
      <c r="F1771" s="76">
        <v>3.3913274265329068</v>
      </c>
      <c r="G1771" s="76">
        <v>7.8088199777965306</v>
      </c>
      <c r="H1771" s="35">
        <f t="shared" si="32"/>
        <v>2981</v>
      </c>
    </row>
    <row r="1772" spans="1:8" x14ac:dyDescent="0.2">
      <c r="A1772" s="3" t="s">
        <v>35</v>
      </c>
      <c r="B1772" s="2">
        <v>5</v>
      </c>
      <c r="C1772" s="3" t="s">
        <v>5</v>
      </c>
      <c r="D1772">
        <v>5</v>
      </c>
      <c r="E1772" s="76">
        <v>881.21673933193699</v>
      </c>
      <c r="F1772" s="76">
        <v>2.9450827382863141</v>
      </c>
      <c r="G1772" s="76">
        <v>6.7813036108121514</v>
      </c>
      <c r="H1772" s="35">
        <f t="shared" si="32"/>
        <v>1097</v>
      </c>
    </row>
    <row r="1773" spans="1:8" x14ac:dyDescent="0.2">
      <c r="A1773" s="3" t="s">
        <v>35</v>
      </c>
      <c r="B1773" s="2">
        <v>5</v>
      </c>
      <c r="C1773" s="3" t="s">
        <v>5</v>
      </c>
      <c r="D1773">
        <v>5</v>
      </c>
      <c r="E1773" s="76">
        <v>179.0707812546182</v>
      </c>
      <c r="F1773" s="76">
        <v>2.2530247283666252</v>
      </c>
      <c r="G1773" s="76">
        <v>5.1877811536839502</v>
      </c>
      <c r="H1773" s="35">
        <f t="shared" si="32"/>
        <v>403</v>
      </c>
    </row>
    <row r="1774" spans="1:8" x14ac:dyDescent="0.2">
      <c r="A1774" s="3" t="s">
        <v>35</v>
      </c>
      <c r="B1774" s="2">
        <v>5</v>
      </c>
      <c r="C1774" s="3" t="s">
        <v>5</v>
      </c>
      <c r="D1774">
        <v>5</v>
      </c>
      <c r="E1774" s="76">
        <v>1272.3450247038661</v>
      </c>
      <c r="F1774" s="76">
        <v>3.1046048959088024</v>
      </c>
      <c r="G1774" s="76">
        <v>7.1486169529559396</v>
      </c>
      <c r="H1774" s="35">
        <f t="shared" si="32"/>
        <v>2981</v>
      </c>
    </row>
    <row r="1775" spans="1:8" x14ac:dyDescent="0.2">
      <c r="A1775" s="3" t="s">
        <v>35</v>
      </c>
      <c r="B1775" s="2">
        <v>5</v>
      </c>
      <c r="C1775" s="3" t="s">
        <v>5</v>
      </c>
      <c r="D1775">
        <v>30</v>
      </c>
      <c r="E1775" s="76">
        <v>627.53313255456112</v>
      </c>
      <c r="F1775" s="76">
        <v>2.7976366606801628</v>
      </c>
      <c r="G1775" s="76">
        <v>6.4417964704957837</v>
      </c>
      <c r="H1775" s="35">
        <f t="shared" si="32"/>
        <v>1097</v>
      </c>
    </row>
    <row r="1776" spans="1:8" x14ac:dyDescent="0.2">
      <c r="A1776" t="s">
        <v>35</v>
      </c>
      <c r="B1776" s="7">
        <v>5</v>
      </c>
      <c r="C1776" s="11" t="s">
        <v>5</v>
      </c>
      <c r="D1776">
        <v>0</v>
      </c>
      <c r="E1776" s="76">
        <v>612.61056745000963</v>
      </c>
      <c r="F1776" s="76">
        <v>2.787184484056652</v>
      </c>
      <c r="G1776" s="76">
        <v>6.4177294444131467</v>
      </c>
      <c r="H1776" s="35">
        <f t="shared" si="32"/>
        <v>1097</v>
      </c>
    </row>
    <row r="1777" spans="1:8" x14ac:dyDescent="0.2">
      <c r="A1777" t="s">
        <v>35</v>
      </c>
      <c r="B1777" s="7">
        <v>5</v>
      </c>
      <c r="C1777" s="11" t="s">
        <v>5</v>
      </c>
      <c r="D1777">
        <v>15</v>
      </c>
      <c r="E1777" s="76">
        <v>1077.5662801812991</v>
      </c>
      <c r="F1777" s="76">
        <v>3.0324439927369045</v>
      </c>
      <c r="G1777" s="76">
        <v>6.9824603330153403</v>
      </c>
      <c r="H1777" s="35">
        <f t="shared" si="32"/>
        <v>1097</v>
      </c>
    </row>
    <row r="1778" spans="1:8" x14ac:dyDescent="0.2">
      <c r="A1778" s="15" t="s">
        <v>35</v>
      </c>
      <c r="B1778" s="16">
        <v>5</v>
      </c>
      <c r="C1778" s="27" t="s">
        <v>5</v>
      </c>
      <c r="D1778">
        <v>0</v>
      </c>
      <c r="E1778" s="76">
        <v>146.86945655532284</v>
      </c>
      <c r="F1778" s="76">
        <v>2.1669314879026706</v>
      </c>
      <c r="G1778" s="76">
        <v>4.989544141584096</v>
      </c>
      <c r="H1778" s="35">
        <f t="shared" si="32"/>
        <v>148</v>
      </c>
    </row>
    <row r="1779" spans="1:8" x14ac:dyDescent="0.2">
      <c r="A1779" s="15" t="s">
        <v>35</v>
      </c>
      <c r="B1779" s="16">
        <v>5</v>
      </c>
      <c r="C1779" s="27" t="s">
        <v>5</v>
      </c>
      <c r="D1779">
        <v>0</v>
      </c>
      <c r="E1779" s="76">
        <v>4005.5306333269864</v>
      </c>
      <c r="F1779" s="76">
        <v>3.6026600574641079</v>
      </c>
      <c r="G1779" s="76">
        <v>8.2954313434419262</v>
      </c>
      <c r="H1779" s="35">
        <f t="shared" si="32"/>
        <v>8103</v>
      </c>
    </row>
    <row r="1780" spans="1:8" x14ac:dyDescent="0.2">
      <c r="A1780" s="3" t="s">
        <v>35</v>
      </c>
      <c r="B1780" s="7">
        <v>6</v>
      </c>
      <c r="C1780" s="11" t="s">
        <v>5</v>
      </c>
      <c r="D1780">
        <v>0</v>
      </c>
      <c r="E1780" s="76">
        <v>226.1946710584651</v>
      </c>
      <c r="F1780" s="76">
        <v>2.3544823691254022</v>
      </c>
      <c r="G1780" s="76">
        <v>5.4213960048654553</v>
      </c>
      <c r="H1780" s="35">
        <f t="shared" si="32"/>
        <v>403</v>
      </c>
    </row>
    <row r="1781" spans="1:8" x14ac:dyDescent="0.2">
      <c r="A1781" s="3" t="s">
        <v>35</v>
      </c>
      <c r="B1781" s="7">
        <v>6</v>
      </c>
      <c r="C1781" s="11" t="s">
        <v>5</v>
      </c>
      <c r="D1781">
        <v>0</v>
      </c>
      <c r="E1781" s="76">
        <v>25.132741228718345</v>
      </c>
      <c r="F1781" s="76">
        <v>1.4002398596860774</v>
      </c>
      <c r="G1781" s="76">
        <v>3.2241714275292361</v>
      </c>
      <c r="H1781" s="35">
        <f t="shared" si="32"/>
        <v>55</v>
      </c>
    </row>
    <row r="1782" spans="1:8" x14ac:dyDescent="0.2">
      <c r="A1782" s="3" t="s">
        <v>35</v>
      </c>
      <c r="B1782" s="7">
        <v>6</v>
      </c>
      <c r="C1782" s="11" t="s">
        <v>5</v>
      </c>
      <c r="D1782">
        <v>0</v>
      </c>
      <c r="E1782" s="76">
        <v>4.7123889803846897</v>
      </c>
      <c r="F1782" s="76">
        <v>0.67324113174981504</v>
      </c>
      <c r="G1782" s="76">
        <v>1.5501949939575645</v>
      </c>
      <c r="H1782" s="35">
        <f t="shared" si="32"/>
        <v>7</v>
      </c>
    </row>
    <row r="1783" spans="1:8" x14ac:dyDescent="0.2">
      <c r="A1783" s="3" t="s">
        <v>35</v>
      </c>
      <c r="B1783" s="7">
        <v>6</v>
      </c>
      <c r="C1783" s="11" t="s">
        <v>5</v>
      </c>
      <c r="D1783">
        <v>15</v>
      </c>
      <c r="E1783" s="76">
        <v>133.51768777756621</v>
      </c>
      <c r="F1783" s="76">
        <v>2.1255388027444453</v>
      </c>
      <c r="G1783" s="76">
        <v>4.8942339617797712</v>
      </c>
      <c r="H1783" s="35">
        <f t="shared" si="32"/>
        <v>148</v>
      </c>
    </row>
    <row r="1784" spans="1:8" x14ac:dyDescent="0.2">
      <c r="A1784" s="3" t="s">
        <v>35</v>
      </c>
      <c r="B1784" s="7">
        <v>6</v>
      </c>
      <c r="C1784" s="11" t="s">
        <v>5</v>
      </c>
      <c r="D1784">
        <v>10</v>
      </c>
      <c r="E1784" s="76">
        <v>87.964594300514207</v>
      </c>
      <c r="F1784" s="76">
        <v>1.9443079040363531</v>
      </c>
      <c r="G1784" s="76">
        <v>4.4769343960246042</v>
      </c>
      <c r="H1784" s="35">
        <f t="shared" si="32"/>
        <v>148</v>
      </c>
    </row>
    <row r="1785" spans="1:8" x14ac:dyDescent="0.2">
      <c r="A1785" s="3" t="s">
        <v>35</v>
      </c>
      <c r="B1785" s="7">
        <v>6</v>
      </c>
      <c r="C1785" s="11" t="s">
        <v>5</v>
      </c>
      <c r="D1785">
        <v>5</v>
      </c>
      <c r="E1785" s="76">
        <v>1767.1458676442587</v>
      </c>
      <c r="F1785" s="76">
        <v>3.2472723994775339</v>
      </c>
      <c r="G1785" s="76">
        <v>7.4771210199279752</v>
      </c>
      <c r="H1785" s="35">
        <f t="shared" si="32"/>
        <v>2981</v>
      </c>
    </row>
    <row r="1786" spans="1:8" x14ac:dyDescent="0.2">
      <c r="A1786" s="3" t="s">
        <v>35</v>
      </c>
      <c r="B1786" s="7">
        <v>6</v>
      </c>
      <c r="C1786" s="11" t="s">
        <v>5</v>
      </c>
      <c r="D1786">
        <v>0</v>
      </c>
      <c r="E1786" s="76">
        <v>70.685834705770347</v>
      </c>
      <c r="F1786" s="76">
        <v>1.8493323908054964</v>
      </c>
      <c r="G1786" s="76">
        <v>4.2582451950597742</v>
      </c>
      <c r="H1786" s="35">
        <f t="shared" si="32"/>
        <v>148</v>
      </c>
    </row>
    <row r="1787" spans="1:8" x14ac:dyDescent="0.2">
      <c r="A1787" s="3" t="s">
        <v>35</v>
      </c>
      <c r="B1787" s="7">
        <v>6</v>
      </c>
      <c r="C1787" s="11" t="s">
        <v>5</v>
      </c>
      <c r="D1787">
        <v>0</v>
      </c>
      <c r="E1787" s="76">
        <v>60.475658581603518</v>
      </c>
      <c r="F1787" s="76">
        <v>1.7815806065386532</v>
      </c>
      <c r="G1787" s="76">
        <v>4.1022409465831933</v>
      </c>
      <c r="H1787" s="35">
        <f t="shared" si="32"/>
        <v>148</v>
      </c>
    </row>
    <row r="1788" spans="1:8" x14ac:dyDescent="0.2">
      <c r="A1788" s="3" t="s">
        <v>35</v>
      </c>
      <c r="B1788" s="7">
        <v>6</v>
      </c>
      <c r="C1788" s="11" t="s">
        <v>5</v>
      </c>
      <c r="D1788">
        <v>0</v>
      </c>
      <c r="E1788" s="76">
        <v>345.57519189487726</v>
      </c>
      <c r="F1788" s="76">
        <v>2.538542557852359</v>
      </c>
      <c r="G1788" s="76">
        <v>5.8452102516418165</v>
      </c>
      <c r="H1788" s="35">
        <f t="shared" si="32"/>
        <v>403</v>
      </c>
    </row>
    <row r="1789" spans="1:8" x14ac:dyDescent="0.2">
      <c r="A1789" s="3" t="s">
        <v>35</v>
      </c>
      <c r="B1789" s="7">
        <v>6</v>
      </c>
      <c r="C1789" s="11" t="s">
        <v>5</v>
      </c>
      <c r="D1789">
        <v>0</v>
      </c>
      <c r="E1789" s="76">
        <v>6.2831853071795862</v>
      </c>
      <c r="F1789" s="76">
        <v>0.79817986835811505</v>
      </c>
      <c r="G1789" s="76">
        <v>1.8378770664093453</v>
      </c>
      <c r="H1789" s="35">
        <f t="shared" si="32"/>
        <v>7</v>
      </c>
    </row>
    <row r="1790" spans="1:8" x14ac:dyDescent="0.2">
      <c r="A1790" s="3" t="s">
        <v>35</v>
      </c>
      <c r="B1790" s="7">
        <v>6</v>
      </c>
      <c r="C1790" s="11" t="s">
        <v>5</v>
      </c>
      <c r="D1790">
        <v>0</v>
      </c>
      <c r="E1790" s="76">
        <v>16.493361431346415</v>
      </c>
      <c r="F1790" s="76">
        <v>1.2173091761000907</v>
      </c>
      <c r="G1790" s="76">
        <v>2.8029579624529326</v>
      </c>
      <c r="H1790" s="35">
        <f t="shared" si="32"/>
        <v>20</v>
      </c>
    </row>
    <row r="1791" spans="1:8" x14ac:dyDescent="0.2">
      <c r="A1791" s="3" t="s">
        <v>35</v>
      </c>
      <c r="B1791" s="7">
        <v>6</v>
      </c>
      <c r="C1791" s="11" t="s">
        <v>5</v>
      </c>
      <c r="D1791">
        <v>0</v>
      </c>
      <c r="E1791" s="76">
        <v>11.780972450961723</v>
      </c>
      <c r="F1791" s="76">
        <v>1.0711811404218528</v>
      </c>
      <c r="G1791" s="76">
        <v>2.4664857258317197</v>
      </c>
      <c r="H1791" s="35">
        <f t="shared" si="32"/>
        <v>20</v>
      </c>
    </row>
    <row r="1792" spans="1:8" x14ac:dyDescent="0.2">
      <c r="A1792" s="3" t="s">
        <v>35</v>
      </c>
      <c r="B1792" s="2">
        <v>7</v>
      </c>
      <c r="C1792" s="3" t="s">
        <v>5</v>
      </c>
      <c r="D1792">
        <v>15</v>
      </c>
      <c r="E1792" s="76">
        <v>1332.4279842037711</v>
      </c>
      <c r="F1792" s="76">
        <v>3.1246437453473082</v>
      </c>
      <c r="G1792" s="76">
        <v>7.1947581089537946</v>
      </c>
      <c r="H1792" s="35">
        <f t="shared" si="32"/>
        <v>2981</v>
      </c>
    </row>
    <row r="1793" spans="1:8" x14ac:dyDescent="0.2">
      <c r="A1793" s="3" t="s">
        <v>35</v>
      </c>
      <c r="B1793" s="2">
        <v>7</v>
      </c>
      <c r="C1793" s="3" t="s">
        <v>5</v>
      </c>
      <c r="D1793">
        <v>40</v>
      </c>
      <c r="E1793" s="76">
        <v>483.80526865282815</v>
      </c>
      <c r="F1793" s="76">
        <v>2.6846705935305968</v>
      </c>
      <c r="G1793" s="76">
        <v>6.1816824882630295</v>
      </c>
      <c r="H1793" s="35">
        <f t="shared" si="32"/>
        <v>1097</v>
      </c>
    </row>
    <row r="1794" spans="1:8" x14ac:dyDescent="0.2">
      <c r="A1794" s="3" t="s">
        <v>35</v>
      </c>
      <c r="B1794" s="2">
        <v>7</v>
      </c>
      <c r="C1794" s="3" t="s">
        <v>5</v>
      </c>
      <c r="D1794">
        <v>60</v>
      </c>
      <c r="E1794" s="76">
        <v>7932.5214503142279</v>
      </c>
      <c r="F1794" s="76">
        <v>3.8994112551488138</v>
      </c>
      <c r="G1794" s="76">
        <v>8.9787262275588606</v>
      </c>
      <c r="H1794" s="35">
        <f t="shared" si="32"/>
        <v>8103</v>
      </c>
    </row>
    <row r="1795" spans="1:8" x14ac:dyDescent="0.2">
      <c r="A1795" s="3" t="s">
        <v>35</v>
      </c>
      <c r="B1795" s="10">
        <v>7</v>
      </c>
      <c r="C1795" s="28" t="s">
        <v>5</v>
      </c>
      <c r="D1795">
        <v>5</v>
      </c>
      <c r="E1795" s="76">
        <v>683.29640215578002</v>
      </c>
      <c r="F1795" s="76">
        <v>2.8346091339847899</v>
      </c>
      <c r="G1795" s="76">
        <v>6.5269287363781388</v>
      </c>
      <c r="H1795" s="35">
        <f t="shared" ref="H1795:H1858" si="33">VLOOKUP(E1795,J$2:K$16,2)</f>
        <v>1097</v>
      </c>
    </row>
    <row r="1796" spans="1:8" x14ac:dyDescent="0.2">
      <c r="A1796" s="3" t="s">
        <v>35</v>
      </c>
      <c r="B1796" s="10">
        <v>7</v>
      </c>
      <c r="C1796" s="28" t="s">
        <v>5</v>
      </c>
      <c r="D1796">
        <v>3</v>
      </c>
      <c r="E1796" s="76">
        <v>367.5663404700058</v>
      </c>
      <c r="F1796" s="76">
        <v>2.5653357344402954</v>
      </c>
      <c r="G1796" s="76">
        <v>5.9069038206471562</v>
      </c>
      <c r="H1796" s="35">
        <f t="shared" si="33"/>
        <v>403</v>
      </c>
    </row>
    <row r="1797" spans="1:8" x14ac:dyDescent="0.2">
      <c r="A1797" s="3" t="s">
        <v>35</v>
      </c>
      <c r="B1797" s="10">
        <v>7</v>
      </c>
      <c r="C1797" s="28" t="s">
        <v>5</v>
      </c>
      <c r="D1797">
        <v>10</v>
      </c>
      <c r="E1797" s="76">
        <v>32.986722862692829</v>
      </c>
      <c r="F1797" s="76">
        <v>1.518339171764072</v>
      </c>
      <c r="G1797" s="76">
        <v>3.496105143012878</v>
      </c>
      <c r="H1797" s="35">
        <f t="shared" si="33"/>
        <v>55</v>
      </c>
    </row>
    <row r="1798" spans="1:8" x14ac:dyDescent="0.2">
      <c r="A1798" s="3" t="s">
        <v>35</v>
      </c>
      <c r="B1798" s="10">
        <v>7</v>
      </c>
      <c r="C1798" s="28" t="s">
        <v>5</v>
      </c>
      <c r="D1798">
        <v>5</v>
      </c>
      <c r="E1798" s="76">
        <v>183.7831702350029</v>
      </c>
      <c r="F1798" s="76">
        <v>2.2643057387763141</v>
      </c>
      <c r="G1798" s="76">
        <v>5.2137566400872108</v>
      </c>
      <c r="H1798" s="35">
        <f t="shared" si="33"/>
        <v>403</v>
      </c>
    </row>
    <row r="1799" spans="1:8" x14ac:dyDescent="0.2">
      <c r="A1799" s="3" t="s">
        <v>35</v>
      </c>
      <c r="B1799" s="7">
        <v>7</v>
      </c>
      <c r="C1799" s="11" t="s">
        <v>5</v>
      </c>
      <c r="D1799">
        <v>0</v>
      </c>
      <c r="E1799" s="76">
        <v>31.415926535897931</v>
      </c>
      <c r="F1799" s="76">
        <v>1.4971498726941339</v>
      </c>
      <c r="G1799" s="76">
        <v>3.4473149788434458</v>
      </c>
      <c r="H1799" s="35">
        <f t="shared" si="33"/>
        <v>55</v>
      </c>
    </row>
    <row r="1800" spans="1:8" x14ac:dyDescent="0.2">
      <c r="A1800" s="3" t="s">
        <v>35</v>
      </c>
      <c r="B1800" s="7">
        <v>7</v>
      </c>
      <c r="C1800" s="11" t="s">
        <v>5</v>
      </c>
      <c r="D1800">
        <v>0</v>
      </c>
      <c r="E1800" s="76">
        <v>183.7831702350029</v>
      </c>
      <c r="F1800" s="76">
        <v>2.2643057387763141</v>
      </c>
      <c r="G1800" s="76">
        <v>5.2137566400872108</v>
      </c>
      <c r="H1800" s="35">
        <f t="shared" si="33"/>
        <v>403</v>
      </c>
    </row>
    <row r="1801" spans="1:8" x14ac:dyDescent="0.2">
      <c r="A1801" s="3" t="s">
        <v>35</v>
      </c>
      <c r="B1801" s="7">
        <v>7</v>
      </c>
      <c r="C1801" s="11" t="s">
        <v>5</v>
      </c>
      <c r="D1801">
        <v>0</v>
      </c>
      <c r="E1801" s="76">
        <v>360.49775699942876</v>
      </c>
      <c r="F1801" s="76">
        <v>2.5569025669034326</v>
      </c>
      <c r="G1801" s="76">
        <v>5.8874857347900544</v>
      </c>
      <c r="H1801" s="35">
        <f t="shared" si="33"/>
        <v>403</v>
      </c>
    </row>
    <row r="1802" spans="1:8" x14ac:dyDescent="0.2">
      <c r="A1802" s="3" t="s">
        <v>35</v>
      </c>
      <c r="B1802" s="7">
        <v>7</v>
      </c>
      <c r="C1802" s="11" t="s">
        <v>5</v>
      </c>
      <c r="D1802">
        <v>0</v>
      </c>
      <c r="E1802" s="76">
        <v>15.707963267948966</v>
      </c>
      <c r="F1802" s="76">
        <v>1.1961198770301527</v>
      </c>
      <c r="G1802" s="76">
        <v>2.7541677982835004</v>
      </c>
      <c r="H1802" s="35">
        <f t="shared" si="33"/>
        <v>20</v>
      </c>
    </row>
    <row r="1803" spans="1:8" x14ac:dyDescent="0.2">
      <c r="A1803" s="3" t="s">
        <v>35</v>
      </c>
      <c r="B1803" s="7">
        <v>7</v>
      </c>
      <c r="C1803" s="11" t="s">
        <v>5</v>
      </c>
      <c r="D1803">
        <v>5</v>
      </c>
      <c r="E1803" s="76">
        <v>523.86057498609796</v>
      </c>
      <c r="F1803" s="76">
        <v>2.7192157152827203</v>
      </c>
      <c r="G1803" s="76">
        <v>6.2612255706451334</v>
      </c>
      <c r="H1803" s="35">
        <f t="shared" si="33"/>
        <v>1097</v>
      </c>
    </row>
    <row r="1804" spans="1:8" x14ac:dyDescent="0.2">
      <c r="A1804" s="3" t="s">
        <v>35</v>
      </c>
      <c r="B1804" s="7">
        <v>7</v>
      </c>
      <c r="C1804" s="11" t="s">
        <v>5</v>
      </c>
      <c r="D1804">
        <v>0</v>
      </c>
      <c r="E1804" s="76">
        <v>43.196898986859658</v>
      </c>
      <c r="F1804" s="76">
        <v>1.6354525708604153</v>
      </c>
      <c r="G1804" s="76">
        <v>3.7657687099619803</v>
      </c>
      <c r="H1804" s="35">
        <f t="shared" si="33"/>
        <v>55</v>
      </c>
    </row>
    <row r="1805" spans="1:8" x14ac:dyDescent="0.2">
      <c r="A1805" s="3" t="s">
        <v>35</v>
      </c>
      <c r="B1805" s="10">
        <v>8</v>
      </c>
      <c r="C1805" s="28" t="s">
        <v>5</v>
      </c>
      <c r="D1805">
        <v>5</v>
      </c>
      <c r="E1805" s="76">
        <v>78.343466798895463</v>
      </c>
      <c r="F1805" s="76">
        <v>1.8940027857249573</v>
      </c>
      <c r="G1805" s="76">
        <v>4.3611025804994821</v>
      </c>
      <c r="H1805" s="35">
        <f t="shared" si="33"/>
        <v>148</v>
      </c>
    </row>
    <row r="1806" spans="1:8" x14ac:dyDescent="0.2">
      <c r="A1806" s="3" t="s">
        <v>35</v>
      </c>
      <c r="B1806" s="10">
        <v>8</v>
      </c>
      <c r="C1806" s="28" t="s">
        <v>5</v>
      </c>
      <c r="D1806">
        <v>10</v>
      </c>
      <c r="E1806" s="76">
        <v>12782.35510929347</v>
      </c>
      <c r="F1806" s="76">
        <v>4.1066108786064008</v>
      </c>
      <c r="G1806" s="76">
        <v>9.455820991806279</v>
      </c>
      <c r="H1806" s="35">
        <f t="shared" si="33"/>
        <v>22026</v>
      </c>
    </row>
    <row r="1807" spans="1:8" x14ac:dyDescent="0.2">
      <c r="A1807" s="3" t="s">
        <v>35</v>
      </c>
      <c r="B1807" s="10">
        <v>8</v>
      </c>
      <c r="C1807" s="28" t="s">
        <v>5</v>
      </c>
      <c r="D1807">
        <v>10</v>
      </c>
      <c r="E1807" s="76">
        <v>2968.8050576423543</v>
      </c>
      <c r="F1807" s="76">
        <v>3.4725816812033967</v>
      </c>
      <c r="G1807" s="76">
        <v>7.995914813343143</v>
      </c>
      <c r="H1807" s="35">
        <f t="shared" si="33"/>
        <v>2981</v>
      </c>
    </row>
    <row r="1808" spans="1:8" x14ac:dyDescent="0.2">
      <c r="A1808" s="3" t="s">
        <v>35</v>
      </c>
      <c r="B1808" s="10">
        <v>8</v>
      </c>
      <c r="C1808" s="28" t="s">
        <v>5</v>
      </c>
      <c r="D1808">
        <v>0</v>
      </c>
      <c r="E1808" s="76">
        <v>21.991148575128552</v>
      </c>
      <c r="F1808" s="76">
        <v>1.3422479127083906</v>
      </c>
      <c r="G1808" s="76">
        <v>3.0906400349047134</v>
      </c>
      <c r="H1808" s="35">
        <f t="shared" si="33"/>
        <v>55</v>
      </c>
    </row>
    <row r="1809" spans="1:8" x14ac:dyDescent="0.2">
      <c r="A1809" s="3" t="s">
        <v>35</v>
      </c>
      <c r="B1809" s="10">
        <v>8</v>
      </c>
      <c r="C1809" s="28" t="s">
        <v>5</v>
      </c>
      <c r="D1809">
        <v>10</v>
      </c>
      <c r="E1809" s="76">
        <v>58.90486225480862</v>
      </c>
      <c r="F1809" s="76">
        <v>1.7701511447578715</v>
      </c>
      <c r="G1809" s="76">
        <v>4.0759236382658202</v>
      </c>
      <c r="H1809" s="35">
        <f t="shared" si="33"/>
        <v>148</v>
      </c>
    </row>
    <row r="1810" spans="1:8" x14ac:dyDescent="0.2">
      <c r="A1810" s="3" t="s">
        <v>35</v>
      </c>
      <c r="B1810" s="10">
        <v>8</v>
      </c>
      <c r="C1810" s="28" t="s">
        <v>5</v>
      </c>
      <c r="D1810">
        <v>5</v>
      </c>
      <c r="E1810" s="76">
        <v>276.46015351590177</v>
      </c>
      <c r="F1810" s="76">
        <v>2.4416325448443024</v>
      </c>
      <c r="G1810" s="76">
        <v>5.6220667003276068</v>
      </c>
      <c r="H1810" s="35">
        <f t="shared" si="33"/>
        <v>403</v>
      </c>
    </row>
    <row r="1811" spans="1:8" x14ac:dyDescent="0.2">
      <c r="A1811" s="3" t="s">
        <v>35</v>
      </c>
      <c r="B1811" s="10">
        <v>8</v>
      </c>
      <c r="C1811" s="28" t="s">
        <v>5</v>
      </c>
      <c r="D1811">
        <v>5</v>
      </c>
      <c r="E1811" s="76">
        <v>169.64600329384882</v>
      </c>
      <c r="F1811" s="76">
        <v>2.2295436325171023</v>
      </c>
      <c r="G1811" s="76">
        <v>5.1337139324136745</v>
      </c>
      <c r="H1811" s="35">
        <f t="shared" si="33"/>
        <v>403</v>
      </c>
    </row>
    <row r="1812" spans="1:8" x14ac:dyDescent="0.2">
      <c r="A1812" s="3" t="s">
        <v>35</v>
      </c>
      <c r="B1812" s="10">
        <v>8</v>
      </c>
      <c r="C1812" s="28" t="s">
        <v>5</v>
      </c>
      <c r="D1812">
        <v>0</v>
      </c>
      <c r="E1812" s="76">
        <v>160.22122533307945</v>
      </c>
      <c r="F1812" s="76">
        <v>2.2047200487920704</v>
      </c>
      <c r="G1812" s="76">
        <v>5.0765555185737261</v>
      </c>
      <c r="H1812" s="35">
        <f t="shared" si="33"/>
        <v>403</v>
      </c>
    </row>
    <row r="1813" spans="1:8" x14ac:dyDescent="0.2">
      <c r="A1813" s="3" t="s">
        <v>35</v>
      </c>
      <c r="B1813" s="10">
        <v>8</v>
      </c>
      <c r="C1813" s="28" t="s">
        <v>5</v>
      </c>
      <c r="D1813">
        <v>0</v>
      </c>
      <c r="E1813" s="76">
        <v>326.72563597333851</v>
      </c>
      <c r="F1813" s="76">
        <v>2.5141832119929144</v>
      </c>
      <c r="G1813" s="76">
        <v>5.7891207849907733</v>
      </c>
      <c r="H1813" s="35">
        <f t="shared" si="33"/>
        <v>403</v>
      </c>
    </row>
    <row r="1814" spans="1:8" x14ac:dyDescent="0.2">
      <c r="A1814" s="3" t="s">
        <v>35</v>
      </c>
      <c r="B1814" s="10">
        <v>8</v>
      </c>
      <c r="C1814" s="28" t="s">
        <v>5</v>
      </c>
      <c r="D1814">
        <v>0</v>
      </c>
      <c r="E1814" s="76">
        <v>6.8722339297276722</v>
      </c>
      <c r="F1814" s="76">
        <v>0.83709793438848468</v>
      </c>
      <c r="G1814" s="76">
        <v>1.9274892250990325</v>
      </c>
      <c r="H1814" s="35">
        <f t="shared" si="33"/>
        <v>7</v>
      </c>
    </row>
    <row r="1815" spans="1:8" x14ac:dyDescent="0.2">
      <c r="A1815" s="3" t="s">
        <v>35</v>
      </c>
      <c r="B1815" s="10">
        <v>8</v>
      </c>
      <c r="C1815" s="28" t="s">
        <v>5</v>
      </c>
      <c r="D1815">
        <v>10</v>
      </c>
      <c r="E1815" s="76">
        <v>66.758843888783105</v>
      </c>
      <c r="F1815" s="76">
        <v>1.8245088070804643</v>
      </c>
      <c r="G1815" s="76">
        <v>4.2010867812198258</v>
      </c>
      <c r="H1815" s="35">
        <f t="shared" si="33"/>
        <v>148</v>
      </c>
    </row>
    <row r="1816" spans="1:8" x14ac:dyDescent="0.2">
      <c r="A1816" s="3" t="s">
        <v>35</v>
      </c>
      <c r="B1816" s="10">
        <v>8</v>
      </c>
      <c r="C1816" s="28" t="s">
        <v>5</v>
      </c>
      <c r="D1816">
        <v>5</v>
      </c>
      <c r="E1816" s="76">
        <v>2.9452431127404308</v>
      </c>
      <c r="F1816" s="76">
        <v>0.46912114909389024</v>
      </c>
      <c r="G1816" s="76">
        <v>1.0801913647118289</v>
      </c>
      <c r="H1816" s="35">
        <f t="shared" si="33"/>
        <v>3</v>
      </c>
    </row>
    <row r="1817" spans="1:8" x14ac:dyDescent="0.2">
      <c r="A1817" s="3" t="s">
        <v>35</v>
      </c>
      <c r="B1817" s="10">
        <v>8</v>
      </c>
      <c r="C1817" s="28" t="s">
        <v>5</v>
      </c>
      <c r="D1817">
        <v>5</v>
      </c>
      <c r="E1817" s="76">
        <v>25.918139392115794</v>
      </c>
      <c r="F1817" s="76">
        <v>1.4136038212440589</v>
      </c>
      <c r="G1817" s="76">
        <v>3.2549430861959898</v>
      </c>
      <c r="H1817" s="35">
        <f t="shared" si="33"/>
        <v>55</v>
      </c>
    </row>
    <row r="1818" spans="1:8" x14ac:dyDescent="0.2">
      <c r="A1818" s="3" t="s">
        <v>35</v>
      </c>
      <c r="B1818" s="10">
        <v>8</v>
      </c>
      <c r="C1818" s="28" t="s">
        <v>5</v>
      </c>
      <c r="D1818">
        <v>10</v>
      </c>
      <c r="E1818" s="76">
        <v>212.05750411731103</v>
      </c>
      <c r="F1818" s="76">
        <v>2.3264536455251585</v>
      </c>
      <c r="G1818" s="76">
        <v>5.3568574837278842</v>
      </c>
      <c r="H1818" s="35">
        <f t="shared" si="33"/>
        <v>403</v>
      </c>
    </row>
    <row r="1819" spans="1:8" x14ac:dyDescent="0.2">
      <c r="A1819" s="3" t="s">
        <v>35</v>
      </c>
      <c r="B1819" s="10">
        <v>8</v>
      </c>
      <c r="C1819" s="28" t="s">
        <v>5</v>
      </c>
      <c r="D1819">
        <v>0</v>
      </c>
      <c r="E1819" s="76">
        <v>31.415926535897931</v>
      </c>
      <c r="F1819" s="76">
        <v>1.4971498726941339</v>
      </c>
      <c r="G1819" s="76">
        <v>3.4473149788434458</v>
      </c>
      <c r="H1819" s="35">
        <f t="shared" si="33"/>
        <v>55</v>
      </c>
    </row>
    <row r="1820" spans="1:8" x14ac:dyDescent="0.2">
      <c r="A1820" s="3" t="s">
        <v>35</v>
      </c>
      <c r="B1820" s="10">
        <v>8</v>
      </c>
      <c r="C1820" s="28" t="s">
        <v>5</v>
      </c>
      <c r="D1820">
        <v>20</v>
      </c>
      <c r="E1820" s="76">
        <v>133.51768777756621</v>
      </c>
      <c r="F1820" s="76">
        <v>2.1255388027444453</v>
      </c>
      <c r="G1820" s="76">
        <v>4.8942339617797712</v>
      </c>
      <c r="H1820" s="35">
        <f t="shared" si="33"/>
        <v>148</v>
      </c>
    </row>
    <row r="1821" spans="1:8" x14ac:dyDescent="0.2">
      <c r="A1821" s="3" t="s">
        <v>35</v>
      </c>
      <c r="B1821" s="10">
        <v>8</v>
      </c>
      <c r="C1821" s="28" t="s">
        <v>5</v>
      </c>
      <c r="D1821">
        <v>5</v>
      </c>
      <c r="E1821" s="76">
        <v>219.91148575128551</v>
      </c>
      <c r="F1821" s="76">
        <v>2.3422479127083906</v>
      </c>
      <c r="G1821" s="76">
        <v>5.3932251278987593</v>
      </c>
      <c r="H1821" s="35">
        <f t="shared" si="33"/>
        <v>403</v>
      </c>
    </row>
    <row r="1822" spans="1:8" x14ac:dyDescent="0.2">
      <c r="A1822" s="3" t="s">
        <v>35</v>
      </c>
      <c r="B1822" s="10">
        <v>8</v>
      </c>
      <c r="C1822" s="28" t="s">
        <v>5</v>
      </c>
      <c r="D1822">
        <v>0</v>
      </c>
      <c r="E1822" s="76">
        <v>76.576320931251203</v>
      </c>
      <c r="F1822" s="76">
        <v>1.8840944970647082</v>
      </c>
      <c r="G1822" s="76">
        <v>4.3382879027333106</v>
      </c>
      <c r="H1822" s="35">
        <f t="shared" si="33"/>
        <v>148</v>
      </c>
    </row>
    <row r="1823" spans="1:8" x14ac:dyDescent="0.2">
      <c r="A1823" s="3" t="s">
        <v>35</v>
      </c>
      <c r="B1823" s="10">
        <v>8</v>
      </c>
      <c r="C1823" s="28" t="s">
        <v>5</v>
      </c>
      <c r="D1823">
        <v>10</v>
      </c>
      <c r="E1823" s="76">
        <v>827.02426605751305</v>
      </c>
      <c r="F1823" s="76">
        <v>2.9175182525516581</v>
      </c>
      <c r="G1823" s="76">
        <v>6.7178340368634855</v>
      </c>
      <c r="H1823" s="35">
        <f t="shared" si="33"/>
        <v>1097</v>
      </c>
    </row>
    <row r="1824" spans="1:8" x14ac:dyDescent="0.2">
      <c r="A1824" s="3" t="s">
        <v>35</v>
      </c>
      <c r="B1824" s="10">
        <v>8</v>
      </c>
      <c r="C1824" s="28" t="s">
        <v>5</v>
      </c>
      <c r="D1824">
        <v>5</v>
      </c>
      <c r="E1824" s="76">
        <v>922.84284199200169</v>
      </c>
      <c r="F1824" s="76">
        <v>2.9651277479739266</v>
      </c>
      <c r="G1824" s="76">
        <v>6.8274589513077686</v>
      </c>
      <c r="H1824" s="35">
        <f t="shared" si="33"/>
        <v>1097</v>
      </c>
    </row>
    <row r="1825" spans="1:8" x14ac:dyDescent="0.2">
      <c r="A1825" s="3" t="s">
        <v>35</v>
      </c>
      <c r="B1825" s="2">
        <v>9</v>
      </c>
      <c r="C1825" s="3" t="s">
        <v>5</v>
      </c>
      <c r="D1825">
        <v>5</v>
      </c>
      <c r="E1825" s="76">
        <v>23.561944901923447</v>
      </c>
      <c r="F1825" s="76">
        <v>1.3722111360858338</v>
      </c>
      <c r="G1825" s="76">
        <v>3.1596329063916646</v>
      </c>
      <c r="H1825" s="35">
        <f t="shared" si="33"/>
        <v>55</v>
      </c>
    </row>
    <row r="1826" spans="1:8" x14ac:dyDescent="0.2">
      <c r="A1826" s="3" t="s">
        <v>35</v>
      </c>
      <c r="B1826" s="2">
        <v>9</v>
      </c>
      <c r="C1826" s="3" t="s">
        <v>5</v>
      </c>
      <c r="D1826">
        <v>50</v>
      </c>
      <c r="E1826" s="76">
        <v>893.39041086459747</v>
      </c>
      <c r="F1826" s="76">
        <v>2.9510412866953213</v>
      </c>
      <c r="G1826" s="76">
        <v>6.7950236755546154</v>
      </c>
      <c r="H1826" s="35">
        <f t="shared" si="33"/>
        <v>1097</v>
      </c>
    </row>
    <row r="1827" spans="1:8" x14ac:dyDescent="0.2">
      <c r="A1827" s="3" t="s">
        <v>35</v>
      </c>
      <c r="B1827" s="2">
        <v>9</v>
      </c>
      <c r="C1827" s="3" t="s">
        <v>5</v>
      </c>
      <c r="D1827">
        <v>5</v>
      </c>
      <c r="E1827" s="76">
        <v>61.850105367549055</v>
      </c>
      <c r="F1827" s="76">
        <v>1.7913404438278095</v>
      </c>
      <c r="G1827" s="76">
        <v>4.1247138024352523</v>
      </c>
      <c r="H1827" s="35">
        <f t="shared" si="33"/>
        <v>148</v>
      </c>
    </row>
    <row r="1828" spans="1:8" x14ac:dyDescent="0.2">
      <c r="A1828" s="3" t="s">
        <v>35</v>
      </c>
      <c r="B1828" s="2">
        <v>9</v>
      </c>
      <c r="C1828" s="3" t="s">
        <v>5</v>
      </c>
      <c r="D1828">
        <v>45</v>
      </c>
      <c r="E1828" s="76">
        <v>1404.6846152363362</v>
      </c>
      <c r="F1828" s="76">
        <v>3.1475788258511597</v>
      </c>
      <c r="G1828" s="76">
        <v>7.2475680834285816</v>
      </c>
      <c r="H1828" s="35">
        <f t="shared" si="33"/>
        <v>2981</v>
      </c>
    </row>
    <row r="1829" spans="1:8" x14ac:dyDescent="0.2">
      <c r="A1829" s="3" t="s">
        <v>35</v>
      </c>
      <c r="B1829" s="2">
        <v>9</v>
      </c>
      <c r="C1829" s="3" t="s">
        <v>5</v>
      </c>
      <c r="D1829">
        <v>0</v>
      </c>
      <c r="E1829" s="76">
        <v>15.11891464540088</v>
      </c>
      <c r="F1829" s="76">
        <v>1.179520615210691</v>
      </c>
      <c r="G1829" s="76">
        <v>2.7159465854633029</v>
      </c>
      <c r="H1829" s="35">
        <f t="shared" si="33"/>
        <v>20</v>
      </c>
    </row>
    <row r="1830" spans="1:8" x14ac:dyDescent="0.2">
      <c r="A1830" s="3" t="s">
        <v>35</v>
      </c>
      <c r="B1830" s="2">
        <v>9</v>
      </c>
      <c r="C1830" s="3" t="s">
        <v>5</v>
      </c>
      <c r="D1830">
        <v>25</v>
      </c>
      <c r="E1830" s="76">
        <v>759.8727230870312</v>
      </c>
      <c r="F1830" s="76">
        <v>2.8807408550571205</v>
      </c>
      <c r="G1830" s="76">
        <v>6.6331509496334462</v>
      </c>
      <c r="H1830" s="35">
        <f t="shared" si="33"/>
        <v>1097</v>
      </c>
    </row>
    <row r="1831" spans="1:8" x14ac:dyDescent="0.2">
      <c r="A1831" s="3" t="s">
        <v>35</v>
      </c>
      <c r="B1831" s="2">
        <v>9</v>
      </c>
      <c r="C1831" s="3" t="s">
        <v>5</v>
      </c>
      <c r="D1831">
        <v>10</v>
      </c>
      <c r="E1831" s="76">
        <v>2617.3393795219963</v>
      </c>
      <c r="F1831" s="76">
        <v>3.4178600394520684</v>
      </c>
      <c r="G1831" s="76">
        <v>7.8699135767823734</v>
      </c>
      <c r="H1831" s="35">
        <f t="shared" si="33"/>
        <v>2981</v>
      </c>
    </row>
    <row r="1832" spans="1:8" x14ac:dyDescent="0.2">
      <c r="A1832" s="3" t="s">
        <v>35</v>
      </c>
      <c r="B1832" s="2">
        <v>9</v>
      </c>
      <c r="C1832" s="3" t="s">
        <v>5</v>
      </c>
      <c r="D1832">
        <v>5</v>
      </c>
      <c r="E1832" s="76">
        <v>90.320788790706558</v>
      </c>
      <c r="F1832" s="76">
        <v>1.9557877217197832</v>
      </c>
      <c r="G1832" s="76">
        <v>4.5033676530927593</v>
      </c>
      <c r="H1832" s="35">
        <f t="shared" si="33"/>
        <v>148</v>
      </c>
    </row>
    <row r="1833" spans="1:8" x14ac:dyDescent="0.2">
      <c r="A1833" s="3" t="s">
        <v>35</v>
      </c>
      <c r="B1833" s="2">
        <v>9</v>
      </c>
      <c r="C1833" s="3" t="s">
        <v>5</v>
      </c>
      <c r="D1833">
        <v>40</v>
      </c>
      <c r="E1833" s="76">
        <v>19947.542553968393</v>
      </c>
      <c r="F1833" s="76">
        <v>4.299889400223825</v>
      </c>
      <c r="G1833" s="76">
        <v>9.900861234478489</v>
      </c>
      <c r="H1833" s="35">
        <f t="shared" si="33"/>
        <v>22026</v>
      </c>
    </row>
    <row r="1834" spans="1:8" x14ac:dyDescent="0.2">
      <c r="A1834" s="3" t="s">
        <v>35</v>
      </c>
      <c r="B1834" s="2">
        <v>9</v>
      </c>
      <c r="C1834" s="3" t="s">
        <v>5</v>
      </c>
      <c r="D1834">
        <v>0</v>
      </c>
      <c r="E1834" s="76">
        <v>129.59069696057895</v>
      </c>
      <c r="F1834" s="76">
        <v>2.1125738255800779</v>
      </c>
      <c r="G1834" s="76">
        <v>4.8643809986300903</v>
      </c>
      <c r="H1834" s="35">
        <f t="shared" si="33"/>
        <v>148</v>
      </c>
    </row>
    <row r="1835" spans="1:8" x14ac:dyDescent="0.2">
      <c r="A1835" s="3" t="s">
        <v>35</v>
      </c>
      <c r="B1835" s="2">
        <v>9</v>
      </c>
      <c r="C1835" s="3" t="s">
        <v>5</v>
      </c>
      <c r="D1835">
        <v>10</v>
      </c>
      <c r="E1835" s="76">
        <v>296.09510760083799</v>
      </c>
      <c r="F1835" s="76">
        <v>2.4714312315719642</v>
      </c>
      <c r="G1835" s="76">
        <v>5.69068071217752</v>
      </c>
      <c r="H1835" s="35">
        <f t="shared" si="33"/>
        <v>403</v>
      </c>
    </row>
    <row r="1836" spans="1:8" x14ac:dyDescent="0.2">
      <c r="A1836" s="3" t="s">
        <v>35</v>
      </c>
      <c r="B1836" s="2">
        <v>9</v>
      </c>
      <c r="C1836" s="3" t="s">
        <v>5</v>
      </c>
      <c r="D1836">
        <v>20</v>
      </c>
      <c r="E1836" s="76">
        <v>5827.6543724090661</v>
      </c>
      <c r="F1836" s="76">
        <v>3.7654937866451985</v>
      </c>
      <c r="G1836" s="76">
        <v>8.6703698608909363</v>
      </c>
      <c r="H1836" s="35">
        <f t="shared" si="33"/>
        <v>8103</v>
      </c>
    </row>
    <row r="1837" spans="1:8" x14ac:dyDescent="0.2">
      <c r="A1837" s="3" t="s">
        <v>35</v>
      </c>
      <c r="B1837" s="2">
        <v>9</v>
      </c>
      <c r="C1837" s="3" t="s">
        <v>5</v>
      </c>
      <c r="D1837">
        <v>65</v>
      </c>
      <c r="E1837" s="76">
        <v>12269.490108594937</v>
      </c>
      <c r="F1837" s="76">
        <v>4.0888265148358185</v>
      </c>
      <c r="G1837" s="76">
        <v>9.4148709808997513</v>
      </c>
      <c r="H1837" s="35">
        <f t="shared" si="33"/>
        <v>22026</v>
      </c>
    </row>
    <row r="1838" spans="1:8" x14ac:dyDescent="0.2">
      <c r="A1838" s="3" t="s">
        <v>35</v>
      </c>
      <c r="B1838" s="7">
        <v>10</v>
      </c>
      <c r="C1838" s="11" t="s">
        <v>5</v>
      </c>
      <c r="D1838">
        <v>0</v>
      </c>
      <c r="E1838" s="76">
        <v>127.23450247038662</v>
      </c>
      <c r="F1838" s="76">
        <v>2.1046048959088024</v>
      </c>
      <c r="G1838" s="76">
        <v>4.8460318599618937</v>
      </c>
      <c r="H1838" s="35">
        <f t="shared" si="33"/>
        <v>148</v>
      </c>
    </row>
    <row r="1839" spans="1:8" x14ac:dyDescent="0.2">
      <c r="A1839" s="3" t="s">
        <v>35</v>
      </c>
      <c r="B1839" s="7">
        <v>10</v>
      </c>
      <c r="C1839" s="11" t="s">
        <v>5</v>
      </c>
      <c r="D1839">
        <v>0</v>
      </c>
      <c r="E1839" s="76">
        <v>94.247779607693786</v>
      </c>
      <c r="F1839" s="76">
        <v>1.9742711274137963</v>
      </c>
      <c r="G1839" s="76">
        <v>4.5459272675115558</v>
      </c>
      <c r="H1839" s="35">
        <f t="shared" si="33"/>
        <v>148</v>
      </c>
    </row>
    <row r="1840" spans="1:8" x14ac:dyDescent="0.2">
      <c r="A1840" s="3" t="s">
        <v>35</v>
      </c>
      <c r="B1840" s="7">
        <v>10</v>
      </c>
      <c r="C1840" s="11" t="s">
        <v>5</v>
      </c>
      <c r="D1840">
        <v>5</v>
      </c>
      <c r="E1840" s="76">
        <v>42.411500823462205</v>
      </c>
      <c r="F1840" s="76">
        <v>1.62748364118914</v>
      </c>
      <c r="G1840" s="76">
        <v>3.7474195712937837</v>
      </c>
      <c r="H1840" s="35">
        <f t="shared" si="33"/>
        <v>55</v>
      </c>
    </row>
    <row r="1841" spans="1:8" x14ac:dyDescent="0.2">
      <c r="A1841" s="3" t="s">
        <v>35</v>
      </c>
      <c r="B1841" s="7">
        <v>10</v>
      </c>
      <c r="C1841" s="11" t="s">
        <v>5</v>
      </c>
      <c r="D1841">
        <v>0</v>
      </c>
      <c r="E1841" s="76">
        <v>54.977871437821378</v>
      </c>
      <c r="F1841" s="76">
        <v>1.7401879213804283</v>
      </c>
      <c r="G1841" s="76">
        <v>4.0069307667788685</v>
      </c>
      <c r="H1841" s="35">
        <f t="shared" si="33"/>
        <v>55</v>
      </c>
    </row>
    <row r="1842" spans="1:8" x14ac:dyDescent="0.2">
      <c r="A1842" s="3" t="s">
        <v>35</v>
      </c>
      <c r="B1842" s="7">
        <v>10</v>
      </c>
      <c r="C1842" s="11" t="s">
        <v>5</v>
      </c>
      <c r="D1842">
        <v>0</v>
      </c>
      <c r="E1842" s="76">
        <v>0.78539816339744828</v>
      </c>
      <c r="F1842" s="76">
        <v>-0.10491011863382856</v>
      </c>
      <c r="G1842" s="76">
        <v>-0.24156447527049049</v>
      </c>
      <c r="H1842" s="35">
        <f t="shared" si="33"/>
        <v>1</v>
      </c>
    </row>
    <row r="1843" spans="1:8" x14ac:dyDescent="0.2">
      <c r="A1843" s="3" t="s">
        <v>35</v>
      </c>
      <c r="B1843" s="7">
        <v>10</v>
      </c>
      <c r="C1843" s="11" t="s">
        <v>5</v>
      </c>
      <c r="D1843">
        <v>0</v>
      </c>
      <c r="E1843" s="76">
        <v>1.5707963267948966</v>
      </c>
      <c r="F1843" s="76">
        <v>0.19611987703015263</v>
      </c>
      <c r="G1843" s="76">
        <v>0.45158270528945482</v>
      </c>
      <c r="H1843" s="35">
        <f t="shared" si="33"/>
        <v>3</v>
      </c>
    </row>
    <row r="1844" spans="1:8" x14ac:dyDescent="0.2">
      <c r="A1844" s="3" t="s">
        <v>35</v>
      </c>
      <c r="B1844" s="7">
        <v>10</v>
      </c>
      <c r="C1844" s="11" t="s">
        <v>5</v>
      </c>
      <c r="D1844">
        <v>0</v>
      </c>
      <c r="E1844" s="76">
        <v>113.09733552923255</v>
      </c>
      <c r="F1844" s="76">
        <v>2.053452373461421</v>
      </c>
      <c r="G1844" s="76">
        <v>4.7282488243055099</v>
      </c>
      <c r="H1844" s="35">
        <f t="shared" si="33"/>
        <v>148</v>
      </c>
    </row>
    <row r="1845" spans="1:8" x14ac:dyDescent="0.2">
      <c r="A1845" s="3" t="s">
        <v>35</v>
      </c>
      <c r="B1845" s="7">
        <v>10</v>
      </c>
      <c r="C1845" s="11" t="s">
        <v>5</v>
      </c>
      <c r="D1845">
        <v>5</v>
      </c>
      <c r="E1845" s="76">
        <v>9952.5655265724654</v>
      </c>
      <c r="F1845" s="76">
        <v>3.9979350456115896</v>
      </c>
      <c r="G1845" s="76">
        <v>9.2055856387837167</v>
      </c>
      <c r="H1845" s="35">
        <f t="shared" si="33"/>
        <v>22026</v>
      </c>
    </row>
    <row r="1846" spans="1:8" x14ac:dyDescent="0.2">
      <c r="A1846" s="3" t="s">
        <v>35</v>
      </c>
      <c r="B1846" s="7">
        <v>10</v>
      </c>
      <c r="C1846" s="11" t="s">
        <v>5</v>
      </c>
      <c r="D1846">
        <v>0</v>
      </c>
      <c r="E1846" s="76">
        <v>259.18139392115791</v>
      </c>
      <c r="F1846" s="76">
        <v>2.4136038212440587</v>
      </c>
      <c r="G1846" s="76">
        <v>5.5575281791900357</v>
      </c>
      <c r="H1846" s="35">
        <f t="shared" si="33"/>
        <v>403</v>
      </c>
    </row>
    <row r="1847" spans="1:8" x14ac:dyDescent="0.2">
      <c r="A1847" s="3" t="s">
        <v>35</v>
      </c>
      <c r="B1847" s="7">
        <v>10</v>
      </c>
      <c r="C1847" s="11" t="s">
        <v>5</v>
      </c>
      <c r="D1847">
        <v>0</v>
      </c>
      <c r="E1847" s="76">
        <v>329.86722862692829</v>
      </c>
      <c r="F1847" s="76">
        <v>2.518339171764072</v>
      </c>
      <c r="G1847" s="76">
        <v>5.7986902360069239</v>
      </c>
      <c r="H1847" s="35">
        <f t="shared" si="33"/>
        <v>403</v>
      </c>
    </row>
    <row r="1848" spans="1:8" x14ac:dyDescent="0.2">
      <c r="A1848" s="3" t="s">
        <v>35</v>
      </c>
      <c r="B1848" s="7">
        <v>10</v>
      </c>
      <c r="C1848" s="11" t="s">
        <v>5</v>
      </c>
      <c r="D1848">
        <v>20</v>
      </c>
      <c r="E1848" s="76">
        <v>518.36278784231581</v>
      </c>
      <c r="F1848" s="76">
        <v>2.71463381690804</v>
      </c>
      <c r="G1848" s="76">
        <v>6.2506753597499802</v>
      </c>
      <c r="H1848" s="35">
        <f t="shared" si="33"/>
        <v>1097</v>
      </c>
    </row>
    <row r="1849" spans="1:8" x14ac:dyDescent="0.2">
      <c r="A1849" t="s">
        <v>35</v>
      </c>
      <c r="B1849" s="7">
        <v>2</v>
      </c>
      <c r="C1849" s="11" t="s">
        <v>8</v>
      </c>
      <c r="D1849">
        <v>60</v>
      </c>
      <c r="E1849" s="76">
        <v>1240.1437000045707</v>
      </c>
      <c r="F1849" s="76">
        <v>3.0934720113744656</v>
      </c>
      <c r="G1849" s="76">
        <v>7.1229825389851511</v>
      </c>
      <c r="H1849" s="35">
        <f t="shared" si="33"/>
        <v>2981</v>
      </c>
    </row>
    <row r="1850" spans="1:8" x14ac:dyDescent="0.2">
      <c r="A1850" t="s">
        <v>35</v>
      </c>
      <c r="B1850" s="7">
        <v>2</v>
      </c>
      <c r="C1850" s="11" t="s">
        <v>8</v>
      </c>
      <c r="D1850">
        <v>15</v>
      </c>
      <c r="E1850" s="76">
        <v>98.174770424681029</v>
      </c>
      <c r="F1850" s="76">
        <v>1.9919998943742279</v>
      </c>
      <c r="G1850" s="76">
        <v>4.5867492620318107</v>
      </c>
      <c r="H1850" s="35">
        <f t="shared" si="33"/>
        <v>148</v>
      </c>
    </row>
    <row r="1851" spans="1:8" x14ac:dyDescent="0.2">
      <c r="A1851" t="s">
        <v>35</v>
      </c>
      <c r="B1851" s="7">
        <v>2</v>
      </c>
      <c r="C1851" s="11" t="s">
        <v>8</v>
      </c>
      <c r="D1851">
        <v>10</v>
      </c>
      <c r="E1851" s="76">
        <v>106.81415022205297</v>
      </c>
      <c r="F1851" s="76">
        <v>2.028628789736389</v>
      </c>
      <c r="G1851" s="76">
        <v>4.6710904104655615</v>
      </c>
      <c r="H1851" s="35">
        <f t="shared" si="33"/>
        <v>148</v>
      </c>
    </row>
    <row r="1852" spans="1:8" x14ac:dyDescent="0.2">
      <c r="A1852" t="s">
        <v>35</v>
      </c>
      <c r="B1852" s="7">
        <v>2</v>
      </c>
      <c r="C1852" s="11" t="s">
        <v>8</v>
      </c>
      <c r="D1852">
        <v>10</v>
      </c>
      <c r="E1852" s="76">
        <v>114.66813185602744</v>
      </c>
      <c r="F1852" s="76">
        <v>2.0594427371506083</v>
      </c>
      <c r="G1852" s="76">
        <v>4.7420421464378455</v>
      </c>
      <c r="H1852" s="35">
        <f t="shared" si="33"/>
        <v>148</v>
      </c>
    </row>
    <row r="1853" spans="1:8" x14ac:dyDescent="0.2">
      <c r="A1853" t="s">
        <v>35</v>
      </c>
      <c r="B1853" s="7">
        <v>2</v>
      </c>
      <c r="C1853" s="11" t="s">
        <v>8</v>
      </c>
      <c r="D1853">
        <v>0</v>
      </c>
      <c r="E1853" s="76">
        <v>26.703537555513243</v>
      </c>
      <c r="F1853" s="76">
        <v>1.4265687984084265</v>
      </c>
      <c r="G1853" s="76">
        <v>3.2847960493456712</v>
      </c>
      <c r="H1853" s="35">
        <f t="shared" si="33"/>
        <v>55</v>
      </c>
    </row>
    <row r="1854" spans="1:8" x14ac:dyDescent="0.2">
      <c r="A1854" s="3" t="s">
        <v>35</v>
      </c>
      <c r="B1854" s="2">
        <v>3</v>
      </c>
      <c r="C1854" s="3" t="s">
        <v>8</v>
      </c>
      <c r="D1854">
        <v>85</v>
      </c>
      <c r="E1854" s="76">
        <v>2045.9622156503528</v>
      </c>
      <c r="F1854" s="76">
        <v>3.3108976090017146</v>
      </c>
      <c r="G1854" s="76">
        <v>7.6236234789169766</v>
      </c>
      <c r="H1854" s="35">
        <f t="shared" si="33"/>
        <v>2981</v>
      </c>
    </row>
    <row r="1855" spans="1:8" x14ac:dyDescent="0.2">
      <c r="A1855" s="3" t="s">
        <v>35</v>
      </c>
      <c r="B1855" s="2">
        <v>3</v>
      </c>
      <c r="C1855" s="3" t="s">
        <v>8</v>
      </c>
      <c r="D1855">
        <v>55</v>
      </c>
      <c r="E1855" s="76">
        <v>4046.3713378236534</v>
      </c>
      <c r="F1855" s="76">
        <v>3.607065735717927</v>
      </c>
      <c r="G1855" s="76">
        <v>8.3055757925136984</v>
      </c>
      <c r="H1855" s="35">
        <f t="shared" si="33"/>
        <v>8103</v>
      </c>
    </row>
    <row r="1856" spans="1:8" x14ac:dyDescent="0.2">
      <c r="A1856" s="3" t="s">
        <v>35</v>
      </c>
      <c r="B1856" s="2">
        <v>3</v>
      </c>
      <c r="C1856" s="3" t="s">
        <v>8</v>
      </c>
      <c r="D1856">
        <v>55</v>
      </c>
      <c r="E1856" s="76">
        <v>402.90925782289099</v>
      </c>
      <c r="F1856" s="76">
        <v>2.6052072464779878</v>
      </c>
      <c r="G1856" s="76">
        <v>5.9987113699002794</v>
      </c>
      <c r="H1856" s="35">
        <f t="shared" si="33"/>
        <v>403</v>
      </c>
    </row>
    <row r="1857" spans="1:8" x14ac:dyDescent="0.2">
      <c r="A1857" t="s">
        <v>35</v>
      </c>
      <c r="B1857" s="7">
        <v>3</v>
      </c>
      <c r="C1857" s="11" t="s">
        <v>8</v>
      </c>
      <c r="D1857">
        <v>10</v>
      </c>
      <c r="E1857" s="76">
        <v>1534.6680112786139</v>
      </c>
      <c r="F1857" s="76">
        <v>3.1860144407489259</v>
      </c>
      <c r="G1857" s="76">
        <v>7.3360693573322378</v>
      </c>
      <c r="H1857" s="35">
        <f t="shared" si="33"/>
        <v>2981</v>
      </c>
    </row>
    <row r="1858" spans="1:8" x14ac:dyDescent="0.2">
      <c r="A1858" t="s">
        <v>35</v>
      </c>
      <c r="B1858" s="7">
        <v>3</v>
      </c>
      <c r="C1858" s="11" t="s">
        <v>8</v>
      </c>
      <c r="D1858">
        <v>80</v>
      </c>
      <c r="E1858" s="76">
        <v>2559.6126145122839</v>
      </c>
      <c r="F1858" s="76">
        <v>3.4081742418313157</v>
      </c>
      <c r="G1858" s="76">
        <v>7.8476112035670713</v>
      </c>
      <c r="H1858" s="35">
        <f t="shared" si="33"/>
        <v>2981</v>
      </c>
    </row>
    <row r="1859" spans="1:8" x14ac:dyDescent="0.2">
      <c r="A1859" s="3" t="s">
        <v>35</v>
      </c>
      <c r="B1859" s="2">
        <v>4</v>
      </c>
      <c r="C1859" s="3" t="s">
        <v>8</v>
      </c>
      <c r="D1859">
        <v>15</v>
      </c>
      <c r="E1859" s="76">
        <v>547.61886942887077</v>
      </c>
      <c r="F1859" s="76">
        <v>2.7384784043042587</v>
      </c>
      <c r="G1859" s="76">
        <v>6.3055795512371073</v>
      </c>
      <c r="H1859" s="35">
        <f t="shared" ref="H1859:H1922" si="34">VLOOKUP(E1859,J$2:K$16,2)</f>
        <v>1097</v>
      </c>
    </row>
    <row r="1860" spans="1:8" x14ac:dyDescent="0.2">
      <c r="A1860" t="s">
        <v>35</v>
      </c>
      <c r="B1860" s="7">
        <v>4</v>
      </c>
      <c r="C1860" s="11" t="s">
        <v>8</v>
      </c>
      <c r="D1860">
        <v>85</v>
      </c>
      <c r="E1860" s="76">
        <v>1624.2034019059231</v>
      </c>
      <c r="F1860" s="76">
        <v>3.2106404157880766</v>
      </c>
      <c r="G1860" s="76">
        <v>7.392772760357829</v>
      </c>
      <c r="H1860" s="35">
        <f t="shared" si="34"/>
        <v>2981</v>
      </c>
    </row>
    <row r="1861" spans="1:8" x14ac:dyDescent="0.2">
      <c r="A1861" t="s">
        <v>35</v>
      </c>
      <c r="B1861" s="7">
        <v>4</v>
      </c>
      <c r="C1861" s="11" t="s">
        <v>8</v>
      </c>
      <c r="D1861">
        <v>90</v>
      </c>
      <c r="E1861" s="76">
        <v>1658.7609210954108</v>
      </c>
      <c r="F1861" s="76">
        <v>3.2197837952279462</v>
      </c>
      <c r="G1861" s="76">
        <v>7.4138261695556613</v>
      </c>
      <c r="H1861" s="35">
        <f t="shared" si="34"/>
        <v>2981</v>
      </c>
    </row>
    <row r="1862" spans="1:8" x14ac:dyDescent="0.2">
      <c r="A1862" t="s">
        <v>35</v>
      </c>
      <c r="B1862" s="7">
        <v>4</v>
      </c>
      <c r="C1862" s="11" t="s">
        <v>8</v>
      </c>
      <c r="D1862">
        <v>85</v>
      </c>
      <c r="E1862" s="76">
        <v>5968.2406436572091</v>
      </c>
      <c r="F1862" s="76">
        <v>3.7758463258763819</v>
      </c>
      <c r="G1862" s="76">
        <v>8.6942074633992945</v>
      </c>
      <c r="H1862" s="35">
        <f t="shared" si="34"/>
        <v>8103</v>
      </c>
    </row>
    <row r="1863" spans="1:8" x14ac:dyDescent="0.2">
      <c r="A1863" t="s">
        <v>35</v>
      </c>
      <c r="B1863" s="7">
        <v>4</v>
      </c>
      <c r="C1863" s="11" t="s">
        <v>8</v>
      </c>
      <c r="D1863">
        <v>95</v>
      </c>
      <c r="E1863" s="76">
        <v>1870.8184252127219</v>
      </c>
      <c r="F1863" s="76">
        <v>3.2720316385129302</v>
      </c>
      <c r="G1863" s="76">
        <v>7.5341312746447553</v>
      </c>
      <c r="H1863" s="35">
        <f t="shared" si="34"/>
        <v>2981</v>
      </c>
    </row>
    <row r="1864" spans="1:8" x14ac:dyDescent="0.2">
      <c r="A1864" t="s">
        <v>35</v>
      </c>
      <c r="B1864" s="7">
        <v>5</v>
      </c>
      <c r="C1864" s="11" t="s">
        <v>8</v>
      </c>
      <c r="D1864">
        <v>80</v>
      </c>
      <c r="E1864" s="76">
        <v>1467.1237692264333</v>
      </c>
      <c r="F1864" s="76">
        <v>3.166466753260246</v>
      </c>
      <c r="G1864" s="76">
        <v>7.2910591435182974</v>
      </c>
      <c r="H1864" s="35">
        <f t="shared" si="34"/>
        <v>2981</v>
      </c>
    </row>
    <row r="1865" spans="1:8" x14ac:dyDescent="0.2">
      <c r="A1865" s="3" t="s">
        <v>35</v>
      </c>
      <c r="B1865" s="7">
        <v>10</v>
      </c>
      <c r="C1865" s="11" t="s">
        <v>8</v>
      </c>
      <c r="D1865">
        <v>95</v>
      </c>
      <c r="E1865" s="76">
        <v>2074.2365495326608</v>
      </c>
      <c r="F1865" s="76">
        <v>3.3168582825730955</v>
      </c>
      <c r="G1865" s="76">
        <v>7.6373484370266418</v>
      </c>
      <c r="H1865" s="35">
        <f t="shared" si="34"/>
        <v>2981</v>
      </c>
    </row>
    <row r="1866" spans="1:8" x14ac:dyDescent="0.2">
      <c r="A1866" s="3" t="s">
        <v>35</v>
      </c>
      <c r="B1866" s="7">
        <v>10</v>
      </c>
      <c r="C1866" s="11" t="s">
        <v>8</v>
      </c>
      <c r="D1866">
        <v>0</v>
      </c>
      <c r="E1866" s="76">
        <v>395.84067435231395</v>
      </c>
      <c r="F1866" s="76">
        <v>2.5975204178116966</v>
      </c>
      <c r="G1866" s="76">
        <v>5.9810117928008779</v>
      </c>
      <c r="H1866" s="35">
        <f t="shared" si="34"/>
        <v>403</v>
      </c>
    </row>
    <row r="1867" spans="1:8" x14ac:dyDescent="0.2">
      <c r="A1867" s="3" t="s">
        <v>35</v>
      </c>
      <c r="B1867" s="7">
        <v>10</v>
      </c>
      <c r="C1867" s="11" t="s">
        <v>8</v>
      </c>
      <c r="D1867">
        <v>40</v>
      </c>
      <c r="E1867" s="76">
        <v>3015.9289474462012</v>
      </c>
      <c r="F1867" s="76">
        <v>3.4794211057337021</v>
      </c>
      <c r="G1867" s="76">
        <v>8.0116631703112819</v>
      </c>
      <c r="H1867" s="35">
        <f t="shared" si="34"/>
        <v>8103</v>
      </c>
    </row>
    <row r="1868" spans="1:8" x14ac:dyDescent="0.2">
      <c r="A1868" s="3" t="s">
        <v>35</v>
      </c>
      <c r="B1868" s="2">
        <v>2</v>
      </c>
      <c r="C1868" s="3" t="s">
        <v>17</v>
      </c>
      <c r="D1868">
        <v>80</v>
      </c>
      <c r="E1868" s="76">
        <v>2951.1335989659119</v>
      </c>
      <c r="F1868" s="76">
        <v>3.4699888706251172</v>
      </c>
      <c r="G1868" s="76">
        <v>7.9899446463566388</v>
      </c>
      <c r="H1868" s="35">
        <f t="shared" si="34"/>
        <v>2981</v>
      </c>
    </row>
    <row r="1869" spans="1:8" x14ac:dyDescent="0.2">
      <c r="A1869" s="3" t="s">
        <v>35</v>
      </c>
      <c r="B1869" s="2">
        <v>2</v>
      </c>
      <c r="C1869" s="3" t="s">
        <v>17</v>
      </c>
      <c r="D1869">
        <v>60</v>
      </c>
      <c r="E1869" s="76">
        <v>507.75991263645034</v>
      </c>
      <c r="F1869" s="76">
        <v>2.7056584105825845</v>
      </c>
      <c r="G1869" s="76">
        <v>6.2300087229414221</v>
      </c>
      <c r="H1869" s="35">
        <f t="shared" si="34"/>
        <v>1097</v>
      </c>
    </row>
    <row r="1870" spans="1:8" x14ac:dyDescent="0.2">
      <c r="A1870" t="s">
        <v>35</v>
      </c>
      <c r="B1870" s="7">
        <v>3</v>
      </c>
      <c r="C1870" s="11" t="s">
        <v>17</v>
      </c>
      <c r="D1870">
        <v>70</v>
      </c>
      <c r="E1870" s="76">
        <v>8017.3444519611521</v>
      </c>
      <c r="F1870" s="76">
        <v>3.9040305427432584</v>
      </c>
      <c r="G1870" s="76">
        <v>8.9893625303140805</v>
      </c>
      <c r="H1870" s="35">
        <f t="shared" si="34"/>
        <v>8103</v>
      </c>
    </row>
    <row r="1871" spans="1:8" x14ac:dyDescent="0.2">
      <c r="A1871" s="3" t="s">
        <v>35</v>
      </c>
      <c r="B1871" s="2">
        <v>7</v>
      </c>
      <c r="C1871" s="3" t="s">
        <v>17</v>
      </c>
      <c r="D1871">
        <v>85</v>
      </c>
      <c r="E1871" s="76">
        <v>6480.3202461923456</v>
      </c>
      <c r="F1871" s="76">
        <v>3.8115964684813273</v>
      </c>
      <c r="G1871" s="76">
        <v>8.7765252088338528</v>
      </c>
      <c r="H1871" s="35">
        <f t="shared" si="34"/>
        <v>8103</v>
      </c>
    </row>
    <row r="1872" spans="1:8" x14ac:dyDescent="0.2">
      <c r="A1872" s="3" t="s">
        <v>35</v>
      </c>
      <c r="B1872" s="10">
        <v>7</v>
      </c>
      <c r="C1872" s="28" t="s">
        <v>17</v>
      </c>
      <c r="D1872">
        <v>0</v>
      </c>
      <c r="E1872" s="76">
        <v>37.699111843077517</v>
      </c>
      <c r="F1872" s="76">
        <v>1.5763311187417586</v>
      </c>
      <c r="G1872" s="76">
        <v>3.6296365356374003</v>
      </c>
      <c r="H1872" s="35">
        <f t="shared" si="34"/>
        <v>55</v>
      </c>
    </row>
    <row r="1873" spans="1:8" x14ac:dyDescent="0.2">
      <c r="A1873" s="3" t="s">
        <v>35</v>
      </c>
      <c r="B1873" s="10">
        <v>7</v>
      </c>
      <c r="C1873" s="28" t="s">
        <v>17</v>
      </c>
      <c r="D1873">
        <v>60</v>
      </c>
      <c r="E1873" s="76">
        <v>2121.3604393365076</v>
      </c>
      <c r="F1873" s="76">
        <v>3.3266144655536225</v>
      </c>
      <c r="G1873" s="76">
        <v>7.6598128785221249</v>
      </c>
      <c r="H1873" s="35">
        <f t="shared" si="34"/>
        <v>2981</v>
      </c>
    </row>
    <row r="1874" spans="1:8" x14ac:dyDescent="0.2">
      <c r="A1874" s="3" t="s">
        <v>35</v>
      </c>
      <c r="B1874" s="7">
        <v>7</v>
      </c>
      <c r="C1874" s="11" t="s">
        <v>17</v>
      </c>
      <c r="D1874">
        <v>0</v>
      </c>
      <c r="E1874" s="76">
        <v>150.79644737231007</v>
      </c>
      <c r="F1874" s="76">
        <v>2.1783911100697209</v>
      </c>
      <c r="G1874" s="76">
        <v>5.0159308967572906</v>
      </c>
      <c r="H1874" s="35">
        <f t="shared" si="34"/>
        <v>403</v>
      </c>
    </row>
    <row r="1875" spans="1:8" x14ac:dyDescent="0.2">
      <c r="A1875" s="3" t="s">
        <v>35</v>
      </c>
      <c r="B1875" s="7">
        <v>7</v>
      </c>
      <c r="C1875" s="11" t="s">
        <v>17</v>
      </c>
      <c r="D1875">
        <v>0</v>
      </c>
      <c r="E1875" s="76">
        <v>69.115038378975441</v>
      </c>
      <c r="F1875" s="76">
        <v>1.8395725535163401</v>
      </c>
      <c r="G1875" s="76">
        <v>4.235772339207716</v>
      </c>
      <c r="H1875" s="35">
        <f t="shared" si="34"/>
        <v>148</v>
      </c>
    </row>
    <row r="1876" spans="1:8" x14ac:dyDescent="0.2">
      <c r="A1876" t="s">
        <v>35</v>
      </c>
      <c r="B1876" s="7">
        <v>3</v>
      </c>
      <c r="C1876" s="11" t="s">
        <v>40</v>
      </c>
      <c r="D1876">
        <v>0</v>
      </c>
      <c r="E1876" s="76">
        <v>2324.7785636564467</v>
      </c>
      <c r="F1876" s="76">
        <v>3.3663815924251099</v>
      </c>
      <c r="G1876" s="76">
        <v>7.7513800720476151</v>
      </c>
      <c r="H1876" s="35">
        <f t="shared" si="34"/>
        <v>2981</v>
      </c>
    </row>
    <row r="1877" spans="1:8" x14ac:dyDescent="0.2">
      <c r="A1877" s="3" t="s">
        <v>35</v>
      </c>
      <c r="B1877" s="2">
        <v>4</v>
      </c>
      <c r="C1877" s="3" t="s">
        <v>11</v>
      </c>
      <c r="D1877">
        <v>0</v>
      </c>
      <c r="E1877" s="76">
        <v>0.37699111843077515</v>
      </c>
      <c r="F1877" s="76">
        <v>-0.42366888125824137</v>
      </c>
      <c r="G1877" s="76">
        <v>-0.97553365035069095</v>
      </c>
      <c r="H1877" s="35">
        <f t="shared" si="34"/>
        <v>1</v>
      </c>
    </row>
    <row r="1878" spans="1:8" x14ac:dyDescent="0.2">
      <c r="A1878" s="3" t="s">
        <v>35</v>
      </c>
      <c r="B1878" s="2">
        <v>4</v>
      </c>
      <c r="C1878" s="3" t="s">
        <v>11</v>
      </c>
      <c r="D1878">
        <v>0</v>
      </c>
      <c r="E1878" s="76">
        <v>3.9269908169872414</v>
      </c>
      <c r="F1878" s="76">
        <v>0.59405988570219026</v>
      </c>
      <c r="G1878" s="76">
        <v>1.3678734371636099</v>
      </c>
      <c r="H1878" s="35">
        <f t="shared" si="34"/>
        <v>7</v>
      </c>
    </row>
    <row r="1879" spans="1:8" x14ac:dyDescent="0.2">
      <c r="A1879" s="3" t="s">
        <v>35</v>
      </c>
      <c r="B1879" s="2">
        <v>4</v>
      </c>
      <c r="C1879" s="3" t="s">
        <v>11</v>
      </c>
      <c r="D1879">
        <v>0</v>
      </c>
      <c r="E1879" s="76">
        <v>0.47123889803846897</v>
      </c>
      <c r="F1879" s="76">
        <v>-0.32675886825018491</v>
      </c>
      <c r="G1879" s="76">
        <v>-0.75239009903648113</v>
      </c>
      <c r="H1879" s="35">
        <f t="shared" si="34"/>
        <v>1</v>
      </c>
    </row>
    <row r="1880" spans="1:8" x14ac:dyDescent="0.2">
      <c r="A1880" s="3" t="s">
        <v>35</v>
      </c>
      <c r="B1880" s="2">
        <v>4</v>
      </c>
      <c r="C1880" s="3" t="s">
        <v>11</v>
      </c>
      <c r="D1880">
        <v>0</v>
      </c>
      <c r="E1880" s="76">
        <v>1.1309733552923256</v>
      </c>
      <c r="F1880" s="76">
        <v>5.3452373461421121E-2</v>
      </c>
      <c r="G1880" s="76">
        <v>0.1230786383174188</v>
      </c>
      <c r="H1880" s="35">
        <f t="shared" si="34"/>
        <v>3</v>
      </c>
    </row>
    <row r="1881" spans="1:8" x14ac:dyDescent="0.2">
      <c r="A1881" s="3" t="s">
        <v>35</v>
      </c>
      <c r="B1881" s="2">
        <v>4</v>
      </c>
      <c r="C1881" s="3" t="s">
        <v>11</v>
      </c>
      <c r="D1881">
        <v>0</v>
      </c>
      <c r="E1881" s="76">
        <v>0.62831853071795862</v>
      </c>
      <c r="F1881" s="76">
        <v>-0.20182013164188498</v>
      </c>
      <c r="G1881" s="76">
        <v>-0.46470802658470023</v>
      </c>
      <c r="H1881" s="35">
        <f t="shared" si="34"/>
        <v>1</v>
      </c>
    </row>
    <row r="1882" spans="1:8" x14ac:dyDescent="0.2">
      <c r="A1882" s="3" t="s">
        <v>35</v>
      </c>
      <c r="B1882" s="2">
        <v>4</v>
      </c>
      <c r="C1882" s="3" t="s">
        <v>11</v>
      </c>
      <c r="D1882">
        <v>5</v>
      </c>
      <c r="E1882" s="76">
        <v>3.1415926535897931</v>
      </c>
      <c r="F1882" s="76">
        <v>0.49714987269413385</v>
      </c>
      <c r="G1882" s="76">
        <v>1.1447298858494002</v>
      </c>
      <c r="H1882" s="35">
        <f t="shared" si="34"/>
        <v>7</v>
      </c>
    </row>
    <row r="1883" spans="1:8" x14ac:dyDescent="0.2">
      <c r="A1883" s="3" t="s">
        <v>35</v>
      </c>
      <c r="B1883" s="10">
        <v>8</v>
      </c>
      <c r="C1883" s="28" t="s">
        <v>11</v>
      </c>
      <c r="D1883">
        <v>0</v>
      </c>
      <c r="E1883" s="76">
        <v>3.9269908169872414</v>
      </c>
      <c r="F1883" s="76">
        <v>0.59405988570219026</v>
      </c>
      <c r="G1883" s="76">
        <v>1.3678734371636099</v>
      </c>
      <c r="H1883" s="35">
        <f t="shared" si="34"/>
        <v>7</v>
      </c>
    </row>
    <row r="1884" spans="1:8" x14ac:dyDescent="0.2">
      <c r="A1884" s="3" t="s">
        <v>35</v>
      </c>
      <c r="B1884" s="10">
        <v>8</v>
      </c>
      <c r="C1884" s="28" t="s">
        <v>11</v>
      </c>
      <c r="D1884">
        <v>0</v>
      </c>
      <c r="E1884" s="76">
        <v>0.39269908169872414</v>
      </c>
      <c r="F1884" s="76">
        <v>-0.40594011429780974</v>
      </c>
      <c r="G1884" s="76">
        <v>-0.93471165583043581</v>
      </c>
      <c r="H1884" s="35">
        <f t="shared" si="34"/>
        <v>1</v>
      </c>
    </row>
    <row r="1885" spans="1:8" x14ac:dyDescent="0.2">
      <c r="A1885" s="3" t="s">
        <v>35</v>
      </c>
      <c r="B1885" s="10">
        <v>8</v>
      </c>
      <c r="C1885" s="28" t="s">
        <v>11</v>
      </c>
      <c r="D1885">
        <v>0</v>
      </c>
      <c r="E1885" s="76">
        <v>7.0685834705770345</v>
      </c>
      <c r="F1885" s="76">
        <v>0.84933239080549627</v>
      </c>
      <c r="G1885" s="76">
        <v>1.9556601020657289</v>
      </c>
      <c r="H1885" s="35">
        <f t="shared" si="34"/>
        <v>20</v>
      </c>
    </row>
    <row r="1886" spans="1:8" x14ac:dyDescent="0.2">
      <c r="A1886" s="3" t="s">
        <v>35</v>
      </c>
      <c r="B1886" s="10">
        <v>8</v>
      </c>
      <c r="C1886" s="28" t="s">
        <v>11</v>
      </c>
      <c r="D1886">
        <v>20</v>
      </c>
      <c r="E1886" s="76">
        <v>7.0685834705770345</v>
      </c>
      <c r="F1886" s="76">
        <v>0.84933239080549627</v>
      </c>
      <c r="G1886" s="76">
        <v>1.9556601020657289</v>
      </c>
      <c r="H1886" s="35">
        <f t="shared" si="34"/>
        <v>20</v>
      </c>
    </row>
    <row r="1887" spans="1:8" x14ac:dyDescent="0.2">
      <c r="A1887" s="3" t="s">
        <v>35</v>
      </c>
      <c r="B1887" s="10">
        <v>8</v>
      </c>
      <c r="C1887" s="28" t="s">
        <v>11</v>
      </c>
      <c r="D1887">
        <v>10</v>
      </c>
      <c r="E1887" s="76">
        <v>7.8539816339744828</v>
      </c>
      <c r="F1887" s="76">
        <v>0.8950898813661714</v>
      </c>
      <c r="G1887" s="76">
        <v>2.061020617723555</v>
      </c>
      <c r="H1887" s="35">
        <f t="shared" si="34"/>
        <v>20</v>
      </c>
    </row>
    <row r="1888" spans="1:8" x14ac:dyDescent="0.2">
      <c r="A1888" s="3" t="s">
        <v>35</v>
      </c>
      <c r="B1888" s="10">
        <v>8</v>
      </c>
      <c r="C1888" s="28" t="s">
        <v>11</v>
      </c>
      <c r="D1888">
        <v>5</v>
      </c>
      <c r="E1888" s="76">
        <v>3.5342917352885173</v>
      </c>
      <c r="F1888" s="76">
        <v>0.54830239514151513</v>
      </c>
      <c r="G1888" s="76">
        <v>1.2625129215057835</v>
      </c>
      <c r="H1888" s="35">
        <f t="shared" si="34"/>
        <v>7</v>
      </c>
    </row>
    <row r="1889" spans="1:8" x14ac:dyDescent="0.2">
      <c r="A1889" s="3" t="s">
        <v>35</v>
      </c>
      <c r="B1889" s="2">
        <v>9</v>
      </c>
      <c r="C1889" s="3" t="s">
        <v>11</v>
      </c>
      <c r="D1889">
        <v>0</v>
      </c>
      <c r="E1889" s="76">
        <v>1.2566370614359172</v>
      </c>
      <c r="F1889" s="76">
        <v>9.9209864022096222E-2</v>
      </c>
      <c r="G1889" s="76">
        <v>0.22843915397524506</v>
      </c>
      <c r="H1889" s="35">
        <f t="shared" si="34"/>
        <v>3</v>
      </c>
    </row>
    <row r="1890" spans="1:8" x14ac:dyDescent="0.2">
      <c r="A1890" s="3" t="s">
        <v>35</v>
      </c>
      <c r="B1890" s="2">
        <v>9</v>
      </c>
      <c r="C1890" s="3" t="s">
        <v>11</v>
      </c>
      <c r="D1890">
        <v>0</v>
      </c>
      <c r="E1890" s="76">
        <v>2.8274333882308138</v>
      </c>
      <c r="F1890" s="76">
        <v>0.45139238213345872</v>
      </c>
      <c r="G1890" s="76">
        <v>1.0393693701915738</v>
      </c>
      <c r="H1890" s="35">
        <f t="shared" si="34"/>
        <v>3</v>
      </c>
    </row>
    <row r="1891" spans="1:8" x14ac:dyDescent="0.2">
      <c r="A1891" s="3" t="s">
        <v>35</v>
      </c>
      <c r="B1891" s="2">
        <v>9</v>
      </c>
      <c r="C1891" s="3" t="s">
        <v>11</v>
      </c>
      <c r="D1891">
        <v>10</v>
      </c>
      <c r="E1891" s="76">
        <v>1.2566370614359172</v>
      </c>
      <c r="F1891" s="76">
        <v>9.9209864022096222E-2</v>
      </c>
      <c r="G1891" s="76">
        <v>0.22843915397524506</v>
      </c>
      <c r="H1891" s="35">
        <f t="shared" si="34"/>
        <v>3</v>
      </c>
    </row>
    <row r="1892" spans="1:8" x14ac:dyDescent="0.2">
      <c r="A1892" s="3" t="s">
        <v>35</v>
      </c>
      <c r="B1892" s="2">
        <v>9</v>
      </c>
      <c r="C1892" s="3" t="s">
        <v>11</v>
      </c>
      <c r="D1892">
        <v>5</v>
      </c>
      <c r="E1892" s="76">
        <v>5.8904862254808616</v>
      </c>
      <c r="F1892" s="76">
        <v>0.7701511447578715</v>
      </c>
      <c r="G1892" s="76">
        <v>1.7733385452717743</v>
      </c>
      <c r="H1892" s="35">
        <f t="shared" si="34"/>
        <v>7</v>
      </c>
    </row>
    <row r="1893" spans="1:8" x14ac:dyDescent="0.2">
      <c r="A1893" s="3" t="s">
        <v>35</v>
      </c>
      <c r="B1893" s="2">
        <v>9</v>
      </c>
      <c r="C1893" s="3" t="s">
        <v>11</v>
      </c>
      <c r="D1893">
        <v>0</v>
      </c>
      <c r="E1893" s="76">
        <v>4.908738521234052</v>
      </c>
      <c r="F1893" s="76">
        <v>0.69096989871024672</v>
      </c>
      <c r="G1893" s="76">
        <v>1.5910169884778196</v>
      </c>
      <c r="H1893" s="35">
        <f t="shared" si="34"/>
        <v>7</v>
      </c>
    </row>
    <row r="1894" spans="1:8" x14ac:dyDescent="0.2">
      <c r="A1894" s="3" t="s">
        <v>35</v>
      </c>
      <c r="B1894" s="2">
        <v>9</v>
      </c>
      <c r="C1894" s="3" t="s">
        <v>11</v>
      </c>
      <c r="D1894">
        <v>0</v>
      </c>
      <c r="E1894" s="76">
        <v>3.5342917352885173</v>
      </c>
      <c r="F1894" s="76">
        <v>0.54830239514151513</v>
      </c>
      <c r="G1894" s="76">
        <v>1.2625129215057835</v>
      </c>
      <c r="H1894" s="35">
        <f t="shared" si="34"/>
        <v>7</v>
      </c>
    </row>
    <row r="1895" spans="1:8" x14ac:dyDescent="0.2">
      <c r="A1895" s="3" t="s">
        <v>35</v>
      </c>
      <c r="B1895" s="2">
        <v>9</v>
      </c>
      <c r="C1895" s="3" t="s">
        <v>11</v>
      </c>
      <c r="D1895">
        <v>0</v>
      </c>
      <c r="E1895" s="76">
        <v>2.5918139392115793</v>
      </c>
      <c r="F1895" s="76">
        <v>0.41360382124405892</v>
      </c>
      <c r="G1895" s="76">
        <v>0.95235799320194403</v>
      </c>
      <c r="H1895" s="35">
        <f t="shared" si="34"/>
        <v>3</v>
      </c>
    </row>
    <row r="1896" spans="1:8" x14ac:dyDescent="0.2">
      <c r="A1896" s="3" t="s">
        <v>35</v>
      </c>
      <c r="B1896" s="2">
        <v>1</v>
      </c>
      <c r="C1896" s="3" t="s">
        <v>6</v>
      </c>
      <c r="D1896">
        <v>90</v>
      </c>
      <c r="E1896" s="76">
        <v>103845.34516441061</v>
      </c>
      <c r="F1896" s="76">
        <v>5.0163870341911174</v>
      </c>
      <c r="G1896" s="76">
        <v>11.550658005617079</v>
      </c>
      <c r="H1896" s="35">
        <f t="shared" si="34"/>
        <v>162754</v>
      </c>
    </row>
    <row r="1897" spans="1:8" x14ac:dyDescent="0.2">
      <c r="A1897" s="3" t="s">
        <v>35</v>
      </c>
      <c r="B1897" s="2">
        <v>1</v>
      </c>
      <c r="C1897" s="3" t="s">
        <v>6</v>
      </c>
      <c r="D1897">
        <v>25</v>
      </c>
      <c r="E1897" s="76">
        <v>320982.80460257636</v>
      </c>
      <c r="F1897" s="76">
        <v>5.5064817674010014</v>
      </c>
      <c r="G1897" s="76">
        <v>12.679142832461052</v>
      </c>
      <c r="H1897" s="35">
        <f t="shared" si="34"/>
        <v>442413</v>
      </c>
    </row>
    <row r="1898" spans="1:8" x14ac:dyDescent="0.2">
      <c r="A1898" s="3" t="s">
        <v>35</v>
      </c>
      <c r="B1898" s="2">
        <v>1</v>
      </c>
      <c r="C1898" s="11" t="s">
        <v>6</v>
      </c>
      <c r="D1898">
        <v>20</v>
      </c>
      <c r="E1898" s="76">
        <v>64803.202461923458</v>
      </c>
      <c r="F1898" s="76">
        <v>4.8115964684813273</v>
      </c>
      <c r="G1898" s="76">
        <v>11.079110301827898</v>
      </c>
      <c r="H1898" s="35">
        <f t="shared" si="34"/>
        <v>162754</v>
      </c>
    </row>
    <row r="1899" spans="1:8" x14ac:dyDescent="0.2">
      <c r="A1899" s="3" t="s">
        <v>35</v>
      </c>
      <c r="B1899" s="2">
        <v>1</v>
      </c>
      <c r="C1899" s="11" t="s">
        <v>6</v>
      </c>
      <c r="D1899">
        <v>0</v>
      </c>
      <c r="E1899" s="76">
        <v>28.274333882308138</v>
      </c>
      <c r="F1899" s="76">
        <v>1.4513923821334587</v>
      </c>
      <c r="G1899" s="76">
        <v>3.3419544631856195</v>
      </c>
      <c r="H1899" s="35">
        <f t="shared" si="34"/>
        <v>55</v>
      </c>
    </row>
    <row r="1900" spans="1:8" x14ac:dyDescent="0.2">
      <c r="A1900" s="3" t="s">
        <v>35</v>
      </c>
      <c r="B1900" s="2">
        <v>1</v>
      </c>
      <c r="C1900" s="11" t="s">
        <v>6</v>
      </c>
      <c r="D1900">
        <v>10</v>
      </c>
      <c r="E1900" s="76">
        <v>106.02875205865551</v>
      </c>
      <c r="F1900" s="76">
        <v>2.0254236498611777</v>
      </c>
      <c r="G1900" s="76">
        <v>4.6637103031679388</v>
      </c>
      <c r="H1900" s="35">
        <f t="shared" si="34"/>
        <v>148</v>
      </c>
    </row>
    <row r="1901" spans="1:8" x14ac:dyDescent="0.2">
      <c r="A1901" s="3" t="s">
        <v>35</v>
      </c>
      <c r="B1901" s="2">
        <v>1</v>
      </c>
      <c r="C1901" s="11" t="s">
        <v>6</v>
      </c>
      <c r="D1901">
        <v>0</v>
      </c>
      <c r="E1901" s="76">
        <v>55.76326960121883</v>
      </c>
      <c r="F1901" s="76">
        <v>1.7463482300852466</v>
      </c>
      <c r="G1901" s="76">
        <v>4.0211154017708246</v>
      </c>
      <c r="H1901" s="35">
        <f t="shared" si="34"/>
        <v>148</v>
      </c>
    </row>
    <row r="1902" spans="1:8" x14ac:dyDescent="0.2">
      <c r="A1902" s="3" t="s">
        <v>35</v>
      </c>
      <c r="B1902" s="2">
        <v>1</v>
      </c>
      <c r="C1902" s="11" t="s">
        <v>6</v>
      </c>
      <c r="D1902">
        <v>0</v>
      </c>
      <c r="E1902" s="76">
        <v>141.37166941154069</v>
      </c>
      <c r="F1902" s="76">
        <v>2.1503623864694776</v>
      </c>
      <c r="G1902" s="76">
        <v>4.9513923756197196</v>
      </c>
      <c r="H1902" s="35">
        <f t="shared" si="34"/>
        <v>148</v>
      </c>
    </row>
    <row r="1903" spans="1:8" x14ac:dyDescent="0.2">
      <c r="A1903" s="3" t="s">
        <v>35</v>
      </c>
      <c r="B1903" s="2">
        <v>2</v>
      </c>
      <c r="C1903" s="3" t="s">
        <v>6</v>
      </c>
      <c r="D1903">
        <v>40</v>
      </c>
      <c r="E1903" s="76">
        <v>7882.2559678567914</v>
      </c>
      <c r="F1903" s="76">
        <v>3.8966505340087445</v>
      </c>
      <c r="G1903" s="76">
        <v>8.9723694322158227</v>
      </c>
      <c r="H1903" s="35">
        <f t="shared" si="34"/>
        <v>8103</v>
      </c>
    </row>
    <row r="1904" spans="1:8" x14ac:dyDescent="0.2">
      <c r="A1904" s="3" t="s">
        <v>35</v>
      </c>
      <c r="B1904" s="2">
        <v>2</v>
      </c>
      <c r="C1904" s="3" t="s">
        <v>6</v>
      </c>
      <c r="D1904">
        <v>20</v>
      </c>
      <c r="E1904" s="76">
        <v>6269.4408393201311</v>
      </c>
      <c r="F1904" s="76">
        <v>3.7972288085776538</v>
      </c>
      <c r="G1904" s="76">
        <v>8.7434424493184473</v>
      </c>
      <c r="H1904" s="35">
        <f t="shared" si="34"/>
        <v>8103</v>
      </c>
    </row>
    <row r="1905" spans="1:8" x14ac:dyDescent="0.2">
      <c r="A1905" s="3" t="s">
        <v>35</v>
      </c>
      <c r="B1905" s="2">
        <v>2</v>
      </c>
      <c r="C1905" s="3" t="s">
        <v>6</v>
      </c>
      <c r="D1905">
        <v>60</v>
      </c>
      <c r="E1905" s="76">
        <v>6005.939755500287</v>
      </c>
      <c r="F1905" s="76">
        <v>3.7785809715551015</v>
      </c>
      <c r="G1905" s="76">
        <v>8.7005042177737355</v>
      </c>
      <c r="H1905" s="35">
        <f t="shared" si="34"/>
        <v>8103</v>
      </c>
    </row>
    <row r="1906" spans="1:8" x14ac:dyDescent="0.2">
      <c r="A1906" s="3" t="s">
        <v>35</v>
      </c>
      <c r="B1906" s="2">
        <v>2</v>
      </c>
      <c r="C1906" s="3" t="s">
        <v>6</v>
      </c>
      <c r="D1906">
        <v>2</v>
      </c>
      <c r="E1906" s="76">
        <v>751.23334328965927</v>
      </c>
      <c r="F1906" s="76">
        <v>2.8757748557294862</v>
      </c>
      <c r="G1906" s="76">
        <v>6.6217163136098174</v>
      </c>
      <c r="H1906" s="35">
        <f t="shared" si="34"/>
        <v>1097</v>
      </c>
    </row>
    <row r="1907" spans="1:8" x14ac:dyDescent="0.2">
      <c r="A1907" s="3" t="s">
        <v>35</v>
      </c>
      <c r="B1907" s="2">
        <v>2</v>
      </c>
      <c r="C1907" s="3" t="s">
        <v>6</v>
      </c>
      <c r="D1907">
        <v>35</v>
      </c>
      <c r="E1907" s="76">
        <v>3392.1346677135789</v>
      </c>
      <c r="F1907" s="76">
        <v>3.5304730854136701</v>
      </c>
      <c r="G1907" s="76">
        <v>8.1292146976902107</v>
      </c>
      <c r="H1907" s="35">
        <f t="shared" si="34"/>
        <v>8103</v>
      </c>
    </row>
    <row r="1908" spans="1:8" x14ac:dyDescent="0.2">
      <c r="A1908" t="s">
        <v>35</v>
      </c>
      <c r="B1908" s="7">
        <v>2</v>
      </c>
      <c r="C1908" s="11" t="s">
        <v>6</v>
      </c>
      <c r="D1908">
        <v>30</v>
      </c>
      <c r="E1908" s="76">
        <v>1465.5529728996385</v>
      </c>
      <c r="F1908" s="76">
        <v>3.1660015207766525</v>
      </c>
      <c r="G1908" s="76">
        <v>7.2899879061367985</v>
      </c>
      <c r="H1908" s="35">
        <f t="shared" si="34"/>
        <v>2981</v>
      </c>
    </row>
    <row r="1909" spans="1:8" x14ac:dyDescent="0.2">
      <c r="A1909" t="s">
        <v>35</v>
      </c>
      <c r="B1909" s="7">
        <v>2</v>
      </c>
      <c r="C1909" s="11" t="s">
        <v>6</v>
      </c>
      <c r="D1909">
        <v>100</v>
      </c>
      <c r="E1909" s="76">
        <v>1201.6591899980958</v>
      </c>
      <c r="F1909" s="76">
        <v>3.07978131218377</v>
      </c>
      <c r="G1909" s="76">
        <v>7.0914585391159903</v>
      </c>
      <c r="H1909" s="35">
        <f t="shared" si="34"/>
        <v>2981</v>
      </c>
    </row>
    <row r="1910" spans="1:8" x14ac:dyDescent="0.2">
      <c r="A1910" t="s">
        <v>35</v>
      </c>
      <c r="B1910" s="7">
        <v>2</v>
      </c>
      <c r="C1910" s="11" t="s">
        <v>6</v>
      </c>
      <c r="D1910">
        <v>30</v>
      </c>
      <c r="E1910" s="76">
        <v>3034.7785033677401</v>
      </c>
      <c r="F1910" s="76">
        <v>3.4821269991096271</v>
      </c>
      <c r="G1910" s="76">
        <v>8.0178937200619185</v>
      </c>
      <c r="H1910" s="35">
        <f t="shared" si="34"/>
        <v>8103</v>
      </c>
    </row>
    <row r="1911" spans="1:8" x14ac:dyDescent="0.2">
      <c r="A1911" s="3" t="s">
        <v>35</v>
      </c>
      <c r="B1911" s="2">
        <v>3</v>
      </c>
      <c r="C1911" s="3" t="s">
        <v>6</v>
      </c>
      <c r="D1911">
        <v>50</v>
      </c>
      <c r="E1911" s="76">
        <v>47586.882021169695</v>
      </c>
      <c r="F1911" s="76">
        <v>4.6774872499687099</v>
      </c>
      <c r="G1911" s="76">
        <v>10.770312414447666</v>
      </c>
      <c r="H1911" s="35">
        <f t="shared" si="34"/>
        <v>59874</v>
      </c>
    </row>
    <row r="1912" spans="1:8" x14ac:dyDescent="0.2">
      <c r="A1912" t="s">
        <v>35</v>
      </c>
      <c r="B1912" s="7">
        <v>3</v>
      </c>
      <c r="C1912" s="11" t="s">
        <v>6</v>
      </c>
      <c r="D1912">
        <v>80</v>
      </c>
      <c r="E1912" s="76">
        <v>11506.083093772617</v>
      </c>
      <c r="F1912" s="76">
        <v>4.0609275060562995</v>
      </c>
      <c r="G1912" s="76">
        <v>9.3506311391747232</v>
      </c>
      <c r="H1912" s="35">
        <f t="shared" si="34"/>
        <v>22026</v>
      </c>
    </row>
    <row r="1913" spans="1:8" x14ac:dyDescent="0.2">
      <c r="A1913" t="s">
        <v>35</v>
      </c>
      <c r="B1913" s="7">
        <v>3</v>
      </c>
      <c r="C1913" s="11" t="s">
        <v>6</v>
      </c>
      <c r="D1913">
        <v>35</v>
      </c>
      <c r="E1913" s="76">
        <v>49715.703743058475</v>
      </c>
      <c r="F1913" s="76">
        <v>4.6964935913835264</v>
      </c>
      <c r="G1913" s="76">
        <v>10.814076132861777</v>
      </c>
      <c r="H1913" s="35">
        <f t="shared" si="34"/>
        <v>59874</v>
      </c>
    </row>
    <row r="1914" spans="1:8" x14ac:dyDescent="0.2">
      <c r="A1914" s="3" t="s">
        <v>35</v>
      </c>
      <c r="B1914" s="2">
        <v>4</v>
      </c>
      <c r="C1914" s="3" t="s">
        <v>6</v>
      </c>
      <c r="D1914">
        <v>0</v>
      </c>
      <c r="E1914" s="76">
        <v>3.7227872945039051</v>
      </c>
      <c r="F1914" s="76">
        <v>0.57086822304025653</v>
      </c>
      <c r="G1914" s="76">
        <v>1.3144726604364947</v>
      </c>
      <c r="H1914" s="35">
        <f t="shared" si="34"/>
        <v>7</v>
      </c>
    </row>
    <row r="1915" spans="1:8" x14ac:dyDescent="0.2">
      <c r="A1915" s="3" t="s">
        <v>35</v>
      </c>
      <c r="B1915" s="2">
        <v>4</v>
      </c>
      <c r="C1915" s="3" t="s">
        <v>6</v>
      </c>
      <c r="D1915">
        <v>15</v>
      </c>
      <c r="E1915" s="76">
        <v>1.4137166941154067</v>
      </c>
      <c r="F1915" s="76">
        <v>0.15036238646947744</v>
      </c>
      <c r="G1915" s="76">
        <v>0.34622218963162837</v>
      </c>
      <c r="H1915" s="35">
        <f t="shared" si="34"/>
        <v>3</v>
      </c>
    </row>
    <row r="1916" spans="1:8" x14ac:dyDescent="0.2">
      <c r="A1916" t="s">
        <v>35</v>
      </c>
      <c r="B1916" s="7">
        <v>4</v>
      </c>
      <c r="C1916" s="11" t="s">
        <v>6</v>
      </c>
      <c r="D1916">
        <v>5</v>
      </c>
      <c r="E1916" s="76">
        <v>11784.114043615315</v>
      </c>
      <c r="F1916" s="76">
        <v>4.0712969368448571</v>
      </c>
      <c r="G1916" s="76">
        <v>9.3745076359312876</v>
      </c>
      <c r="H1916" s="35">
        <f t="shared" si="34"/>
        <v>22026</v>
      </c>
    </row>
    <row r="1917" spans="1:8" x14ac:dyDescent="0.2">
      <c r="A1917" t="s">
        <v>35</v>
      </c>
      <c r="B1917" s="7">
        <v>4</v>
      </c>
      <c r="C1917" s="11" t="s">
        <v>6</v>
      </c>
      <c r="D1917">
        <v>0</v>
      </c>
      <c r="E1917" s="76">
        <v>1435.7078426905355</v>
      </c>
      <c r="F1917" s="76">
        <v>3.1570660727639841</v>
      </c>
      <c r="G1917" s="76">
        <v>7.269413276743605</v>
      </c>
      <c r="H1917" s="35">
        <f t="shared" si="34"/>
        <v>2981</v>
      </c>
    </row>
    <row r="1918" spans="1:8" x14ac:dyDescent="0.2">
      <c r="A1918" t="s">
        <v>35</v>
      </c>
      <c r="B1918" s="7">
        <v>4</v>
      </c>
      <c r="C1918" s="11" t="s">
        <v>6</v>
      </c>
      <c r="D1918">
        <v>0</v>
      </c>
      <c r="E1918" s="76">
        <v>2660.928977590555</v>
      </c>
      <c r="F1918" s="76">
        <v>3.4250332830248409</v>
      </c>
      <c r="G1918" s="76">
        <v>7.8864305805014547</v>
      </c>
      <c r="H1918" s="35">
        <f t="shared" si="34"/>
        <v>2981</v>
      </c>
    </row>
    <row r="1919" spans="1:8" x14ac:dyDescent="0.2">
      <c r="A1919" s="3" t="s">
        <v>35</v>
      </c>
      <c r="B1919" s="2">
        <v>5</v>
      </c>
      <c r="C1919" s="3" t="s">
        <v>6</v>
      </c>
      <c r="D1919">
        <v>20</v>
      </c>
      <c r="E1919" s="76">
        <v>2021.2221735033331</v>
      </c>
      <c r="F1919" s="76">
        <v>3.3056140539523597</v>
      </c>
      <c r="G1919" s="76">
        <v>7.6114576438223187</v>
      </c>
      <c r="H1919" s="35">
        <f t="shared" si="34"/>
        <v>2981</v>
      </c>
    </row>
    <row r="1920" spans="1:8" x14ac:dyDescent="0.2">
      <c r="A1920" s="3" t="s">
        <v>35</v>
      </c>
      <c r="B1920" s="2">
        <v>5</v>
      </c>
      <c r="C1920" s="3" t="s">
        <v>6</v>
      </c>
      <c r="D1920">
        <v>30</v>
      </c>
      <c r="E1920" s="76">
        <v>3384.2806860796045</v>
      </c>
      <c r="F1920" s="76">
        <v>3.5294663754545392</v>
      </c>
      <c r="G1920" s="76">
        <v>8.1268966623453469</v>
      </c>
      <c r="H1920" s="35">
        <f t="shared" si="34"/>
        <v>8103</v>
      </c>
    </row>
    <row r="1921" spans="1:8" x14ac:dyDescent="0.2">
      <c r="A1921" s="3" t="s">
        <v>35</v>
      </c>
      <c r="B1921" s="2">
        <v>5</v>
      </c>
      <c r="C1921" s="3" t="s">
        <v>6</v>
      </c>
      <c r="D1921">
        <v>25</v>
      </c>
      <c r="E1921" s="76">
        <v>1538.5950020956011</v>
      </c>
      <c r="F1921" s="76">
        <v>3.1871243173609076</v>
      </c>
      <c r="G1921" s="76">
        <v>7.3386249426740502</v>
      </c>
      <c r="H1921" s="35">
        <f t="shared" si="34"/>
        <v>2981</v>
      </c>
    </row>
    <row r="1922" spans="1:8" x14ac:dyDescent="0.2">
      <c r="A1922" s="3" t="s">
        <v>35</v>
      </c>
      <c r="B1922" s="2">
        <v>5</v>
      </c>
      <c r="C1922" s="3" t="s">
        <v>6</v>
      </c>
      <c r="D1922">
        <v>60</v>
      </c>
      <c r="E1922" s="76">
        <v>16496.503024000005</v>
      </c>
      <c r="F1922" s="76">
        <v>4.2173918909811912</v>
      </c>
      <c r="G1922" s="76">
        <v>9.7109036994872593</v>
      </c>
      <c r="H1922" s="35">
        <f t="shared" si="34"/>
        <v>22026</v>
      </c>
    </row>
    <row r="1923" spans="1:8" x14ac:dyDescent="0.2">
      <c r="A1923" s="3" t="s">
        <v>35</v>
      </c>
      <c r="B1923" s="2">
        <v>5</v>
      </c>
      <c r="C1923" s="3" t="s">
        <v>6</v>
      </c>
      <c r="D1923">
        <v>95</v>
      </c>
      <c r="E1923" s="76">
        <v>1430.9954537101507</v>
      </c>
      <c r="F1923" s="76">
        <v>3.1556382540031507</v>
      </c>
      <c r="G1923" s="76">
        <v>7.2661256025494128</v>
      </c>
      <c r="H1923" s="35">
        <f t="shared" ref="H1923:H1986" si="35">VLOOKUP(E1923,J$2:K$16,2)</f>
        <v>2981</v>
      </c>
    </row>
    <row r="1924" spans="1:8" x14ac:dyDescent="0.2">
      <c r="A1924" t="s">
        <v>35</v>
      </c>
      <c r="B1924" s="7">
        <v>5</v>
      </c>
      <c r="C1924" s="11" t="s">
        <v>6</v>
      </c>
      <c r="D1924">
        <v>0</v>
      </c>
      <c r="E1924" s="76">
        <v>1265.2764412332892</v>
      </c>
      <c r="F1924" s="76">
        <v>3.1021854217853897</v>
      </c>
      <c r="G1924" s="76">
        <v>7.1430459079064841</v>
      </c>
      <c r="H1924" s="35">
        <f t="shared" si="35"/>
        <v>2981</v>
      </c>
    </row>
    <row r="1925" spans="1:8" x14ac:dyDescent="0.2">
      <c r="A1925" t="s">
        <v>35</v>
      </c>
      <c r="B1925" s="7">
        <v>5</v>
      </c>
      <c r="C1925" s="11" t="s">
        <v>6</v>
      </c>
      <c r="D1925">
        <v>0</v>
      </c>
      <c r="E1925" s="76">
        <v>431.18359170519909</v>
      </c>
      <c r="F1925" s="76">
        <v>2.6346622258162635</v>
      </c>
      <c r="G1925" s="76">
        <v>6.0665339662390405</v>
      </c>
      <c r="H1925" s="35">
        <f t="shared" si="35"/>
        <v>1097</v>
      </c>
    </row>
    <row r="1926" spans="1:8" x14ac:dyDescent="0.2">
      <c r="A1926" t="s">
        <v>35</v>
      </c>
      <c r="B1926" s="7">
        <v>5</v>
      </c>
      <c r="C1926" s="11" t="s">
        <v>6</v>
      </c>
      <c r="D1926">
        <v>0</v>
      </c>
      <c r="E1926" s="76">
        <v>678.58401317539528</v>
      </c>
      <c r="F1926" s="76">
        <v>2.8316036238450648</v>
      </c>
      <c r="G1926" s="76">
        <v>6.5200082935335653</v>
      </c>
      <c r="H1926" s="35">
        <f t="shared" si="35"/>
        <v>1097</v>
      </c>
    </row>
    <row r="1927" spans="1:8" x14ac:dyDescent="0.2">
      <c r="A1927" t="s">
        <v>35</v>
      </c>
      <c r="B1927" s="7">
        <v>5</v>
      </c>
      <c r="C1927" s="11" t="s">
        <v>6</v>
      </c>
      <c r="D1927">
        <v>80</v>
      </c>
      <c r="E1927" s="76">
        <v>3652.1014597981343</v>
      </c>
      <c r="F1927" s="76">
        <v>3.5625428342561252</v>
      </c>
      <c r="G1927" s="76">
        <v>8.2030580233109109</v>
      </c>
      <c r="H1927" s="35">
        <f t="shared" si="35"/>
        <v>8103</v>
      </c>
    </row>
    <row r="1928" spans="1:8" x14ac:dyDescent="0.2">
      <c r="A1928" t="s">
        <v>35</v>
      </c>
      <c r="B1928" s="7">
        <v>5</v>
      </c>
      <c r="C1928" s="11" t="s">
        <v>6</v>
      </c>
      <c r="D1928">
        <v>80</v>
      </c>
      <c r="E1928" s="76">
        <v>1276.2720155208535</v>
      </c>
      <c r="F1928" s="76">
        <v>3.1059432466810648</v>
      </c>
      <c r="G1928" s="76">
        <v>7.1516986194933478</v>
      </c>
      <c r="H1928" s="35">
        <f t="shared" si="35"/>
        <v>2981</v>
      </c>
    </row>
    <row r="1929" spans="1:8" x14ac:dyDescent="0.2">
      <c r="A1929" t="s">
        <v>35</v>
      </c>
      <c r="B1929" s="7">
        <v>5</v>
      </c>
      <c r="C1929" s="11" t="s">
        <v>6</v>
      </c>
      <c r="D1929">
        <v>5</v>
      </c>
      <c r="E1929" s="76">
        <v>1468.6945655532284</v>
      </c>
      <c r="F1929" s="76">
        <v>3.1669314879026706</v>
      </c>
      <c r="G1929" s="76">
        <v>7.2921292345781419</v>
      </c>
      <c r="H1929" s="35">
        <f t="shared" si="35"/>
        <v>2981</v>
      </c>
    </row>
    <row r="1930" spans="1:8" x14ac:dyDescent="0.2">
      <c r="A1930" t="s">
        <v>35</v>
      </c>
      <c r="B1930" s="7">
        <v>5</v>
      </c>
      <c r="C1930" s="11" t="s">
        <v>6</v>
      </c>
      <c r="D1930">
        <v>40</v>
      </c>
      <c r="E1930" s="76">
        <v>7319.9108828642184</v>
      </c>
      <c r="F1930" s="76">
        <v>3.864505793720153</v>
      </c>
      <c r="G1930" s="76">
        <v>8.8983534324091469</v>
      </c>
      <c r="H1930" s="35">
        <f t="shared" si="35"/>
        <v>8103</v>
      </c>
    </row>
    <row r="1931" spans="1:8" x14ac:dyDescent="0.2">
      <c r="A1931" t="s">
        <v>35</v>
      </c>
      <c r="B1931" s="7">
        <v>5</v>
      </c>
      <c r="C1931" s="11" t="s">
        <v>6</v>
      </c>
      <c r="D1931">
        <v>0</v>
      </c>
      <c r="E1931" s="76">
        <v>12.566370614359172</v>
      </c>
      <c r="F1931" s="76">
        <v>1.0992098640220962</v>
      </c>
      <c r="G1931" s="76">
        <v>2.5310242469692907</v>
      </c>
      <c r="H1931" s="35">
        <f t="shared" si="35"/>
        <v>20</v>
      </c>
    </row>
    <row r="1932" spans="1:8" x14ac:dyDescent="0.2">
      <c r="A1932" t="s">
        <v>35</v>
      </c>
      <c r="B1932" s="7">
        <v>5</v>
      </c>
      <c r="C1932" s="11" t="s">
        <v>6</v>
      </c>
      <c r="D1932">
        <v>0</v>
      </c>
      <c r="E1932" s="76">
        <v>212.05750411731103</v>
      </c>
      <c r="F1932" s="76">
        <v>2.3264536455251585</v>
      </c>
      <c r="G1932" s="76">
        <v>5.3568574837278842</v>
      </c>
      <c r="H1932" s="35">
        <f t="shared" si="35"/>
        <v>403</v>
      </c>
    </row>
    <row r="1933" spans="1:8" x14ac:dyDescent="0.2">
      <c r="A1933" t="s">
        <v>35</v>
      </c>
      <c r="B1933" s="7">
        <v>5</v>
      </c>
      <c r="C1933" s="11" t="s">
        <v>6</v>
      </c>
      <c r="D1933">
        <v>0</v>
      </c>
      <c r="E1933" s="76">
        <v>43.982297150257104</v>
      </c>
      <c r="F1933" s="76">
        <v>1.6432779083723719</v>
      </c>
      <c r="G1933" s="76">
        <v>3.7837872154646588</v>
      </c>
      <c r="H1933" s="35">
        <f t="shared" si="35"/>
        <v>55</v>
      </c>
    </row>
    <row r="1934" spans="1:8" x14ac:dyDescent="0.2">
      <c r="A1934" t="s">
        <v>35</v>
      </c>
      <c r="B1934" s="7">
        <v>5</v>
      </c>
      <c r="C1934" s="11" t="s">
        <v>6</v>
      </c>
      <c r="D1934">
        <v>0</v>
      </c>
      <c r="E1934" s="76">
        <v>78.539816339744831</v>
      </c>
      <c r="F1934" s="76">
        <v>1.8950898813661714</v>
      </c>
      <c r="G1934" s="76">
        <v>4.3636057107176009</v>
      </c>
      <c r="H1934" s="35">
        <f t="shared" si="35"/>
        <v>148</v>
      </c>
    </row>
    <row r="1935" spans="1:8" x14ac:dyDescent="0.2">
      <c r="A1935" t="s">
        <v>35</v>
      </c>
      <c r="B1935" s="7">
        <v>5</v>
      </c>
      <c r="C1935" s="11" t="s">
        <v>6</v>
      </c>
      <c r="D1935">
        <v>5</v>
      </c>
      <c r="E1935" s="76">
        <v>640.88490133231778</v>
      </c>
      <c r="F1935" s="76">
        <v>2.8067800401200325</v>
      </c>
      <c r="G1935" s="76">
        <v>6.4628498796936169</v>
      </c>
      <c r="H1935" s="35">
        <f t="shared" si="35"/>
        <v>1097</v>
      </c>
    </row>
    <row r="1936" spans="1:8" x14ac:dyDescent="0.2">
      <c r="A1936" s="3" t="s">
        <v>35</v>
      </c>
      <c r="B1936" s="7">
        <v>6</v>
      </c>
      <c r="C1936" s="11" t="s">
        <v>6</v>
      </c>
      <c r="D1936">
        <v>5</v>
      </c>
      <c r="E1936" s="76">
        <v>569.41366846314997</v>
      </c>
      <c r="F1936" s="76">
        <v>2.7554278879371652</v>
      </c>
      <c r="G1936" s="76">
        <v>6.3446071795841839</v>
      </c>
      <c r="H1936" s="35">
        <f t="shared" si="35"/>
        <v>1097</v>
      </c>
    </row>
    <row r="1937" spans="1:8" x14ac:dyDescent="0.2">
      <c r="A1937" s="3" t="s">
        <v>35</v>
      </c>
      <c r="B1937" s="7">
        <v>6</v>
      </c>
      <c r="C1937" s="11" t="s">
        <v>6</v>
      </c>
      <c r="D1937">
        <v>25</v>
      </c>
      <c r="E1937" s="76">
        <v>2170.8405236305471</v>
      </c>
      <c r="F1937" s="76">
        <v>3.3366279200683322</v>
      </c>
      <c r="G1937" s="76">
        <v>7.6828697096170702</v>
      </c>
      <c r="H1937" s="35">
        <f t="shared" si="35"/>
        <v>2981</v>
      </c>
    </row>
    <row r="1938" spans="1:8" x14ac:dyDescent="0.2">
      <c r="A1938" s="3" t="s">
        <v>35</v>
      </c>
      <c r="B1938" s="7">
        <v>6</v>
      </c>
      <c r="C1938" s="11" t="s">
        <v>6</v>
      </c>
      <c r="D1938">
        <v>5</v>
      </c>
      <c r="E1938" s="76">
        <v>13474.290891246623</v>
      </c>
      <c r="F1938" s="76">
        <v>4.1295059189332068</v>
      </c>
      <c r="G1938" s="76">
        <v>9.5085387703662807</v>
      </c>
      <c r="H1938" s="35">
        <f t="shared" si="35"/>
        <v>22026</v>
      </c>
    </row>
    <row r="1939" spans="1:8" x14ac:dyDescent="0.2">
      <c r="A1939" s="3" t="s">
        <v>35</v>
      </c>
      <c r="B1939" s="7">
        <v>6</v>
      </c>
      <c r="C1939" s="11" t="s">
        <v>6</v>
      </c>
      <c r="D1939">
        <v>0</v>
      </c>
      <c r="E1939" s="76">
        <v>86.393797973719316</v>
      </c>
      <c r="F1939" s="76">
        <v>1.9364825665243965</v>
      </c>
      <c r="G1939" s="76">
        <v>4.4589158905219257</v>
      </c>
      <c r="H1939" s="35">
        <f t="shared" si="35"/>
        <v>148</v>
      </c>
    </row>
    <row r="1940" spans="1:8" x14ac:dyDescent="0.2">
      <c r="A1940" s="3" t="s">
        <v>35</v>
      </c>
      <c r="B1940" s="7">
        <v>6</v>
      </c>
      <c r="C1940" s="11" t="s">
        <v>6</v>
      </c>
      <c r="D1940">
        <v>0</v>
      </c>
      <c r="E1940" s="76">
        <v>122.52211349000193</v>
      </c>
      <c r="F1940" s="76">
        <v>2.0882144797206332</v>
      </c>
      <c r="G1940" s="76">
        <v>4.8082915319790462</v>
      </c>
      <c r="H1940" s="35">
        <f t="shared" si="35"/>
        <v>148</v>
      </c>
    </row>
    <row r="1941" spans="1:8" x14ac:dyDescent="0.2">
      <c r="A1941" s="3" t="s">
        <v>35</v>
      </c>
      <c r="B1941" s="7">
        <v>6</v>
      </c>
      <c r="C1941" s="11" t="s">
        <v>6</v>
      </c>
      <c r="D1941">
        <v>5</v>
      </c>
      <c r="E1941" s="76">
        <v>2761.459942505428</v>
      </c>
      <c r="F1941" s="76">
        <v>3.4411387477679058</v>
      </c>
      <c r="G1941" s="76">
        <v>7.9235147835345767</v>
      </c>
      <c r="H1941" s="35">
        <f t="shared" si="35"/>
        <v>2981</v>
      </c>
    </row>
    <row r="1942" spans="1:8" x14ac:dyDescent="0.2">
      <c r="A1942" s="3" t="s">
        <v>35</v>
      </c>
      <c r="B1942" s="10">
        <v>7</v>
      </c>
      <c r="C1942" s="28" t="s">
        <v>6</v>
      </c>
      <c r="D1942">
        <v>15</v>
      </c>
      <c r="E1942" s="76">
        <v>17228.494112286426</v>
      </c>
      <c r="F1942" s="76">
        <v>4.2362473188116088</v>
      </c>
      <c r="G1942" s="76">
        <v>9.7543199265316058</v>
      </c>
      <c r="H1942" s="35">
        <f t="shared" si="35"/>
        <v>22026</v>
      </c>
    </row>
    <row r="1943" spans="1:8" x14ac:dyDescent="0.2">
      <c r="A1943" s="3" t="s">
        <v>35</v>
      </c>
      <c r="B1943" s="7">
        <v>7</v>
      </c>
      <c r="C1943" s="11" t="s">
        <v>6</v>
      </c>
      <c r="D1943">
        <v>0</v>
      </c>
      <c r="E1943" s="76">
        <v>1635.1989761934874</v>
      </c>
      <c r="F1943" s="76">
        <v>3.2135706065406886</v>
      </c>
      <c r="G1943" s="76">
        <v>7.3995197739044238</v>
      </c>
      <c r="H1943" s="35">
        <f t="shared" si="35"/>
        <v>2981</v>
      </c>
    </row>
    <row r="1944" spans="1:8" x14ac:dyDescent="0.2">
      <c r="A1944" s="3" t="s">
        <v>35</v>
      </c>
      <c r="B1944" s="10">
        <v>8</v>
      </c>
      <c r="C1944" s="28" t="s">
        <v>6</v>
      </c>
      <c r="D1944">
        <v>20</v>
      </c>
      <c r="E1944" s="76">
        <v>147969.01398407927</v>
      </c>
      <c r="F1944" s="76">
        <v>5.1701707798230299</v>
      </c>
      <c r="G1944" s="76">
        <v>11.904758165853909</v>
      </c>
      <c r="H1944" s="35">
        <f t="shared" si="35"/>
        <v>162754</v>
      </c>
    </row>
    <row r="1945" spans="1:8" x14ac:dyDescent="0.2">
      <c r="A1945" s="3" t="s">
        <v>35</v>
      </c>
      <c r="B1945" s="10">
        <v>8</v>
      </c>
      <c r="C1945" s="28" t="s">
        <v>6</v>
      </c>
      <c r="D1945">
        <v>5</v>
      </c>
      <c r="E1945" s="76">
        <v>75.398223686155035</v>
      </c>
      <c r="F1945" s="76">
        <v>1.8773611144057398</v>
      </c>
      <c r="G1945" s="76">
        <v>4.3227837161973461</v>
      </c>
      <c r="H1945" s="35">
        <f t="shared" si="35"/>
        <v>148</v>
      </c>
    </row>
    <row r="1946" spans="1:8" x14ac:dyDescent="0.2">
      <c r="A1946" s="3" t="s">
        <v>35</v>
      </c>
      <c r="B1946" s="10">
        <v>8</v>
      </c>
      <c r="C1946" s="28" t="s">
        <v>6</v>
      </c>
      <c r="D1946">
        <v>0</v>
      </c>
      <c r="E1946" s="76">
        <v>2.3561944901923448</v>
      </c>
      <c r="F1946" s="76">
        <v>0.37221113608583389</v>
      </c>
      <c r="G1946" s="76">
        <v>0.85704781339761926</v>
      </c>
      <c r="H1946" s="35">
        <f t="shared" si="35"/>
        <v>3</v>
      </c>
    </row>
    <row r="1947" spans="1:8" x14ac:dyDescent="0.2">
      <c r="A1947" s="3" t="s">
        <v>35</v>
      </c>
      <c r="B1947" s="10">
        <v>8</v>
      </c>
      <c r="C1947" s="28" t="s">
        <v>6</v>
      </c>
      <c r="D1947">
        <v>0</v>
      </c>
      <c r="E1947" s="76">
        <v>7.8539816339744828</v>
      </c>
      <c r="F1947" s="76">
        <v>0.8950898813661714</v>
      </c>
      <c r="G1947" s="76">
        <v>2.061020617723555</v>
      </c>
      <c r="H1947" s="35">
        <f t="shared" si="35"/>
        <v>20</v>
      </c>
    </row>
    <row r="1948" spans="1:8" x14ac:dyDescent="0.2">
      <c r="A1948" s="3" t="s">
        <v>35</v>
      </c>
      <c r="B1948" s="10">
        <v>8</v>
      </c>
      <c r="C1948" s="28" t="s">
        <v>6</v>
      </c>
      <c r="D1948">
        <v>0</v>
      </c>
      <c r="E1948" s="76">
        <v>5.497787143782138</v>
      </c>
      <c r="F1948" s="76">
        <v>0.74018792138042833</v>
      </c>
      <c r="G1948" s="76">
        <v>1.7043456737848228</v>
      </c>
      <c r="H1948" s="35">
        <f t="shared" si="35"/>
        <v>7</v>
      </c>
    </row>
    <row r="1949" spans="1:8" x14ac:dyDescent="0.2">
      <c r="A1949" s="3" t="s">
        <v>35</v>
      </c>
      <c r="B1949" s="10">
        <v>8</v>
      </c>
      <c r="C1949" s="28" t="s">
        <v>6</v>
      </c>
      <c r="D1949">
        <v>0</v>
      </c>
      <c r="E1949" s="76">
        <v>1270.7742283770713</v>
      </c>
      <c r="F1949" s="76">
        <v>3.1040683986424251</v>
      </c>
      <c r="G1949" s="76">
        <v>7.1473816223479467</v>
      </c>
      <c r="H1949" s="35">
        <f t="shared" si="35"/>
        <v>2981</v>
      </c>
    </row>
    <row r="1950" spans="1:8" x14ac:dyDescent="0.2">
      <c r="A1950" s="3" t="s">
        <v>35</v>
      </c>
      <c r="B1950" s="2">
        <v>9</v>
      </c>
      <c r="C1950" s="3" t="s">
        <v>6</v>
      </c>
      <c r="D1950">
        <v>20</v>
      </c>
      <c r="E1950" s="76">
        <v>1265.2764412332892</v>
      </c>
      <c r="F1950" s="76">
        <v>3.1021854217853897</v>
      </c>
      <c r="G1950" s="76">
        <v>7.1430459079064841</v>
      </c>
      <c r="H1950" s="35">
        <f t="shared" si="35"/>
        <v>2981</v>
      </c>
    </row>
    <row r="1951" spans="1:8" x14ac:dyDescent="0.2">
      <c r="A1951" s="3" t="s">
        <v>35</v>
      </c>
      <c r="B1951" s="2">
        <v>9</v>
      </c>
      <c r="C1951" s="3" t="s">
        <v>6</v>
      </c>
      <c r="D1951">
        <v>25</v>
      </c>
      <c r="E1951" s="76">
        <v>12403.007796372503</v>
      </c>
      <c r="F1951" s="76">
        <v>4.0935270166917332</v>
      </c>
      <c r="G1951" s="76">
        <v>9.4256942864027717</v>
      </c>
      <c r="H1951" s="35">
        <f t="shared" si="35"/>
        <v>22026</v>
      </c>
    </row>
    <row r="1952" spans="1:8" x14ac:dyDescent="0.2">
      <c r="A1952" s="3" t="s">
        <v>35</v>
      </c>
      <c r="B1952" s="2">
        <v>9</v>
      </c>
      <c r="C1952" s="3" t="s">
        <v>6</v>
      </c>
      <c r="D1952">
        <v>15</v>
      </c>
      <c r="E1952" s="76">
        <v>32.397674240144738</v>
      </c>
      <c r="F1952" s="76">
        <v>1.5105138342521154</v>
      </c>
      <c r="G1952" s="76">
        <v>3.4780866375101995</v>
      </c>
      <c r="H1952" s="35">
        <f t="shared" si="35"/>
        <v>55</v>
      </c>
    </row>
    <row r="1953" spans="1:8" x14ac:dyDescent="0.2">
      <c r="A1953" s="3" t="s">
        <v>35</v>
      </c>
      <c r="B1953" s="2">
        <v>9</v>
      </c>
      <c r="C1953" s="3" t="s">
        <v>6</v>
      </c>
      <c r="D1953">
        <v>35</v>
      </c>
      <c r="E1953" s="76">
        <v>3698.4399514385841</v>
      </c>
      <c r="F1953" s="76">
        <v>3.5680185718088939</v>
      </c>
      <c r="G1953" s="76">
        <v>8.2156663749730647</v>
      </c>
      <c r="H1953" s="35">
        <f t="shared" si="35"/>
        <v>8103</v>
      </c>
    </row>
    <row r="1954" spans="1:8" x14ac:dyDescent="0.2">
      <c r="A1954" s="3" t="s">
        <v>35</v>
      </c>
      <c r="B1954" s="2">
        <v>9</v>
      </c>
      <c r="C1954" s="3" t="s">
        <v>6</v>
      </c>
      <c r="D1954">
        <v>25</v>
      </c>
      <c r="E1954" s="76">
        <v>929.51872638088003</v>
      </c>
      <c r="F1954" s="76">
        <v>2.9682581436312732</v>
      </c>
      <c r="G1954" s="76">
        <v>6.8346669536835485</v>
      </c>
      <c r="H1954" s="35">
        <f t="shared" si="35"/>
        <v>1097</v>
      </c>
    </row>
    <row r="1955" spans="1:8" x14ac:dyDescent="0.2">
      <c r="A1955" s="3" t="s">
        <v>35</v>
      </c>
      <c r="B1955" s="2">
        <v>9</v>
      </c>
      <c r="C1955" s="3" t="s">
        <v>6</v>
      </c>
      <c r="D1955">
        <v>60</v>
      </c>
      <c r="E1955" s="76">
        <v>5781.7085798503158</v>
      </c>
      <c r="F1955" s="76">
        <v>3.7620561977890703</v>
      </c>
      <c r="G1955" s="76">
        <v>8.6624545200349736</v>
      </c>
      <c r="H1955" s="35">
        <f t="shared" si="35"/>
        <v>8103</v>
      </c>
    </row>
    <row r="1956" spans="1:8" x14ac:dyDescent="0.2">
      <c r="A1956" s="3" t="s">
        <v>35</v>
      </c>
      <c r="B1956" s="2">
        <v>9</v>
      </c>
      <c r="C1956" s="3" t="s">
        <v>6</v>
      </c>
      <c r="D1956">
        <v>20</v>
      </c>
      <c r="E1956" s="76">
        <v>70340.25951387547</v>
      </c>
      <c r="F1956" s="76">
        <v>4.8472039662731641</v>
      </c>
      <c r="G1956" s="76">
        <v>11.161099595442201</v>
      </c>
      <c r="H1956" s="35">
        <f t="shared" si="35"/>
        <v>162754</v>
      </c>
    </row>
    <row r="1957" spans="1:8" x14ac:dyDescent="0.2">
      <c r="A1957" s="3" t="s">
        <v>35</v>
      </c>
      <c r="B1957" s="2">
        <v>9</v>
      </c>
      <c r="C1957" s="3" t="s">
        <v>6</v>
      </c>
      <c r="D1957">
        <v>95</v>
      </c>
      <c r="E1957" s="76">
        <v>13241.027636717581</v>
      </c>
      <c r="F1957" s="76">
        <v>4.121921692024892</v>
      </c>
      <c r="G1957" s="76">
        <v>9.491075442545311</v>
      </c>
      <c r="H1957" s="35">
        <f t="shared" si="35"/>
        <v>22026</v>
      </c>
    </row>
    <row r="1958" spans="1:8" x14ac:dyDescent="0.2">
      <c r="A1958" s="3" t="s">
        <v>35</v>
      </c>
      <c r="B1958" s="7">
        <v>10</v>
      </c>
      <c r="C1958" s="11" t="s">
        <v>6</v>
      </c>
      <c r="D1958">
        <v>40</v>
      </c>
      <c r="E1958" s="76">
        <v>1563.7277433243196</v>
      </c>
      <c r="F1958" s="76">
        <v>3.1941611413935811</v>
      </c>
      <c r="G1958" s="76">
        <v>7.3548278287937059</v>
      </c>
      <c r="H1958" s="35">
        <f t="shared" si="35"/>
        <v>2981</v>
      </c>
    </row>
    <row r="1959" spans="1:8" x14ac:dyDescent="0.2">
      <c r="A1959" s="3" t="s">
        <v>35</v>
      </c>
      <c r="B1959" s="7">
        <v>10</v>
      </c>
      <c r="C1959" s="11" t="s">
        <v>6</v>
      </c>
      <c r="D1959">
        <v>15</v>
      </c>
      <c r="E1959" s="76">
        <v>1608.4954386379741</v>
      </c>
      <c r="F1959" s="76">
        <v>3.2064198336699645</v>
      </c>
      <c r="G1959" s="76">
        <v>7.3830545108889076</v>
      </c>
      <c r="H1959" s="35">
        <f t="shared" si="35"/>
        <v>2981</v>
      </c>
    </row>
    <row r="1960" spans="1:8" x14ac:dyDescent="0.2">
      <c r="A1960" s="3" t="s">
        <v>35</v>
      </c>
      <c r="B1960" s="7">
        <v>10</v>
      </c>
      <c r="C1960" s="11" t="s">
        <v>6</v>
      </c>
      <c r="D1960">
        <v>0</v>
      </c>
      <c r="E1960" s="76">
        <v>0.78539816339744828</v>
      </c>
      <c r="F1960" s="76">
        <v>-0.10491011863382856</v>
      </c>
      <c r="G1960" s="76">
        <v>-0.24156447527049049</v>
      </c>
      <c r="H1960" s="35">
        <f t="shared" si="35"/>
        <v>1</v>
      </c>
    </row>
    <row r="1961" spans="1:8" x14ac:dyDescent="0.2">
      <c r="A1961" s="3" t="s">
        <v>35</v>
      </c>
      <c r="B1961" s="7">
        <v>10</v>
      </c>
      <c r="C1961" s="11" t="s">
        <v>6</v>
      </c>
      <c r="D1961">
        <v>0</v>
      </c>
      <c r="E1961" s="76">
        <v>4.7123889803846897</v>
      </c>
      <c r="F1961" s="76">
        <v>0.67324113174981504</v>
      </c>
      <c r="G1961" s="76">
        <v>1.5501949939575645</v>
      </c>
      <c r="H1961" s="35">
        <f t="shared" si="35"/>
        <v>7</v>
      </c>
    </row>
    <row r="1962" spans="1:8" x14ac:dyDescent="0.2">
      <c r="A1962" s="3" t="s">
        <v>35</v>
      </c>
      <c r="B1962" s="7">
        <v>10</v>
      </c>
      <c r="C1962" s="11" t="s">
        <v>6</v>
      </c>
      <c r="D1962">
        <v>0</v>
      </c>
      <c r="E1962" s="76">
        <v>2.3561944901923448</v>
      </c>
      <c r="F1962" s="76">
        <v>0.37221113608583389</v>
      </c>
      <c r="G1962" s="76">
        <v>0.85704781339761926</v>
      </c>
      <c r="H1962" s="35">
        <f t="shared" si="35"/>
        <v>3</v>
      </c>
    </row>
    <row r="1963" spans="1:8" x14ac:dyDescent="0.2">
      <c r="A1963" s="3" t="s">
        <v>35</v>
      </c>
      <c r="B1963" s="7">
        <v>10</v>
      </c>
      <c r="C1963" s="11" t="s">
        <v>6</v>
      </c>
      <c r="D1963">
        <v>0</v>
      </c>
      <c r="E1963" s="76">
        <v>3.1415926535897931</v>
      </c>
      <c r="F1963" s="76">
        <v>0.49714987269413385</v>
      </c>
      <c r="G1963" s="76">
        <v>1.1447298858494002</v>
      </c>
      <c r="H1963" s="35">
        <f t="shared" si="35"/>
        <v>7</v>
      </c>
    </row>
    <row r="1964" spans="1:8" x14ac:dyDescent="0.2">
      <c r="A1964" s="3" t="s">
        <v>35</v>
      </c>
      <c r="B1964" s="7">
        <v>10</v>
      </c>
      <c r="C1964" s="11" t="s">
        <v>6</v>
      </c>
      <c r="D1964">
        <v>15</v>
      </c>
      <c r="E1964" s="76">
        <v>128491.13953182254</v>
      </c>
      <c r="F1964" s="76">
        <v>5.108873180701476</v>
      </c>
      <c r="G1964" s="76">
        <v>11.763615227880294</v>
      </c>
      <c r="H1964" s="35">
        <f t="shared" si="35"/>
        <v>162754</v>
      </c>
    </row>
    <row r="1965" spans="1:8" x14ac:dyDescent="0.2">
      <c r="A1965" s="3" t="s">
        <v>35</v>
      </c>
      <c r="B1965" s="7">
        <v>10</v>
      </c>
      <c r="C1965" s="11" t="s">
        <v>6</v>
      </c>
      <c r="D1965">
        <v>0</v>
      </c>
      <c r="E1965" s="76">
        <v>164.93361431346415</v>
      </c>
      <c r="F1965" s="76">
        <v>2.2173091761000907</v>
      </c>
      <c r="G1965" s="76">
        <v>5.1055430554469785</v>
      </c>
      <c r="H1965" s="35">
        <f t="shared" si="35"/>
        <v>403</v>
      </c>
    </row>
    <row r="1966" spans="1:8" x14ac:dyDescent="0.2">
      <c r="A1966" s="3" t="s">
        <v>35</v>
      </c>
      <c r="B1966" s="7">
        <v>10</v>
      </c>
      <c r="C1966" s="11" t="s">
        <v>6</v>
      </c>
      <c r="D1966">
        <v>0</v>
      </c>
      <c r="E1966" s="76">
        <v>709.99993971129322</v>
      </c>
      <c r="F1966" s="76">
        <v>2.8512583118415349</v>
      </c>
      <c r="G1966" s="76">
        <v>6.5652648851216862</v>
      </c>
      <c r="H1966" s="35">
        <f t="shared" si="35"/>
        <v>1097</v>
      </c>
    </row>
    <row r="1967" spans="1:8" x14ac:dyDescent="0.2">
      <c r="A1967" s="3" t="s">
        <v>35</v>
      </c>
      <c r="B1967" s="2">
        <v>2</v>
      </c>
      <c r="C1967" s="3" t="s">
        <v>37</v>
      </c>
      <c r="D1967">
        <v>10</v>
      </c>
      <c r="E1967" s="76">
        <v>99.352867669777211</v>
      </c>
      <c r="F1967" s="76">
        <v>1.9971804068780081</v>
      </c>
      <c r="G1967" s="76">
        <v>4.5986778328970841</v>
      </c>
      <c r="H1967" s="35">
        <f t="shared" si="35"/>
        <v>148</v>
      </c>
    </row>
    <row r="1968" spans="1:8" x14ac:dyDescent="0.2">
      <c r="A1968" s="3" t="s">
        <v>35</v>
      </c>
      <c r="B1968" s="2">
        <v>2</v>
      </c>
      <c r="C1968" s="3" t="s">
        <v>37</v>
      </c>
      <c r="D1968">
        <v>15</v>
      </c>
      <c r="E1968" s="76">
        <v>70.685834705770347</v>
      </c>
      <c r="F1968" s="76">
        <v>1.8493323908054964</v>
      </c>
      <c r="G1968" s="76">
        <v>4.2582451950597742</v>
      </c>
      <c r="H1968" s="35">
        <f t="shared" si="35"/>
        <v>148</v>
      </c>
    </row>
    <row r="1969" spans="1:8" x14ac:dyDescent="0.2">
      <c r="A1969" s="3" t="s">
        <v>35</v>
      </c>
      <c r="B1969" s="2">
        <v>2</v>
      </c>
      <c r="C1969" s="3" t="s">
        <v>37</v>
      </c>
      <c r="D1969">
        <v>5</v>
      </c>
      <c r="E1969" s="76">
        <v>155.50883635269477</v>
      </c>
      <c r="F1969" s="76">
        <v>2.1917550716277026</v>
      </c>
      <c r="G1969" s="76">
        <v>5.0467025554240452</v>
      </c>
      <c r="H1969" s="35">
        <f t="shared" si="35"/>
        <v>403</v>
      </c>
    </row>
    <row r="1970" spans="1:8" x14ac:dyDescent="0.2">
      <c r="A1970" s="3" t="s">
        <v>35</v>
      </c>
      <c r="B1970" s="2">
        <v>2</v>
      </c>
      <c r="C1970" s="3" t="s">
        <v>37</v>
      </c>
      <c r="D1970">
        <v>5</v>
      </c>
      <c r="E1970" s="76">
        <v>122.52211349000193</v>
      </c>
      <c r="F1970" s="76">
        <v>2.0882144797206332</v>
      </c>
      <c r="G1970" s="76">
        <v>4.8082915319790462</v>
      </c>
      <c r="H1970" s="35">
        <f t="shared" si="35"/>
        <v>148</v>
      </c>
    </row>
    <row r="1971" spans="1:8" x14ac:dyDescent="0.2">
      <c r="A1971" s="3" t="s">
        <v>35</v>
      </c>
      <c r="B1971" s="2">
        <v>3</v>
      </c>
      <c r="C1971" s="3" t="s">
        <v>37</v>
      </c>
      <c r="D1971">
        <v>5</v>
      </c>
      <c r="E1971" s="76">
        <v>106.81415022205297</v>
      </c>
      <c r="F1971" s="76">
        <v>2.028628789736389</v>
      </c>
      <c r="G1971" s="76">
        <v>4.6710904104655615</v>
      </c>
      <c r="H1971" s="35">
        <f t="shared" si="35"/>
        <v>148</v>
      </c>
    </row>
    <row r="1972" spans="1:8" x14ac:dyDescent="0.2">
      <c r="A1972" s="3" t="s">
        <v>35</v>
      </c>
      <c r="B1972" s="2">
        <v>3</v>
      </c>
      <c r="C1972" s="3" t="s">
        <v>37</v>
      </c>
      <c r="D1972">
        <v>10</v>
      </c>
      <c r="E1972" s="76">
        <v>2004.336112990288</v>
      </c>
      <c r="F1972" s="76">
        <v>3.3019705514152964</v>
      </c>
      <c r="G1972" s="76">
        <v>7.6030681691941897</v>
      </c>
      <c r="H1972" s="35">
        <f t="shared" si="35"/>
        <v>2981</v>
      </c>
    </row>
    <row r="1973" spans="1:8" x14ac:dyDescent="0.2">
      <c r="A1973" s="3" t="s">
        <v>35</v>
      </c>
      <c r="B1973" s="2">
        <v>3</v>
      </c>
      <c r="C1973" s="3" t="s">
        <v>37</v>
      </c>
      <c r="D1973">
        <v>0</v>
      </c>
      <c r="E1973" s="76">
        <v>19.438604544086846</v>
      </c>
      <c r="F1973" s="76">
        <v>1.288665084635759</v>
      </c>
      <c r="G1973" s="76">
        <v>2.967261013744209</v>
      </c>
      <c r="H1973" s="35">
        <f t="shared" si="35"/>
        <v>20</v>
      </c>
    </row>
    <row r="1974" spans="1:8" x14ac:dyDescent="0.2">
      <c r="A1974" s="3" t="s">
        <v>35</v>
      </c>
      <c r="B1974" s="2">
        <v>3</v>
      </c>
      <c r="C1974" s="3" t="s">
        <v>37</v>
      </c>
      <c r="D1974">
        <v>2</v>
      </c>
      <c r="E1974" s="76">
        <v>54.977871437821378</v>
      </c>
      <c r="F1974" s="76">
        <v>1.7401879213804283</v>
      </c>
      <c r="G1974" s="76">
        <v>4.0069307667788685</v>
      </c>
      <c r="H1974" s="35">
        <f t="shared" si="35"/>
        <v>55</v>
      </c>
    </row>
    <row r="1975" spans="1:8" x14ac:dyDescent="0.2">
      <c r="A1975" s="3" t="s">
        <v>35</v>
      </c>
      <c r="B1975" s="2">
        <v>1</v>
      </c>
      <c r="C1975" s="3" t="s">
        <v>12</v>
      </c>
      <c r="D1975">
        <v>0</v>
      </c>
      <c r="E1975" s="76">
        <v>12.959069696057897</v>
      </c>
      <c r="F1975" s="76">
        <v>1.1125738255800777</v>
      </c>
      <c r="G1975" s="76">
        <v>2.5617959056360444</v>
      </c>
      <c r="H1975" s="35">
        <f t="shared" si="35"/>
        <v>20</v>
      </c>
    </row>
    <row r="1976" spans="1:8" x14ac:dyDescent="0.2">
      <c r="A1976" s="3" t="s">
        <v>35</v>
      </c>
      <c r="B1976" s="2">
        <v>1</v>
      </c>
      <c r="C1976" s="3" t="s">
        <v>12</v>
      </c>
      <c r="D1976">
        <v>90</v>
      </c>
      <c r="E1976" s="76">
        <v>2202.2564501664451</v>
      </c>
      <c r="F1976" s="76">
        <v>3.3428678906607927</v>
      </c>
      <c r="G1976" s="76">
        <v>7.69723777288399</v>
      </c>
      <c r="H1976" s="35">
        <f t="shared" si="35"/>
        <v>2981</v>
      </c>
    </row>
    <row r="1977" spans="1:8" x14ac:dyDescent="0.2">
      <c r="A1977" s="3" t="s">
        <v>35</v>
      </c>
      <c r="B1977" s="2">
        <v>1</v>
      </c>
      <c r="C1977" s="3" t="s">
        <v>12</v>
      </c>
      <c r="D1977">
        <v>25</v>
      </c>
      <c r="E1977" s="76">
        <v>1461.2332830009525</v>
      </c>
      <c r="F1977" s="76">
        <v>3.1647195557237242</v>
      </c>
      <c r="G1977" s="76">
        <v>7.2870360725161865</v>
      </c>
      <c r="H1977" s="35">
        <f t="shared" si="35"/>
        <v>2981</v>
      </c>
    </row>
    <row r="1978" spans="1:8" x14ac:dyDescent="0.2">
      <c r="A1978" s="3" t="s">
        <v>35</v>
      </c>
      <c r="B1978" s="2">
        <v>1</v>
      </c>
      <c r="C1978" s="3" t="s">
        <v>12</v>
      </c>
      <c r="D1978">
        <v>70</v>
      </c>
      <c r="E1978" s="76">
        <v>4469.7009478948785</v>
      </c>
      <c r="F1978" s="76">
        <v>3.6502784669744965</v>
      </c>
      <c r="G1978" s="76">
        <v>8.4050767833326336</v>
      </c>
      <c r="H1978" s="35">
        <f t="shared" si="35"/>
        <v>8103</v>
      </c>
    </row>
    <row r="1979" spans="1:8" x14ac:dyDescent="0.2">
      <c r="A1979" s="3" t="s">
        <v>35</v>
      </c>
      <c r="B1979" s="2">
        <v>1</v>
      </c>
      <c r="C1979" s="3" t="s">
        <v>12</v>
      </c>
      <c r="D1979">
        <v>2</v>
      </c>
      <c r="E1979" s="76">
        <v>26.703537555513243</v>
      </c>
      <c r="F1979" s="76">
        <v>1.4265687984084265</v>
      </c>
      <c r="G1979" s="76">
        <v>3.2847960493456712</v>
      </c>
      <c r="H1979" s="35">
        <f t="shared" si="35"/>
        <v>55</v>
      </c>
    </row>
    <row r="1980" spans="1:8" x14ac:dyDescent="0.2">
      <c r="A1980" s="3" t="s">
        <v>35</v>
      </c>
      <c r="B1980" s="2">
        <v>1</v>
      </c>
      <c r="C1980" s="11" t="s">
        <v>12</v>
      </c>
      <c r="D1980">
        <v>5</v>
      </c>
      <c r="E1980" s="76">
        <v>295.30970943744057</v>
      </c>
      <c r="F1980" s="76">
        <v>2.4702777262938325</v>
      </c>
      <c r="G1980" s="76">
        <v>5.6880246681194038</v>
      </c>
      <c r="H1980" s="35">
        <f t="shared" si="35"/>
        <v>403</v>
      </c>
    </row>
    <row r="1981" spans="1:8" x14ac:dyDescent="0.2">
      <c r="A1981" s="3" t="s">
        <v>35</v>
      </c>
      <c r="B1981" s="2">
        <v>1</v>
      </c>
      <c r="C1981" s="11" t="s">
        <v>12</v>
      </c>
      <c r="D1981">
        <v>75</v>
      </c>
      <c r="E1981" s="76">
        <v>40.055306333269861</v>
      </c>
      <c r="F1981" s="76">
        <v>1.6026600574641079</v>
      </c>
      <c r="G1981" s="76">
        <v>3.6902611574538353</v>
      </c>
      <c r="H1981" s="35">
        <f t="shared" si="35"/>
        <v>55</v>
      </c>
    </row>
    <row r="1982" spans="1:8" x14ac:dyDescent="0.2">
      <c r="A1982" s="3" t="s">
        <v>35</v>
      </c>
      <c r="B1982" s="2">
        <v>1</v>
      </c>
      <c r="C1982" s="11" t="s">
        <v>12</v>
      </c>
      <c r="D1982">
        <v>0</v>
      </c>
      <c r="E1982" s="76">
        <v>157.07963267948966</v>
      </c>
      <c r="F1982" s="76">
        <v>2.1961198770301529</v>
      </c>
      <c r="G1982" s="76">
        <v>5.0567528912775463</v>
      </c>
      <c r="H1982" s="35">
        <f t="shared" si="35"/>
        <v>403</v>
      </c>
    </row>
    <row r="1983" spans="1:8" x14ac:dyDescent="0.2">
      <c r="A1983" t="s">
        <v>35</v>
      </c>
      <c r="B1983" s="7">
        <v>2</v>
      </c>
      <c r="C1983" s="11" t="s">
        <v>12</v>
      </c>
      <c r="D1983">
        <v>60</v>
      </c>
      <c r="E1983" s="76">
        <v>1531.5264186250242</v>
      </c>
      <c r="F1983" s="76">
        <v>3.1851244927286895</v>
      </c>
      <c r="G1983" s="76">
        <v>7.3340201762873019</v>
      </c>
      <c r="H1983" s="35">
        <f t="shared" si="35"/>
        <v>2981</v>
      </c>
    </row>
    <row r="1984" spans="1:8" x14ac:dyDescent="0.2">
      <c r="A1984" t="s">
        <v>35</v>
      </c>
      <c r="B1984" s="7">
        <v>2</v>
      </c>
      <c r="C1984" s="11" t="s">
        <v>12</v>
      </c>
      <c r="D1984">
        <v>30</v>
      </c>
      <c r="E1984" s="76">
        <v>1774.9998492782331</v>
      </c>
      <c r="F1984" s="76">
        <v>3.2491983205135724</v>
      </c>
      <c r="G1984" s="76">
        <v>7.4815556169958413</v>
      </c>
      <c r="H1984" s="35">
        <f t="shared" si="35"/>
        <v>2981</v>
      </c>
    </row>
    <row r="1985" spans="1:8" x14ac:dyDescent="0.2">
      <c r="A1985" t="s">
        <v>35</v>
      </c>
      <c r="B1985" s="7">
        <v>3</v>
      </c>
      <c r="C1985" s="11" t="s">
        <v>12</v>
      </c>
      <c r="D1985">
        <v>0</v>
      </c>
      <c r="E1985" s="76">
        <v>904.77868423386042</v>
      </c>
      <c r="F1985" s="76">
        <v>2.9565423604533647</v>
      </c>
      <c r="G1985" s="76">
        <v>6.807690365985346</v>
      </c>
      <c r="H1985" s="35">
        <f t="shared" si="35"/>
        <v>1097</v>
      </c>
    </row>
    <row r="1986" spans="1:8" x14ac:dyDescent="0.2">
      <c r="A1986" t="s">
        <v>35</v>
      </c>
      <c r="B1986" s="7">
        <v>3</v>
      </c>
      <c r="C1986" s="11" t="s">
        <v>12</v>
      </c>
      <c r="D1986">
        <v>10</v>
      </c>
      <c r="E1986" s="76">
        <v>559.20349233898321</v>
      </c>
      <c r="F1986" s="76">
        <v>2.7475698750030277</v>
      </c>
      <c r="G1986" s="76">
        <v>6.326513436141485</v>
      </c>
      <c r="H1986" s="35">
        <f t="shared" si="35"/>
        <v>1097</v>
      </c>
    </row>
    <row r="1987" spans="1:8" x14ac:dyDescent="0.2">
      <c r="A1987" t="s">
        <v>35</v>
      </c>
      <c r="B1987" s="7">
        <v>3</v>
      </c>
      <c r="C1987" s="11" t="s">
        <v>12</v>
      </c>
      <c r="D1987">
        <v>0</v>
      </c>
      <c r="E1987" s="76">
        <v>333.00882128051808</v>
      </c>
      <c r="F1987" s="76">
        <v>2.5224557379589041</v>
      </c>
      <c r="G1987" s="76">
        <v>5.8081689799614669</v>
      </c>
      <c r="H1987" s="35">
        <f t="shared" ref="H1987:H2050" si="36">VLOOKUP(E1987,J$2:K$16,2)</f>
        <v>403</v>
      </c>
    </row>
    <row r="1988" spans="1:8" x14ac:dyDescent="0.2">
      <c r="A1988" s="3" t="s">
        <v>35</v>
      </c>
      <c r="B1988" s="2">
        <v>4</v>
      </c>
      <c r="C1988" s="3" t="s">
        <v>12</v>
      </c>
      <c r="D1988">
        <v>20</v>
      </c>
      <c r="E1988" s="76">
        <v>831.34395595619901</v>
      </c>
      <c r="F1988" s="76">
        <v>2.9197807437216023</v>
      </c>
      <c r="G1988" s="76">
        <v>6.7230436153044293</v>
      </c>
      <c r="H1988" s="35">
        <f t="shared" si="36"/>
        <v>1097</v>
      </c>
    </row>
    <row r="1989" spans="1:8" x14ac:dyDescent="0.2">
      <c r="A1989" s="3" t="s">
        <v>35</v>
      </c>
      <c r="B1989" s="2">
        <v>4</v>
      </c>
      <c r="C1989" s="3" t="s">
        <v>12</v>
      </c>
      <c r="D1989">
        <v>0</v>
      </c>
      <c r="E1989" s="76">
        <v>3.330088212805181</v>
      </c>
      <c r="F1989" s="76">
        <v>0.5224557379589041</v>
      </c>
      <c r="G1989" s="76">
        <v>1.2029987939733759</v>
      </c>
      <c r="H1989" s="35">
        <f t="shared" si="36"/>
        <v>7</v>
      </c>
    </row>
    <row r="1990" spans="1:8" x14ac:dyDescent="0.2">
      <c r="A1990" s="3" t="s">
        <v>35</v>
      </c>
      <c r="B1990" s="2">
        <v>4</v>
      </c>
      <c r="C1990" s="3" t="s">
        <v>12</v>
      </c>
      <c r="D1990">
        <v>55</v>
      </c>
      <c r="E1990" s="76">
        <v>3345.7961760731296</v>
      </c>
      <c r="F1990" s="76">
        <v>3.5244994804688905</v>
      </c>
      <c r="G1990" s="76">
        <v>8.1154599639929259</v>
      </c>
      <c r="H1990" s="35">
        <f t="shared" si="36"/>
        <v>8103</v>
      </c>
    </row>
    <row r="1991" spans="1:8" x14ac:dyDescent="0.2">
      <c r="A1991" t="s">
        <v>35</v>
      </c>
      <c r="B1991" s="7">
        <v>4</v>
      </c>
      <c r="C1991" s="11" t="s">
        <v>12</v>
      </c>
      <c r="D1991">
        <v>10</v>
      </c>
      <c r="E1991" s="76">
        <v>1146.6813185602746</v>
      </c>
      <c r="F1991" s="76">
        <v>3.0594427371506088</v>
      </c>
      <c r="G1991" s="76">
        <v>7.0446272394318914</v>
      </c>
      <c r="H1991" s="35">
        <f t="shared" si="36"/>
        <v>2981</v>
      </c>
    </row>
    <row r="1992" spans="1:8" x14ac:dyDescent="0.2">
      <c r="A1992" s="3" t="s">
        <v>35</v>
      </c>
      <c r="B1992" s="2">
        <v>5</v>
      </c>
      <c r="C1992" s="3" t="s">
        <v>12</v>
      </c>
      <c r="D1992">
        <v>50</v>
      </c>
      <c r="E1992" s="76">
        <v>914.20346219462976</v>
      </c>
      <c r="F1992" s="76">
        <v>2.961042861680041</v>
      </c>
      <c r="G1992" s="76">
        <v>6.8180531530208928</v>
      </c>
      <c r="H1992" s="35">
        <f t="shared" si="36"/>
        <v>1097</v>
      </c>
    </row>
    <row r="1993" spans="1:8" x14ac:dyDescent="0.2">
      <c r="A1993" s="3" t="s">
        <v>35</v>
      </c>
      <c r="B1993" s="2">
        <v>5</v>
      </c>
      <c r="C1993" s="3" t="s">
        <v>12</v>
      </c>
      <c r="D1993">
        <v>2</v>
      </c>
      <c r="E1993" s="76">
        <v>721.78091216225494</v>
      </c>
      <c r="F1993" s="76">
        <v>2.8584053927522826</v>
      </c>
      <c r="G1993" s="76">
        <v>6.5817216470851969</v>
      </c>
      <c r="H1993" s="35">
        <f t="shared" si="36"/>
        <v>1097</v>
      </c>
    </row>
    <row r="1994" spans="1:8" x14ac:dyDescent="0.2">
      <c r="A1994" s="3" t="s">
        <v>35</v>
      </c>
      <c r="B1994" s="2">
        <v>5</v>
      </c>
      <c r="C1994" s="3" t="s">
        <v>12</v>
      </c>
      <c r="D1994">
        <v>5</v>
      </c>
      <c r="E1994" s="76">
        <v>393.68082940297097</v>
      </c>
      <c r="F1994" s="76">
        <v>2.59514426699441</v>
      </c>
      <c r="G1994" s="76">
        <v>5.9755405033502882</v>
      </c>
      <c r="H1994" s="35">
        <f t="shared" si="36"/>
        <v>403</v>
      </c>
    </row>
    <row r="1995" spans="1:8" x14ac:dyDescent="0.2">
      <c r="A1995" s="3" t="s">
        <v>35</v>
      </c>
      <c r="B1995" s="2">
        <v>5</v>
      </c>
      <c r="C1995" s="3" t="s">
        <v>12</v>
      </c>
      <c r="D1995">
        <v>25</v>
      </c>
      <c r="E1995" s="76">
        <v>447.28425405484677</v>
      </c>
      <c r="F1995" s="76">
        <v>2.6505836097812905</v>
      </c>
      <c r="G1995" s="76">
        <v>6.1031943076167465</v>
      </c>
      <c r="H1995" s="35">
        <f t="shared" si="36"/>
        <v>1097</v>
      </c>
    </row>
    <row r="1996" spans="1:8" x14ac:dyDescent="0.2">
      <c r="A1996" s="15" t="s">
        <v>35</v>
      </c>
      <c r="B1996" s="16">
        <v>5</v>
      </c>
      <c r="C1996" s="27" t="s">
        <v>12</v>
      </c>
      <c r="D1996">
        <v>0</v>
      </c>
      <c r="E1996" s="76">
        <v>170.43140145724627</v>
      </c>
      <c r="F1996" s="76">
        <v>2.2315496152147007</v>
      </c>
      <c r="G1996" s="76">
        <v>5.1383328782699689</v>
      </c>
      <c r="H1996" s="35">
        <f t="shared" si="36"/>
        <v>403</v>
      </c>
    </row>
    <row r="1997" spans="1:8" x14ac:dyDescent="0.2">
      <c r="A1997" s="3" t="s">
        <v>35</v>
      </c>
      <c r="B1997" s="7">
        <v>6</v>
      </c>
      <c r="C1997" s="11" t="s">
        <v>12</v>
      </c>
      <c r="D1997">
        <v>20</v>
      </c>
      <c r="E1997" s="76">
        <v>620.46454908398414</v>
      </c>
      <c r="F1997" s="76">
        <v>2.792716972656613</v>
      </c>
      <c r="G1997" s="76">
        <v>6.4304684701905765</v>
      </c>
      <c r="H1997" s="35">
        <f t="shared" si="36"/>
        <v>1097</v>
      </c>
    </row>
    <row r="1998" spans="1:8" x14ac:dyDescent="0.2">
      <c r="A1998" s="3" t="s">
        <v>35</v>
      </c>
      <c r="B1998" s="2">
        <v>7</v>
      </c>
      <c r="C1998" s="3" t="s">
        <v>12</v>
      </c>
      <c r="D1998">
        <v>40</v>
      </c>
      <c r="E1998" s="76">
        <v>3032.4223088775479</v>
      </c>
      <c r="F1998" s="76">
        <v>3.4817896829902204</v>
      </c>
      <c r="G1998" s="76">
        <v>8.0171170209937461</v>
      </c>
      <c r="H1998" s="35">
        <f t="shared" si="36"/>
        <v>8103</v>
      </c>
    </row>
    <row r="1999" spans="1:8" x14ac:dyDescent="0.2">
      <c r="A1999" s="3" t="s">
        <v>35</v>
      </c>
      <c r="B1999" s="10">
        <v>8</v>
      </c>
      <c r="C1999" s="28" t="s">
        <v>12</v>
      </c>
      <c r="D1999">
        <v>30</v>
      </c>
      <c r="E1999" s="76">
        <v>230.90706003884981</v>
      </c>
      <c r="F1999" s="76">
        <v>2.3634372117783289</v>
      </c>
      <c r="G1999" s="76">
        <v>5.4420152920681915</v>
      </c>
      <c r="H1999" s="35">
        <f t="shared" si="36"/>
        <v>403</v>
      </c>
    </row>
    <row r="2000" spans="1:8" x14ac:dyDescent="0.2">
      <c r="A2000" s="3" t="s">
        <v>35</v>
      </c>
      <c r="B2000" s="10">
        <v>8</v>
      </c>
      <c r="C2000" s="28" t="s">
        <v>12</v>
      </c>
      <c r="D2000">
        <v>5</v>
      </c>
      <c r="E2000" s="76">
        <v>428.04199905160931</v>
      </c>
      <c r="F2000" s="76">
        <v>2.6314863836428137</v>
      </c>
      <c r="G2000" s="76">
        <v>6.059221319392754</v>
      </c>
      <c r="H2000" s="35">
        <f t="shared" si="36"/>
        <v>1097</v>
      </c>
    </row>
    <row r="2001" spans="1:8" x14ac:dyDescent="0.2">
      <c r="A2001" s="3" t="s">
        <v>35</v>
      </c>
      <c r="B2001" s="10">
        <v>8</v>
      </c>
      <c r="C2001" s="28" t="s">
        <v>12</v>
      </c>
      <c r="D2001">
        <v>0</v>
      </c>
      <c r="E2001" s="76">
        <v>1270.7742283770713</v>
      </c>
      <c r="F2001" s="76">
        <v>3.1040683986424251</v>
      </c>
      <c r="G2001" s="76">
        <v>7.1473816223479467</v>
      </c>
      <c r="H2001" s="35">
        <f t="shared" si="36"/>
        <v>2981</v>
      </c>
    </row>
    <row r="2002" spans="1:8" x14ac:dyDescent="0.2">
      <c r="A2002" s="3" t="s">
        <v>35</v>
      </c>
      <c r="B2002" s="10">
        <v>8</v>
      </c>
      <c r="C2002" s="28" t="s">
        <v>12</v>
      </c>
      <c r="D2002">
        <v>0</v>
      </c>
      <c r="E2002" s="76">
        <v>9.0320788790706548</v>
      </c>
      <c r="F2002" s="76">
        <v>0.9557877217197831</v>
      </c>
      <c r="G2002" s="76">
        <v>2.2007825600987139</v>
      </c>
      <c r="H2002" s="35">
        <f t="shared" si="36"/>
        <v>20</v>
      </c>
    </row>
    <row r="2003" spans="1:8" x14ac:dyDescent="0.2">
      <c r="A2003" s="3" t="s">
        <v>35</v>
      </c>
      <c r="B2003" s="10">
        <v>8</v>
      </c>
      <c r="C2003" s="28" t="s">
        <v>12</v>
      </c>
      <c r="D2003">
        <v>25</v>
      </c>
      <c r="E2003" s="76">
        <v>2620.873671257285</v>
      </c>
      <c r="F2003" s="76">
        <v>3.4184460880209642</v>
      </c>
      <c r="G2003" s="76">
        <v>7.8712630034808839</v>
      </c>
      <c r="H2003" s="35">
        <f t="shared" si="36"/>
        <v>2981</v>
      </c>
    </row>
    <row r="2004" spans="1:8" x14ac:dyDescent="0.2">
      <c r="A2004" s="3" t="s">
        <v>35</v>
      </c>
      <c r="B2004" s="10">
        <v>8</v>
      </c>
      <c r="C2004" s="28" t="s">
        <v>12</v>
      </c>
      <c r="D2004">
        <v>0</v>
      </c>
      <c r="E2004" s="76">
        <v>245.04422698000386</v>
      </c>
      <c r="F2004" s="76">
        <v>2.389244475384614</v>
      </c>
      <c r="G2004" s="76">
        <v>5.5014387125389916</v>
      </c>
      <c r="H2004" s="35">
        <f t="shared" si="36"/>
        <v>403</v>
      </c>
    </row>
    <row r="2005" spans="1:8" x14ac:dyDescent="0.2">
      <c r="A2005" s="3" t="s">
        <v>35</v>
      </c>
      <c r="B2005" s="2">
        <v>9</v>
      </c>
      <c r="C2005" s="3" t="s">
        <v>12</v>
      </c>
      <c r="D2005">
        <v>70</v>
      </c>
      <c r="E2005" s="76">
        <v>2613.8050877867081</v>
      </c>
      <c r="F2005" s="76">
        <v>3.4172731989848577</v>
      </c>
      <c r="G2005" s="76">
        <v>7.8685623266706086</v>
      </c>
      <c r="H2005" s="35">
        <f t="shared" si="36"/>
        <v>2981</v>
      </c>
    </row>
    <row r="2006" spans="1:8" x14ac:dyDescent="0.2">
      <c r="A2006" s="3" t="s">
        <v>35</v>
      </c>
      <c r="B2006" s="2">
        <v>9</v>
      </c>
      <c r="C2006" s="3" t="s">
        <v>12</v>
      </c>
      <c r="D2006">
        <v>15</v>
      </c>
      <c r="E2006" s="76">
        <v>21.991148575128552</v>
      </c>
      <c r="F2006" s="76">
        <v>1.3422479127083906</v>
      </c>
      <c r="G2006" s="76">
        <v>3.0906400349047134</v>
      </c>
      <c r="H2006" s="35">
        <f t="shared" si="36"/>
        <v>55</v>
      </c>
    </row>
    <row r="2007" spans="1:8" x14ac:dyDescent="0.2">
      <c r="A2007" s="3" t="s">
        <v>35</v>
      </c>
      <c r="B2007" s="2">
        <v>9</v>
      </c>
      <c r="C2007" s="3" t="s">
        <v>12</v>
      </c>
      <c r="D2007">
        <v>0</v>
      </c>
      <c r="E2007" s="76">
        <v>1196.5541019360126</v>
      </c>
      <c r="F2007" s="76">
        <v>3.0779323399248639</v>
      </c>
      <c r="G2007" s="76">
        <v>7.087201123155273</v>
      </c>
      <c r="H2007" s="35">
        <f t="shared" si="36"/>
        <v>2981</v>
      </c>
    </row>
    <row r="2008" spans="1:8" x14ac:dyDescent="0.2">
      <c r="A2008" s="3" t="s">
        <v>35</v>
      </c>
      <c r="B2008" s="2">
        <v>9</v>
      </c>
      <c r="C2008" s="3" t="s">
        <v>12</v>
      </c>
      <c r="D2008">
        <v>0</v>
      </c>
      <c r="E2008" s="76">
        <v>43.47964232568274</v>
      </c>
      <c r="F2008" s="76">
        <v>1.6382859628148729</v>
      </c>
      <c r="G2008" s="76">
        <v>3.7722928360389236</v>
      </c>
      <c r="H2008" s="35">
        <f t="shared" si="36"/>
        <v>55</v>
      </c>
    </row>
    <row r="2009" spans="1:8" x14ac:dyDescent="0.2">
      <c r="A2009" s="3" t="s">
        <v>35</v>
      </c>
      <c r="B2009" s="7">
        <v>10</v>
      </c>
      <c r="C2009" s="11" t="s">
        <v>12</v>
      </c>
      <c r="D2009">
        <v>5</v>
      </c>
      <c r="E2009" s="76">
        <v>376.99111843077515</v>
      </c>
      <c r="F2009" s="76">
        <v>2.5763311187417588</v>
      </c>
      <c r="G2009" s="76">
        <v>5.9322216286314458</v>
      </c>
      <c r="H2009" s="35">
        <f t="shared" si="36"/>
        <v>403</v>
      </c>
    </row>
    <row r="2010" spans="1:8" x14ac:dyDescent="0.2">
      <c r="A2010" s="3" t="s">
        <v>35</v>
      </c>
      <c r="B2010" s="7">
        <v>10</v>
      </c>
      <c r="C2010" s="11" t="s">
        <v>12</v>
      </c>
      <c r="D2010">
        <v>10</v>
      </c>
      <c r="E2010" s="76">
        <v>943.26319424033534</v>
      </c>
      <c r="F2010" s="76">
        <v>2.9746328887690776</v>
      </c>
      <c r="G2010" s="76">
        <v>6.8493453468094927</v>
      </c>
      <c r="H2010" s="35">
        <f t="shared" si="36"/>
        <v>1097</v>
      </c>
    </row>
    <row r="2011" spans="1:8" x14ac:dyDescent="0.2">
      <c r="A2011" s="3" t="s">
        <v>35</v>
      </c>
      <c r="B2011" s="7">
        <v>10</v>
      </c>
      <c r="C2011" s="11" t="s">
        <v>12</v>
      </c>
      <c r="D2011">
        <v>0</v>
      </c>
      <c r="E2011" s="76">
        <v>25.132741228718345</v>
      </c>
      <c r="F2011" s="76">
        <v>1.4002398596860774</v>
      </c>
      <c r="G2011" s="76">
        <v>3.2241714275292361</v>
      </c>
      <c r="H2011" s="35">
        <f t="shared" si="36"/>
        <v>55</v>
      </c>
    </row>
    <row r="2012" spans="1:8" x14ac:dyDescent="0.2">
      <c r="A2012" s="3" t="s">
        <v>35</v>
      </c>
      <c r="B2012" s="7">
        <v>10</v>
      </c>
      <c r="C2012" s="11" t="s">
        <v>12</v>
      </c>
      <c r="D2012">
        <v>40</v>
      </c>
      <c r="E2012" s="76">
        <v>21.991148575128552</v>
      </c>
      <c r="F2012" s="76">
        <v>1.3422479127083906</v>
      </c>
      <c r="G2012" s="76">
        <v>3.0906400349047134</v>
      </c>
      <c r="H2012" s="35">
        <f t="shared" si="36"/>
        <v>55</v>
      </c>
    </row>
    <row r="2013" spans="1:8" x14ac:dyDescent="0.2">
      <c r="A2013" t="s">
        <v>35</v>
      </c>
      <c r="B2013" s="7">
        <v>4</v>
      </c>
      <c r="C2013" s="11" t="s">
        <v>10</v>
      </c>
      <c r="D2013">
        <v>0</v>
      </c>
      <c r="E2013" s="76">
        <v>412.33403578366034</v>
      </c>
      <c r="F2013" s="76">
        <v>2.6152491847721282</v>
      </c>
      <c r="G2013" s="76">
        <v>6.0218337873211336</v>
      </c>
      <c r="H2013" s="35">
        <f t="shared" si="36"/>
        <v>1097</v>
      </c>
    </row>
    <row r="2014" spans="1:8" x14ac:dyDescent="0.2">
      <c r="A2014" s="3" t="s">
        <v>35</v>
      </c>
      <c r="B2014" s="2">
        <v>1</v>
      </c>
      <c r="C2014" s="11" t="s">
        <v>7</v>
      </c>
      <c r="D2014">
        <v>0</v>
      </c>
      <c r="E2014" s="76">
        <v>50.26548245743669</v>
      </c>
      <c r="F2014" s="76">
        <v>1.7012698553500587</v>
      </c>
      <c r="G2014" s="76">
        <v>3.9173186080891815</v>
      </c>
      <c r="H2014" s="35">
        <f t="shared" si="36"/>
        <v>55</v>
      </c>
    </row>
    <row r="2015" spans="1:8" x14ac:dyDescent="0.2">
      <c r="A2015" s="3" t="s">
        <v>35</v>
      </c>
      <c r="B2015" s="2">
        <v>7</v>
      </c>
      <c r="C2015" s="3" t="s">
        <v>7</v>
      </c>
      <c r="D2015">
        <v>10</v>
      </c>
      <c r="E2015" s="76">
        <v>176.00772841736816</v>
      </c>
      <c r="F2015" s="76">
        <v>2.2455317379012327</v>
      </c>
      <c r="G2015" s="76">
        <v>5.1705279055363906</v>
      </c>
      <c r="H2015" s="35">
        <f t="shared" si="36"/>
        <v>403</v>
      </c>
    </row>
    <row r="2016" spans="1:8" x14ac:dyDescent="0.2">
      <c r="A2016" s="3" t="s">
        <v>29</v>
      </c>
      <c r="B2016" s="2">
        <v>4</v>
      </c>
      <c r="C2016" s="3" t="s">
        <v>23</v>
      </c>
      <c r="D2016">
        <v>0</v>
      </c>
      <c r="E2016" s="76">
        <v>30.630528372500482</v>
      </c>
      <c r="F2016" s="76">
        <v>1.4861544883926707</v>
      </c>
      <c r="G2016" s="76">
        <v>3.4219971708591559</v>
      </c>
      <c r="H2016" s="35">
        <f t="shared" si="36"/>
        <v>55</v>
      </c>
    </row>
    <row r="2017" spans="1:8" x14ac:dyDescent="0.2">
      <c r="A2017" s="3" t="s">
        <v>29</v>
      </c>
      <c r="B2017" s="2">
        <v>1</v>
      </c>
      <c r="C2017" s="3" t="s">
        <v>16</v>
      </c>
      <c r="D2017">
        <v>0</v>
      </c>
      <c r="E2017" s="76">
        <v>0.23561944901923448</v>
      </c>
      <c r="F2017" s="76">
        <v>-0.62778886391416611</v>
      </c>
      <c r="G2017" s="76">
        <v>-1.4455372795964265</v>
      </c>
      <c r="H2017" s="35">
        <f t="shared" si="36"/>
        <v>0.37</v>
      </c>
    </row>
    <row r="2018" spans="1:8" x14ac:dyDescent="0.2">
      <c r="A2018" s="3" t="s">
        <v>29</v>
      </c>
      <c r="B2018" s="2">
        <v>1</v>
      </c>
      <c r="C2018" s="3" t="s">
        <v>16</v>
      </c>
      <c r="D2018">
        <v>0</v>
      </c>
      <c r="E2018" s="76">
        <v>2.1991148575128552</v>
      </c>
      <c r="F2018" s="76">
        <v>0.34224791270839067</v>
      </c>
      <c r="G2018" s="76">
        <v>0.78805494191066772</v>
      </c>
      <c r="H2018" s="35">
        <f t="shared" si="36"/>
        <v>3</v>
      </c>
    </row>
    <row r="2019" spans="1:8" x14ac:dyDescent="0.2">
      <c r="A2019" s="3" t="s">
        <v>29</v>
      </c>
      <c r="B2019" s="2">
        <v>1</v>
      </c>
      <c r="C2019" s="3" t="s">
        <v>16</v>
      </c>
      <c r="D2019">
        <v>10</v>
      </c>
      <c r="E2019" s="76">
        <v>8.8357293382212934</v>
      </c>
      <c r="F2019" s="76">
        <v>0.94624240381355273</v>
      </c>
      <c r="G2019" s="76">
        <v>2.1788036533799389</v>
      </c>
      <c r="H2019" s="35">
        <f t="shared" si="36"/>
        <v>20</v>
      </c>
    </row>
    <row r="2020" spans="1:8" x14ac:dyDescent="0.2">
      <c r="A2020" s="3" t="s">
        <v>29</v>
      </c>
      <c r="B2020" s="2">
        <v>1</v>
      </c>
      <c r="C2020" s="3" t="s">
        <v>16</v>
      </c>
      <c r="D2020">
        <v>0</v>
      </c>
      <c r="E2020" s="76">
        <v>1.6493361431346412</v>
      </c>
      <c r="F2020" s="76">
        <v>0.21730917610009065</v>
      </c>
      <c r="G2020" s="76">
        <v>0.5003728694588867</v>
      </c>
      <c r="H2020" s="35">
        <f t="shared" si="36"/>
        <v>3</v>
      </c>
    </row>
    <row r="2021" spans="1:8" x14ac:dyDescent="0.2">
      <c r="A2021" s="11" t="s">
        <v>29</v>
      </c>
      <c r="B2021" s="7">
        <v>1</v>
      </c>
      <c r="C2021" s="11" t="s">
        <v>16</v>
      </c>
      <c r="D2021">
        <v>0</v>
      </c>
      <c r="E2021" s="76">
        <v>6.1261056745000975</v>
      </c>
      <c r="F2021" s="76">
        <v>0.78718448405665187</v>
      </c>
      <c r="G2021" s="76">
        <v>1.8125592584250556</v>
      </c>
      <c r="H2021" s="35">
        <f t="shared" si="36"/>
        <v>7</v>
      </c>
    </row>
    <row r="2022" spans="1:8" x14ac:dyDescent="0.2">
      <c r="A2022" s="3" t="s">
        <v>29</v>
      </c>
      <c r="B2022" s="2">
        <v>2</v>
      </c>
      <c r="C2022" s="3" t="s">
        <v>16</v>
      </c>
      <c r="D2022">
        <v>0</v>
      </c>
      <c r="E2022" s="76">
        <v>0.56548667764616278</v>
      </c>
      <c r="F2022" s="76">
        <v>-0.24757762220256008</v>
      </c>
      <c r="G2022" s="76">
        <v>-0.57006854224252645</v>
      </c>
      <c r="H2022" s="35">
        <f t="shared" si="36"/>
        <v>1</v>
      </c>
    </row>
    <row r="2023" spans="1:8" x14ac:dyDescent="0.2">
      <c r="A2023" s="3" t="s">
        <v>29</v>
      </c>
      <c r="B2023" s="2">
        <v>2</v>
      </c>
      <c r="C2023" s="3" t="s">
        <v>16</v>
      </c>
      <c r="D2023">
        <v>5</v>
      </c>
      <c r="E2023" s="76">
        <v>1.1780972450961724</v>
      </c>
      <c r="F2023" s="76">
        <v>7.1181140421852696E-2</v>
      </c>
      <c r="G2023" s="76">
        <v>0.16390063283767389</v>
      </c>
      <c r="H2023" s="35">
        <f t="shared" si="36"/>
        <v>3</v>
      </c>
    </row>
    <row r="2024" spans="1:8" x14ac:dyDescent="0.2">
      <c r="A2024" s="3" t="s">
        <v>29</v>
      </c>
      <c r="B2024" s="2">
        <v>2</v>
      </c>
      <c r="C2024" s="3" t="s">
        <v>16</v>
      </c>
      <c r="D2024">
        <v>0</v>
      </c>
      <c r="E2024" s="76">
        <v>0.50265482457436694</v>
      </c>
      <c r="F2024" s="76">
        <v>-0.29873014464994135</v>
      </c>
      <c r="G2024" s="76">
        <v>-0.68785157789890994</v>
      </c>
      <c r="H2024" s="35">
        <f t="shared" si="36"/>
        <v>1</v>
      </c>
    </row>
    <row r="2025" spans="1:8" x14ac:dyDescent="0.2">
      <c r="A2025" s="3" t="s">
        <v>29</v>
      </c>
      <c r="B2025" s="2">
        <v>2</v>
      </c>
      <c r="C2025" s="3" t="s">
        <v>16</v>
      </c>
      <c r="D2025">
        <v>0</v>
      </c>
      <c r="E2025" s="76">
        <v>0.12566370614359174</v>
      </c>
      <c r="F2025" s="76">
        <v>-0.90079013597790369</v>
      </c>
      <c r="G2025" s="76">
        <v>-2.0741459390188006</v>
      </c>
      <c r="H2025" s="35">
        <f t="shared" si="36"/>
        <v>0.37</v>
      </c>
    </row>
    <row r="2026" spans="1:8" x14ac:dyDescent="0.2">
      <c r="A2026" s="3" t="s">
        <v>29</v>
      </c>
      <c r="B2026" s="2">
        <v>2</v>
      </c>
      <c r="C2026" s="3" t="s">
        <v>16</v>
      </c>
      <c r="D2026">
        <v>0</v>
      </c>
      <c r="E2026" s="76">
        <v>1.0053096491487339</v>
      </c>
      <c r="F2026" s="76">
        <v>2.2998510140398521E-3</v>
      </c>
      <c r="G2026" s="76">
        <v>5.2956026610354026E-3</v>
      </c>
      <c r="H2026" s="35">
        <f t="shared" si="36"/>
        <v>3</v>
      </c>
    </row>
    <row r="2027" spans="1:8" x14ac:dyDescent="0.2">
      <c r="A2027" s="3" t="s">
        <v>29</v>
      </c>
      <c r="B2027" s="2">
        <v>2</v>
      </c>
      <c r="C2027" s="3" t="s">
        <v>16</v>
      </c>
      <c r="D2027">
        <v>0</v>
      </c>
      <c r="E2027" s="76">
        <v>0.78539816339744828</v>
      </c>
      <c r="F2027" s="76">
        <v>-0.10491011863382856</v>
      </c>
      <c r="G2027" s="76">
        <v>-0.24156447527049049</v>
      </c>
      <c r="H2027" s="35">
        <f t="shared" si="36"/>
        <v>1</v>
      </c>
    </row>
    <row r="2028" spans="1:8" x14ac:dyDescent="0.2">
      <c r="A2028" s="11" t="s">
        <v>29</v>
      </c>
      <c r="B2028" s="7">
        <v>2</v>
      </c>
      <c r="C2028" s="11" t="s">
        <v>16</v>
      </c>
      <c r="D2028">
        <v>0</v>
      </c>
      <c r="E2028" s="76">
        <v>0.78539816339744828</v>
      </c>
      <c r="F2028" s="76">
        <v>-0.10491011863382856</v>
      </c>
      <c r="G2028" s="76">
        <v>-0.24156447527049049</v>
      </c>
      <c r="H2028" s="35">
        <f t="shared" si="36"/>
        <v>1</v>
      </c>
    </row>
    <row r="2029" spans="1:8" x14ac:dyDescent="0.2">
      <c r="A2029" s="11" t="s">
        <v>29</v>
      </c>
      <c r="B2029" s="7">
        <v>2</v>
      </c>
      <c r="C2029" s="11" t="s">
        <v>16</v>
      </c>
      <c r="D2029">
        <v>0</v>
      </c>
      <c r="E2029" s="76">
        <v>0.47123889803846897</v>
      </c>
      <c r="F2029" s="76">
        <v>-0.32675886825018491</v>
      </c>
      <c r="G2029" s="76">
        <v>-0.75239009903648113</v>
      </c>
      <c r="H2029" s="35">
        <f t="shared" si="36"/>
        <v>1</v>
      </c>
    </row>
    <row r="2030" spans="1:8" x14ac:dyDescent="0.2">
      <c r="A2030" s="11" t="s">
        <v>29</v>
      </c>
      <c r="B2030" s="7">
        <v>2</v>
      </c>
      <c r="C2030" s="11" t="s">
        <v>16</v>
      </c>
      <c r="D2030">
        <v>90</v>
      </c>
      <c r="E2030" s="76">
        <v>1.3823007675795091</v>
      </c>
      <c r="F2030" s="76">
        <v>0.14060254918032133</v>
      </c>
      <c r="G2030" s="76">
        <v>0.32374933377957005</v>
      </c>
      <c r="H2030" s="35">
        <f t="shared" si="36"/>
        <v>3</v>
      </c>
    </row>
    <row r="2031" spans="1:8" x14ac:dyDescent="0.2">
      <c r="A2031" s="11" t="s">
        <v>29</v>
      </c>
      <c r="B2031" s="7">
        <v>2</v>
      </c>
      <c r="C2031" s="11" t="s">
        <v>16</v>
      </c>
      <c r="D2031">
        <v>0</v>
      </c>
      <c r="E2031" s="76">
        <v>0.78539816339744828</v>
      </c>
      <c r="F2031" s="76">
        <v>-0.10491011863382856</v>
      </c>
      <c r="G2031" s="76">
        <v>-0.24156447527049049</v>
      </c>
      <c r="H2031" s="35">
        <f t="shared" si="36"/>
        <v>1</v>
      </c>
    </row>
    <row r="2032" spans="1:8" x14ac:dyDescent="0.2">
      <c r="A2032" s="11" t="s">
        <v>29</v>
      </c>
      <c r="B2032" s="7">
        <v>2</v>
      </c>
      <c r="C2032" s="11" t="s">
        <v>16</v>
      </c>
      <c r="D2032">
        <v>50</v>
      </c>
      <c r="E2032" s="76">
        <v>8.4823001646924414</v>
      </c>
      <c r="F2032" s="76">
        <v>0.92851363685312116</v>
      </c>
      <c r="G2032" s="76">
        <v>2.1379816588596836</v>
      </c>
      <c r="H2032" s="35">
        <f t="shared" si="36"/>
        <v>20</v>
      </c>
    </row>
    <row r="2033" spans="1:8" x14ac:dyDescent="0.2">
      <c r="A2033" s="11" t="s">
        <v>29</v>
      </c>
      <c r="B2033" s="7">
        <v>2</v>
      </c>
      <c r="C2033" s="11" t="s">
        <v>16</v>
      </c>
      <c r="D2033">
        <v>50</v>
      </c>
      <c r="E2033" s="76">
        <v>0.78539816339744828</v>
      </c>
      <c r="F2033" s="76">
        <v>-0.10491011863382856</v>
      </c>
      <c r="G2033" s="76">
        <v>-0.24156447527049049</v>
      </c>
      <c r="H2033" s="35">
        <f t="shared" si="36"/>
        <v>1</v>
      </c>
    </row>
    <row r="2034" spans="1:8" x14ac:dyDescent="0.2">
      <c r="A2034" s="11" t="s">
        <v>29</v>
      </c>
      <c r="B2034" s="7">
        <v>2</v>
      </c>
      <c r="C2034" s="11" t="s">
        <v>16</v>
      </c>
      <c r="D2034">
        <v>50</v>
      </c>
      <c r="E2034" s="76">
        <v>1.4137166941154069</v>
      </c>
      <c r="F2034" s="76">
        <v>0.15036238646947753</v>
      </c>
      <c r="G2034" s="76">
        <v>0.34622218963162854</v>
      </c>
      <c r="H2034" s="35">
        <f t="shared" si="36"/>
        <v>3</v>
      </c>
    </row>
    <row r="2035" spans="1:8" x14ac:dyDescent="0.2">
      <c r="A2035" s="3" t="s">
        <v>29</v>
      </c>
      <c r="B2035" s="2">
        <v>3</v>
      </c>
      <c r="C2035" s="3" t="s">
        <v>16</v>
      </c>
      <c r="D2035">
        <v>0</v>
      </c>
      <c r="E2035" s="76">
        <v>1.7671458676442586</v>
      </c>
      <c r="F2035" s="76">
        <v>0.24727239947753393</v>
      </c>
      <c r="G2035" s="76">
        <v>0.56936574094583825</v>
      </c>
      <c r="H2035" s="35">
        <f t="shared" si="36"/>
        <v>3</v>
      </c>
    </row>
    <row r="2036" spans="1:8" x14ac:dyDescent="0.2">
      <c r="A2036" s="11" t="s">
        <v>29</v>
      </c>
      <c r="B2036" s="7">
        <v>3</v>
      </c>
      <c r="C2036" s="11" t="s">
        <v>16</v>
      </c>
      <c r="D2036">
        <v>0</v>
      </c>
      <c r="E2036" s="76">
        <v>0.28274333882308139</v>
      </c>
      <c r="F2036" s="76">
        <v>-0.54860761786654122</v>
      </c>
      <c r="G2036" s="76">
        <v>-1.2632157228024719</v>
      </c>
      <c r="H2036" s="35">
        <f t="shared" si="36"/>
        <v>0.37</v>
      </c>
    </row>
    <row r="2037" spans="1:8" x14ac:dyDescent="0.2">
      <c r="A2037" s="11" t="s">
        <v>29</v>
      </c>
      <c r="B2037" s="7">
        <v>3</v>
      </c>
      <c r="C2037" s="11" t="s">
        <v>16</v>
      </c>
      <c r="D2037">
        <v>0</v>
      </c>
      <c r="E2037" s="76">
        <v>0.23561944901923448</v>
      </c>
      <c r="F2037" s="76">
        <v>-0.62778886391416611</v>
      </c>
      <c r="G2037" s="76">
        <v>-1.4455372795964265</v>
      </c>
      <c r="H2037" s="35">
        <f t="shared" si="36"/>
        <v>0.37</v>
      </c>
    </row>
    <row r="2038" spans="1:8" x14ac:dyDescent="0.2">
      <c r="A2038" s="11" t="s">
        <v>29</v>
      </c>
      <c r="B2038" s="7">
        <v>3</v>
      </c>
      <c r="C2038" s="11" t="s">
        <v>16</v>
      </c>
      <c r="D2038">
        <v>0</v>
      </c>
      <c r="E2038" s="76">
        <v>4.3982297150257104</v>
      </c>
      <c r="F2038" s="76">
        <v>0.64327790837237186</v>
      </c>
      <c r="G2038" s="76">
        <v>1.4812021224706131</v>
      </c>
      <c r="H2038" s="35">
        <f t="shared" si="36"/>
        <v>7</v>
      </c>
    </row>
    <row r="2039" spans="1:8" x14ac:dyDescent="0.2">
      <c r="A2039" s="3" t="s">
        <v>29</v>
      </c>
      <c r="B2039" s="2">
        <v>4</v>
      </c>
      <c r="C2039" s="3" t="s">
        <v>16</v>
      </c>
      <c r="D2039">
        <v>0</v>
      </c>
      <c r="E2039" s="76">
        <v>0.62831853071795862</v>
      </c>
      <c r="F2039" s="76">
        <v>-0.20182013164188498</v>
      </c>
      <c r="G2039" s="76">
        <v>-0.46470802658470023</v>
      </c>
      <c r="H2039" s="35">
        <f t="shared" si="36"/>
        <v>1</v>
      </c>
    </row>
    <row r="2040" spans="1:8" x14ac:dyDescent="0.2">
      <c r="A2040" s="3" t="s">
        <v>29</v>
      </c>
      <c r="B2040" s="2">
        <v>4</v>
      </c>
      <c r="C2040" s="3" t="s">
        <v>16</v>
      </c>
      <c r="D2040">
        <v>0</v>
      </c>
      <c r="E2040" s="76">
        <v>0.31415926535897931</v>
      </c>
      <c r="F2040" s="76">
        <v>-0.5028501273058662</v>
      </c>
      <c r="G2040" s="76">
        <v>-1.1578552071446455</v>
      </c>
      <c r="H2040" s="35">
        <f t="shared" si="36"/>
        <v>0.37</v>
      </c>
    </row>
    <row r="2041" spans="1:8" x14ac:dyDescent="0.2">
      <c r="A2041" s="3" t="s">
        <v>29</v>
      </c>
      <c r="B2041" s="2">
        <v>4</v>
      </c>
      <c r="C2041" s="3" t="s">
        <v>16</v>
      </c>
      <c r="D2041">
        <v>0</v>
      </c>
      <c r="E2041" s="76">
        <v>0.62831853071795862</v>
      </c>
      <c r="F2041" s="76">
        <v>-0.20182013164188498</v>
      </c>
      <c r="G2041" s="76">
        <v>-0.46470802658470023</v>
      </c>
      <c r="H2041" s="35">
        <f t="shared" si="36"/>
        <v>1</v>
      </c>
    </row>
    <row r="2042" spans="1:8" x14ac:dyDescent="0.2">
      <c r="A2042" s="3" t="s">
        <v>29</v>
      </c>
      <c r="B2042" s="2">
        <v>4</v>
      </c>
      <c r="C2042" s="3" t="s">
        <v>16</v>
      </c>
      <c r="D2042">
        <v>0</v>
      </c>
      <c r="E2042" s="76">
        <v>0.28274333882308139</v>
      </c>
      <c r="F2042" s="76">
        <v>-0.54860761786654122</v>
      </c>
      <c r="G2042" s="76">
        <v>-1.2632157228024719</v>
      </c>
      <c r="H2042" s="35">
        <f t="shared" si="36"/>
        <v>0.37</v>
      </c>
    </row>
    <row r="2043" spans="1:8" x14ac:dyDescent="0.2">
      <c r="A2043" s="3" t="s">
        <v>29</v>
      </c>
      <c r="B2043" s="2">
        <v>4</v>
      </c>
      <c r="C2043" s="3" t="s">
        <v>16</v>
      </c>
      <c r="D2043">
        <v>0</v>
      </c>
      <c r="E2043" s="76">
        <v>0.32986722862692824</v>
      </c>
      <c r="F2043" s="76">
        <v>-0.48166082823592815</v>
      </c>
      <c r="G2043" s="76">
        <v>-1.1090650429752136</v>
      </c>
      <c r="H2043" s="35">
        <f t="shared" si="36"/>
        <v>0.37</v>
      </c>
    </row>
    <row r="2044" spans="1:8" x14ac:dyDescent="0.2">
      <c r="A2044" s="3" t="s">
        <v>29</v>
      </c>
      <c r="B2044" s="2">
        <v>4</v>
      </c>
      <c r="C2044" s="3" t="s">
        <v>16</v>
      </c>
      <c r="D2044">
        <v>10</v>
      </c>
      <c r="E2044" s="76">
        <v>0.62831853071795862</v>
      </c>
      <c r="F2044" s="76">
        <v>-0.20182013164188498</v>
      </c>
      <c r="G2044" s="76">
        <v>-0.46470802658470023</v>
      </c>
      <c r="H2044" s="35">
        <f t="shared" si="36"/>
        <v>1</v>
      </c>
    </row>
    <row r="2045" spans="1:8" x14ac:dyDescent="0.2">
      <c r="A2045" s="3" t="s">
        <v>29</v>
      </c>
      <c r="B2045" s="2">
        <v>4</v>
      </c>
      <c r="C2045" s="3" t="s">
        <v>16</v>
      </c>
      <c r="D2045">
        <v>20</v>
      </c>
      <c r="E2045" s="76">
        <v>5.1836278784231586</v>
      </c>
      <c r="F2045" s="76">
        <v>0.71463381690804006</v>
      </c>
      <c r="G2045" s="76">
        <v>1.6455051737618893</v>
      </c>
      <c r="H2045" s="35">
        <f t="shared" si="36"/>
        <v>7</v>
      </c>
    </row>
    <row r="2046" spans="1:8" x14ac:dyDescent="0.2">
      <c r="A2046" s="3" t="s">
        <v>29</v>
      </c>
      <c r="B2046" s="2">
        <v>4</v>
      </c>
      <c r="C2046" s="3" t="s">
        <v>16</v>
      </c>
      <c r="D2046">
        <v>0</v>
      </c>
      <c r="E2046" s="76">
        <v>0.94247779607693793</v>
      </c>
      <c r="F2046" s="76">
        <v>-2.5728872586203724E-2</v>
      </c>
      <c r="G2046" s="76">
        <v>-5.9242918476535858E-2</v>
      </c>
      <c r="H2046" s="35">
        <f t="shared" si="36"/>
        <v>1</v>
      </c>
    </row>
    <row r="2047" spans="1:8" x14ac:dyDescent="0.2">
      <c r="A2047" s="3" t="s">
        <v>29</v>
      </c>
      <c r="B2047" s="2">
        <v>4</v>
      </c>
      <c r="C2047" s="3" t="s">
        <v>16</v>
      </c>
      <c r="D2047">
        <v>0</v>
      </c>
      <c r="E2047" s="76">
        <v>0.5497787143782138</v>
      </c>
      <c r="F2047" s="76">
        <v>-0.25981207861957173</v>
      </c>
      <c r="G2047" s="76">
        <v>-0.59823941920922286</v>
      </c>
      <c r="H2047" s="35">
        <f t="shared" si="36"/>
        <v>1</v>
      </c>
    </row>
    <row r="2048" spans="1:8" x14ac:dyDescent="0.2">
      <c r="A2048" s="11" t="s">
        <v>29</v>
      </c>
      <c r="B2048" s="7">
        <v>4</v>
      </c>
      <c r="C2048" s="11" t="s">
        <v>16</v>
      </c>
      <c r="D2048">
        <v>0</v>
      </c>
      <c r="E2048" s="76">
        <v>0.37699111843077515</v>
      </c>
      <c r="F2048" s="76">
        <v>-0.42366888125824137</v>
      </c>
      <c r="G2048" s="76">
        <v>-0.97553365035069095</v>
      </c>
      <c r="H2048" s="35">
        <f t="shared" si="36"/>
        <v>1</v>
      </c>
    </row>
    <row r="2049" spans="1:8" x14ac:dyDescent="0.2">
      <c r="A2049" s="11" t="s">
        <v>29</v>
      </c>
      <c r="B2049" s="7">
        <v>4</v>
      </c>
      <c r="C2049" s="11" t="s">
        <v>16</v>
      </c>
      <c r="D2049">
        <v>50</v>
      </c>
      <c r="E2049" s="76">
        <v>3.9269908169872414</v>
      </c>
      <c r="F2049" s="76">
        <v>0.59405988570219026</v>
      </c>
      <c r="G2049" s="76">
        <v>1.3678734371636099</v>
      </c>
      <c r="H2049" s="35">
        <f t="shared" si="36"/>
        <v>7</v>
      </c>
    </row>
    <row r="2050" spans="1:8" x14ac:dyDescent="0.2">
      <c r="A2050" s="11" t="s">
        <v>29</v>
      </c>
      <c r="B2050" s="7">
        <v>4</v>
      </c>
      <c r="C2050" s="11" t="s">
        <v>16</v>
      </c>
      <c r="D2050">
        <v>80</v>
      </c>
      <c r="E2050" s="76">
        <v>2.2619467105846511</v>
      </c>
      <c r="F2050" s="76">
        <v>0.35448236912540232</v>
      </c>
      <c r="G2050" s="76">
        <v>0.81622581887736412</v>
      </c>
      <c r="H2050" s="35">
        <f t="shared" si="36"/>
        <v>3</v>
      </c>
    </row>
    <row r="2051" spans="1:8" x14ac:dyDescent="0.2">
      <c r="A2051" s="11" t="s">
        <v>29</v>
      </c>
      <c r="B2051" s="7">
        <v>4</v>
      </c>
      <c r="C2051" s="11" t="s">
        <v>16</v>
      </c>
      <c r="D2051">
        <v>30</v>
      </c>
      <c r="E2051" s="76">
        <v>1.2566370614359172</v>
      </c>
      <c r="F2051" s="76">
        <v>9.9209864022096222E-2</v>
      </c>
      <c r="G2051" s="76">
        <v>0.22843915397524506</v>
      </c>
      <c r="H2051" s="35">
        <f t="shared" ref="H2051:H2114" si="37">VLOOKUP(E2051,J$2:K$16,2)</f>
        <v>3</v>
      </c>
    </row>
    <row r="2052" spans="1:8" x14ac:dyDescent="0.2">
      <c r="A2052" s="11" t="s">
        <v>29</v>
      </c>
      <c r="B2052" s="7">
        <v>4</v>
      </c>
      <c r="C2052" s="11" t="s">
        <v>16</v>
      </c>
      <c r="D2052">
        <v>50</v>
      </c>
      <c r="E2052" s="76">
        <v>0.78539816339744828</v>
      </c>
      <c r="F2052" s="76">
        <v>-0.10491011863382856</v>
      </c>
      <c r="G2052" s="76">
        <v>-0.24156447527049049</v>
      </c>
      <c r="H2052" s="35">
        <f t="shared" si="37"/>
        <v>1</v>
      </c>
    </row>
    <row r="2053" spans="1:8" x14ac:dyDescent="0.2">
      <c r="A2053" s="11" t="s">
        <v>29</v>
      </c>
      <c r="B2053" s="7">
        <v>4</v>
      </c>
      <c r="C2053" s="11" t="s">
        <v>16</v>
      </c>
      <c r="D2053">
        <v>0</v>
      </c>
      <c r="E2053" s="76">
        <v>2.5446900494077327</v>
      </c>
      <c r="F2053" s="76">
        <v>0.40563489157278365</v>
      </c>
      <c r="G2053" s="76">
        <v>0.9340088545337476</v>
      </c>
      <c r="H2053" s="35">
        <f t="shared" si="37"/>
        <v>3</v>
      </c>
    </row>
    <row r="2054" spans="1:8" x14ac:dyDescent="0.2">
      <c r="A2054" s="11" t="s">
        <v>29</v>
      </c>
      <c r="B2054" s="7">
        <v>4</v>
      </c>
      <c r="C2054" s="11" t="s">
        <v>16</v>
      </c>
      <c r="D2054">
        <v>0</v>
      </c>
      <c r="E2054" s="76">
        <v>0.78539816339744828</v>
      </c>
      <c r="F2054" s="76">
        <v>-0.10491011863382856</v>
      </c>
      <c r="G2054" s="76">
        <v>-0.24156447527049049</v>
      </c>
      <c r="H2054" s="35">
        <f t="shared" si="37"/>
        <v>1</v>
      </c>
    </row>
    <row r="2055" spans="1:8" x14ac:dyDescent="0.2">
      <c r="A2055" s="3" t="s">
        <v>29</v>
      </c>
      <c r="B2055" s="2">
        <v>5</v>
      </c>
      <c r="C2055" s="3" t="s">
        <v>16</v>
      </c>
      <c r="D2055">
        <v>0</v>
      </c>
      <c r="E2055" s="76">
        <v>2.9452431127404308</v>
      </c>
      <c r="F2055" s="76">
        <v>0.46912114909389024</v>
      </c>
      <c r="G2055" s="76">
        <v>1.0801913647118289</v>
      </c>
      <c r="H2055" s="35">
        <f t="shared" si="37"/>
        <v>3</v>
      </c>
    </row>
    <row r="2056" spans="1:8" x14ac:dyDescent="0.2">
      <c r="A2056" s="11" t="s">
        <v>29</v>
      </c>
      <c r="B2056" s="7">
        <v>5</v>
      </c>
      <c r="C2056" s="11" t="s">
        <v>16</v>
      </c>
      <c r="D2056">
        <v>0</v>
      </c>
      <c r="E2056" s="76">
        <v>3.9269908169872414</v>
      </c>
      <c r="F2056" s="76">
        <v>0.59405988570219026</v>
      </c>
      <c r="G2056" s="76">
        <v>1.3678734371636099</v>
      </c>
      <c r="H2056" s="35">
        <f t="shared" si="37"/>
        <v>7</v>
      </c>
    </row>
    <row r="2057" spans="1:8" x14ac:dyDescent="0.2">
      <c r="A2057" s="11" t="s">
        <v>29</v>
      </c>
      <c r="B2057" s="7">
        <v>5</v>
      </c>
      <c r="C2057" s="11" t="s">
        <v>16</v>
      </c>
      <c r="D2057">
        <v>0</v>
      </c>
      <c r="E2057" s="76">
        <v>0.78539816339744828</v>
      </c>
      <c r="F2057" s="76">
        <v>-0.10491011863382856</v>
      </c>
      <c r="G2057" s="76">
        <v>-0.24156447527049049</v>
      </c>
      <c r="H2057" s="35">
        <f t="shared" si="37"/>
        <v>1</v>
      </c>
    </row>
    <row r="2058" spans="1:8" x14ac:dyDescent="0.2">
      <c r="A2058" s="11" t="s">
        <v>29</v>
      </c>
      <c r="B2058" s="7">
        <v>5</v>
      </c>
      <c r="C2058" s="11" t="s">
        <v>16</v>
      </c>
      <c r="D2058">
        <v>0</v>
      </c>
      <c r="E2058" s="76">
        <v>0.78539816339744828</v>
      </c>
      <c r="F2058" s="76">
        <v>-0.10491011863382856</v>
      </c>
      <c r="G2058" s="76">
        <v>-0.24156447527049049</v>
      </c>
      <c r="H2058" s="35">
        <f t="shared" si="37"/>
        <v>1</v>
      </c>
    </row>
    <row r="2059" spans="1:8" x14ac:dyDescent="0.2">
      <c r="A2059" s="11" t="s">
        <v>29</v>
      </c>
      <c r="B2059" s="7">
        <v>5</v>
      </c>
      <c r="C2059" s="11" t="s">
        <v>16</v>
      </c>
      <c r="D2059">
        <v>0</v>
      </c>
      <c r="E2059" s="76">
        <v>0.78539816339744828</v>
      </c>
      <c r="F2059" s="76">
        <v>-0.10491011863382856</v>
      </c>
      <c r="G2059" s="76">
        <v>-0.24156447527049049</v>
      </c>
      <c r="H2059" s="35">
        <f t="shared" si="37"/>
        <v>1</v>
      </c>
    </row>
    <row r="2060" spans="1:8" x14ac:dyDescent="0.2">
      <c r="A2060" s="11" t="s">
        <v>29</v>
      </c>
      <c r="B2060" s="7">
        <v>5</v>
      </c>
      <c r="C2060" s="11" t="s">
        <v>16</v>
      </c>
      <c r="D2060">
        <v>0</v>
      </c>
      <c r="E2060" s="76">
        <v>0.78539816339744828</v>
      </c>
      <c r="F2060" s="76">
        <v>-0.10491011863382856</v>
      </c>
      <c r="G2060" s="76">
        <v>-0.24156447527049049</v>
      </c>
      <c r="H2060" s="35">
        <f t="shared" si="37"/>
        <v>1</v>
      </c>
    </row>
    <row r="2061" spans="1:8" x14ac:dyDescent="0.2">
      <c r="A2061" s="11" t="s">
        <v>29</v>
      </c>
      <c r="B2061" s="7">
        <v>5</v>
      </c>
      <c r="C2061" s="11" t="s">
        <v>16</v>
      </c>
      <c r="D2061">
        <v>0</v>
      </c>
      <c r="E2061" s="76">
        <v>0.78539816339744828</v>
      </c>
      <c r="F2061" s="76">
        <v>-0.10491011863382856</v>
      </c>
      <c r="G2061" s="76">
        <v>-0.24156447527049049</v>
      </c>
      <c r="H2061" s="35">
        <f t="shared" si="37"/>
        <v>1</v>
      </c>
    </row>
    <row r="2062" spans="1:8" x14ac:dyDescent="0.2">
      <c r="A2062" s="11" t="s">
        <v>29</v>
      </c>
      <c r="B2062" s="7">
        <v>5</v>
      </c>
      <c r="C2062" s="11" t="s">
        <v>16</v>
      </c>
      <c r="D2062">
        <v>0</v>
      </c>
      <c r="E2062" s="76">
        <v>0.78539816339744828</v>
      </c>
      <c r="F2062" s="76">
        <v>-0.10491011863382856</v>
      </c>
      <c r="G2062" s="76">
        <v>-0.24156447527049049</v>
      </c>
      <c r="H2062" s="35">
        <f t="shared" si="37"/>
        <v>1</v>
      </c>
    </row>
    <row r="2063" spans="1:8" x14ac:dyDescent="0.2">
      <c r="A2063" s="11" t="s">
        <v>29</v>
      </c>
      <c r="B2063" s="7">
        <v>5</v>
      </c>
      <c r="C2063" s="11" t="s">
        <v>16</v>
      </c>
      <c r="D2063">
        <v>0</v>
      </c>
      <c r="E2063" s="76">
        <v>3.1415926535897931</v>
      </c>
      <c r="F2063" s="76">
        <v>0.49714987269413385</v>
      </c>
      <c r="G2063" s="76">
        <v>1.1447298858494002</v>
      </c>
      <c r="H2063" s="35">
        <f t="shared" si="37"/>
        <v>7</v>
      </c>
    </row>
    <row r="2064" spans="1:8" x14ac:dyDescent="0.2">
      <c r="A2064" s="3" t="s">
        <v>29</v>
      </c>
      <c r="B2064" s="2">
        <v>6</v>
      </c>
      <c r="C2064" s="3" t="s">
        <v>16</v>
      </c>
      <c r="D2064">
        <v>0</v>
      </c>
      <c r="E2064" s="76">
        <v>0.62831853071795862</v>
      </c>
      <c r="F2064" s="76">
        <v>-0.20182013164188498</v>
      </c>
      <c r="G2064" s="76">
        <v>-0.46470802658470023</v>
      </c>
      <c r="H2064" s="35">
        <f t="shared" si="37"/>
        <v>1</v>
      </c>
    </row>
    <row r="2065" spans="1:8" x14ac:dyDescent="0.2">
      <c r="A2065" s="3" t="s">
        <v>29</v>
      </c>
      <c r="B2065" s="2">
        <v>6</v>
      </c>
      <c r="C2065" s="3" t="s">
        <v>16</v>
      </c>
      <c r="D2065">
        <v>50</v>
      </c>
      <c r="E2065" s="76">
        <v>3.1415926535897931</v>
      </c>
      <c r="F2065" s="76">
        <v>0.49714987269413385</v>
      </c>
      <c r="G2065" s="76">
        <v>1.1447298858494002</v>
      </c>
      <c r="H2065" s="35">
        <f t="shared" si="37"/>
        <v>7</v>
      </c>
    </row>
    <row r="2066" spans="1:8" x14ac:dyDescent="0.2">
      <c r="A2066" s="11" t="s">
        <v>29</v>
      </c>
      <c r="B2066" s="7">
        <v>6</v>
      </c>
      <c r="C2066" s="11" t="s">
        <v>16</v>
      </c>
      <c r="D2066">
        <v>0</v>
      </c>
      <c r="E2066" s="76">
        <v>15.707963267948966</v>
      </c>
      <c r="F2066" s="76">
        <v>1.1961198770301527</v>
      </c>
      <c r="G2066" s="76">
        <v>2.7541677982835004</v>
      </c>
      <c r="H2066" s="35">
        <f t="shared" si="37"/>
        <v>20</v>
      </c>
    </row>
    <row r="2067" spans="1:8" x14ac:dyDescent="0.2">
      <c r="A2067" s="11" t="s">
        <v>29</v>
      </c>
      <c r="B2067" s="7">
        <v>6</v>
      </c>
      <c r="C2067" s="11" t="s">
        <v>16</v>
      </c>
      <c r="D2067">
        <v>0</v>
      </c>
      <c r="E2067" s="76">
        <v>0.62831853071795862</v>
      </c>
      <c r="F2067" s="76">
        <v>-0.20182013164188498</v>
      </c>
      <c r="G2067" s="76">
        <v>-0.46470802658470023</v>
      </c>
      <c r="H2067" s="35">
        <f t="shared" si="37"/>
        <v>1</v>
      </c>
    </row>
    <row r="2068" spans="1:8" x14ac:dyDescent="0.2">
      <c r="A2068" s="11" t="s">
        <v>29</v>
      </c>
      <c r="B2068" s="7">
        <v>6</v>
      </c>
      <c r="C2068" s="11" t="s">
        <v>16</v>
      </c>
      <c r="D2068">
        <v>0</v>
      </c>
      <c r="E2068" s="76">
        <v>0.31415926535897931</v>
      </c>
      <c r="F2068" s="76">
        <v>-0.5028501273058662</v>
      </c>
      <c r="G2068" s="76">
        <v>-1.1578552071446455</v>
      </c>
      <c r="H2068" s="35">
        <f t="shared" si="37"/>
        <v>0.37</v>
      </c>
    </row>
    <row r="2069" spans="1:8" x14ac:dyDescent="0.2">
      <c r="A2069" s="11" t="s">
        <v>29</v>
      </c>
      <c r="B2069" s="7">
        <v>6</v>
      </c>
      <c r="C2069" s="11" t="s">
        <v>16</v>
      </c>
      <c r="D2069">
        <v>10</v>
      </c>
      <c r="E2069" s="76">
        <v>2.3561944901923448</v>
      </c>
      <c r="F2069" s="76">
        <v>0.37221113608583389</v>
      </c>
      <c r="G2069" s="76">
        <v>0.85704781339761926</v>
      </c>
      <c r="H2069" s="35">
        <f t="shared" si="37"/>
        <v>3</v>
      </c>
    </row>
    <row r="2070" spans="1:8" x14ac:dyDescent="0.2">
      <c r="A2070" s="3" t="s">
        <v>29</v>
      </c>
      <c r="B2070" s="2">
        <v>7</v>
      </c>
      <c r="C2070" s="3" t="s">
        <v>16</v>
      </c>
      <c r="D2070">
        <v>0</v>
      </c>
      <c r="E2070" s="76">
        <v>1.0995574287564276</v>
      </c>
      <c r="F2070" s="76">
        <v>4.1217917044409476E-2</v>
      </c>
      <c r="G2070" s="76">
        <v>9.4907761350722444E-2</v>
      </c>
      <c r="H2070" s="35">
        <f t="shared" si="37"/>
        <v>3</v>
      </c>
    </row>
    <row r="2071" spans="1:8" x14ac:dyDescent="0.2">
      <c r="A2071" s="3" t="s">
        <v>29</v>
      </c>
      <c r="B2071" s="2">
        <v>7</v>
      </c>
      <c r="C2071" s="3" t="s">
        <v>16</v>
      </c>
      <c r="D2071">
        <v>0</v>
      </c>
      <c r="E2071" s="76">
        <v>0.56548667764616278</v>
      </c>
      <c r="F2071" s="76">
        <v>-0.24757762220256008</v>
      </c>
      <c r="G2071" s="76">
        <v>-0.57006854224252645</v>
      </c>
      <c r="H2071" s="35">
        <f t="shared" si="37"/>
        <v>1</v>
      </c>
    </row>
    <row r="2072" spans="1:8" x14ac:dyDescent="0.2">
      <c r="A2072" s="3" t="s">
        <v>29</v>
      </c>
      <c r="B2072" s="2">
        <v>7</v>
      </c>
      <c r="C2072" s="3" t="s">
        <v>16</v>
      </c>
      <c r="D2072">
        <v>0</v>
      </c>
      <c r="E2072" s="76">
        <v>0.47123889803846897</v>
      </c>
      <c r="F2072" s="76">
        <v>-0.32675886825018491</v>
      </c>
      <c r="G2072" s="76">
        <v>-0.75239009903648113</v>
      </c>
      <c r="H2072" s="35">
        <f t="shared" si="37"/>
        <v>1</v>
      </c>
    </row>
    <row r="2073" spans="1:8" x14ac:dyDescent="0.2">
      <c r="A2073" s="11" t="s">
        <v>29</v>
      </c>
      <c r="B2073" s="7">
        <v>7</v>
      </c>
      <c r="C2073" s="11" t="s">
        <v>16</v>
      </c>
      <c r="D2073">
        <v>50</v>
      </c>
      <c r="E2073" s="76">
        <v>1.0995574287564276</v>
      </c>
      <c r="F2073" s="76">
        <v>4.1217917044409476E-2</v>
      </c>
      <c r="G2073" s="76">
        <v>9.4907761350722444E-2</v>
      </c>
      <c r="H2073" s="35">
        <f t="shared" si="37"/>
        <v>3</v>
      </c>
    </row>
    <row r="2074" spans="1:8" x14ac:dyDescent="0.2">
      <c r="A2074" s="11" t="s">
        <v>29</v>
      </c>
      <c r="B2074" s="7">
        <v>7</v>
      </c>
      <c r="C2074" s="11" t="s">
        <v>16</v>
      </c>
      <c r="D2074">
        <v>0</v>
      </c>
      <c r="E2074" s="76">
        <v>0.94247779607693793</v>
      </c>
      <c r="F2074" s="76">
        <v>-2.5728872586203724E-2</v>
      </c>
      <c r="G2074" s="76">
        <v>-5.9242918476535858E-2</v>
      </c>
      <c r="H2074" s="35">
        <f t="shared" si="37"/>
        <v>1</v>
      </c>
    </row>
    <row r="2075" spans="1:8" x14ac:dyDescent="0.2">
      <c r="A2075" s="11" t="s">
        <v>29</v>
      </c>
      <c r="B2075" s="7">
        <v>7</v>
      </c>
      <c r="C2075" s="11" t="s">
        <v>16</v>
      </c>
      <c r="D2075">
        <v>0</v>
      </c>
      <c r="E2075" s="76">
        <v>3.267256359733385</v>
      </c>
      <c r="F2075" s="76">
        <v>0.51418321199291417</v>
      </c>
      <c r="G2075" s="76">
        <v>1.1839505990026815</v>
      </c>
      <c r="H2075" s="35">
        <f t="shared" si="37"/>
        <v>7</v>
      </c>
    </row>
    <row r="2076" spans="1:8" x14ac:dyDescent="0.2">
      <c r="A2076" s="11" t="s">
        <v>29</v>
      </c>
      <c r="B2076" s="7">
        <v>7</v>
      </c>
      <c r="C2076" s="11" t="s">
        <v>16</v>
      </c>
      <c r="D2076">
        <v>50</v>
      </c>
      <c r="E2076" s="76">
        <v>4.7123889803846897</v>
      </c>
      <c r="F2076" s="76">
        <v>0.67324113174981504</v>
      </c>
      <c r="G2076" s="76">
        <v>1.5501949939575645</v>
      </c>
      <c r="H2076" s="35">
        <f t="shared" si="37"/>
        <v>7</v>
      </c>
    </row>
    <row r="2077" spans="1:8" x14ac:dyDescent="0.2">
      <c r="A2077" s="11" t="s">
        <v>29</v>
      </c>
      <c r="B2077" s="7">
        <v>7</v>
      </c>
      <c r="C2077" s="11" t="s">
        <v>16</v>
      </c>
      <c r="D2077">
        <v>0</v>
      </c>
      <c r="E2077" s="76">
        <v>1.0995574287564276</v>
      </c>
      <c r="F2077" s="76">
        <v>4.1217917044409476E-2</v>
      </c>
      <c r="G2077" s="76">
        <v>9.4907761350722444E-2</v>
      </c>
      <c r="H2077" s="35">
        <f t="shared" si="37"/>
        <v>3</v>
      </c>
    </row>
    <row r="2078" spans="1:8" x14ac:dyDescent="0.2">
      <c r="A2078" s="11" t="s">
        <v>29</v>
      </c>
      <c r="B2078" s="7">
        <v>7</v>
      </c>
      <c r="C2078" s="11" t="s">
        <v>16</v>
      </c>
      <c r="D2078">
        <v>80</v>
      </c>
      <c r="E2078" s="76">
        <v>0.37699111843077515</v>
      </c>
      <c r="F2078" s="76">
        <v>-0.42366888125824137</v>
      </c>
      <c r="G2078" s="76">
        <v>-0.97553365035069095</v>
      </c>
      <c r="H2078" s="35">
        <f t="shared" si="37"/>
        <v>1</v>
      </c>
    </row>
    <row r="2079" spans="1:8" x14ac:dyDescent="0.2">
      <c r="A2079" s="11" t="s">
        <v>29</v>
      </c>
      <c r="B2079" s="7">
        <v>7</v>
      </c>
      <c r="C2079" s="11" t="s">
        <v>16</v>
      </c>
      <c r="D2079">
        <v>80</v>
      </c>
      <c r="E2079" s="76">
        <v>0.84823001646924423</v>
      </c>
      <c r="F2079" s="76">
        <v>-7.1486363146878812E-2</v>
      </c>
      <c r="G2079" s="76">
        <v>-0.16460343413436204</v>
      </c>
      <c r="H2079" s="35">
        <f t="shared" si="37"/>
        <v>1</v>
      </c>
    </row>
    <row r="2080" spans="1:8" x14ac:dyDescent="0.2">
      <c r="A2080" s="11" t="s">
        <v>29</v>
      </c>
      <c r="B2080" s="7">
        <v>7</v>
      </c>
      <c r="C2080" s="11" t="s">
        <v>16</v>
      </c>
      <c r="D2080">
        <v>0</v>
      </c>
      <c r="E2080" s="76">
        <v>0.7539822368615503</v>
      </c>
      <c r="F2080" s="76">
        <v>-0.12263888559426017</v>
      </c>
      <c r="G2080" s="76">
        <v>-0.28238646979074566</v>
      </c>
      <c r="H2080" s="35">
        <f t="shared" si="37"/>
        <v>1</v>
      </c>
    </row>
    <row r="2081" spans="1:8" x14ac:dyDescent="0.2">
      <c r="A2081" s="11" t="s">
        <v>29</v>
      </c>
      <c r="B2081" s="7">
        <v>7</v>
      </c>
      <c r="C2081" s="11" t="s">
        <v>16</v>
      </c>
      <c r="D2081">
        <v>0</v>
      </c>
      <c r="E2081" s="76">
        <v>2.3561944901923448</v>
      </c>
      <c r="F2081" s="76">
        <v>0.37221113608583389</v>
      </c>
      <c r="G2081" s="76">
        <v>0.85704781339761926</v>
      </c>
      <c r="H2081" s="35">
        <f t="shared" si="37"/>
        <v>3</v>
      </c>
    </row>
    <row r="2082" spans="1:8" x14ac:dyDescent="0.2">
      <c r="A2082" s="11" t="s">
        <v>29</v>
      </c>
      <c r="B2082" s="7">
        <v>7</v>
      </c>
      <c r="C2082" s="11" t="s">
        <v>16</v>
      </c>
      <c r="D2082">
        <v>80</v>
      </c>
      <c r="E2082" s="76">
        <v>1.1309733552923256</v>
      </c>
      <c r="F2082" s="76">
        <v>5.3452373461421121E-2</v>
      </c>
      <c r="G2082" s="76">
        <v>0.1230786383174188</v>
      </c>
      <c r="H2082" s="35">
        <f t="shared" si="37"/>
        <v>3</v>
      </c>
    </row>
    <row r="2083" spans="1:8" x14ac:dyDescent="0.2">
      <c r="A2083" s="11" t="s">
        <v>29</v>
      </c>
      <c r="B2083" s="7">
        <v>7</v>
      </c>
      <c r="C2083" s="11" t="s">
        <v>16</v>
      </c>
      <c r="D2083">
        <v>0</v>
      </c>
      <c r="E2083" s="76">
        <v>11.780972450961723</v>
      </c>
      <c r="F2083" s="76">
        <v>1.0711811404218528</v>
      </c>
      <c r="G2083" s="76">
        <v>2.4664857258317197</v>
      </c>
      <c r="H2083" s="35">
        <f t="shared" si="37"/>
        <v>20</v>
      </c>
    </row>
    <row r="2084" spans="1:8" x14ac:dyDescent="0.2">
      <c r="A2084" s="3" t="s">
        <v>29</v>
      </c>
      <c r="B2084" s="2">
        <v>8</v>
      </c>
      <c r="C2084" s="3" t="s">
        <v>16</v>
      </c>
      <c r="D2084">
        <v>0</v>
      </c>
      <c r="E2084" s="76">
        <v>2.3561944901923448</v>
      </c>
      <c r="F2084" s="76">
        <v>0.37221113608583389</v>
      </c>
      <c r="G2084" s="76">
        <v>0.85704781339761926</v>
      </c>
      <c r="H2084" s="35">
        <f t="shared" si="37"/>
        <v>3</v>
      </c>
    </row>
    <row r="2085" spans="1:8" x14ac:dyDescent="0.2">
      <c r="A2085" s="3" t="s">
        <v>29</v>
      </c>
      <c r="B2085" s="2">
        <v>8</v>
      </c>
      <c r="C2085" s="3" t="s">
        <v>16</v>
      </c>
      <c r="D2085">
        <v>0</v>
      </c>
      <c r="E2085" s="76">
        <v>0.28274333882308139</v>
      </c>
      <c r="F2085" s="76">
        <v>-0.54860761786654122</v>
      </c>
      <c r="G2085" s="76">
        <v>-1.2632157228024719</v>
      </c>
      <c r="H2085" s="35">
        <f t="shared" si="37"/>
        <v>0.37</v>
      </c>
    </row>
    <row r="2086" spans="1:8" x14ac:dyDescent="0.2">
      <c r="A2086" s="3" t="s">
        <v>29</v>
      </c>
      <c r="B2086" s="2">
        <v>8</v>
      </c>
      <c r="C2086" s="3" t="s">
        <v>16</v>
      </c>
      <c r="D2086">
        <v>0</v>
      </c>
      <c r="E2086" s="76">
        <v>0.37699111843077515</v>
      </c>
      <c r="F2086" s="76">
        <v>-0.42366888125824137</v>
      </c>
      <c r="G2086" s="76">
        <v>-0.97553365035069095</v>
      </c>
      <c r="H2086" s="35">
        <f t="shared" si="37"/>
        <v>1</v>
      </c>
    </row>
    <row r="2087" spans="1:8" x14ac:dyDescent="0.2">
      <c r="A2087" s="3" t="s">
        <v>29</v>
      </c>
      <c r="B2087" s="2">
        <v>8</v>
      </c>
      <c r="C2087" s="3" t="s">
        <v>16</v>
      </c>
      <c r="D2087">
        <v>0</v>
      </c>
      <c r="E2087" s="76">
        <v>0.56548667764616278</v>
      </c>
      <c r="F2087" s="76">
        <v>-0.24757762220256008</v>
      </c>
      <c r="G2087" s="76">
        <v>-0.57006854224252645</v>
      </c>
      <c r="H2087" s="35">
        <f t="shared" si="37"/>
        <v>1</v>
      </c>
    </row>
    <row r="2088" spans="1:8" x14ac:dyDescent="0.2">
      <c r="A2088" s="3" t="s">
        <v>29</v>
      </c>
      <c r="B2088" s="2">
        <v>8</v>
      </c>
      <c r="C2088" s="3" t="s">
        <v>16</v>
      </c>
      <c r="D2088">
        <v>0</v>
      </c>
      <c r="E2088" s="76">
        <v>1.1780972450961724</v>
      </c>
      <c r="F2088" s="76">
        <v>7.1181140421852696E-2</v>
      </c>
      <c r="G2088" s="76">
        <v>0.16390063283767389</v>
      </c>
      <c r="H2088" s="35">
        <f t="shared" si="37"/>
        <v>3</v>
      </c>
    </row>
    <row r="2089" spans="1:8" x14ac:dyDescent="0.2">
      <c r="A2089" s="11" t="s">
        <v>29</v>
      </c>
      <c r="B2089" s="7">
        <v>8</v>
      </c>
      <c r="C2089" s="11" t="s">
        <v>16</v>
      </c>
      <c r="D2089">
        <v>0</v>
      </c>
      <c r="E2089" s="76">
        <v>21.205750411731103</v>
      </c>
      <c r="F2089" s="76">
        <v>1.3264536455251588</v>
      </c>
      <c r="G2089" s="76">
        <v>3.0542723907338387</v>
      </c>
      <c r="H2089" s="35">
        <f t="shared" si="37"/>
        <v>55</v>
      </c>
    </row>
    <row r="2090" spans="1:8" x14ac:dyDescent="0.2">
      <c r="A2090" s="11" t="s">
        <v>29</v>
      </c>
      <c r="B2090" s="7">
        <v>8</v>
      </c>
      <c r="C2090" s="11" t="s">
        <v>16</v>
      </c>
      <c r="D2090">
        <v>0</v>
      </c>
      <c r="E2090" s="76">
        <v>27.488935718910689</v>
      </c>
      <c r="F2090" s="76">
        <v>1.4391579257164471</v>
      </c>
      <c r="G2090" s="76">
        <v>3.3137835862189231</v>
      </c>
      <c r="H2090" s="35">
        <f t="shared" si="37"/>
        <v>55</v>
      </c>
    </row>
    <row r="2091" spans="1:8" x14ac:dyDescent="0.2">
      <c r="A2091" s="11" t="s">
        <v>29</v>
      </c>
      <c r="B2091" s="7">
        <v>8</v>
      </c>
      <c r="C2091" s="11" t="s">
        <v>16</v>
      </c>
      <c r="D2091">
        <v>5</v>
      </c>
      <c r="E2091" s="76">
        <v>31.415926535897931</v>
      </c>
      <c r="F2091" s="76">
        <v>1.4971498726941339</v>
      </c>
      <c r="G2091" s="76">
        <v>3.4473149788434458</v>
      </c>
      <c r="H2091" s="35">
        <f t="shared" si="37"/>
        <v>55</v>
      </c>
    </row>
    <row r="2092" spans="1:8" x14ac:dyDescent="0.2">
      <c r="A2092" s="11" t="s">
        <v>29</v>
      </c>
      <c r="B2092" s="7">
        <v>8</v>
      </c>
      <c r="C2092" s="11" t="s">
        <v>16</v>
      </c>
      <c r="D2092">
        <v>0</v>
      </c>
      <c r="E2092" s="76">
        <v>19.634954084936208</v>
      </c>
      <c r="F2092" s="76">
        <v>1.2930298900382091</v>
      </c>
      <c r="G2092" s="76">
        <v>2.9773113495977102</v>
      </c>
      <c r="H2092" s="35">
        <f t="shared" si="37"/>
        <v>20</v>
      </c>
    </row>
    <row r="2093" spans="1:8" x14ac:dyDescent="0.2">
      <c r="A2093" s="3" t="s">
        <v>29</v>
      </c>
      <c r="B2093" s="2">
        <v>9</v>
      </c>
      <c r="C2093" s="3" t="s">
        <v>16</v>
      </c>
      <c r="D2093">
        <v>0</v>
      </c>
      <c r="E2093" s="76">
        <v>0.28274333882308139</v>
      </c>
      <c r="F2093" s="76">
        <v>-0.54860761786654122</v>
      </c>
      <c r="G2093" s="76">
        <v>-1.2632157228024719</v>
      </c>
      <c r="H2093" s="35">
        <f t="shared" si="37"/>
        <v>0.37</v>
      </c>
    </row>
    <row r="2094" spans="1:8" x14ac:dyDescent="0.2">
      <c r="A2094" s="3" t="s">
        <v>29</v>
      </c>
      <c r="B2094" s="2">
        <v>9</v>
      </c>
      <c r="C2094" s="3" t="s">
        <v>16</v>
      </c>
      <c r="D2094">
        <v>0</v>
      </c>
      <c r="E2094" s="76">
        <v>0.37699111843077515</v>
      </c>
      <c r="F2094" s="76">
        <v>-0.42366888125824137</v>
      </c>
      <c r="G2094" s="76">
        <v>-0.97553365035069095</v>
      </c>
      <c r="H2094" s="35">
        <f t="shared" si="37"/>
        <v>1</v>
      </c>
    </row>
    <row r="2095" spans="1:8" x14ac:dyDescent="0.2">
      <c r="A2095" s="3" t="s">
        <v>29</v>
      </c>
      <c r="B2095" s="2">
        <v>9</v>
      </c>
      <c r="C2095" s="3" t="s">
        <v>16</v>
      </c>
      <c r="D2095">
        <v>0</v>
      </c>
      <c r="E2095" s="76">
        <v>0.18849555921538758</v>
      </c>
      <c r="F2095" s="76">
        <v>-0.72469887692222257</v>
      </c>
      <c r="G2095" s="76">
        <v>-1.6686808309106362</v>
      </c>
      <c r="H2095" s="35">
        <f t="shared" si="37"/>
        <v>0.37</v>
      </c>
    </row>
    <row r="2096" spans="1:8" x14ac:dyDescent="0.2">
      <c r="A2096" s="3" t="s">
        <v>29</v>
      </c>
      <c r="B2096" s="2">
        <v>9</v>
      </c>
      <c r="C2096" s="3" t="s">
        <v>16</v>
      </c>
      <c r="D2096">
        <v>0</v>
      </c>
      <c r="E2096" s="76">
        <v>0.18849555921538758</v>
      </c>
      <c r="F2096" s="76">
        <v>-0.72469887692222257</v>
      </c>
      <c r="G2096" s="76">
        <v>-1.6686808309106362</v>
      </c>
      <c r="H2096" s="35">
        <f t="shared" si="37"/>
        <v>0.37</v>
      </c>
    </row>
    <row r="2097" spans="1:8" x14ac:dyDescent="0.2">
      <c r="A2097" s="11" t="s">
        <v>29</v>
      </c>
      <c r="B2097" s="7">
        <v>9</v>
      </c>
      <c r="C2097" s="11" t="s">
        <v>16</v>
      </c>
      <c r="D2097">
        <v>50</v>
      </c>
      <c r="E2097" s="76">
        <v>1.5707963267948966</v>
      </c>
      <c r="F2097" s="76">
        <v>0.19611987703015263</v>
      </c>
      <c r="G2097" s="76">
        <v>0.45158270528945482</v>
      </c>
      <c r="H2097" s="35">
        <f t="shared" si="37"/>
        <v>3</v>
      </c>
    </row>
    <row r="2098" spans="1:8" x14ac:dyDescent="0.2">
      <c r="A2098" s="11" t="s">
        <v>29</v>
      </c>
      <c r="B2098" s="7">
        <v>9</v>
      </c>
      <c r="C2098" s="11" t="s">
        <v>16</v>
      </c>
      <c r="D2098">
        <v>80</v>
      </c>
      <c r="E2098" s="76">
        <v>0.94247779607693793</v>
      </c>
      <c r="F2098" s="76">
        <v>-2.5728872586203724E-2</v>
      </c>
      <c r="G2098" s="76">
        <v>-5.9242918476535858E-2</v>
      </c>
      <c r="H2098" s="35">
        <f t="shared" si="37"/>
        <v>1</v>
      </c>
    </row>
    <row r="2099" spans="1:8" x14ac:dyDescent="0.2">
      <c r="A2099" s="3" t="s">
        <v>29</v>
      </c>
      <c r="B2099" s="2">
        <v>10</v>
      </c>
      <c r="C2099" s="3" t="s">
        <v>16</v>
      </c>
      <c r="D2099">
        <v>0</v>
      </c>
      <c r="E2099" s="76">
        <v>0.62831853071795862</v>
      </c>
      <c r="F2099" s="76">
        <v>-0.20182013164188498</v>
      </c>
      <c r="G2099" s="76">
        <v>-0.46470802658470023</v>
      </c>
      <c r="H2099" s="35">
        <f t="shared" si="37"/>
        <v>1</v>
      </c>
    </row>
    <row r="2100" spans="1:8" x14ac:dyDescent="0.2">
      <c r="A2100" s="3" t="s">
        <v>29</v>
      </c>
      <c r="B2100" s="2">
        <v>10</v>
      </c>
      <c r="C2100" s="3" t="s">
        <v>16</v>
      </c>
      <c r="D2100">
        <v>0</v>
      </c>
      <c r="E2100" s="76">
        <v>4.7123889803846894E-2</v>
      </c>
      <c r="F2100" s="76">
        <v>-1.326758868250185</v>
      </c>
      <c r="G2100" s="76">
        <v>-3.0549751920305268</v>
      </c>
      <c r="H2100" s="35">
        <f t="shared" si="37"/>
        <v>0.37</v>
      </c>
    </row>
    <row r="2101" spans="1:8" x14ac:dyDescent="0.2">
      <c r="A2101" s="3" t="s">
        <v>29</v>
      </c>
      <c r="B2101" s="2">
        <v>10</v>
      </c>
      <c r="C2101" s="3" t="s">
        <v>16</v>
      </c>
      <c r="D2101">
        <v>0</v>
      </c>
      <c r="E2101" s="76">
        <v>1.8849555921538761</v>
      </c>
      <c r="F2101" s="76">
        <v>0.27530112307777754</v>
      </c>
      <c r="G2101" s="76">
        <v>0.63390426208340955</v>
      </c>
      <c r="H2101" s="35">
        <f t="shared" si="37"/>
        <v>3</v>
      </c>
    </row>
    <row r="2102" spans="1:8" x14ac:dyDescent="0.2">
      <c r="A2102" s="3" t="s">
        <v>29</v>
      </c>
      <c r="B2102" s="2">
        <v>10</v>
      </c>
      <c r="C2102" s="3" t="s">
        <v>16</v>
      </c>
      <c r="D2102">
        <v>0</v>
      </c>
      <c r="E2102" s="76">
        <v>5.497787143782138</v>
      </c>
      <c r="F2102" s="76">
        <v>0.74018792138042833</v>
      </c>
      <c r="G2102" s="76">
        <v>1.7043456737848228</v>
      </c>
      <c r="H2102" s="35">
        <f t="shared" si="37"/>
        <v>7</v>
      </c>
    </row>
    <row r="2103" spans="1:8" x14ac:dyDescent="0.2">
      <c r="A2103" s="3" t="s">
        <v>29</v>
      </c>
      <c r="B2103" s="2">
        <v>10</v>
      </c>
      <c r="C2103" s="3" t="s">
        <v>16</v>
      </c>
      <c r="D2103">
        <v>0</v>
      </c>
      <c r="E2103" s="76">
        <v>8.2466807156732074</v>
      </c>
      <c r="F2103" s="76">
        <v>0.91627918043610956</v>
      </c>
      <c r="G2103" s="76">
        <v>2.1098107818929872</v>
      </c>
      <c r="H2103" s="35">
        <f t="shared" si="37"/>
        <v>20</v>
      </c>
    </row>
    <row r="2104" spans="1:8" x14ac:dyDescent="0.2">
      <c r="A2104" s="3" t="s">
        <v>29</v>
      </c>
      <c r="B2104" s="2">
        <v>10</v>
      </c>
      <c r="C2104" s="3" t="s">
        <v>16</v>
      </c>
      <c r="D2104">
        <v>0</v>
      </c>
      <c r="E2104" s="76">
        <v>0.7539822368615503</v>
      </c>
      <c r="F2104" s="76">
        <v>-0.12263888559426017</v>
      </c>
      <c r="G2104" s="76">
        <v>-0.28238646979074566</v>
      </c>
      <c r="H2104" s="35">
        <f t="shared" si="37"/>
        <v>1</v>
      </c>
    </row>
    <row r="2105" spans="1:8" x14ac:dyDescent="0.2">
      <c r="A2105" s="11" t="s">
        <v>29</v>
      </c>
      <c r="B2105" s="7">
        <v>10</v>
      </c>
      <c r="C2105" s="11" t="s">
        <v>16</v>
      </c>
      <c r="D2105">
        <v>0</v>
      </c>
      <c r="E2105" s="76">
        <v>2.1991148575128552</v>
      </c>
      <c r="F2105" s="76">
        <v>0.34224791270839067</v>
      </c>
      <c r="G2105" s="76">
        <v>0.78805494191066772</v>
      </c>
      <c r="H2105" s="35">
        <f t="shared" si="37"/>
        <v>3</v>
      </c>
    </row>
    <row r="2106" spans="1:8" x14ac:dyDescent="0.2">
      <c r="A2106" s="11" t="s">
        <v>29</v>
      </c>
      <c r="B2106" s="7">
        <v>10</v>
      </c>
      <c r="C2106" s="11" t="s">
        <v>16</v>
      </c>
      <c r="D2106">
        <v>0</v>
      </c>
      <c r="E2106" s="76">
        <v>1.5707963267948966</v>
      </c>
      <c r="F2106" s="76">
        <v>0.19611987703015263</v>
      </c>
      <c r="G2106" s="76">
        <v>0.45158270528945482</v>
      </c>
      <c r="H2106" s="35">
        <f t="shared" si="37"/>
        <v>3</v>
      </c>
    </row>
    <row r="2107" spans="1:8" x14ac:dyDescent="0.2">
      <c r="A2107" s="11" t="s">
        <v>29</v>
      </c>
      <c r="B2107" s="7">
        <v>10</v>
      </c>
      <c r="C2107" s="11" t="s">
        <v>16</v>
      </c>
      <c r="D2107">
        <v>50</v>
      </c>
      <c r="E2107" s="76">
        <v>8.0110612666539716</v>
      </c>
      <c r="F2107" s="76">
        <v>0.90369005312808892</v>
      </c>
      <c r="G2107" s="76">
        <v>2.0808232450197348</v>
      </c>
      <c r="H2107" s="35">
        <f t="shared" si="37"/>
        <v>20</v>
      </c>
    </row>
    <row r="2108" spans="1:8" x14ac:dyDescent="0.2">
      <c r="A2108" s="11" t="s">
        <v>29</v>
      </c>
      <c r="B2108" s="7">
        <v>10</v>
      </c>
      <c r="C2108" s="11" t="s">
        <v>16</v>
      </c>
      <c r="D2108">
        <v>0</v>
      </c>
      <c r="E2108" s="76">
        <v>6.2831853071795862</v>
      </c>
      <c r="F2108" s="76">
        <v>0.79817986835811505</v>
      </c>
      <c r="G2108" s="76">
        <v>1.8378770664093453</v>
      </c>
      <c r="H2108" s="35">
        <f t="shared" si="37"/>
        <v>7</v>
      </c>
    </row>
    <row r="2109" spans="1:8" x14ac:dyDescent="0.2">
      <c r="A2109" s="11" t="s">
        <v>29</v>
      </c>
      <c r="B2109" s="7">
        <v>10</v>
      </c>
      <c r="C2109" s="11" t="s">
        <v>16</v>
      </c>
      <c r="D2109">
        <v>0</v>
      </c>
      <c r="E2109" s="76">
        <v>0.62831853071795862</v>
      </c>
      <c r="F2109" s="76">
        <v>-0.20182013164188498</v>
      </c>
      <c r="G2109" s="76">
        <v>-0.46470802658470023</v>
      </c>
      <c r="H2109" s="35">
        <f t="shared" si="37"/>
        <v>1</v>
      </c>
    </row>
    <row r="2110" spans="1:8" x14ac:dyDescent="0.2">
      <c r="A2110" s="3" t="s">
        <v>29</v>
      </c>
      <c r="B2110" s="2">
        <v>1</v>
      </c>
      <c r="C2110" s="3" t="s">
        <v>5</v>
      </c>
      <c r="D2110">
        <v>0</v>
      </c>
      <c r="E2110" s="76">
        <v>0.94247779607693793</v>
      </c>
      <c r="F2110" s="76">
        <v>-2.5728872586203724E-2</v>
      </c>
      <c r="G2110" s="76">
        <v>-5.9242918476535858E-2</v>
      </c>
      <c r="H2110" s="35">
        <f t="shared" si="37"/>
        <v>1</v>
      </c>
    </row>
    <row r="2111" spans="1:8" x14ac:dyDescent="0.2">
      <c r="A2111" s="11" t="s">
        <v>29</v>
      </c>
      <c r="B2111" s="7">
        <v>1</v>
      </c>
      <c r="C2111" s="11" t="s">
        <v>5</v>
      </c>
      <c r="D2111">
        <v>0</v>
      </c>
      <c r="E2111" s="76">
        <v>23.561944901923447</v>
      </c>
      <c r="F2111" s="76">
        <v>1.3722111360858338</v>
      </c>
      <c r="G2111" s="76">
        <v>3.1596329063916646</v>
      </c>
      <c r="H2111" s="35">
        <f t="shared" si="37"/>
        <v>55</v>
      </c>
    </row>
    <row r="2112" spans="1:8" x14ac:dyDescent="0.2">
      <c r="A2112" s="3" t="s">
        <v>29</v>
      </c>
      <c r="B2112" s="2">
        <v>2</v>
      </c>
      <c r="C2112" s="3" t="s">
        <v>5</v>
      </c>
      <c r="D2112">
        <v>0</v>
      </c>
      <c r="E2112" s="76">
        <v>0.56548667764616278</v>
      </c>
      <c r="F2112" s="76">
        <v>-0.24757762220256008</v>
      </c>
      <c r="G2112" s="76">
        <v>-0.57006854224252645</v>
      </c>
      <c r="H2112" s="35">
        <f t="shared" si="37"/>
        <v>1</v>
      </c>
    </row>
    <row r="2113" spans="1:8" x14ac:dyDescent="0.2">
      <c r="A2113" s="3" t="s">
        <v>29</v>
      </c>
      <c r="B2113" s="2">
        <v>2</v>
      </c>
      <c r="C2113" s="3" t="s">
        <v>5</v>
      </c>
      <c r="D2113">
        <v>0</v>
      </c>
      <c r="E2113" s="76">
        <v>0.5497787143782138</v>
      </c>
      <c r="F2113" s="76">
        <v>-0.25981207861957173</v>
      </c>
      <c r="G2113" s="76">
        <v>-0.59823941920922286</v>
      </c>
      <c r="H2113" s="35">
        <f t="shared" si="37"/>
        <v>1</v>
      </c>
    </row>
    <row r="2114" spans="1:8" x14ac:dyDescent="0.2">
      <c r="A2114" s="11" t="s">
        <v>29</v>
      </c>
      <c r="B2114" s="7">
        <v>3</v>
      </c>
      <c r="C2114" s="11" t="s">
        <v>5</v>
      </c>
      <c r="D2114">
        <v>0</v>
      </c>
      <c r="E2114" s="76">
        <v>2.2619467105846511</v>
      </c>
      <c r="F2114" s="76">
        <v>0.35448236912540232</v>
      </c>
      <c r="G2114" s="76">
        <v>0.81622581887736412</v>
      </c>
      <c r="H2114" s="35">
        <f t="shared" si="37"/>
        <v>3</v>
      </c>
    </row>
    <row r="2115" spans="1:8" x14ac:dyDescent="0.2">
      <c r="A2115" s="3" t="s">
        <v>29</v>
      </c>
      <c r="B2115" s="2">
        <v>4</v>
      </c>
      <c r="C2115" s="3" t="s">
        <v>5</v>
      </c>
      <c r="D2115">
        <v>0</v>
      </c>
      <c r="E2115" s="76">
        <v>1.1309733552923256</v>
      </c>
      <c r="F2115" s="76">
        <v>5.3452373461421121E-2</v>
      </c>
      <c r="G2115" s="76">
        <v>0.1230786383174188</v>
      </c>
      <c r="H2115" s="35">
        <f t="shared" ref="H2115:H2178" si="38">VLOOKUP(E2115,J$2:K$16,2)</f>
        <v>3</v>
      </c>
    </row>
    <row r="2116" spans="1:8" x14ac:dyDescent="0.2">
      <c r="A2116" s="3" t="s">
        <v>29</v>
      </c>
      <c r="B2116" s="2">
        <v>4</v>
      </c>
      <c r="C2116" s="3" t="s">
        <v>5</v>
      </c>
      <c r="D2116">
        <v>0</v>
      </c>
      <c r="E2116" s="76">
        <v>0.28274333882308139</v>
      </c>
      <c r="F2116" s="76">
        <v>-0.54860761786654122</v>
      </c>
      <c r="G2116" s="76">
        <v>-1.2632157228024719</v>
      </c>
      <c r="H2116" s="35">
        <f t="shared" si="38"/>
        <v>0.37</v>
      </c>
    </row>
    <row r="2117" spans="1:8" x14ac:dyDescent="0.2">
      <c r="A2117" s="3" t="s">
        <v>29</v>
      </c>
      <c r="B2117" s="2">
        <v>4</v>
      </c>
      <c r="C2117" s="3" t="s">
        <v>5</v>
      </c>
      <c r="D2117">
        <v>0</v>
      </c>
      <c r="E2117" s="76">
        <v>0.28274333882308139</v>
      </c>
      <c r="F2117" s="76">
        <v>-0.54860761786654122</v>
      </c>
      <c r="G2117" s="76">
        <v>-1.2632157228024719</v>
      </c>
      <c r="H2117" s="35">
        <f t="shared" si="38"/>
        <v>0.37</v>
      </c>
    </row>
    <row r="2118" spans="1:8" x14ac:dyDescent="0.2">
      <c r="A2118" s="3" t="s">
        <v>29</v>
      </c>
      <c r="B2118" s="2">
        <v>4</v>
      </c>
      <c r="C2118" s="3" t="s">
        <v>5</v>
      </c>
      <c r="D2118">
        <v>0</v>
      </c>
      <c r="E2118" s="76">
        <v>0.7539822368615503</v>
      </c>
      <c r="F2118" s="76">
        <v>-0.12263888559426017</v>
      </c>
      <c r="G2118" s="76">
        <v>-0.28238646979074566</v>
      </c>
      <c r="H2118" s="35">
        <f t="shared" si="38"/>
        <v>1</v>
      </c>
    </row>
    <row r="2119" spans="1:8" x14ac:dyDescent="0.2">
      <c r="A2119" s="3" t="s">
        <v>29</v>
      </c>
      <c r="B2119" s="2">
        <v>4</v>
      </c>
      <c r="C2119" s="3" t="s">
        <v>5</v>
      </c>
      <c r="D2119">
        <v>0</v>
      </c>
      <c r="E2119" s="76">
        <v>1.0995574287564276</v>
      </c>
      <c r="F2119" s="76">
        <v>4.1217917044409476E-2</v>
      </c>
      <c r="G2119" s="76">
        <v>9.4907761350722444E-2</v>
      </c>
      <c r="H2119" s="35">
        <f t="shared" si="38"/>
        <v>3</v>
      </c>
    </row>
    <row r="2120" spans="1:8" x14ac:dyDescent="0.2">
      <c r="A2120" s="3" t="s">
        <v>29</v>
      </c>
      <c r="B2120" s="2">
        <v>4</v>
      </c>
      <c r="C2120" s="3" t="s">
        <v>5</v>
      </c>
      <c r="D2120">
        <v>0</v>
      </c>
      <c r="E2120" s="76">
        <v>2.1362830044410597</v>
      </c>
      <c r="F2120" s="76">
        <v>0.32965878540037025</v>
      </c>
      <c r="G2120" s="76">
        <v>0.75906740503741565</v>
      </c>
      <c r="H2120" s="35">
        <f t="shared" si="38"/>
        <v>3</v>
      </c>
    </row>
    <row r="2121" spans="1:8" x14ac:dyDescent="0.2">
      <c r="A2121" s="3" t="s">
        <v>29</v>
      </c>
      <c r="B2121" s="2">
        <v>5</v>
      </c>
      <c r="C2121" s="3" t="s">
        <v>5</v>
      </c>
      <c r="D2121">
        <v>50</v>
      </c>
      <c r="E2121" s="76">
        <v>3.9269908169872414</v>
      </c>
      <c r="F2121" s="76">
        <v>0.59405988570219026</v>
      </c>
      <c r="G2121" s="76">
        <v>1.3678734371636099</v>
      </c>
      <c r="H2121" s="35">
        <f t="shared" si="38"/>
        <v>7</v>
      </c>
    </row>
    <row r="2122" spans="1:8" x14ac:dyDescent="0.2">
      <c r="A2122" s="3" t="s">
        <v>29</v>
      </c>
      <c r="B2122" s="2">
        <v>5</v>
      </c>
      <c r="C2122" s="3" t="s">
        <v>5</v>
      </c>
      <c r="D2122">
        <v>0</v>
      </c>
      <c r="E2122" s="76">
        <v>0.31415926535897931</v>
      </c>
      <c r="F2122" s="76">
        <v>-0.5028501273058662</v>
      </c>
      <c r="G2122" s="76">
        <v>-1.1578552071446455</v>
      </c>
      <c r="H2122" s="35">
        <f t="shared" si="38"/>
        <v>0.37</v>
      </c>
    </row>
    <row r="2123" spans="1:8" x14ac:dyDescent="0.2">
      <c r="A2123" s="3" t="s">
        <v>29</v>
      </c>
      <c r="B2123" s="2">
        <v>6</v>
      </c>
      <c r="C2123" s="3" t="s">
        <v>5</v>
      </c>
      <c r="D2123">
        <v>0</v>
      </c>
      <c r="E2123" s="76">
        <v>0.37699111843077515</v>
      </c>
      <c r="F2123" s="76">
        <v>-0.42366888125824137</v>
      </c>
      <c r="G2123" s="76">
        <v>-0.97553365035069095</v>
      </c>
      <c r="H2123" s="35">
        <f t="shared" si="38"/>
        <v>1</v>
      </c>
    </row>
    <row r="2124" spans="1:8" x14ac:dyDescent="0.2">
      <c r="A2124" s="3" t="s">
        <v>29</v>
      </c>
      <c r="B2124" s="2">
        <v>6</v>
      </c>
      <c r="C2124" s="3" t="s">
        <v>5</v>
      </c>
      <c r="D2124">
        <v>50</v>
      </c>
      <c r="E2124" s="76">
        <v>0.78539816339744828</v>
      </c>
      <c r="F2124" s="76">
        <v>-0.10491011863382856</v>
      </c>
      <c r="G2124" s="76">
        <v>-0.24156447527049049</v>
      </c>
      <c r="H2124" s="35">
        <f t="shared" si="38"/>
        <v>1</v>
      </c>
    </row>
    <row r="2125" spans="1:8" x14ac:dyDescent="0.2">
      <c r="A2125" s="3" t="s">
        <v>29</v>
      </c>
      <c r="B2125" s="2">
        <v>7</v>
      </c>
      <c r="C2125" s="3" t="s">
        <v>5</v>
      </c>
      <c r="D2125">
        <v>0</v>
      </c>
      <c r="E2125" s="76">
        <v>3.9269908169872414</v>
      </c>
      <c r="F2125" s="76">
        <v>0.59405988570219026</v>
      </c>
      <c r="G2125" s="76">
        <v>1.3678734371636099</v>
      </c>
      <c r="H2125" s="35">
        <f t="shared" si="38"/>
        <v>7</v>
      </c>
    </row>
    <row r="2126" spans="1:8" x14ac:dyDescent="0.2">
      <c r="A2126" s="11" t="s">
        <v>29</v>
      </c>
      <c r="B2126" s="7">
        <v>7</v>
      </c>
      <c r="C2126" s="11" t="s">
        <v>5</v>
      </c>
      <c r="D2126">
        <v>50</v>
      </c>
      <c r="E2126" s="76">
        <v>5.6548667764616276</v>
      </c>
      <c r="F2126" s="76">
        <v>0.75242237779743992</v>
      </c>
      <c r="G2126" s="76">
        <v>1.7325165507515192</v>
      </c>
      <c r="H2126" s="35">
        <f t="shared" si="38"/>
        <v>7</v>
      </c>
    </row>
    <row r="2127" spans="1:8" x14ac:dyDescent="0.2">
      <c r="A2127" s="3" t="s">
        <v>29</v>
      </c>
      <c r="B2127" s="2">
        <v>8</v>
      </c>
      <c r="C2127" s="3" t="s">
        <v>5</v>
      </c>
      <c r="D2127">
        <v>0</v>
      </c>
      <c r="E2127" s="76">
        <v>0.94247779607693793</v>
      </c>
      <c r="F2127" s="76">
        <v>-2.5728872586203724E-2</v>
      </c>
      <c r="G2127" s="76">
        <v>-5.9242918476535858E-2</v>
      </c>
      <c r="H2127" s="35">
        <f t="shared" si="38"/>
        <v>1</v>
      </c>
    </row>
    <row r="2128" spans="1:8" x14ac:dyDescent="0.2">
      <c r="A2128" s="11" t="s">
        <v>29</v>
      </c>
      <c r="B2128" s="7">
        <v>8</v>
      </c>
      <c r="C2128" s="11" t="s">
        <v>5</v>
      </c>
      <c r="D2128">
        <v>40</v>
      </c>
      <c r="E2128" s="76">
        <v>12.566370614359172</v>
      </c>
      <c r="F2128" s="76">
        <v>1.0992098640220962</v>
      </c>
      <c r="G2128" s="76">
        <v>2.5310242469692907</v>
      </c>
      <c r="H2128" s="35">
        <f t="shared" si="38"/>
        <v>20</v>
      </c>
    </row>
    <row r="2129" spans="1:8" x14ac:dyDescent="0.2">
      <c r="A2129" s="11" t="s">
        <v>29</v>
      </c>
      <c r="B2129" s="7">
        <v>8</v>
      </c>
      <c r="C2129" s="11" t="s">
        <v>5</v>
      </c>
      <c r="D2129">
        <v>0</v>
      </c>
      <c r="E2129" s="76">
        <v>9.4247779607693793</v>
      </c>
      <c r="F2129" s="76">
        <v>0.97427112741379629</v>
      </c>
      <c r="G2129" s="76">
        <v>2.2433421745175099</v>
      </c>
      <c r="H2129" s="35">
        <f t="shared" si="38"/>
        <v>20</v>
      </c>
    </row>
    <row r="2130" spans="1:8" x14ac:dyDescent="0.2">
      <c r="A2130" s="3" t="s">
        <v>29</v>
      </c>
      <c r="B2130" s="2">
        <v>9</v>
      </c>
      <c r="C2130" s="3" t="s">
        <v>5</v>
      </c>
      <c r="D2130">
        <v>0</v>
      </c>
      <c r="E2130" s="76">
        <v>0.37699111843077515</v>
      </c>
      <c r="F2130" s="76">
        <v>-0.42366888125824137</v>
      </c>
      <c r="G2130" s="76">
        <v>-0.97553365035069095</v>
      </c>
      <c r="H2130" s="35">
        <f t="shared" si="38"/>
        <v>1</v>
      </c>
    </row>
    <row r="2131" spans="1:8" x14ac:dyDescent="0.2">
      <c r="A2131" s="11" t="s">
        <v>29</v>
      </c>
      <c r="B2131" s="7">
        <v>9</v>
      </c>
      <c r="C2131" s="11" t="s">
        <v>5</v>
      </c>
      <c r="D2131">
        <v>60</v>
      </c>
      <c r="E2131" s="76">
        <v>7.5398223686155035</v>
      </c>
      <c r="F2131" s="76">
        <v>0.87736111440573983</v>
      </c>
      <c r="G2131" s="76">
        <v>2.0201986232033002</v>
      </c>
      <c r="H2131" s="35">
        <f t="shared" si="38"/>
        <v>20</v>
      </c>
    </row>
    <row r="2132" spans="1:8" x14ac:dyDescent="0.2">
      <c r="A2132" s="11" t="s">
        <v>29</v>
      </c>
      <c r="B2132" s="7">
        <v>9</v>
      </c>
      <c r="C2132" s="11" t="s">
        <v>5</v>
      </c>
      <c r="D2132">
        <v>10</v>
      </c>
      <c r="E2132" s="76">
        <v>1.5707963267948966</v>
      </c>
      <c r="F2132" s="76">
        <v>0.19611987703015263</v>
      </c>
      <c r="G2132" s="76">
        <v>0.45158270528945482</v>
      </c>
      <c r="H2132" s="35">
        <f t="shared" si="38"/>
        <v>3</v>
      </c>
    </row>
    <row r="2133" spans="1:8" x14ac:dyDescent="0.2">
      <c r="A2133" s="11" t="s">
        <v>29</v>
      </c>
      <c r="B2133" s="7">
        <v>9</v>
      </c>
      <c r="C2133" s="11" t="s">
        <v>5</v>
      </c>
      <c r="D2133">
        <v>30</v>
      </c>
      <c r="E2133" s="76">
        <v>5.6548667764616276</v>
      </c>
      <c r="F2133" s="76">
        <v>0.75242237779743992</v>
      </c>
      <c r="G2133" s="76">
        <v>1.7325165507515192</v>
      </c>
      <c r="H2133" s="35">
        <f t="shared" si="38"/>
        <v>7</v>
      </c>
    </row>
    <row r="2134" spans="1:8" x14ac:dyDescent="0.2">
      <c r="A2134" s="3" t="s">
        <v>29</v>
      </c>
      <c r="B2134" s="2">
        <v>1</v>
      </c>
      <c r="C2134" s="3" t="s">
        <v>8</v>
      </c>
      <c r="D2134">
        <v>0</v>
      </c>
      <c r="E2134" s="76">
        <v>18.06415775814131</v>
      </c>
      <c r="F2134" s="76">
        <v>1.2568177173837642</v>
      </c>
      <c r="G2134" s="76">
        <v>2.8939297406586593</v>
      </c>
      <c r="H2134" s="35">
        <f t="shared" si="38"/>
        <v>20</v>
      </c>
    </row>
    <row r="2135" spans="1:8" x14ac:dyDescent="0.2">
      <c r="A2135" s="3" t="s">
        <v>29</v>
      </c>
      <c r="B2135" s="2">
        <v>1</v>
      </c>
      <c r="C2135" s="3" t="s">
        <v>8</v>
      </c>
      <c r="D2135">
        <v>60</v>
      </c>
      <c r="E2135" s="76">
        <v>8.2466807156732074</v>
      </c>
      <c r="F2135" s="76">
        <v>0.91627918043610956</v>
      </c>
      <c r="G2135" s="76">
        <v>2.1098107818929872</v>
      </c>
      <c r="H2135" s="35">
        <f t="shared" si="38"/>
        <v>20</v>
      </c>
    </row>
    <row r="2136" spans="1:8" x14ac:dyDescent="0.2">
      <c r="A2136" s="3" t="s">
        <v>29</v>
      </c>
      <c r="B2136" s="2">
        <v>1</v>
      </c>
      <c r="C2136" s="3" t="s">
        <v>8</v>
      </c>
      <c r="D2136">
        <v>40</v>
      </c>
      <c r="E2136" s="76">
        <v>17.090264035528477</v>
      </c>
      <c r="F2136" s="76">
        <v>1.2327487723923138</v>
      </c>
      <c r="G2136" s="76">
        <v>2.8385089467172517</v>
      </c>
      <c r="H2136" s="35">
        <f t="shared" si="38"/>
        <v>20</v>
      </c>
    </row>
    <row r="2137" spans="1:8" x14ac:dyDescent="0.2">
      <c r="A2137" s="3" t="s">
        <v>29</v>
      </c>
      <c r="B2137" s="2">
        <v>1</v>
      </c>
      <c r="C2137" s="3" t="s">
        <v>8</v>
      </c>
      <c r="D2137">
        <v>0</v>
      </c>
      <c r="E2137" s="76">
        <v>3.7777651659417266</v>
      </c>
      <c r="F2137" s="76">
        <v>0.57723495774000322</v>
      </c>
      <c r="G2137" s="76">
        <v>1.3291326088471795</v>
      </c>
      <c r="H2137" s="35">
        <f t="shared" si="38"/>
        <v>7</v>
      </c>
    </row>
    <row r="2138" spans="1:8" x14ac:dyDescent="0.2">
      <c r="A2138" s="3" t="s">
        <v>29</v>
      </c>
      <c r="B2138" s="2">
        <v>1</v>
      </c>
      <c r="C2138" s="3" t="s">
        <v>8</v>
      </c>
      <c r="D2138">
        <v>20</v>
      </c>
      <c r="E2138" s="76">
        <v>30.630528372500482</v>
      </c>
      <c r="F2138" s="76">
        <v>1.4861544883926707</v>
      </c>
      <c r="G2138" s="76">
        <v>3.4219971708591559</v>
      </c>
      <c r="H2138" s="35">
        <f t="shared" si="38"/>
        <v>55</v>
      </c>
    </row>
    <row r="2139" spans="1:8" x14ac:dyDescent="0.2">
      <c r="A2139" s="3" t="s">
        <v>29</v>
      </c>
      <c r="B2139" s="2">
        <v>1</v>
      </c>
      <c r="C2139" s="3" t="s">
        <v>8</v>
      </c>
      <c r="D2139">
        <v>0</v>
      </c>
      <c r="E2139" s="76">
        <v>2.5918139392115793</v>
      </c>
      <c r="F2139" s="76">
        <v>0.41360382124405892</v>
      </c>
      <c r="G2139" s="76">
        <v>0.95235799320194403</v>
      </c>
      <c r="H2139" s="35">
        <f t="shared" si="38"/>
        <v>3</v>
      </c>
    </row>
    <row r="2140" spans="1:8" x14ac:dyDescent="0.2">
      <c r="A2140" s="3" t="s">
        <v>29</v>
      </c>
      <c r="B2140" s="2">
        <v>1</v>
      </c>
      <c r="C2140" s="3" t="s">
        <v>8</v>
      </c>
      <c r="D2140">
        <v>35</v>
      </c>
      <c r="E2140" s="76">
        <v>308.26877913349847</v>
      </c>
      <c r="F2140" s="76">
        <v>2.4889295424474427</v>
      </c>
      <c r="G2140" s="76">
        <v>5.7309720619519728</v>
      </c>
      <c r="H2140" s="35">
        <f t="shared" si="38"/>
        <v>403</v>
      </c>
    </row>
    <row r="2141" spans="1:8" x14ac:dyDescent="0.2">
      <c r="A2141" s="11" t="s">
        <v>29</v>
      </c>
      <c r="B2141" s="7">
        <v>1</v>
      </c>
      <c r="C2141" s="11" t="s">
        <v>8</v>
      </c>
      <c r="D2141">
        <v>0</v>
      </c>
      <c r="E2141" s="76">
        <v>9.2991142546257883</v>
      </c>
      <c r="F2141" s="76">
        <v>0.96844158375307243</v>
      </c>
      <c r="G2141" s="76">
        <v>2.2299191541853691</v>
      </c>
      <c r="H2141" s="35">
        <f t="shared" si="38"/>
        <v>20</v>
      </c>
    </row>
    <row r="2142" spans="1:8" x14ac:dyDescent="0.2">
      <c r="A2142" s="11" t="s">
        <v>29</v>
      </c>
      <c r="B2142" s="7">
        <v>1</v>
      </c>
      <c r="C2142" s="11" t="s">
        <v>8</v>
      </c>
      <c r="D2142">
        <v>10</v>
      </c>
      <c r="E2142" s="76">
        <v>53.030083992595706</v>
      </c>
      <c r="F2142" s="76">
        <v>1.7245223149837701</v>
      </c>
      <c r="G2142" s="76">
        <v>3.970859375017211</v>
      </c>
      <c r="H2142" s="35">
        <f t="shared" si="38"/>
        <v>55</v>
      </c>
    </row>
    <row r="2143" spans="1:8" x14ac:dyDescent="0.2">
      <c r="A2143" s="3" t="s">
        <v>29</v>
      </c>
      <c r="B2143" s="2">
        <v>2</v>
      </c>
      <c r="C2143" s="3" t="s">
        <v>8</v>
      </c>
      <c r="D2143">
        <v>0</v>
      </c>
      <c r="E2143" s="76">
        <v>5.2621676947629039</v>
      </c>
      <c r="F2143" s="76">
        <v>0.72116468406699796</v>
      </c>
      <c r="G2143" s="76">
        <v>1.6605430511264301</v>
      </c>
      <c r="H2143" s="35">
        <f t="shared" si="38"/>
        <v>7</v>
      </c>
    </row>
    <row r="2144" spans="1:8" x14ac:dyDescent="0.2">
      <c r="A2144" s="3" t="s">
        <v>29</v>
      </c>
      <c r="B2144" s="2">
        <v>2</v>
      </c>
      <c r="C2144" s="3" t="s">
        <v>8</v>
      </c>
      <c r="D2144">
        <v>0</v>
      </c>
      <c r="E2144" s="76">
        <v>6.5973445725385655</v>
      </c>
      <c r="F2144" s="76">
        <v>0.8193691674280531</v>
      </c>
      <c r="G2144" s="76">
        <v>1.8866672305787775</v>
      </c>
      <c r="H2144" s="35">
        <f t="shared" si="38"/>
        <v>7</v>
      </c>
    </row>
    <row r="2145" spans="1:8" x14ac:dyDescent="0.2">
      <c r="A2145" s="3" t="s">
        <v>29</v>
      </c>
      <c r="B2145" s="2">
        <v>2</v>
      </c>
      <c r="C2145" s="3" t="s">
        <v>8</v>
      </c>
      <c r="D2145">
        <v>0</v>
      </c>
      <c r="E2145" s="76">
        <v>1.7671458676442586</v>
      </c>
      <c r="F2145" s="76">
        <v>0.24727239947753393</v>
      </c>
      <c r="G2145" s="76">
        <v>0.56936574094583825</v>
      </c>
      <c r="H2145" s="35">
        <f t="shared" si="38"/>
        <v>3</v>
      </c>
    </row>
    <row r="2146" spans="1:8" x14ac:dyDescent="0.2">
      <c r="A2146" s="3" t="s">
        <v>29</v>
      </c>
      <c r="B2146" s="2">
        <v>2</v>
      </c>
      <c r="C2146" s="3" t="s">
        <v>8</v>
      </c>
      <c r="D2146">
        <v>0</v>
      </c>
      <c r="E2146" s="76">
        <v>2.3561944901923448</v>
      </c>
      <c r="F2146" s="76">
        <v>0.37221113608583389</v>
      </c>
      <c r="G2146" s="76">
        <v>0.85704781339761926</v>
      </c>
      <c r="H2146" s="35">
        <f t="shared" si="38"/>
        <v>3</v>
      </c>
    </row>
    <row r="2147" spans="1:8" x14ac:dyDescent="0.2">
      <c r="A2147" s="11" t="s">
        <v>29</v>
      </c>
      <c r="B2147" s="7">
        <v>2</v>
      </c>
      <c r="C2147" s="11" t="s">
        <v>8</v>
      </c>
      <c r="D2147">
        <v>5</v>
      </c>
      <c r="E2147" s="76">
        <v>29.405307237600468</v>
      </c>
      <c r="F2147" s="76">
        <v>1.4684257214322392</v>
      </c>
      <c r="G2147" s="76">
        <v>3.3811751763389011</v>
      </c>
      <c r="H2147" s="35">
        <f t="shared" si="38"/>
        <v>55</v>
      </c>
    </row>
    <row r="2148" spans="1:8" x14ac:dyDescent="0.2">
      <c r="A2148" s="11" t="s">
        <v>29</v>
      </c>
      <c r="B2148" s="7">
        <v>2</v>
      </c>
      <c r="C2148" s="11" t="s">
        <v>8</v>
      </c>
      <c r="D2148">
        <v>0</v>
      </c>
      <c r="E2148" s="76">
        <v>0.78539816339744828</v>
      </c>
      <c r="F2148" s="76">
        <v>-0.10491011863382856</v>
      </c>
      <c r="G2148" s="76">
        <v>-0.24156447527049049</v>
      </c>
      <c r="H2148" s="35">
        <f t="shared" si="38"/>
        <v>1</v>
      </c>
    </row>
    <row r="2149" spans="1:8" x14ac:dyDescent="0.2">
      <c r="A2149" s="11" t="s">
        <v>29</v>
      </c>
      <c r="B2149" s="7">
        <v>2</v>
      </c>
      <c r="C2149" s="11" t="s">
        <v>8</v>
      </c>
      <c r="D2149">
        <v>0</v>
      </c>
      <c r="E2149" s="76">
        <v>3.9269908169872414</v>
      </c>
      <c r="F2149" s="76">
        <v>0.59405988570219026</v>
      </c>
      <c r="G2149" s="76">
        <v>1.3678734371636099</v>
      </c>
      <c r="H2149" s="35">
        <f t="shared" si="38"/>
        <v>7</v>
      </c>
    </row>
    <row r="2150" spans="1:8" x14ac:dyDescent="0.2">
      <c r="A2150" s="3" t="s">
        <v>29</v>
      </c>
      <c r="B2150" s="2">
        <v>3</v>
      </c>
      <c r="C2150" s="3" t="s">
        <v>8</v>
      </c>
      <c r="D2150">
        <v>0</v>
      </c>
      <c r="E2150" s="76">
        <v>11.812388377497625</v>
      </c>
      <c r="F2150" s="76">
        <v>1.072337717621795</v>
      </c>
      <c r="G2150" s="76">
        <v>2.4691488432512037</v>
      </c>
      <c r="H2150" s="35">
        <f t="shared" si="38"/>
        <v>20</v>
      </c>
    </row>
    <row r="2151" spans="1:8" x14ac:dyDescent="0.2">
      <c r="A2151" s="3" t="s">
        <v>29</v>
      </c>
      <c r="B2151" s="2">
        <v>3</v>
      </c>
      <c r="C2151" s="3" t="s">
        <v>8</v>
      </c>
      <c r="D2151">
        <v>0</v>
      </c>
      <c r="E2151" s="76">
        <v>3.3929200658769769</v>
      </c>
      <c r="F2151" s="76">
        <v>0.53057362818108356</v>
      </c>
      <c r="G2151" s="76">
        <v>1.2216909269855285</v>
      </c>
      <c r="H2151" s="35">
        <f t="shared" si="38"/>
        <v>7</v>
      </c>
    </row>
    <row r="2152" spans="1:8" x14ac:dyDescent="0.2">
      <c r="A2152" s="3" t="s">
        <v>29</v>
      </c>
      <c r="B2152" s="2">
        <v>3</v>
      </c>
      <c r="C2152" s="3" t="s">
        <v>8</v>
      </c>
      <c r="D2152">
        <v>10</v>
      </c>
      <c r="E2152" s="76">
        <v>2.5761059759436304</v>
      </c>
      <c r="F2152" s="76">
        <v>0.41096372507785056</v>
      </c>
      <c r="G2152" s="76">
        <v>0.94627894712556193</v>
      </c>
      <c r="H2152" s="35">
        <f t="shared" si="38"/>
        <v>3</v>
      </c>
    </row>
    <row r="2153" spans="1:8" x14ac:dyDescent="0.2">
      <c r="A2153" s="3" t="s">
        <v>29</v>
      </c>
      <c r="B2153" s="2">
        <v>3</v>
      </c>
      <c r="C2153" s="3" t="s">
        <v>8</v>
      </c>
      <c r="D2153">
        <v>0</v>
      </c>
      <c r="E2153" s="76">
        <v>24.347343065320896</v>
      </c>
      <c r="F2153" s="76">
        <v>1.386451575200444</v>
      </c>
      <c r="G2153" s="76">
        <v>3.1924227292146559</v>
      </c>
      <c r="H2153" s="35">
        <f t="shared" si="38"/>
        <v>55</v>
      </c>
    </row>
    <row r="2154" spans="1:8" x14ac:dyDescent="0.2">
      <c r="A2154" s="3" t="s">
        <v>29</v>
      </c>
      <c r="B2154" s="2">
        <v>3</v>
      </c>
      <c r="C2154" s="3" t="s">
        <v>8</v>
      </c>
      <c r="D2154">
        <v>0</v>
      </c>
      <c r="E2154" s="76">
        <v>3.8641589639154454</v>
      </c>
      <c r="F2154" s="76">
        <v>0.58705498413353174</v>
      </c>
      <c r="G2154" s="76">
        <v>1.3517440552337263</v>
      </c>
      <c r="H2154" s="35">
        <f t="shared" si="38"/>
        <v>7</v>
      </c>
    </row>
    <row r="2155" spans="1:8" x14ac:dyDescent="0.2">
      <c r="A2155" s="3" t="s">
        <v>29</v>
      </c>
      <c r="B2155" s="2">
        <v>3</v>
      </c>
      <c r="C2155" s="3" t="s">
        <v>8</v>
      </c>
      <c r="D2155">
        <v>0</v>
      </c>
      <c r="E2155" s="76">
        <v>37.699111843077517</v>
      </c>
      <c r="F2155" s="76">
        <v>1.5763311187417586</v>
      </c>
      <c r="G2155" s="76">
        <v>3.6296365356374003</v>
      </c>
      <c r="H2155" s="35">
        <f t="shared" si="38"/>
        <v>55</v>
      </c>
    </row>
    <row r="2156" spans="1:8" x14ac:dyDescent="0.2">
      <c r="A2156" s="3" t="s">
        <v>29</v>
      </c>
      <c r="B2156" s="2">
        <v>4</v>
      </c>
      <c r="C2156" s="3" t="s">
        <v>8</v>
      </c>
      <c r="D2156">
        <v>0</v>
      </c>
      <c r="E2156" s="76">
        <v>10.013826583317465</v>
      </c>
      <c r="F2156" s="76">
        <v>1.0006000661361454</v>
      </c>
      <c r="G2156" s="76">
        <v>2.3039667963339445</v>
      </c>
      <c r="H2156" s="35">
        <f t="shared" si="38"/>
        <v>20</v>
      </c>
    </row>
    <row r="2157" spans="1:8" x14ac:dyDescent="0.2">
      <c r="A2157" s="3" t="s">
        <v>29</v>
      </c>
      <c r="B2157" s="2">
        <v>4</v>
      </c>
      <c r="C2157" s="3" t="s">
        <v>8</v>
      </c>
      <c r="D2157">
        <v>0</v>
      </c>
      <c r="E2157" s="76">
        <v>0.94247779607693793</v>
      </c>
      <c r="F2157" s="76">
        <v>-2.5728872586203724E-2</v>
      </c>
      <c r="G2157" s="76">
        <v>-5.9242918476535858E-2</v>
      </c>
      <c r="H2157" s="35">
        <f t="shared" si="38"/>
        <v>1</v>
      </c>
    </row>
    <row r="2158" spans="1:8" x14ac:dyDescent="0.2">
      <c r="A2158" s="3" t="s">
        <v>29</v>
      </c>
      <c r="B2158" s="2">
        <v>4</v>
      </c>
      <c r="C2158" s="3" t="s">
        <v>8</v>
      </c>
      <c r="D2158">
        <v>0</v>
      </c>
      <c r="E2158" s="76">
        <v>12.252211349000195</v>
      </c>
      <c r="F2158" s="76">
        <v>1.088214479720633</v>
      </c>
      <c r="G2158" s="76">
        <v>2.5057064389850012</v>
      </c>
      <c r="H2158" s="35">
        <f t="shared" si="38"/>
        <v>20</v>
      </c>
    </row>
    <row r="2159" spans="1:8" x14ac:dyDescent="0.2">
      <c r="A2159" s="3" t="s">
        <v>29</v>
      </c>
      <c r="B2159" s="2">
        <v>4</v>
      </c>
      <c r="C2159" s="3" t="s">
        <v>8</v>
      </c>
      <c r="D2159">
        <v>0</v>
      </c>
      <c r="E2159" s="76">
        <v>1.4137166941154069</v>
      </c>
      <c r="F2159" s="76">
        <v>0.15036238646947753</v>
      </c>
      <c r="G2159" s="76">
        <v>0.34622218963162854</v>
      </c>
      <c r="H2159" s="35">
        <f t="shared" si="38"/>
        <v>3</v>
      </c>
    </row>
    <row r="2160" spans="1:8" x14ac:dyDescent="0.2">
      <c r="A2160" s="3" t="s">
        <v>29</v>
      </c>
      <c r="B2160" s="2">
        <v>4</v>
      </c>
      <c r="C2160" s="3" t="s">
        <v>8</v>
      </c>
      <c r="D2160">
        <v>0</v>
      </c>
      <c r="E2160" s="76">
        <v>24.347343065320896</v>
      </c>
      <c r="F2160" s="76">
        <v>1.386451575200444</v>
      </c>
      <c r="G2160" s="76">
        <v>3.1924227292146559</v>
      </c>
      <c r="H2160" s="35">
        <f t="shared" si="38"/>
        <v>55</v>
      </c>
    </row>
    <row r="2161" spans="1:8" x14ac:dyDescent="0.2">
      <c r="A2161" s="3" t="s">
        <v>29</v>
      </c>
      <c r="B2161" s="2">
        <v>4</v>
      </c>
      <c r="C2161" s="3" t="s">
        <v>8</v>
      </c>
      <c r="D2161">
        <v>0</v>
      </c>
      <c r="E2161" s="76">
        <v>12.959069696057897</v>
      </c>
      <c r="F2161" s="76">
        <v>1.1125738255800777</v>
      </c>
      <c r="G2161" s="76">
        <v>2.5617959056360444</v>
      </c>
      <c r="H2161" s="35">
        <f t="shared" si="38"/>
        <v>20</v>
      </c>
    </row>
    <row r="2162" spans="1:8" x14ac:dyDescent="0.2">
      <c r="A2162" s="3" t="s">
        <v>29</v>
      </c>
      <c r="B2162" s="2">
        <v>4</v>
      </c>
      <c r="C2162" s="3" t="s">
        <v>8</v>
      </c>
      <c r="D2162">
        <v>0</v>
      </c>
      <c r="E2162" s="76">
        <v>40.055306333269861</v>
      </c>
      <c r="F2162" s="76">
        <v>1.6026600574641079</v>
      </c>
      <c r="G2162" s="76">
        <v>3.6902611574538353</v>
      </c>
      <c r="H2162" s="35">
        <f t="shared" si="38"/>
        <v>55</v>
      </c>
    </row>
    <row r="2163" spans="1:8" x14ac:dyDescent="0.2">
      <c r="A2163" s="3" t="s">
        <v>29</v>
      </c>
      <c r="B2163" s="2">
        <v>5</v>
      </c>
      <c r="C2163" s="3" t="s">
        <v>8</v>
      </c>
      <c r="D2163">
        <v>0</v>
      </c>
      <c r="E2163" s="76">
        <v>27.488935718910689</v>
      </c>
      <c r="F2163" s="76">
        <v>1.4391579257164471</v>
      </c>
      <c r="G2163" s="76">
        <v>3.3137835862189231</v>
      </c>
      <c r="H2163" s="35">
        <f t="shared" si="38"/>
        <v>55</v>
      </c>
    </row>
    <row r="2164" spans="1:8" x14ac:dyDescent="0.2">
      <c r="A2164" s="3" t="s">
        <v>29</v>
      </c>
      <c r="B2164" s="2">
        <v>5</v>
      </c>
      <c r="C2164" s="3" t="s">
        <v>8</v>
      </c>
      <c r="D2164">
        <v>2</v>
      </c>
      <c r="E2164" s="76">
        <v>44.374996231955826</v>
      </c>
      <c r="F2164" s="76">
        <v>1.6471383291856099</v>
      </c>
      <c r="G2164" s="76">
        <v>3.7926761628819046</v>
      </c>
      <c r="H2164" s="35">
        <f t="shared" si="38"/>
        <v>55</v>
      </c>
    </row>
    <row r="2165" spans="1:8" x14ac:dyDescent="0.2">
      <c r="A2165" s="3" t="s">
        <v>29</v>
      </c>
      <c r="B2165" s="2">
        <v>5</v>
      </c>
      <c r="C2165" s="3" t="s">
        <v>8</v>
      </c>
      <c r="D2165">
        <v>0</v>
      </c>
      <c r="E2165" s="76">
        <v>2.0734511513692637</v>
      </c>
      <c r="F2165" s="76">
        <v>0.31669380823600257</v>
      </c>
      <c r="G2165" s="76">
        <v>0.72921444188773443</v>
      </c>
      <c r="H2165" s="35">
        <f t="shared" si="38"/>
        <v>3</v>
      </c>
    </row>
    <row r="2166" spans="1:8" x14ac:dyDescent="0.2">
      <c r="A2166" s="3" t="s">
        <v>29</v>
      </c>
      <c r="B2166" s="2">
        <v>5</v>
      </c>
      <c r="C2166" s="3" t="s">
        <v>8</v>
      </c>
      <c r="D2166">
        <v>0</v>
      </c>
      <c r="E2166" s="76">
        <v>22.148228207808042</v>
      </c>
      <c r="F2166" s="76">
        <v>1.3453389896855326</v>
      </c>
      <c r="G2166" s="76">
        <v>3.0977575026735775</v>
      </c>
      <c r="H2166" s="35">
        <f t="shared" si="38"/>
        <v>55</v>
      </c>
    </row>
    <row r="2167" spans="1:8" x14ac:dyDescent="0.2">
      <c r="A2167" s="3" t="s">
        <v>29</v>
      </c>
      <c r="B2167" s="2">
        <v>5</v>
      </c>
      <c r="C2167" s="3" t="s">
        <v>8</v>
      </c>
      <c r="D2167">
        <v>0</v>
      </c>
      <c r="E2167" s="76">
        <v>5.3092915845667505</v>
      </c>
      <c r="F2167" s="76">
        <v>0.72503657730780735</v>
      </c>
      <c r="G2167" s="76">
        <v>1.6694584147843823</v>
      </c>
      <c r="H2167" s="35">
        <f t="shared" si="38"/>
        <v>7</v>
      </c>
    </row>
    <row r="2168" spans="1:8" x14ac:dyDescent="0.2">
      <c r="A2168" s="3" t="s">
        <v>29</v>
      </c>
      <c r="B2168" s="2">
        <v>5</v>
      </c>
      <c r="C2168" s="3" t="s">
        <v>8</v>
      </c>
      <c r="D2168">
        <v>0</v>
      </c>
      <c r="E2168" s="76">
        <v>37.078647293993541</v>
      </c>
      <c r="F2168" s="76">
        <v>1.5691238817974265</v>
      </c>
      <c r="G2168" s="76">
        <v>3.613041259287705</v>
      </c>
      <c r="H2168" s="35">
        <f t="shared" si="38"/>
        <v>55</v>
      </c>
    </row>
    <row r="2169" spans="1:8" x14ac:dyDescent="0.2">
      <c r="A2169" s="3" t="s">
        <v>29</v>
      </c>
      <c r="B2169" s="2">
        <v>5</v>
      </c>
      <c r="C2169" s="3" t="s">
        <v>8</v>
      </c>
      <c r="D2169">
        <v>0</v>
      </c>
      <c r="E2169" s="76">
        <v>2.2619467105846511</v>
      </c>
      <c r="F2169" s="76">
        <v>0.35448236912540232</v>
      </c>
      <c r="G2169" s="76">
        <v>0.81622581887736412</v>
      </c>
      <c r="H2169" s="35">
        <f t="shared" si="38"/>
        <v>3</v>
      </c>
    </row>
    <row r="2170" spans="1:8" x14ac:dyDescent="0.2">
      <c r="A2170" s="11" t="s">
        <v>29</v>
      </c>
      <c r="B2170" s="7">
        <v>5</v>
      </c>
      <c r="C2170" s="11" t="s">
        <v>8</v>
      </c>
      <c r="D2170">
        <v>0</v>
      </c>
      <c r="E2170" s="76">
        <v>0.78539816339744828</v>
      </c>
      <c r="F2170" s="76">
        <v>-0.10491011863382856</v>
      </c>
      <c r="G2170" s="76">
        <v>-0.24156447527049049</v>
      </c>
      <c r="H2170" s="35">
        <f t="shared" si="38"/>
        <v>1</v>
      </c>
    </row>
    <row r="2171" spans="1:8" x14ac:dyDescent="0.2">
      <c r="A2171" s="11" t="s">
        <v>29</v>
      </c>
      <c r="B2171" s="7">
        <v>5</v>
      </c>
      <c r="C2171" s="11" t="s">
        <v>8</v>
      </c>
      <c r="D2171">
        <v>5</v>
      </c>
      <c r="E2171" s="76">
        <v>3.1415926535897931</v>
      </c>
      <c r="F2171" s="76">
        <v>0.49714987269413385</v>
      </c>
      <c r="G2171" s="76">
        <v>1.1447298858494002</v>
      </c>
      <c r="H2171" s="35">
        <f t="shared" si="38"/>
        <v>7</v>
      </c>
    </row>
    <row r="2172" spans="1:8" x14ac:dyDescent="0.2">
      <c r="A2172" s="11" t="s">
        <v>29</v>
      </c>
      <c r="B2172" s="7">
        <v>5</v>
      </c>
      <c r="C2172" s="11" t="s">
        <v>8</v>
      </c>
      <c r="D2172">
        <v>0</v>
      </c>
      <c r="E2172" s="76">
        <v>0.78539816339744828</v>
      </c>
      <c r="F2172" s="76">
        <v>-0.10491011863382856</v>
      </c>
      <c r="G2172" s="76">
        <v>-0.24156447527049049</v>
      </c>
      <c r="H2172" s="35">
        <f t="shared" si="38"/>
        <v>1</v>
      </c>
    </row>
    <row r="2173" spans="1:8" x14ac:dyDescent="0.2">
      <c r="A2173" s="11" t="s">
        <v>29</v>
      </c>
      <c r="B2173" s="7">
        <v>5</v>
      </c>
      <c r="C2173" s="11" t="s">
        <v>8</v>
      </c>
      <c r="D2173">
        <v>5</v>
      </c>
      <c r="E2173" s="76">
        <v>392.69908169872411</v>
      </c>
      <c r="F2173" s="76">
        <v>2.5940598857021904</v>
      </c>
      <c r="G2173" s="76">
        <v>5.9730436231517015</v>
      </c>
      <c r="H2173" s="35">
        <f t="shared" si="38"/>
        <v>403</v>
      </c>
    </row>
    <row r="2174" spans="1:8" x14ac:dyDescent="0.2">
      <c r="A2174" s="3" t="s">
        <v>29</v>
      </c>
      <c r="B2174" s="2">
        <v>6</v>
      </c>
      <c r="C2174" s="3" t="s">
        <v>8</v>
      </c>
      <c r="D2174">
        <v>10</v>
      </c>
      <c r="E2174" s="76">
        <v>12.063715789784807</v>
      </c>
      <c r="F2174" s="76">
        <v>1.0814810970616646</v>
      </c>
      <c r="G2174" s="76">
        <v>2.4902022524490359</v>
      </c>
      <c r="H2174" s="35">
        <f t="shared" si="38"/>
        <v>20</v>
      </c>
    </row>
    <row r="2175" spans="1:8" x14ac:dyDescent="0.2">
      <c r="A2175" s="3" t="s">
        <v>29</v>
      </c>
      <c r="B2175" s="2">
        <v>6</v>
      </c>
      <c r="C2175" s="3" t="s">
        <v>8</v>
      </c>
      <c r="D2175">
        <v>0</v>
      </c>
      <c r="E2175" s="76">
        <v>70.489485164920978</v>
      </c>
      <c r="F2175" s="76">
        <v>1.8481243386165283</v>
      </c>
      <c r="G2175" s="76">
        <v>4.2554635520978978</v>
      </c>
      <c r="H2175" s="35">
        <f t="shared" si="38"/>
        <v>148</v>
      </c>
    </row>
    <row r="2176" spans="1:8" x14ac:dyDescent="0.2">
      <c r="A2176" s="3" t="s">
        <v>29</v>
      </c>
      <c r="B2176" s="2">
        <v>6</v>
      </c>
      <c r="C2176" s="3" t="s">
        <v>8</v>
      </c>
      <c r="D2176">
        <v>0</v>
      </c>
      <c r="E2176" s="76">
        <v>2.2698006922186256</v>
      </c>
      <c r="F2176" s="76">
        <v>0.35598772412271934</v>
      </c>
      <c r="G2176" s="76">
        <v>0.81969202685385034</v>
      </c>
      <c r="H2176" s="35">
        <f t="shared" si="38"/>
        <v>3</v>
      </c>
    </row>
    <row r="2177" spans="1:8" x14ac:dyDescent="0.2">
      <c r="A2177" s="3" t="s">
        <v>29</v>
      </c>
      <c r="B2177" s="2">
        <v>6</v>
      </c>
      <c r="C2177" s="3" t="s">
        <v>8</v>
      </c>
      <c r="D2177">
        <v>0</v>
      </c>
      <c r="E2177" s="76">
        <v>7.351326809400117</v>
      </c>
      <c r="F2177" s="76">
        <v>0.86636573010427675</v>
      </c>
      <c r="G2177" s="76">
        <v>1.9948808152190103</v>
      </c>
      <c r="H2177" s="35">
        <f t="shared" si="38"/>
        <v>20</v>
      </c>
    </row>
    <row r="2178" spans="1:8" x14ac:dyDescent="0.2">
      <c r="A2178" s="3" t="s">
        <v>29</v>
      </c>
      <c r="B2178" s="2">
        <v>6</v>
      </c>
      <c r="C2178" s="3" t="s">
        <v>8</v>
      </c>
      <c r="D2178">
        <v>0</v>
      </c>
      <c r="E2178" s="76">
        <v>2.2305307840487529</v>
      </c>
      <c r="F2178" s="76">
        <v>0.3484082214132091</v>
      </c>
      <c r="G2178" s="76">
        <v>0.80223957690262415</v>
      </c>
      <c r="H2178" s="35">
        <f t="shared" si="38"/>
        <v>3</v>
      </c>
    </row>
    <row r="2179" spans="1:8" x14ac:dyDescent="0.2">
      <c r="A2179" s="3" t="s">
        <v>29</v>
      </c>
      <c r="B2179" s="2">
        <v>6</v>
      </c>
      <c r="C2179" s="3" t="s">
        <v>8</v>
      </c>
      <c r="D2179">
        <v>0</v>
      </c>
      <c r="E2179" s="76">
        <v>4.7123889803846897</v>
      </c>
      <c r="F2179" s="76">
        <v>0.67324113174981504</v>
      </c>
      <c r="G2179" s="76">
        <v>1.5501949939575645</v>
      </c>
      <c r="H2179" s="35">
        <f t="shared" ref="H2179:H2242" si="39">VLOOKUP(E2179,J$2:K$16,2)</f>
        <v>7</v>
      </c>
    </row>
    <row r="2180" spans="1:8" x14ac:dyDescent="0.2">
      <c r="A2180" s="3" t="s">
        <v>29</v>
      </c>
      <c r="B2180" s="2">
        <v>6</v>
      </c>
      <c r="C2180" s="3" t="s">
        <v>8</v>
      </c>
      <c r="D2180">
        <v>0</v>
      </c>
      <c r="E2180" s="76">
        <v>8.4823001646924414</v>
      </c>
      <c r="F2180" s="76">
        <v>0.92851363685312116</v>
      </c>
      <c r="G2180" s="76">
        <v>2.1379816588596836</v>
      </c>
      <c r="H2180" s="35">
        <f t="shared" si="39"/>
        <v>20</v>
      </c>
    </row>
    <row r="2181" spans="1:8" x14ac:dyDescent="0.2">
      <c r="A2181" s="11" t="s">
        <v>29</v>
      </c>
      <c r="B2181" s="7">
        <v>6</v>
      </c>
      <c r="C2181" s="11" t="s">
        <v>8</v>
      </c>
      <c r="D2181">
        <v>0</v>
      </c>
      <c r="E2181" s="76">
        <v>31.415926535897931</v>
      </c>
      <c r="F2181" s="76">
        <v>1.4971498726941339</v>
      </c>
      <c r="G2181" s="76">
        <v>3.4473149788434458</v>
      </c>
      <c r="H2181" s="35">
        <f t="shared" si="39"/>
        <v>55</v>
      </c>
    </row>
    <row r="2182" spans="1:8" x14ac:dyDescent="0.2">
      <c r="A2182" s="11" t="s">
        <v>29</v>
      </c>
      <c r="B2182" s="7">
        <v>6</v>
      </c>
      <c r="C2182" s="11" t="s">
        <v>8</v>
      </c>
      <c r="D2182">
        <v>10</v>
      </c>
      <c r="E2182" s="76">
        <v>32.044245066615886</v>
      </c>
      <c r="F2182" s="76">
        <v>1.5057500444560514</v>
      </c>
      <c r="G2182" s="76">
        <v>3.4671176061396256</v>
      </c>
      <c r="H2182" s="35">
        <f t="shared" si="39"/>
        <v>55</v>
      </c>
    </row>
    <row r="2183" spans="1:8" x14ac:dyDescent="0.2">
      <c r="A2183" s="11" t="s">
        <v>29</v>
      </c>
      <c r="B2183" s="7">
        <v>6</v>
      </c>
      <c r="C2183" s="11" t="s">
        <v>8</v>
      </c>
      <c r="D2183">
        <v>10</v>
      </c>
      <c r="E2183" s="76">
        <v>32.76681137694154</v>
      </c>
      <c r="F2183" s="76">
        <v>1.5154341811206646</v>
      </c>
      <c r="G2183" s="76">
        <v>3.4894161548620812</v>
      </c>
      <c r="H2183" s="35">
        <f t="shared" si="39"/>
        <v>55</v>
      </c>
    </row>
    <row r="2184" spans="1:8" x14ac:dyDescent="0.2">
      <c r="A2184" s="11" t="s">
        <v>29</v>
      </c>
      <c r="B2184" s="7">
        <v>6</v>
      </c>
      <c r="C2184" s="11" t="s">
        <v>8</v>
      </c>
      <c r="D2184">
        <v>10</v>
      </c>
      <c r="E2184" s="76">
        <v>53.407075111026487</v>
      </c>
      <c r="F2184" s="76">
        <v>1.7275987940724078</v>
      </c>
      <c r="G2184" s="76">
        <v>3.9779432299056161</v>
      </c>
      <c r="H2184" s="35">
        <f t="shared" si="39"/>
        <v>55</v>
      </c>
    </row>
    <row r="2185" spans="1:8" x14ac:dyDescent="0.2">
      <c r="A2185" s="11" t="s">
        <v>29</v>
      </c>
      <c r="B2185" s="7">
        <v>6</v>
      </c>
      <c r="C2185" s="11" t="s">
        <v>8</v>
      </c>
      <c r="D2185">
        <v>10</v>
      </c>
      <c r="E2185" s="76">
        <v>83.440700879344902</v>
      </c>
      <c r="F2185" s="76">
        <v>1.9213779433901137</v>
      </c>
      <c r="G2185" s="76">
        <v>4.4241362104576334</v>
      </c>
      <c r="H2185" s="35">
        <f t="shared" si="39"/>
        <v>148</v>
      </c>
    </row>
    <row r="2186" spans="1:8" x14ac:dyDescent="0.2">
      <c r="A2186" s="3" t="s">
        <v>29</v>
      </c>
      <c r="B2186" s="2">
        <v>7</v>
      </c>
      <c r="C2186" s="3" t="s">
        <v>8</v>
      </c>
      <c r="D2186">
        <v>0</v>
      </c>
      <c r="E2186" s="76">
        <v>8.4823001646924414</v>
      </c>
      <c r="F2186" s="76">
        <v>0.92851363685312116</v>
      </c>
      <c r="G2186" s="76">
        <v>2.1379816588596836</v>
      </c>
      <c r="H2186" s="35">
        <f t="shared" si="39"/>
        <v>20</v>
      </c>
    </row>
    <row r="2187" spans="1:8" x14ac:dyDescent="0.2">
      <c r="A2187" s="3" t="s">
        <v>29</v>
      </c>
      <c r="B2187" s="2">
        <v>7</v>
      </c>
      <c r="C2187" s="3" t="s">
        <v>8</v>
      </c>
      <c r="D2187">
        <v>0</v>
      </c>
      <c r="E2187" s="76">
        <v>0.37699111843077515</v>
      </c>
      <c r="F2187" s="76">
        <v>-0.42366888125824137</v>
      </c>
      <c r="G2187" s="76">
        <v>-0.97553365035069095</v>
      </c>
      <c r="H2187" s="35">
        <f t="shared" si="39"/>
        <v>1</v>
      </c>
    </row>
    <row r="2188" spans="1:8" x14ac:dyDescent="0.2">
      <c r="A2188" s="3" t="s">
        <v>29</v>
      </c>
      <c r="B2188" s="2">
        <v>7</v>
      </c>
      <c r="C2188" s="3" t="s">
        <v>8</v>
      </c>
      <c r="D2188">
        <v>5</v>
      </c>
      <c r="E2188" s="76">
        <v>32.201324699295377</v>
      </c>
      <c r="F2188" s="76">
        <v>1.5078737380859069</v>
      </c>
      <c r="G2188" s="76">
        <v>3.4720075914338171</v>
      </c>
      <c r="H2188" s="35">
        <f t="shared" si="39"/>
        <v>55</v>
      </c>
    </row>
    <row r="2189" spans="1:8" x14ac:dyDescent="0.2">
      <c r="A2189" s="3" t="s">
        <v>29</v>
      </c>
      <c r="B2189" s="2">
        <v>7</v>
      </c>
      <c r="C2189" s="3" t="s">
        <v>8</v>
      </c>
      <c r="D2189">
        <v>0</v>
      </c>
      <c r="E2189" s="76">
        <v>3.1887165433936402</v>
      </c>
      <c r="F2189" s="76">
        <v>0.50361591494336555</v>
      </c>
      <c r="G2189" s="76">
        <v>1.1596184983431508</v>
      </c>
      <c r="H2189" s="35">
        <f t="shared" si="39"/>
        <v>7</v>
      </c>
    </row>
    <row r="2190" spans="1:8" x14ac:dyDescent="0.2">
      <c r="A2190" s="3" t="s">
        <v>29</v>
      </c>
      <c r="B2190" s="2">
        <v>7</v>
      </c>
      <c r="C2190" s="3" t="s">
        <v>8</v>
      </c>
      <c r="D2190">
        <v>0</v>
      </c>
      <c r="E2190" s="76">
        <v>0.47123889803846897</v>
      </c>
      <c r="F2190" s="76">
        <v>-0.32675886825018491</v>
      </c>
      <c r="G2190" s="76">
        <v>-0.75239009903648113</v>
      </c>
      <c r="H2190" s="35">
        <f t="shared" si="39"/>
        <v>1</v>
      </c>
    </row>
    <row r="2191" spans="1:8" x14ac:dyDescent="0.2">
      <c r="A2191" s="3" t="s">
        <v>29</v>
      </c>
      <c r="B2191" s="2">
        <v>7</v>
      </c>
      <c r="C2191" s="3" t="s">
        <v>8</v>
      </c>
      <c r="D2191">
        <v>0</v>
      </c>
      <c r="E2191" s="76">
        <v>29.593802796815851</v>
      </c>
      <c r="F2191" s="76">
        <v>1.4712007754870111</v>
      </c>
      <c r="G2191" s="76">
        <v>3.3875649744376717</v>
      </c>
      <c r="H2191" s="35">
        <f t="shared" si="39"/>
        <v>55</v>
      </c>
    </row>
    <row r="2192" spans="1:8" x14ac:dyDescent="0.2">
      <c r="A2192" s="11" t="s">
        <v>29</v>
      </c>
      <c r="B2192" s="7">
        <v>7</v>
      </c>
      <c r="C2192" s="11" t="s">
        <v>8</v>
      </c>
      <c r="D2192">
        <v>0</v>
      </c>
      <c r="E2192" s="76">
        <v>205.46015954477249</v>
      </c>
      <c r="F2192" s="76">
        <v>2.3127276210184013</v>
      </c>
      <c r="G2192" s="76">
        <v>5.3252521443125529</v>
      </c>
      <c r="H2192" s="35">
        <f t="shared" si="39"/>
        <v>403</v>
      </c>
    </row>
    <row r="2193" spans="1:8" x14ac:dyDescent="0.2">
      <c r="A2193" s="11" t="s">
        <v>29</v>
      </c>
      <c r="B2193" s="7">
        <v>7</v>
      </c>
      <c r="C2193" s="11" t="s">
        <v>8</v>
      </c>
      <c r="D2193">
        <v>5</v>
      </c>
      <c r="E2193" s="76">
        <v>131.16149328737387</v>
      </c>
      <c r="F2193" s="76">
        <v>2.1178063525137549</v>
      </c>
      <c r="G2193" s="76">
        <v>4.8764293371462646</v>
      </c>
      <c r="H2193" s="35">
        <f t="shared" si="39"/>
        <v>148</v>
      </c>
    </row>
    <row r="2194" spans="1:8" x14ac:dyDescent="0.2">
      <c r="A2194" s="11" t="s">
        <v>29</v>
      </c>
      <c r="B2194" s="7">
        <v>7</v>
      </c>
      <c r="C2194" s="11" t="s">
        <v>8</v>
      </c>
      <c r="D2194">
        <v>0</v>
      </c>
      <c r="E2194" s="76">
        <v>224.62387473167021</v>
      </c>
      <c r="F2194" s="76">
        <v>2.3514559144952143</v>
      </c>
      <c r="G2194" s="76">
        <v>5.4144273355493624</v>
      </c>
      <c r="H2194" s="35">
        <f t="shared" si="39"/>
        <v>403</v>
      </c>
    </row>
    <row r="2195" spans="1:8" x14ac:dyDescent="0.2">
      <c r="A2195" s="3" t="s">
        <v>29</v>
      </c>
      <c r="B2195" s="2">
        <v>8</v>
      </c>
      <c r="C2195" s="3" t="s">
        <v>8</v>
      </c>
      <c r="D2195">
        <v>2</v>
      </c>
      <c r="E2195" s="76">
        <v>53.799774192725209</v>
      </c>
      <c r="F2195" s="76">
        <v>1.7307804528585971</v>
      </c>
      <c r="G2195" s="76">
        <v>3.9852692699976893</v>
      </c>
      <c r="H2195" s="35">
        <f t="shared" si="39"/>
        <v>55</v>
      </c>
    </row>
    <row r="2196" spans="1:8" x14ac:dyDescent="0.2">
      <c r="A2196" s="3" t="s">
        <v>29</v>
      </c>
      <c r="B2196" s="2">
        <v>8</v>
      </c>
      <c r="C2196" s="3" t="s">
        <v>8</v>
      </c>
      <c r="D2196">
        <v>10</v>
      </c>
      <c r="E2196" s="76">
        <v>63.224552153494585</v>
      </c>
      <c r="F2196" s="76">
        <v>1.8008857617340399</v>
      </c>
      <c r="G2196" s="76">
        <v>4.1466927091540269</v>
      </c>
      <c r="H2196" s="35">
        <f t="shared" si="39"/>
        <v>148</v>
      </c>
    </row>
    <row r="2197" spans="1:8" x14ac:dyDescent="0.2">
      <c r="A2197" s="3" t="s">
        <v>29</v>
      </c>
      <c r="B2197" s="2">
        <v>8</v>
      </c>
      <c r="C2197" s="3" t="s">
        <v>8</v>
      </c>
      <c r="D2197">
        <v>0</v>
      </c>
      <c r="E2197" s="76">
        <v>6.4088490133231781</v>
      </c>
      <c r="F2197" s="76">
        <v>0.80678004012003257</v>
      </c>
      <c r="G2197" s="76">
        <v>1.8576796937055251</v>
      </c>
      <c r="H2197" s="35">
        <f t="shared" si="39"/>
        <v>7</v>
      </c>
    </row>
    <row r="2198" spans="1:8" x14ac:dyDescent="0.2">
      <c r="A2198" s="3" t="s">
        <v>29</v>
      </c>
      <c r="B2198" s="2">
        <v>8</v>
      </c>
      <c r="C2198" s="3" t="s">
        <v>8</v>
      </c>
      <c r="D2198">
        <v>0</v>
      </c>
      <c r="E2198" s="76">
        <v>3.9269908169872414</v>
      </c>
      <c r="F2198" s="76">
        <v>0.59405988570219026</v>
      </c>
      <c r="G2198" s="76">
        <v>1.3678734371636099</v>
      </c>
      <c r="H2198" s="35">
        <f t="shared" si="39"/>
        <v>7</v>
      </c>
    </row>
    <row r="2199" spans="1:8" x14ac:dyDescent="0.2">
      <c r="A2199" s="11" t="s">
        <v>29</v>
      </c>
      <c r="B2199" s="7">
        <v>8</v>
      </c>
      <c r="C2199" s="11" t="s">
        <v>8</v>
      </c>
      <c r="D2199">
        <v>0</v>
      </c>
      <c r="E2199" s="76">
        <v>168.07520696705393</v>
      </c>
      <c r="F2199" s="76">
        <v>2.2255036547153622</v>
      </c>
      <c r="G2199" s="76">
        <v>5.1244115397513612</v>
      </c>
      <c r="H2199" s="35">
        <f t="shared" si="39"/>
        <v>403</v>
      </c>
    </row>
    <row r="2200" spans="1:8" x14ac:dyDescent="0.2">
      <c r="A2200" s="11" t="s">
        <v>29</v>
      </c>
      <c r="B2200" s="7">
        <v>8</v>
      </c>
      <c r="C2200" s="11" t="s">
        <v>8</v>
      </c>
      <c r="D2200">
        <v>5</v>
      </c>
      <c r="E2200" s="76">
        <v>341.64820107789001</v>
      </c>
      <c r="F2200" s="76">
        <v>2.5335791383208086</v>
      </c>
      <c r="G2200" s="76">
        <v>5.8337815558181934</v>
      </c>
      <c r="H2200" s="35">
        <f t="shared" si="39"/>
        <v>403</v>
      </c>
    </row>
    <row r="2201" spans="1:8" x14ac:dyDescent="0.2">
      <c r="A2201" s="11" t="s">
        <v>29</v>
      </c>
      <c r="B2201" s="7">
        <v>8</v>
      </c>
      <c r="C2201" s="11" t="s">
        <v>8</v>
      </c>
      <c r="D2201">
        <v>5</v>
      </c>
      <c r="E2201" s="76">
        <v>92.676983280898895</v>
      </c>
      <c r="F2201" s="76">
        <v>1.9669718886722969</v>
      </c>
      <c r="G2201" s="76">
        <v>4.5291201491951742</v>
      </c>
      <c r="H2201" s="35">
        <f t="shared" si="39"/>
        <v>148</v>
      </c>
    </row>
    <row r="2202" spans="1:8" x14ac:dyDescent="0.2">
      <c r="A2202" s="11" t="s">
        <v>29</v>
      </c>
      <c r="B2202" s="7">
        <v>8</v>
      </c>
      <c r="C2202" s="11" t="s">
        <v>8</v>
      </c>
      <c r="D2202">
        <v>0</v>
      </c>
      <c r="E2202" s="76">
        <v>84.823001646924411</v>
      </c>
      <c r="F2202" s="76">
        <v>1.928513636853121</v>
      </c>
      <c r="G2202" s="76">
        <v>4.4405667518537291</v>
      </c>
      <c r="H2202" s="35">
        <f t="shared" si="39"/>
        <v>148</v>
      </c>
    </row>
    <row r="2203" spans="1:8" x14ac:dyDescent="0.2">
      <c r="A2203" s="11" t="s">
        <v>29</v>
      </c>
      <c r="B2203" s="7">
        <v>8</v>
      </c>
      <c r="C2203" s="11" t="s">
        <v>8</v>
      </c>
      <c r="D2203">
        <v>0</v>
      </c>
      <c r="E2203" s="76">
        <v>238.76104167282426</v>
      </c>
      <c r="F2203" s="76">
        <v>2.3779634649749251</v>
      </c>
      <c r="G2203" s="76">
        <v>5.475463226135731</v>
      </c>
      <c r="H2203" s="35">
        <f t="shared" si="39"/>
        <v>403</v>
      </c>
    </row>
    <row r="2204" spans="1:8" x14ac:dyDescent="0.2">
      <c r="A2204" s="11" t="s">
        <v>29</v>
      </c>
      <c r="B2204" s="7">
        <v>8</v>
      </c>
      <c r="C2204" s="11" t="s">
        <v>8</v>
      </c>
      <c r="D2204">
        <v>0</v>
      </c>
      <c r="E2204" s="76">
        <v>3.9269908169872414</v>
      </c>
      <c r="F2204" s="76">
        <v>0.59405988570219026</v>
      </c>
      <c r="G2204" s="76">
        <v>1.3678734371636099</v>
      </c>
      <c r="H2204" s="35">
        <f t="shared" si="39"/>
        <v>7</v>
      </c>
    </row>
    <row r="2205" spans="1:8" x14ac:dyDescent="0.2">
      <c r="A2205" s="11" t="s">
        <v>29</v>
      </c>
      <c r="B2205" s="7">
        <v>8</v>
      </c>
      <c r="C2205" s="11" t="s">
        <v>8</v>
      </c>
      <c r="D2205">
        <v>0</v>
      </c>
      <c r="E2205" s="76">
        <v>4.7123889803846897</v>
      </c>
      <c r="F2205" s="76">
        <v>0.67324113174981504</v>
      </c>
      <c r="G2205" s="76">
        <v>1.5501949939575645</v>
      </c>
      <c r="H2205" s="35">
        <f t="shared" si="39"/>
        <v>7</v>
      </c>
    </row>
    <row r="2206" spans="1:8" x14ac:dyDescent="0.2">
      <c r="A2206" s="11" t="s">
        <v>29</v>
      </c>
      <c r="B2206" s="7">
        <v>8</v>
      </c>
      <c r="C2206" s="11" t="s">
        <v>8</v>
      </c>
      <c r="D2206">
        <v>0</v>
      </c>
      <c r="E2206" s="76">
        <v>127.23450247038662</v>
      </c>
      <c r="F2206" s="76">
        <v>2.1046048959088024</v>
      </c>
      <c r="G2206" s="76">
        <v>4.8460318599618937</v>
      </c>
      <c r="H2206" s="35">
        <f t="shared" si="39"/>
        <v>148</v>
      </c>
    </row>
    <row r="2207" spans="1:8" x14ac:dyDescent="0.2">
      <c r="A2207" s="11" t="s">
        <v>29</v>
      </c>
      <c r="B2207" s="7">
        <v>8</v>
      </c>
      <c r="C2207" s="11" t="s">
        <v>8</v>
      </c>
      <c r="D2207">
        <v>0</v>
      </c>
      <c r="E2207" s="76">
        <v>94.247779607693786</v>
      </c>
      <c r="F2207" s="76">
        <v>1.9742711274137963</v>
      </c>
      <c r="G2207" s="76">
        <v>4.5459272675115558</v>
      </c>
      <c r="H2207" s="35">
        <f t="shared" si="39"/>
        <v>148</v>
      </c>
    </row>
    <row r="2208" spans="1:8" x14ac:dyDescent="0.2">
      <c r="A2208" s="3" t="s">
        <v>29</v>
      </c>
      <c r="B2208" s="2">
        <v>9</v>
      </c>
      <c r="C2208" s="3" t="s">
        <v>8</v>
      </c>
      <c r="D2208">
        <v>0</v>
      </c>
      <c r="E2208" s="76">
        <v>3.0159289474462012</v>
      </c>
      <c r="F2208" s="76">
        <v>0.47942110573370222</v>
      </c>
      <c r="G2208" s="76">
        <v>1.1039078913291449</v>
      </c>
      <c r="H2208" s="35">
        <f t="shared" si="39"/>
        <v>7</v>
      </c>
    </row>
    <row r="2209" spans="1:8" x14ac:dyDescent="0.2">
      <c r="A2209" s="3" t="s">
        <v>29</v>
      </c>
      <c r="B2209" s="2">
        <v>9</v>
      </c>
      <c r="C2209" s="3" t="s">
        <v>8</v>
      </c>
      <c r="D2209">
        <v>0</v>
      </c>
      <c r="E2209" s="76">
        <v>21.991148575128552</v>
      </c>
      <c r="F2209" s="76">
        <v>1.3422479127083906</v>
      </c>
      <c r="G2209" s="76">
        <v>3.0906400349047134</v>
      </c>
      <c r="H2209" s="35">
        <f t="shared" si="39"/>
        <v>55</v>
      </c>
    </row>
    <row r="2210" spans="1:8" x14ac:dyDescent="0.2">
      <c r="A2210" s="3" t="s">
        <v>29</v>
      </c>
      <c r="B2210" s="2">
        <v>9</v>
      </c>
      <c r="C2210" s="3" t="s">
        <v>8</v>
      </c>
      <c r="D2210">
        <v>20</v>
      </c>
      <c r="E2210" s="76">
        <v>2.4818581963359367</v>
      </c>
      <c r="F2210" s="76">
        <v>0.39477696398457529</v>
      </c>
      <c r="G2210" s="76">
        <v>0.9090075523283303</v>
      </c>
      <c r="H2210" s="35">
        <f t="shared" si="39"/>
        <v>3</v>
      </c>
    </row>
    <row r="2211" spans="1:8" x14ac:dyDescent="0.2">
      <c r="A2211" s="3" t="s">
        <v>29</v>
      </c>
      <c r="B2211" s="2">
        <v>9</v>
      </c>
      <c r="C2211" s="3" t="s">
        <v>8</v>
      </c>
      <c r="D2211">
        <v>0</v>
      </c>
      <c r="E2211" s="76">
        <v>12.692034320502763</v>
      </c>
      <c r="F2211" s="76">
        <v>1.1035312378047388</v>
      </c>
      <c r="G2211" s="76">
        <v>2.5409745778224586</v>
      </c>
      <c r="H2211" s="35">
        <f t="shared" si="39"/>
        <v>20</v>
      </c>
    </row>
    <row r="2212" spans="1:8" x14ac:dyDescent="0.2">
      <c r="A2212" s="3" t="s">
        <v>29</v>
      </c>
      <c r="B2212" s="2">
        <v>9</v>
      </c>
      <c r="C2212" s="3" t="s">
        <v>8</v>
      </c>
      <c r="D2212">
        <v>0</v>
      </c>
      <c r="E2212" s="76">
        <v>0.37699111843077515</v>
      </c>
      <c r="F2212" s="76">
        <v>-0.42366888125824137</v>
      </c>
      <c r="G2212" s="76">
        <v>-0.97553365035069095</v>
      </c>
      <c r="H2212" s="35">
        <f t="shared" si="39"/>
        <v>1</v>
      </c>
    </row>
    <row r="2213" spans="1:8" x14ac:dyDescent="0.2">
      <c r="A2213" s="3" t="s">
        <v>29</v>
      </c>
      <c r="B2213" s="2">
        <v>9</v>
      </c>
      <c r="C2213" s="3" t="s">
        <v>8</v>
      </c>
      <c r="D2213">
        <v>0</v>
      </c>
      <c r="E2213" s="76">
        <v>33.740705099554376</v>
      </c>
      <c r="F2213" s="76">
        <v>1.5281541540576706</v>
      </c>
      <c r="G2213" s="76">
        <v>3.5187049749301189</v>
      </c>
      <c r="H2213" s="35">
        <f t="shared" si="39"/>
        <v>55</v>
      </c>
    </row>
    <row r="2214" spans="1:8" x14ac:dyDescent="0.2">
      <c r="A2214" s="11" t="s">
        <v>29</v>
      </c>
      <c r="B2214" s="7">
        <v>9</v>
      </c>
      <c r="C2214" s="11" t="s">
        <v>8</v>
      </c>
      <c r="D2214">
        <v>20</v>
      </c>
      <c r="E2214" s="76">
        <v>52.684508800700826</v>
      </c>
      <c r="F2214" s="76">
        <v>1.7216829353002194</v>
      </c>
      <c r="G2214" s="76">
        <v>3.9643214616845177</v>
      </c>
      <c r="H2214" s="35">
        <f t="shared" si="39"/>
        <v>55</v>
      </c>
    </row>
    <row r="2215" spans="1:8" x14ac:dyDescent="0.2">
      <c r="A2215" s="11" t="s">
        <v>29</v>
      </c>
      <c r="B2215" s="7">
        <v>9</v>
      </c>
      <c r="C2215" s="11" t="s">
        <v>8</v>
      </c>
      <c r="D2215">
        <v>5</v>
      </c>
      <c r="E2215" s="76">
        <v>342.59067887396691</v>
      </c>
      <c r="F2215" s="76">
        <v>2.5347755426088527</v>
      </c>
      <c r="G2215" s="76">
        <v>5.8365363784970379</v>
      </c>
      <c r="H2215" s="35">
        <f t="shared" si="39"/>
        <v>403</v>
      </c>
    </row>
    <row r="2216" spans="1:8" x14ac:dyDescent="0.2">
      <c r="A2216" s="11" t="s">
        <v>29</v>
      </c>
      <c r="B2216" s="7">
        <v>9</v>
      </c>
      <c r="C2216" s="11" t="s">
        <v>8</v>
      </c>
      <c r="D2216">
        <v>0</v>
      </c>
      <c r="E2216" s="76">
        <v>4.2411500823462207</v>
      </c>
      <c r="F2216" s="76">
        <v>0.62748364118913991</v>
      </c>
      <c r="G2216" s="76">
        <v>1.4448344782997382</v>
      </c>
      <c r="H2216" s="35">
        <f t="shared" si="39"/>
        <v>7</v>
      </c>
    </row>
    <row r="2217" spans="1:8" x14ac:dyDescent="0.2">
      <c r="A2217" s="11" t="s">
        <v>29</v>
      </c>
      <c r="B2217" s="7">
        <v>9</v>
      </c>
      <c r="C2217" s="11" t="s">
        <v>8</v>
      </c>
      <c r="D2217">
        <v>10</v>
      </c>
      <c r="E2217" s="76">
        <v>117.02432634621979</v>
      </c>
      <c r="F2217" s="76">
        <v>2.0682761497784456</v>
      </c>
      <c r="G2217" s="76">
        <v>4.7623818306749683</v>
      </c>
      <c r="H2217" s="35">
        <f t="shared" si="39"/>
        <v>148</v>
      </c>
    </row>
    <row r="2218" spans="1:8" x14ac:dyDescent="0.2">
      <c r="A2218" s="11" t="s">
        <v>29</v>
      </c>
      <c r="B2218" s="7">
        <v>9</v>
      </c>
      <c r="C2218" s="11" t="s">
        <v>8</v>
      </c>
      <c r="D2218">
        <v>0</v>
      </c>
      <c r="E2218" s="76">
        <v>2.1991148575128552</v>
      </c>
      <c r="F2218" s="76">
        <v>0.34224791270839067</v>
      </c>
      <c r="G2218" s="76">
        <v>0.78805494191066772</v>
      </c>
      <c r="H2218" s="35">
        <f t="shared" si="39"/>
        <v>3</v>
      </c>
    </row>
    <row r="2219" spans="1:8" x14ac:dyDescent="0.2">
      <c r="A2219" s="3" t="s">
        <v>29</v>
      </c>
      <c r="B2219" s="2">
        <v>10</v>
      </c>
      <c r="C2219" s="3" t="s">
        <v>8</v>
      </c>
      <c r="D2219">
        <v>0</v>
      </c>
      <c r="E2219" s="76">
        <v>5.6548667764616276</v>
      </c>
      <c r="F2219" s="76">
        <v>0.75242237779743992</v>
      </c>
      <c r="G2219" s="76">
        <v>1.7325165507515192</v>
      </c>
      <c r="H2219" s="35">
        <f t="shared" si="39"/>
        <v>7</v>
      </c>
    </row>
    <row r="2220" spans="1:8" x14ac:dyDescent="0.2">
      <c r="A2220" s="3" t="s">
        <v>29</v>
      </c>
      <c r="B2220" s="2">
        <v>10</v>
      </c>
      <c r="C2220" s="3" t="s">
        <v>8</v>
      </c>
      <c r="D2220">
        <v>0</v>
      </c>
      <c r="E2220" s="76">
        <v>0.62831853071795862</v>
      </c>
      <c r="F2220" s="76">
        <v>-0.20182013164188498</v>
      </c>
      <c r="G2220" s="76">
        <v>-0.46470802658470023</v>
      </c>
      <c r="H2220" s="35">
        <f t="shared" si="39"/>
        <v>1</v>
      </c>
    </row>
    <row r="2221" spans="1:8" x14ac:dyDescent="0.2">
      <c r="A2221" s="3" t="s">
        <v>29</v>
      </c>
      <c r="B2221" s="2">
        <v>10</v>
      </c>
      <c r="C2221" s="3" t="s">
        <v>8</v>
      </c>
      <c r="D2221">
        <v>0</v>
      </c>
      <c r="E2221" s="76">
        <v>27.300440159695302</v>
      </c>
      <c r="F2221" s="76">
        <v>1.4361696491428002</v>
      </c>
      <c r="G2221" s="76">
        <v>3.3069028251267008</v>
      </c>
      <c r="H2221" s="35">
        <f t="shared" si="39"/>
        <v>55</v>
      </c>
    </row>
    <row r="2222" spans="1:8" x14ac:dyDescent="0.2">
      <c r="A2222" s="3" t="s">
        <v>29</v>
      </c>
      <c r="B2222" s="2">
        <v>10</v>
      </c>
      <c r="C2222" s="3" t="s">
        <v>8</v>
      </c>
      <c r="D2222">
        <v>0</v>
      </c>
      <c r="E2222" s="76">
        <v>3.4557519189487729</v>
      </c>
      <c r="F2222" s="76">
        <v>0.53854255785235894</v>
      </c>
      <c r="G2222" s="76">
        <v>1.2400400656537252</v>
      </c>
      <c r="H2222" s="35">
        <f t="shared" si="39"/>
        <v>7</v>
      </c>
    </row>
    <row r="2223" spans="1:8" x14ac:dyDescent="0.2">
      <c r="A2223" s="3" t="s">
        <v>29</v>
      </c>
      <c r="B2223" s="2">
        <v>10</v>
      </c>
      <c r="C2223" s="3" t="s">
        <v>8</v>
      </c>
      <c r="D2223">
        <v>0</v>
      </c>
      <c r="E2223" s="76">
        <v>1.1309733552923256</v>
      </c>
      <c r="F2223" s="76">
        <v>5.3452373461421121E-2</v>
      </c>
      <c r="G2223" s="76">
        <v>0.1230786383174188</v>
      </c>
      <c r="H2223" s="35">
        <f t="shared" si="39"/>
        <v>3</v>
      </c>
    </row>
    <row r="2224" spans="1:8" x14ac:dyDescent="0.2">
      <c r="A2224" s="11" t="s">
        <v>29</v>
      </c>
      <c r="B2224" s="7">
        <v>1</v>
      </c>
      <c r="C2224" s="11" t="s">
        <v>30</v>
      </c>
      <c r="D2224">
        <v>5</v>
      </c>
      <c r="E2224" s="76">
        <v>0.78539816339744828</v>
      </c>
      <c r="F2224" s="76">
        <v>-0.10491011863382856</v>
      </c>
      <c r="G2224" s="76">
        <v>-0.24156447527049049</v>
      </c>
      <c r="H2224" s="35">
        <f t="shared" si="39"/>
        <v>1</v>
      </c>
    </row>
    <row r="2225" spans="1:8" x14ac:dyDescent="0.2">
      <c r="A2225" s="3" t="s">
        <v>29</v>
      </c>
      <c r="B2225" s="2">
        <v>3</v>
      </c>
      <c r="C2225" s="3" t="s">
        <v>30</v>
      </c>
      <c r="D2225">
        <v>15</v>
      </c>
      <c r="E2225" s="76">
        <v>1.6493361431346412</v>
      </c>
      <c r="F2225" s="76">
        <v>0.21730917610009065</v>
      </c>
      <c r="G2225" s="76">
        <v>0.5003728694588867</v>
      </c>
      <c r="H2225" s="35">
        <f t="shared" si="39"/>
        <v>3</v>
      </c>
    </row>
    <row r="2226" spans="1:8" x14ac:dyDescent="0.2">
      <c r="A2226" s="3" t="s">
        <v>29</v>
      </c>
      <c r="B2226" s="2">
        <v>3</v>
      </c>
      <c r="C2226" s="3" t="s">
        <v>30</v>
      </c>
      <c r="D2226">
        <v>0</v>
      </c>
      <c r="E2226" s="76">
        <v>325.94023780994104</v>
      </c>
      <c r="F2226" s="76">
        <v>2.5131379780782641</v>
      </c>
      <c r="G2226" s="76">
        <v>5.7867140449602079</v>
      </c>
      <c r="H2226" s="35">
        <f t="shared" si="39"/>
        <v>403</v>
      </c>
    </row>
    <row r="2227" spans="1:8" x14ac:dyDescent="0.2">
      <c r="A2227" s="11" t="s">
        <v>29</v>
      </c>
      <c r="B2227" s="7">
        <v>5</v>
      </c>
      <c r="C2227" s="11" t="s">
        <v>30</v>
      </c>
      <c r="D2227">
        <v>0</v>
      </c>
      <c r="E2227" s="76">
        <v>140.58627124814325</v>
      </c>
      <c r="F2227" s="76">
        <v>2.1479429123460645</v>
      </c>
      <c r="G2227" s="76">
        <v>4.945821330570265</v>
      </c>
      <c r="H2227" s="35">
        <f t="shared" si="39"/>
        <v>148</v>
      </c>
    </row>
    <row r="2228" spans="1:8" x14ac:dyDescent="0.2">
      <c r="A2228" s="11" t="s">
        <v>29</v>
      </c>
      <c r="B2228" s="7">
        <v>5</v>
      </c>
      <c r="C2228" s="11" t="s">
        <v>30</v>
      </c>
      <c r="D2228">
        <v>0</v>
      </c>
      <c r="E2228" s="76">
        <v>21.991148575128552</v>
      </c>
      <c r="F2228" s="76">
        <v>1.3422479127083906</v>
      </c>
      <c r="G2228" s="76">
        <v>3.0906400349047134</v>
      </c>
      <c r="H2228" s="35">
        <f t="shared" si="39"/>
        <v>55</v>
      </c>
    </row>
    <row r="2229" spans="1:8" x14ac:dyDescent="0.2">
      <c r="A2229" s="11" t="s">
        <v>29</v>
      </c>
      <c r="B2229" s="7">
        <v>5</v>
      </c>
      <c r="C2229" s="11" t="s">
        <v>30</v>
      </c>
      <c r="D2229">
        <v>0</v>
      </c>
      <c r="E2229" s="76">
        <v>17.27875959474386</v>
      </c>
      <c r="F2229" s="76">
        <v>1.2375125621883776</v>
      </c>
      <c r="G2229" s="76">
        <v>2.8494779780878252</v>
      </c>
      <c r="H2229" s="35">
        <f t="shared" si="39"/>
        <v>20</v>
      </c>
    </row>
    <row r="2230" spans="1:8" x14ac:dyDescent="0.2">
      <c r="A2230" s="11" t="s">
        <v>29</v>
      </c>
      <c r="B2230" s="7">
        <v>5</v>
      </c>
      <c r="C2230" s="11" t="s">
        <v>30</v>
      </c>
      <c r="D2230">
        <v>0</v>
      </c>
      <c r="E2230" s="76">
        <v>104.45795573186062</v>
      </c>
      <c r="F2230" s="76">
        <v>2.0189415223332574</v>
      </c>
      <c r="G2230" s="76">
        <v>4.6487846529512629</v>
      </c>
      <c r="H2230" s="35">
        <f t="shared" si="39"/>
        <v>148</v>
      </c>
    </row>
    <row r="2231" spans="1:8" x14ac:dyDescent="0.2">
      <c r="A2231" s="11" t="s">
        <v>29</v>
      </c>
      <c r="B2231" s="7">
        <v>5</v>
      </c>
      <c r="C2231" s="11" t="s">
        <v>30</v>
      </c>
      <c r="D2231">
        <v>10</v>
      </c>
      <c r="E2231" s="76">
        <v>7.8539816339744828</v>
      </c>
      <c r="F2231" s="76">
        <v>0.8950898813661714</v>
      </c>
      <c r="G2231" s="76">
        <v>2.061020617723555</v>
      </c>
      <c r="H2231" s="35">
        <f t="shared" si="39"/>
        <v>20</v>
      </c>
    </row>
    <row r="2232" spans="1:8" x14ac:dyDescent="0.2">
      <c r="A2232" s="11" t="s">
        <v>29</v>
      </c>
      <c r="B2232" s="7">
        <v>6</v>
      </c>
      <c r="C2232" s="11" t="s">
        <v>30</v>
      </c>
      <c r="D2232">
        <v>5</v>
      </c>
      <c r="E2232" s="76">
        <v>16.493361431346415</v>
      </c>
      <c r="F2232" s="76">
        <v>1.2173091761000907</v>
      </c>
      <c r="G2232" s="76">
        <v>2.8029579624529326</v>
      </c>
      <c r="H2232" s="35">
        <f t="shared" si="39"/>
        <v>20</v>
      </c>
    </row>
    <row r="2233" spans="1:8" x14ac:dyDescent="0.2">
      <c r="A2233" s="11" t="s">
        <v>29</v>
      </c>
      <c r="B2233" s="7">
        <v>6</v>
      </c>
      <c r="C2233" s="11" t="s">
        <v>30</v>
      </c>
      <c r="D2233">
        <v>5</v>
      </c>
      <c r="E2233" s="76">
        <v>25.44690049407733</v>
      </c>
      <c r="F2233" s="76">
        <v>1.4056348915727837</v>
      </c>
      <c r="G2233" s="76">
        <v>3.2365939475277936</v>
      </c>
      <c r="H2233" s="35">
        <f t="shared" si="39"/>
        <v>55</v>
      </c>
    </row>
    <row r="2234" spans="1:8" x14ac:dyDescent="0.2">
      <c r="A2234" s="11" t="s">
        <v>29</v>
      </c>
      <c r="B2234" s="7">
        <v>6</v>
      </c>
      <c r="C2234" s="11" t="s">
        <v>30</v>
      </c>
      <c r="D2234">
        <v>20</v>
      </c>
      <c r="E2234" s="76">
        <v>12.566370614359172</v>
      </c>
      <c r="F2234" s="76">
        <v>1.0992098640220962</v>
      </c>
      <c r="G2234" s="76">
        <v>2.5310242469692907</v>
      </c>
      <c r="H2234" s="35">
        <f t="shared" si="39"/>
        <v>20</v>
      </c>
    </row>
    <row r="2235" spans="1:8" x14ac:dyDescent="0.2">
      <c r="A2235" s="11" t="s">
        <v>29</v>
      </c>
      <c r="B2235" s="7">
        <v>7</v>
      </c>
      <c r="C2235" s="11" t="s">
        <v>30</v>
      </c>
      <c r="D2235">
        <v>100</v>
      </c>
      <c r="E2235" s="76">
        <v>62.988932704475353</v>
      </c>
      <c r="F2235" s="76">
        <v>1.799264249650335</v>
      </c>
      <c r="G2235" s="76">
        <v>4.142959039601978</v>
      </c>
      <c r="H2235" s="35">
        <f t="shared" si="39"/>
        <v>148</v>
      </c>
    </row>
    <row r="2236" spans="1:8" x14ac:dyDescent="0.2">
      <c r="A2236" s="11" t="s">
        <v>29</v>
      </c>
      <c r="B2236" s="7">
        <v>7</v>
      </c>
      <c r="C2236" s="11" t="s">
        <v>30</v>
      </c>
      <c r="D2236">
        <v>50</v>
      </c>
      <c r="E2236" s="76">
        <v>8.1681408993334621</v>
      </c>
      <c r="F2236" s="76">
        <v>0.91212322066495177</v>
      </c>
      <c r="G2236" s="76">
        <v>2.1002413308768366</v>
      </c>
      <c r="H2236" s="35">
        <f t="shared" si="39"/>
        <v>20</v>
      </c>
    </row>
    <row r="2237" spans="1:8" x14ac:dyDescent="0.2">
      <c r="A2237" s="11" t="s">
        <v>29</v>
      </c>
      <c r="B2237" s="7">
        <v>8</v>
      </c>
      <c r="C2237" s="11" t="s">
        <v>30</v>
      </c>
      <c r="D2237">
        <v>5</v>
      </c>
      <c r="E2237" s="76">
        <v>10.210176124166829</v>
      </c>
      <c r="F2237" s="76">
        <v>1.0090332336730083</v>
      </c>
      <c r="G2237" s="76">
        <v>2.3233848821910463</v>
      </c>
      <c r="H2237" s="35">
        <f t="shared" si="39"/>
        <v>20</v>
      </c>
    </row>
    <row r="2238" spans="1:8" x14ac:dyDescent="0.2">
      <c r="A2238" s="11" t="s">
        <v>29</v>
      </c>
      <c r="B2238" s="7">
        <v>8</v>
      </c>
      <c r="C2238" s="11" t="s">
        <v>30</v>
      </c>
      <c r="D2238">
        <v>0</v>
      </c>
      <c r="E2238" s="76">
        <v>36.128315516282619</v>
      </c>
      <c r="F2238" s="76">
        <v>1.5578477130477455</v>
      </c>
      <c r="G2238" s="76">
        <v>3.5870769212186047</v>
      </c>
      <c r="H2238" s="35">
        <f t="shared" si="39"/>
        <v>55</v>
      </c>
    </row>
    <row r="2239" spans="1:8" x14ac:dyDescent="0.2">
      <c r="A2239" s="11" t="s">
        <v>29</v>
      </c>
      <c r="B2239" s="7">
        <v>8</v>
      </c>
      <c r="C2239" s="11" t="s">
        <v>30</v>
      </c>
      <c r="D2239">
        <v>0</v>
      </c>
      <c r="E2239" s="76">
        <v>89.535390627309098</v>
      </c>
      <c r="F2239" s="76">
        <v>1.9519947327026441</v>
      </c>
      <c r="G2239" s="76">
        <v>4.4946339731240048</v>
      </c>
      <c r="H2239" s="35">
        <f t="shared" si="39"/>
        <v>148</v>
      </c>
    </row>
    <row r="2240" spans="1:8" x14ac:dyDescent="0.2">
      <c r="A2240" s="11" t="s">
        <v>29</v>
      </c>
      <c r="B2240" s="7">
        <v>8</v>
      </c>
      <c r="C2240" s="11" t="s">
        <v>30</v>
      </c>
      <c r="D2240">
        <v>0</v>
      </c>
      <c r="E2240" s="76">
        <v>518.36278784231581</v>
      </c>
      <c r="F2240" s="76">
        <v>2.71463381690804</v>
      </c>
      <c r="G2240" s="76">
        <v>6.2506753597499802</v>
      </c>
      <c r="H2240" s="35">
        <f t="shared" si="39"/>
        <v>1097</v>
      </c>
    </row>
    <row r="2241" spans="1:8" x14ac:dyDescent="0.2">
      <c r="A2241" s="11" t="s">
        <v>29</v>
      </c>
      <c r="B2241" s="7">
        <v>8</v>
      </c>
      <c r="C2241" s="11" t="s">
        <v>30</v>
      </c>
      <c r="D2241">
        <v>0</v>
      </c>
      <c r="E2241" s="76">
        <v>1487.5441214747671</v>
      </c>
      <c r="F2241" s="76">
        <v>3.1724698560334259</v>
      </c>
      <c r="G2241" s="76">
        <v>7.3048817984755328</v>
      </c>
      <c r="H2241" s="35">
        <f t="shared" si="39"/>
        <v>2981</v>
      </c>
    </row>
    <row r="2242" spans="1:8" x14ac:dyDescent="0.2">
      <c r="A2242" s="3" t="s">
        <v>29</v>
      </c>
      <c r="B2242" s="2">
        <v>1</v>
      </c>
      <c r="C2242" s="3" t="s">
        <v>6</v>
      </c>
      <c r="D2242">
        <v>0</v>
      </c>
      <c r="E2242" s="76">
        <v>24.347343065320896</v>
      </c>
      <c r="F2242" s="76">
        <v>1.386451575200444</v>
      </c>
      <c r="G2242" s="76">
        <v>3.1924227292146559</v>
      </c>
      <c r="H2242" s="35">
        <f t="shared" si="39"/>
        <v>55</v>
      </c>
    </row>
    <row r="2243" spans="1:8" x14ac:dyDescent="0.2">
      <c r="A2243" s="3" t="s">
        <v>29</v>
      </c>
      <c r="B2243" s="2">
        <v>1</v>
      </c>
      <c r="C2243" s="3" t="s">
        <v>6</v>
      </c>
      <c r="D2243">
        <v>0</v>
      </c>
      <c r="E2243" s="76">
        <v>8.2466807156732074</v>
      </c>
      <c r="F2243" s="76">
        <v>0.91627918043610956</v>
      </c>
      <c r="G2243" s="76">
        <v>2.1098107818929872</v>
      </c>
      <c r="H2243" s="35">
        <f t="shared" ref="H2243:H2306" si="40">VLOOKUP(E2243,J$2:K$16,2)</f>
        <v>20</v>
      </c>
    </row>
    <row r="2244" spans="1:8" x14ac:dyDescent="0.2">
      <c r="A2244" s="3" t="s">
        <v>29</v>
      </c>
      <c r="B2244" s="2">
        <v>1</v>
      </c>
      <c r="C2244" s="3" t="s">
        <v>6</v>
      </c>
      <c r="D2244">
        <v>0</v>
      </c>
      <c r="E2244" s="76">
        <v>9.4247779607693788E-2</v>
      </c>
      <c r="F2244" s="76">
        <v>-1.0257288725862037</v>
      </c>
      <c r="G2244" s="76">
        <v>-2.3618280114705814</v>
      </c>
      <c r="H2244" s="35">
        <f t="shared" si="40"/>
        <v>0.37</v>
      </c>
    </row>
    <row r="2245" spans="1:8" x14ac:dyDescent="0.2">
      <c r="A2245" s="3" t="s">
        <v>29</v>
      </c>
      <c r="B2245" s="2">
        <v>1</v>
      </c>
      <c r="C2245" s="3" t="s">
        <v>6</v>
      </c>
      <c r="D2245">
        <v>25</v>
      </c>
      <c r="E2245" s="76">
        <v>4.0840704496667311</v>
      </c>
      <c r="F2245" s="76">
        <v>0.61109322500097063</v>
      </c>
      <c r="G2245" s="76">
        <v>1.4070941503168912</v>
      </c>
      <c r="H2245" s="35">
        <f t="shared" si="40"/>
        <v>7</v>
      </c>
    </row>
    <row r="2246" spans="1:8" x14ac:dyDescent="0.2">
      <c r="A2246" s="3" t="s">
        <v>29</v>
      </c>
      <c r="B2246" s="2">
        <v>1</v>
      </c>
      <c r="C2246" s="3" t="s">
        <v>6</v>
      </c>
      <c r="D2246">
        <v>10</v>
      </c>
      <c r="E2246" s="76">
        <v>2.858849314766712</v>
      </c>
      <c r="F2246" s="76">
        <v>0.4561912650152275</v>
      </c>
      <c r="G2246" s="76">
        <v>1.050419206378159</v>
      </c>
      <c r="H2246" s="35">
        <f t="shared" si="40"/>
        <v>3</v>
      </c>
    </row>
    <row r="2247" spans="1:8" x14ac:dyDescent="0.2">
      <c r="A2247" s="3" t="s">
        <v>29</v>
      </c>
      <c r="B2247" s="2">
        <v>1</v>
      </c>
      <c r="C2247" s="3" t="s">
        <v>6</v>
      </c>
      <c r="D2247">
        <v>0</v>
      </c>
      <c r="E2247" s="76">
        <v>3.9269908169872414</v>
      </c>
      <c r="F2247" s="76">
        <v>0.59405988570219026</v>
      </c>
      <c r="G2247" s="76">
        <v>1.3678734371636099</v>
      </c>
      <c r="H2247" s="35">
        <f t="shared" si="40"/>
        <v>7</v>
      </c>
    </row>
    <row r="2248" spans="1:8" x14ac:dyDescent="0.2">
      <c r="A2248" s="3" t="s">
        <v>29</v>
      </c>
      <c r="B2248" s="2">
        <v>1</v>
      </c>
      <c r="C2248" s="3" t="s">
        <v>6</v>
      </c>
      <c r="D2248">
        <v>0</v>
      </c>
      <c r="E2248" s="76">
        <v>1.0681415022205296</v>
      </c>
      <c r="F2248" s="76">
        <v>2.8628789736388945E-2</v>
      </c>
      <c r="G2248" s="76">
        <v>6.5920224477470118E-2</v>
      </c>
      <c r="H2248" s="35">
        <f t="shared" si="40"/>
        <v>3</v>
      </c>
    </row>
    <row r="2249" spans="1:8" x14ac:dyDescent="0.2">
      <c r="A2249" s="3" t="s">
        <v>29</v>
      </c>
      <c r="B2249" s="2">
        <v>1</v>
      </c>
      <c r="C2249" s="3" t="s">
        <v>6</v>
      </c>
      <c r="D2249">
        <v>0</v>
      </c>
      <c r="E2249" s="76">
        <v>2.8274333882308138</v>
      </c>
      <c r="F2249" s="76">
        <v>0.45139238213345872</v>
      </c>
      <c r="G2249" s="76">
        <v>1.0393693701915738</v>
      </c>
      <c r="H2249" s="35">
        <f t="shared" si="40"/>
        <v>3</v>
      </c>
    </row>
    <row r="2250" spans="1:8" x14ac:dyDescent="0.2">
      <c r="A2250" s="3" t="s">
        <v>29</v>
      </c>
      <c r="B2250" s="2">
        <v>1</v>
      </c>
      <c r="C2250" s="3" t="s">
        <v>6</v>
      </c>
      <c r="D2250">
        <v>0</v>
      </c>
      <c r="E2250" s="76">
        <v>2.8274333882308138</v>
      </c>
      <c r="F2250" s="76">
        <v>0.45139238213345872</v>
      </c>
      <c r="G2250" s="76">
        <v>1.0393693701915738</v>
      </c>
      <c r="H2250" s="35">
        <f t="shared" si="40"/>
        <v>3</v>
      </c>
    </row>
    <row r="2251" spans="1:8" x14ac:dyDescent="0.2">
      <c r="A2251" s="3" t="s">
        <v>29</v>
      </c>
      <c r="B2251" s="2">
        <v>1</v>
      </c>
      <c r="C2251" s="3" t="s">
        <v>6</v>
      </c>
      <c r="D2251" s="22">
        <v>0</v>
      </c>
      <c r="E2251" s="14">
        <v>189.28095737878505</v>
      </c>
      <c r="F2251" s="4">
        <v>2.27710692394104</v>
      </c>
      <c r="G2251" s="4">
        <v>5.2432324582201648</v>
      </c>
      <c r="H2251" s="35">
        <f t="shared" si="40"/>
        <v>403</v>
      </c>
    </row>
    <row r="2252" spans="1:8" x14ac:dyDescent="0.2">
      <c r="A2252" s="3" t="s">
        <v>29</v>
      </c>
      <c r="B2252" s="2">
        <v>1</v>
      </c>
      <c r="C2252" s="3" t="s">
        <v>6</v>
      </c>
      <c r="D2252">
        <v>0</v>
      </c>
      <c r="E2252" s="14">
        <v>3.4871678454846702</v>
      </c>
      <c r="F2252" s="4">
        <v>0.54247285148079127</v>
      </c>
      <c r="G2252" s="4">
        <v>1.2490899011736429</v>
      </c>
      <c r="H2252" s="35">
        <f t="shared" si="40"/>
        <v>7</v>
      </c>
    </row>
    <row r="2253" spans="1:8" x14ac:dyDescent="0.2">
      <c r="A2253" s="3" t="s">
        <v>29</v>
      </c>
      <c r="B2253" s="2">
        <v>1</v>
      </c>
      <c r="C2253" s="3" t="s">
        <v>6</v>
      </c>
      <c r="D2253">
        <v>0</v>
      </c>
      <c r="E2253" s="14">
        <v>2.0027653166634929</v>
      </c>
      <c r="F2253" s="4">
        <v>0.30163006180012658</v>
      </c>
      <c r="G2253" s="4">
        <v>0.69452888389984413</v>
      </c>
      <c r="H2253" s="35">
        <f t="shared" si="40"/>
        <v>3</v>
      </c>
    </row>
    <row r="2254" spans="1:8" x14ac:dyDescent="0.2">
      <c r="A2254" s="11" t="s">
        <v>29</v>
      </c>
      <c r="B2254" s="7">
        <v>1</v>
      </c>
      <c r="C2254" s="11" t="s">
        <v>6</v>
      </c>
      <c r="D2254">
        <v>85</v>
      </c>
      <c r="E2254" s="14">
        <v>34.164820107788998</v>
      </c>
      <c r="F2254" s="4">
        <v>1.5335791383208088</v>
      </c>
      <c r="G2254" s="4">
        <v>3.5311964628241479</v>
      </c>
      <c r="H2254" s="35">
        <f t="shared" si="40"/>
        <v>55</v>
      </c>
    </row>
    <row r="2255" spans="1:8" x14ac:dyDescent="0.2">
      <c r="A2255" s="11" t="s">
        <v>29</v>
      </c>
      <c r="B2255" s="7">
        <v>1</v>
      </c>
      <c r="C2255" s="11" t="s">
        <v>6</v>
      </c>
      <c r="D2255">
        <v>0</v>
      </c>
      <c r="E2255" s="14">
        <v>55.76326960121883</v>
      </c>
      <c r="F2255" s="4">
        <v>1.7463482300852466</v>
      </c>
      <c r="G2255" s="4">
        <v>4.0211154017708246</v>
      </c>
      <c r="H2255" s="35">
        <f t="shared" si="40"/>
        <v>148</v>
      </c>
    </row>
    <row r="2256" spans="1:8" x14ac:dyDescent="0.2">
      <c r="A2256" s="11" t="s">
        <v>29</v>
      </c>
      <c r="B2256" s="7">
        <v>1</v>
      </c>
      <c r="C2256" s="11" t="s">
        <v>6</v>
      </c>
      <c r="D2256">
        <v>0</v>
      </c>
      <c r="E2256" s="14">
        <v>3.7699111843077522</v>
      </c>
      <c r="F2256" s="4">
        <v>0.57633111874175869</v>
      </c>
      <c r="G2256" s="4">
        <v>1.3270514426433548</v>
      </c>
      <c r="H2256" s="35">
        <f t="shared" si="40"/>
        <v>7</v>
      </c>
    </row>
    <row r="2257" spans="1:8" x14ac:dyDescent="0.2">
      <c r="A2257" s="11" t="s">
        <v>29</v>
      </c>
      <c r="B2257" s="7">
        <v>1</v>
      </c>
      <c r="C2257" s="11" t="s">
        <v>6</v>
      </c>
      <c r="D2257">
        <v>0</v>
      </c>
      <c r="E2257" s="14">
        <v>0.78539816339744828</v>
      </c>
      <c r="F2257" s="4">
        <v>-0.10491011863382856</v>
      </c>
      <c r="G2257" s="4">
        <v>-0.24156447527049049</v>
      </c>
      <c r="H2257" s="35">
        <f t="shared" si="40"/>
        <v>1</v>
      </c>
    </row>
    <row r="2258" spans="1:8" x14ac:dyDescent="0.2">
      <c r="A2258" s="11" t="s">
        <v>29</v>
      </c>
      <c r="B2258" s="7">
        <v>1</v>
      </c>
      <c r="C2258" s="11" t="s">
        <v>6</v>
      </c>
      <c r="D2258">
        <v>0</v>
      </c>
      <c r="E2258" s="14">
        <v>0.78539816339744828</v>
      </c>
      <c r="F2258" s="4">
        <v>-0.10491011863382856</v>
      </c>
      <c r="G2258" s="4">
        <v>-0.24156447527049049</v>
      </c>
      <c r="H2258" s="35">
        <f t="shared" si="40"/>
        <v>1</v>
      </c>
    </row>
    <row r="2259" spans="1:8" x14ac:dyDescent="0.2">
      <c r="A2259" s="11" t="s">
        <v>29</v>
      </c>
      <c r="B2259" s="7">
        <v>1</v>
      </c>
      <c r="C2259" s="11" t="s">
        <v>6</v>
      </c>
      <c r="D2259">
        <v>0</v>
      </c>
      <c r="E2259" s="14">
        <v>1.9792033717615696</v>
      </c>
      <c r="F2259" s="4">
        <v>0.29649042214771554</v>
      </c>
      <c r="G2259" s="4">
        <v>0.68269442625284138</v>
      </c>
      <c r="H2259" s="35">
        <f t="shared" si="40"/>
        <v>3</v>
      </c>
    </row>
    <row r="2260" spans="1:8" x14ac:dyDescent="0.2">
      <c r="A2260" s="11" t="s">
        <v>29</v>
      </c>
      <c r="B2260" s="7">
        <v>1</v>
      </c>
      <c r="C2260" s="11" t="s">
        <v>6</v>
      </c>
      <c r="D2260">
        <v>30</v>
      </c>
      <c r="E2260" s="14">
        <v>9.0163709158027068</v>
      </c>
      <c r="F2260" s="4">
        <v>0.95503176942812618</v>
      </c>
      <c r="G2260" s="4">
        <v>2.19904191562093</v>
      </c>
      <c r="H2260" s="35">
        <f t="shared" si="40"/>
        <v>20</v>
      </c>
    </row>
    <row r="2261" spans="1:8" x14ac:dyDescent="0.2">
      <c r="A2261" s="11" t="s">
        <v>29</v>
      </c>
      <c r="B2261" s="7">
        <v>1</v>
      </c>
      <c r="C2261" s="11" t="s">
        <v>6</v>
      </c>
      <c r="D2261" s="22">
        <v>10</v>
      </c>
      <c r="E2261" s="14">
        <v>15.707963267948966</v>
      </c>
      <c r="F2261" s="4">
        <v>1.1961198770301527</v>
      </c>
      <c r="G2261" s="4">
        <v>2.7541677982835004</v>
      </c>
      <c r="H2261" s="35">
        <f t="shared" si="40"/>
        <v>20</v>
      </c>
    </row>
    <row r="2262" spans="1:8" x14ac:dyDescent="0.2">
      <c r="A2262" s="11" t="s">
        <v>29</v>
      </c>
      <c r="B2262" s="7">
        <v>1</v>
      </c>
      <c r="C2262" s="11" t="s">
        <v>6</v>
      </c>
      <c r="D2262">
        <v>5</v>
      </c>
      <c r="E2262" s="76">
        <v>16.022122533307943</v>
      </c>
      <c r="F2262" s="76">
        <v>1.2047200487920702</v>
      </c>
      <c r="G2262" s="76">
        <v>2.7739704255796802</v>
      </c>
      <c r="H2262" s="35">
        <f t="shared" si="40"/>
        <v>20</v>
      </c>
    </row>
    <row r="2263" spans="1:8" x14ac:dyDescent="0.2">
      <c r="A2263" s="11" t="s">
        <v>29</v>
      </c>
      <c r="B2263" s="7">
        <v>1</v>
      </c>
      <c r="C2263" s="11" t="s">
        <v>6</v>
      </c>
      <c r="D2263">
        <v>0</v>
      </c>
      <c r="E2263" s="76">
        <v>90.477868423386042</v>
      </c>
      <c r="F2263" s="76">
        <v>1.9565423604533647</v>
      </c>
      <c r="G2263" s="76">
        <v>4.5051052729913001</v>
      </c>
      <c r="H2263" s="35">
        <f t="shared" si="40"/>
        <v>148</v>
      </c>
    </row>
    <row r="2264" spans="1:8" x14ac:dyDescent="0.2">
      <c r="A2264" s="11" t="s">
        <v>29</v>
      </c>
      <c r="B2264" s="7">
        <v>1</v>
      </c>
      <c r="C2264" s="11" t="s">
        <v>6</v>
      </c>
      <c r="D2264">
        <v>0</v>
      </c>
      <c r="E2264" s="76">
        <v>5.6548667764616276</v>
      </c>
      <c r="F2264" s="76">
        <v>0.75242237779743992</v>
      </c>
      <c r="G2264" s="76">
        <v>1.7325165507515192</v>
      </c>
      <c r="H2264" s="35">
        <f t="shared" si="40"/>
        <v>7</v>
      </c>
    </row>
    <row r="2265" spans="1:8" x14ac:dyDescent="0.2">
      <c r="A2265" s="11" t="s">
        <v>29</v>
      </c>
      <c r="B2265" s="7">
        <v>1</v>
      </c>
      <c r="C2265" s="11" t="s">
        <v>6</v>
      </c>
      <c r="D2265">
        <v>25</v>
      </c>
      <c r="E2265" s="76">
        <v>31.447342462433827</v>
      </c>
      <c r="F2265" s="76">
        <v>1.4975839501734525</v>
      </c>
      <c r="G2265" s="76">
        <v>3.4483144791765294</v>
      </c>
      <c r="H2265" s="35">
        <f t="shared" si="40"/>
        <v>55</v>
      </c>
    </row>
    <row r="2266" spans="1:8" x14ac:dyDescent="0.2">
      <c r="A2266" s="11" t="s">
        <v>29</v>
      </c>
      <c r="B2266" s="7">
        <v>1</v>
      </c>
      <c r="C2266" s="11" t="s">
        <v>6</v>
      </c>
      <c r="D2266">
        <v>0</v>
      </c>
      <c r="E2266" s="76">
        <v>32.044245066615886</v>
      </c>
      <c r="F2266" s="76">
        <v>1.5057500444560514</v>
      </c>
      <c r="G2266" s="76">
        <v>3.4671176061396256</v>
      </c>
      <c r="H2266" s="35">
        <f t="shared" si="40"/>
        <v>55</v>
      </c>
    </row>
    <row r="2267" spans="1:8" x14ac:dyDescent="0.2">
      <c r="A2267" s="11" t="s">
        <v>29</v>
      </c>
      <c r="B2267" s="7">
        <v>1</v>
      </c>
      <c r="C2267" s="11" t="s">
        <v>6</v>
      </c>
      <c r="D2267">
        <v>0</v>
      </c>
      <c r="E2267" s="76">
        <v>91.106186954104004</v>
      </c>
      <c r="F2267" s="76">
        <v>1.95954787059309</v>
      </c>
      <c r="G2267" s="76">
        <v>4.5120257158358745</v>
      </c>
      <c r="H2267" s="35">
        <f t="shared" si="40"/>
        <v>148</v>
      </c>
    </row>
    <row r="2268" spans="1:8" x14ac:dyDescent="0.2">
      <c r="A2268" s="11" t="s">
        <v>29</v>
      </c>
      <c r="B2268" s="7">
        <v>1</v>
      </c>
      <c r="C2268" s="11" t="s">
        <v>6</v>
      </c>
      <c r="D2268">
        <v>0</v>
      </c>
      <c r="E2268" s="76">
        <v>0.94247779607693793</v>
      </c>
      <c r="F2268" s="76">
        <v>-2.5728872586203724E-2</v>
      </c>
      <c r="G2268" s="76">
        <v>-5.9242918476535858E-2</v>
      </c>
      <c r="H2268" s="35">
        <f t="shared" si="40"/>
        <v>1</v>
      </c>
    </row>
    <row r="2269" spans="1:8" x14ac:dyDescent="0.2">
      <c r="A2269" s="3" t="s">
        <v>29</v>
      </c>
      <c r="B2269" s="2">
        <v>2</v>
      </c>
      <c r="C2269" s="3" t="s">
        <v>6</v>
      </c>
      <c r="D2269">
        <v>0</v>
      </c>
      <c r="E2269" s="76">
        <v>4.2725660088821185</v>
      </c>
      <c r="F2269" s="76">
        <v>0.63068878106435133</v>
      </c>
      <c r="G2269" s="76">
        <v>1.4522145855973607</v>
      </c>
      <c r="H2269" s="35">
        <f t="shared" si="40"/>
        <v>7</v>
      </c>
    </row>
    <row r="2270" spans="1:8" x14ac:dyDescent="0.2">
      <c r="A2270" s="3" t="s">
        <v>29</v>
      </c>
      <c r="B2270" s="2">
        <v>2</v>
      </c>
      <c r="C2270" s="3" t="s">
        <v>6</v>
      </c>
      <c r="D2270">
        <v>10</v>
      </c>
      <c r="E2270" s="76">
        <v>2.3561944901923448</v>
      </c>
      <c r="F2270" s="76">
        <v>0.37221113608583389</v>
      </c>
      <c r="G2270" s="76">
        <v>0.85704781339761926</v>
      </c>
      <c r="H2270" s="35">
        <f t="shared" si="40"/>
        <v>3</v>
      </c>
    </row>
    <row r="2271" spans="1:8" x14ac:dyDescent="0.2">
      <c r="A2271" s="3" t="s">
        <v>29</v>
      </c>
      <c r="B2271" s="2">
        <v>2</v>
      </c>
      <c r="C2271" s="3" t="s">
        <v>6</v>
      </c>
      <c r="D2271">
        <v>0</v>
      </c>
      <c r="E2271" s="76">
        <v>29.059732045705587</v>
      </c>
      <c r="F2271" s="76">
        <v>1.4632916054331664</v>
      </c>
      <c r="G2271" s="76">
        <v>3.3693534373737339</v>
      </c>
      <c r="H2271" s="35">
        <f t="shared" si="40"/>
        <v>55</v>
      </c>
    </row>
    <row r="2272" spans="1:8" x14ac:dyDescent="0.2">
      <c r="A2272" s="3" t="s">
        <v>29</v>
      </c>
      <c r="B2272" s="2">
        <v>2</v>
      </c>
      <c r="C2272" s="3" t="s">
        <v>6</v>
      </c>
      <c r="D2272">
        <v>2</v>
      </c>
      <c r="E2272" s="76">
        <v>31.808625617596654</v>
      </c>
      <c r="F2272" s="76">
        <v>1.5025449045808399</v>
      </c>
      <c r="G2272" s="76">
        <v>3.4597374988420029</v>
      </c>
      <c r="H2272" s="35">
        <f t="shared" si="40"/>
        <v>55</v>
      </c>
    </row>
    <row r="2273" spans="1:8" x14ac:dyDescent="0.2">
      <c r="A2273" s="3" t="s">
        <v>29</v>
      </c>
      <c r="B2273" s="2">
        <v>2</v>
      </c>
      <c r="C2273" s="3" t="s">
        <v>6</v>
      </c>
      <c r="D2273">
        <v>10</v>
      </c>
      <c r="E2273" s="76">
        <v>1.6336281798666925</v>
      </c>
      <c r="F2273" s="76">
        <v>0.21315321632893303</v>
      </c>
      <c r="G2273" s="76">
        <v>0.49080341844273617</v>
      </c>
      <c r="H2273" s="35">
        <f t="shared" si="40"/>
        <v>3</v>
      </c>
    </row>
    <row r="2274" spans="1:8" x14ac:dyDescent="0.2">
      <c r="A2274" s="11" t="s">
        <v>29</v>
      </c>
      <c r="B2274" s="7">
        <v>2</v>
      </c>
      <c r="C2274" s="11" t="s">
        <v>6</v>
      </c>
      <c r="D2274">
        <v>0</v>
      </c>
      <c r="E2274" s="76">
        <v>0.50265482457436694</v>
      </c>
      <c r="F2274" s="76">
        <v>-0.29873014464994135</v>
      </c>
      <c r="G2274" s="76">
        <v>-0.68785157789890994</v>
      </c>
      <c r="H2274" s="35">
        <f t="shared" si="40"/>
        <v>1</v>
      </c>
    </row>
    <row r="2275" spans="1:8" x14ac:dyDescent="0.2">
      <c r="A2275" s="11" t="s">
        <v>29</v>
      </c>
      <c r="B2275" s="7">
        <v>2</v>
      </c>
      <c r="C2275" s="11" t="s">
        <v>6</v>
      </c>
      <c r="D2275">
        <v>40</v>
      </c>
      <c r="E2275" s="76">
        <v>1.2566370614359172</v>
      </c>
      <c r="F2275" s="76">
        <v>9.9209864022096222E-2</v>
      </c>
      <c r="G2275" s="76">
        <v>0.22843915397524506</v>
      </c>
      <c r="H2275" s="35">
        <f t="shared" si="40"/>
        <v>3</v>
      </c>
    </row>
    <row r="2276" spans="1:8" x14ac:dyDescent="0.2">
      <c r="A2276" s="11" t="s">
        <v>29</v>
      </c>
      <c r="B2276" s="7">
        <v>2</v>
      </c>
      <c r="C2276" s="11" t="s">
        <v>6</v>
      </c>
      <c r="D2276">
        <v>10</v>
      </c>
      <c r="E2276" s="76">
        <v>64.088490133231772</v>
      </c>
      <c r="F2276" s="76">
        <v>1.8067800401200325</v>
      </c>
      <c r="G2276" s="76">
        <v>4.160264786699571</v>
      </c>
      <c r="H2276" s="35">
        <f t="shared" si="40"/>
        <v>148</v>
      </c>
    </row>
    <row r="2277" spans="1:8" x14ac:dyDescent="0.2">
      <c r="A2277" s="11" t="s">
        <v>29</v>
      </c>
      <c r="B2277" s="7">
        <v>2</v>
      </c>
      <c r="C2277" s="11" t="s">
        <v>6</v>
      </c>
      <c r="D2277">
        <v>0</v>
      </c>
      <c r="E2277" s="76">
        <v>1.759291886010284</v>
      </c>
      <c r="F2277" s="76">
        <v>0.24533789970033421</v>
      </c>
      <c r="G2277" s="76">
        <v>0.5649113905964579</v>
      </c>
      <c r="H2277" s="35">
        <f t="shared" si="40"/>
        <v>3</v>
      </c>
    </row>
    <row r="2278" spans="1:8" x14ac:dyDescent="0.2">
      <c r="A2278" s="11" t="s">
        <v>29</v>
      </c>
      <c r="B2278" s="7">
        <v>2</v>
      </c>
      <c r="C2278" s="11" t="s">
        <v>6</v>
      </c>
      <c r="D2278">
        <v>0</v>
      </c>
      <c r="E2278" s="76">
        <v>1.1309733552923256</v>
      </c>
      <c r="F2278" s="76">
        <v>5.3452373461421121E-2</v>
      </c>
      <c r="G2278" s="76">
        <v>0.1230786383174188</v>
      </c>
      <c r="H2278" s="35">
        <f t="shared" si="40"/>
        <v>3</v>
      </c>
    </row>
    <row r="2279" spans="1:8" x14ac:dyDescent="0.2">
      <c r="A2279" s="11" t="s">
        <v>29</v>
      </c>
      <c r="B2279" s="7">
        <v>2</v>
      </c>
      <c r="C2279" s="11" t="s">
        <v>6</v>
      </c>
      <c r="D2279">
        <v>0</v>
      </c>
      <c r="E2279" s="76">
        <v>73.419020314393464</v>
      </c>
      <c r="F2279" s="76">
        <v>1.8658085850863608</v>
      </c>
      <c r="G2279" s="76">
        <v>4.2961830344001664</v>
      </c>
      <c r="H2279" s="35">
        <f t="shared" si="40"/>
        <v>148</v>
      </c>
    </row>
    <row r="2280" spans="1:8" x14ac:dyDescent="0.2">
      <c r="A2280" s="11" t="s">
        <v>29</v>
      </c>
      <c r="B2280" s="7">
        <v>2</v>
      </c>
      <c r="C2280" s="11" t="s">
        <v>6</v>
      </c>
      <c r="D2280">
        <v>20</v>
      </c>
      <c r="E2280" s="76">
        <v>96.603974097886137</v>
      </c>
      <c r="F2280" s="76">
        <v>1.9849949928055695</v>
      </c>
      <c r="G2280" s="76">
        <v>4.5706198801019271</v>
      </c>
      <c r="H2280" s="35">
        <f t="shared" si="40"/>
        <v>148</v>
      </c>
    </row>
    <row r="2281" spans="1:8" x14ac:dyDescent="0.2">
      <c r="A2281" s="11" t="s">
        <v>29</v>
      </c>
      <c r="B2281" s="7">
        <v>2</v>
      </c>
      <c r="C2281" s="11" t="s">
        <v>6</v>
      </c>
      <c r="D2281">
        <v>0</v>
      </c>
      <c r="E2281" s="76">
        <v>42.411500823462205</v>
      </c>
      <c r="F2281" s="76">
        <v>1.62748364118914</v>
      </c>
      <c r="G2281" s="76">
        <v>3.7474195712937837</v>
      </c>
      <c r="H2281" s="35">
        <f t="shared" si="40"/>
        <v>55</v>
      </c>
    </row>
    <row r="2282" spans="1:8" x14ac:dyDescent="0.2">
      <c r="A2282" s="11" t="s">
        <v>29</v>
      </c>
      <c r="B2282" s="7">
        <v>2</v>
      </c>
      <c r="C2282" s="11" t="s">
        <v>6</v>
      </c>
      <c r="D2282">
        <v>0</v>
      </c>
      <c r="E2282" s="76">
        <v>10.178760197630931</v>
      </c>
      <c r="F2282" s="76">
        <v>1.0076948829007459</v>
      </c>
      <c r="G2282" s="76">
        <v>2.3203032156536381</v>
      </c>
      <c r="H2282" s="35">
        <f t="shared" si="40"/>
        <v>20</v>
      </c>
    </row>
    <row r="2283" spans="1:8" x14ac:dyDescent="0.2">
      <c r="A2283" s="11" t="s">
        <v>29</v>
      </c>
      <c r="B2283" s="7">
        <v>2</v>
      </c>
      <c r="C2283" s="11" t="s">
        <v>6</v>
      </c>
      <c r="D2283">
        <v>10</v>
      </c>
      <c r="E2283" s="76">
        <v>13.006193585861745</v>
      </c>
      <c r="F2283" s="76">
        <v>1.1141502138150328</v>
      </c>
      <c r="G2283" s="76">
        <v>2.5654256736866232</v>
      </c>
      <c r="H2283" s="35">
        <f t="shared" si="40"/>
        <v>20</v>
      </c>
    </row>
    <row r="2284" spans="1:8" x14ac:dyDescent="0.2">
      <c r="A2284" s="3" t="s">
        <v>29</v>
      </c>
      <c r="B2284" s="2">
        <v>3</v>
      </c>
      <c r="C2284" s="3" t="s">
        <v>6</v>
      </c>
      <c r="D2284">
        <v>0</v>
      </c>
      <c r="E2284" s="76">
        <v>26.507188014663878</v>
      </c>
      <c r="F2284" s="76">
        <v>1.4233636585332152</v>
      </c>
      <c r="G2284" s="76">
        <v>3.2774159420480484</v>
      </c>
      <c r="H2284" s="35">
        <f t="shared" si="40"/>
        <v>55</v>
      </c>
    </row>
    <row r="2285" spans="1:8" x14ac:dyDescent="0.2">
      <c r="A2285" s="3" t="s">
        <v>29</v>
      </c>
      <c r="B2285" s="2">
        <v>3</v>
      </c>
      <c r="C2285" s="3" t="s">
        <v>6</v>
      </c>
      <c r="D2285">
        <v>0</v>
      </c>
      <c r="E2285" s="76">
        <v>1.8221237390820801</v>
      </c>
      <c r="F2285" s="76">
        <v>0.26057786625707113</v>
      </c>
      <c r="G2285" s="76">
        <v>0.60000271040772812</v>
      </c>
      <c r="H2285" s="35">
        <f t="shared" si="40"/>
        <v>3</v>
      </c>
    </row>
    <row r="2286" spans="1:8" x14ac:dyDescent="0.2">
      <c r="A2286" s="3" t="s">
        <v>29</v>
      </c>
      <c r="B2286" s="2">
        <v>3</v>
      </c>
      <c r="C2286" s="3" t="s">
        <v>6</v>
      </c>
      <c r="D2286">
        <v>0</v>
      </c>
      <c r="E2286" s="76">
        <v>0.15707963267948966</v>
      </c>
      <c r="F2286" s="76">
        <v>-0.80388012296984734</v>
      </c>
      <c r="G2286" s="76">
        <v>-1.8510023877045909</v>
      </c>
      <c r="H2286" s="35">
        <f t="shared" si="40"/>
        <v>0.37</v>
      </c>
    </row>
    <row r="2287" spans="1:8" x14ac:dyDescent="0.2">
      <c r="A2287" s="3" t="s">
        <v>29</v>
      </c>
      <c r="B2287" s="2">
        <v>3</v>
      </c>
      <c r="C2287" s="3" t="s">
        <v>6</v>
      </c>
      <c r="D2287">
        <v>0</v>
      </c>
      <c r="E2287" s="76">
        <v>0.15707963267948966</v>
      </c>
      <c r="F2287" s="76">
        <v>-0.80388012296984734</v>
      </c>
      <c r="G2287" s="76">
        <v>-1.8510023877045909</v>
      </c>
      <c r="H2287" s="35">
        <f t="shared" si="40"/>
        <v>0.37</v>
      </c>
    </row>
    <row r="2288" spans="1:8" x14ac:dyDescent="0.2">
      <c r="A2288" s="3" t="s">
        <v>29</v>
      </c>
      <c r="B2288" s="2">
        <v>3</v>
      </c>
      <c r="C2288" s="3" t="s">
        <v>6</v>
      </c>
      <c r="D2288">
        <v>30</v>
      </c>
      <c r="E2288" s="76">
        <v>18.849555921538759</v>
      </c>
      <c r="F2288" s="76">
        <v>1.2753011230777775</v>
      </c>
      <c r="G2288" s="76">
        <v>2.9364893550774553</v>
      </c>
      <c r="H2288" s="35">
        <f t="shared" si="40"/>
        <v>20</v>
      </c>
    </row>
    <row r="2289" spans="1:8" x14ac:dyDescent="0.2">
      <c r="A2289" s="3" t="s">
        <v>29</v>
      </c>
      <c r="B2289" s="2">
        <v>3</v>
      </c>
      <c r="C2289" s="3" t="s">
        <v>6</v>
      </c>
      <c r="D2289">
        <v>10</v>
      </c>
      <c r="E2289" s="76">
        <v>7.2335170848904982</v>
      </c>
      <c r="F2289" s="76">
        <v>0.85934951156302031</v>
      </c>
      <c r="G2289" s="76">
        <v>1.9787253749967249</v>
      </c>
      <c r="H2289" s="35">
        <f t="shared" si="40"/>
        <v>20</v>
      </c>
    </row>
    <row r="2290" spans="1:8" x14ac:dyDescent="0.2">
      <c r="A2290" s="3" t="s">
        <v>29</v>
      </c>
      <c r="B2290" s="2">
        <v>3</v>
      </c>
      <c r="C2290" s="3" t="s">
        <v>6</v>
      </c>
      <c r="D2290">
        <v>0</v>
      </c>
      <c r="E2290" s="76">
        <v>44.178646691106465</v>
      </c>
      <c r="F2290" s="76">
        <v>1.6452124081495716</v>
      </c>
      <c r="G2290" s="76">
        <v>3.7882415658140389</v>
      </c>
      <c r="H2290" s="35">
        <f t="shared" si="40"/>
        <v>55</v>
      </c>
    </row>
    <row r="2291" spans="1:8" x14ac:dyDescent="0.2">
      <c r="A2291" s="3" t="s">
        <v>29</v>
      </c>
      <c r="B2291" s="2">
        <v>3</v>
      </c>
      <c r="C2291" s="3" t="s">
        <v>6</v>
      </c>
      <c r="D2291">
        <v>0</v>
      </c>
      <c r="E2291" s="76">
        <v>36.521014597981342</v>
      </c>
      <c r="F2291" s="76">
        <v>1.5625428342561254</v>
      </c>
      <c r="G2291" s="76">
        <v>3.59788783732282</v>
      </c>
      <c r="H2291" s="35">
        <f t="shared" si="40"/>
        <v>55</v>
      </c>
    </row>
    <row r="2292" spans="1:8" x14ac:dyDescent="0.2">
      <c r="A2292" s="3" t="s">
        <v>29</v>
      </c>
      <c r="B2292" s="2">
        <v>3</v>
      </c>
      <c r="C2292" s="3" t="s">
        <v>6</v>
      </c>
      <c r="D2292">
        <v>0</v>
      </c>
      <c r="E2292" s="76">
        <v>5.7805304826052195</v>
      </c>
      <c r="F2292" s="76">
        <v>0.76196769570367029</v>
      </c>
      <c r="G2292" s="76">
        <v>1.7544954574702945</v>
      </c>
      <c r="H2292" s="35">
        <f t="shared" si="40"/>
        <v>7</v>
      </c>
    </row>
    <row r="2293" spans="1:8" x14ac:dyDescent="0.2">
      <c r="A2293" s="11" t="s">
        <v>29</v>
      </c>
      <c r="B2293" s="7">
        <v>3</v>
      </c>
      <c r="C2293" s="11" t="s">
        <v>6</v>
      </c>
      <c r="D2293">
        <v>99</v>
      </c>
      <c r="E2293" s="76">
        <v>42.411500823462205</v>
      </c>
      <c r="F2293" s="76">
        <v>1.62748364118914</v>
      </c>
      <c r="G2293" s="76">
        <v>3.7474195712937837</v>
      </c>
      <c r="H2293" s="35">
        <f t="shared" si="40"/>
        <v>55</v>
      </c>
    </row>
    <row r="2294" spans="1:8" x14ac:dyDescent="0.2">
      <c r="A2294" s="3" t="s">
        <v>29</v>
      </c>
      <c r="B2294" s="2">
        <v>4</v>
      </c>
      <c r="C2294" s="3" t="s">
        <v>6</v>
      </c>
      <c r="D2294">
        <v>0</v>
      </c>
      <c r="E2294" s="76">
        <v>0.7539822368615503</v>
      </c>
      <c r="F2294" s="76">
        <v>-0.12263888559426017</v>
      </c>
      <c r="G2294" s="76">
        <v>-0.28238646979074566</v>
      </c>
      <c r="H2294" s="35">
        <f t="shared" si="40"/>
        <v>1</v>
      </c>
    </row>
    <row r="2295" spans="1:8" x14ac:dyDescent="0.2">
      <c r="A2295" s="3" t="s">
        <v>29</v>
      </c>
      <c r="B2295" s="2">
        <v>4</v>
      </c>
      <c r="C2295" s="3" t="s">
        <v>6</v>
      </c>
      <c r="D2295">
        <v>0</v>
      </c>
      <c r="E2295" s="76">
        <v>6.3931410500552293</v>
      </c>
      <c r="F2295" s="76">
        <v>0.80571428625537267</v>
      </c>
      <c r="G2295" s="76">
        <v>1.8552257047439584</v>
      </c>
      <c r="H2295" s="35">
        <f t="shared" si="40"/>
        <v>7</v>
      </c>
    </row>
    <row r="2296" spans="1:8" x14ac:dyDescent="0.2">
      <c r="A2296" s="3" t="s">
        <v>29</v>
      </c>
      <c r="B2296" s="2">
        <v>4</v>
      </c>
      <c r="C2296" s="3" t="s">
        <v>6</v>
      </c>
      <c r="D2296">
        <v>0</v>
      </c>
      <c r="E2296" s="76">
        <v>1.0210176124166828</v>
      </c>
      <c r="F2296" s="76">
        <v>9.0332336730082168E-3</v>
      </c>
      <c r="G2296" s="76">
        <v>2.0799789197000568E-2</v>
      </c>
      <c r="H2296" s="35">
        <f t="shared" si="40"/>
        <v>3</v>
      </c>
    </row>
    <row r="2297" spans="1:8" x14ac:dyDescent="0.2">
      <c r="A2297" s="3" t="s">
        <v>29</v>
      </c>
      <c r="B2297" s="2">
        <v>4</v>
      </c>
      <c r="C2297" s="3" t="s">
        <v>6</v>
      </c>
      <c r="D2297">
        <v>0</v>
      </c>
      <c r="E2297" s="76">
        <v>8.0424771931898711</v>
      </c>
      <c r="F2297" s="76">
        <v>0.90538983800598338</v>
      </c>
      <c r="G2297" s="76">
        <v>2.0847371443408713</v>
      </c>
      <c r="H2297" s="35">
        <f t="shared" si="40"/>
        <v>20</v>
      </c>
    </row>
    <row r="2298" spans="1:8" x14ac:dyDescent="0.2">
      <c r="A2298" s="11" t="s">
        <v>29</v>
      </c>
      <c r="B2298" s="7">
        <v>4</v>
      </c>
      <c r="C2298" s="11" t="s">
        <v>6</v>
      </c>
      <c r="D2298">
        <v>0</v>
      </c>
      <c r="E2298" s="76">
        <v>2.8274333882308138</v>
      </c>
      <c r="F2298" s="76">
        <v>0.45139238213345872</v>
      </c>
      <c r="G2298" s="76">
        <v>1.0393693701915738</v>
      </c>
      <c r="H2298" s="35">
        <f t="shared" si="40"/>
        <v>3</v>
      </c>
    </row>
    <row r="2299" spans="1:8" x14ac:dyDescent="0.2">
      <c r="A2299" s="11" t="s">
        <v>29</v>
      </c>
      <c r="B2299" s="7">
        <v>4</v>
      </c>
      <c r="C2299" s="11" t="s">
        <v>6</v>
      </c>
      <c r="D2299">
        <v>10</v>
      </c>
      <c r="E2299" s="76">
        <v>31.101767270538954</v>
      </c>
      <c r="F2299" s="76">
        <v>1.4927850672916838</v>
      </c>
      <c r="G2299" s="76">
        <v>3.4372646429899443</v>
      </c>
      <c r="H2299" s="35">
        <f t="shared" si="40"/>
        <v>55</v>
      </c>
    </row>
    <row r="2300" spans="1:8" x14ac:dyDescent="0.2">
      <c r="A2300" s="11" t="s">
        <v>29</v>
      </c>
      <c r="B2300" s="7">
        <v>4</v>
      </c>
      <c r="C2300" s="11" t="s">
        <v>6</v>
      </c>
      <c r="D2300">
        <v>5</v>
      </c>
      <c r="E2300" s="76">
        <v>39.458403729087799</v>
      </c>
      <c r="F2300" s="76">
        <v>1.596139512095311</v>
      </c>
      <c r="G2300" s="76">
        <v>3.6752470468894525</v>
      </c>
      <c r="H2300" s="35">
        <f t="shared" si="40"/>
        <v>55</v>
      </c>
    </row>
    <row r="2301" spans="1:8" x14ac:dyDescent="0.2">
      <c r="A2301" s="11" t="s">
        <v>29</v>
      </c>
      <c r="B2301" s="7">
        <v>4</v>
      </c>
      <c r="C2301" s="11" t="s">
        <v>6</v>
      </c>
      <c r="D2301">
        <v>10</v>
      </c>
      <c r="E2301" s="76">
        <v>3.9269908169872414</v>
      </c>
      <c r="F2301" s="76">
        <v>0.59405988570219026</v>
      </c>
      <c r="G2301" s="76">
        <v>1.3678734371636099</v>
      </c>
      <c r="H2301" s="35">
        <f t="shared" si="40"/>
        <v>7</v>
      </c>
    </row>
    <row r="2302" spans="1:8" x14ac:dyDescent="0.2">
      <c r="A2302" s="11" t="s">
        <v>29</v>
      </c>
      <c r="B2302" s="7">
        <v>4</v>
      </c>
      <c r="C2302" s="11" t="s">
        <v>6</v>
      </c>
      <c r="D2302">
        <v>0</v>
      </c>
      <c r="E2302" s="76">
        <v>15.676547341413068</v>
      </c>
      <c r="F2302" s="76">
        <v>1.1952504183175237</v>
      </c>
      <c r="G2302" s="76">
        <v>2.7521657956128274</v>
      </c>
      <c r="H2302" s="35">
        <f t="shared" si="40"/>
        <v>20</v>
      </c>
    </row>
    <row r="2303" spans="1:8" x14ac:dyDescent="0.2">
      <c r="A2303" s="11" t="s">
        <v>29</v>
      </c>
      <c r="B2303" s="7">
        <v>4</v>
      </c>
      <c r="C2303" s="11" t="s">
        <v>6</v>
      </c>
      <c r="D2303">
        <v>10</v>
      </c>
      <c r="E2303" s="76">
        <v>13.697343969651499</v>
      </c>
      <c r="F2303" s="76">
        <v>1.1366363619627198</v>
      </c>
      <c r="G2303" s="76">
        <v>2.6172019432103433</v>
      </c>
      <c r="H2303" s="35">
        <f t="shared" si="40"/>
        <v>20</v>
      </c>
    </row>
    <row r="2304" spans="1:8" x14ac:dyDescent="0.2">
      <c r="A2304" s="11" t="s">
        <v>29</v>
      </c>
      <c r="B2304" s="7">
        <v>4</v>
      </c>
      <c r="C2304" s="11" t="s">
        <v>6</v>
      </c>
      <c r="D2304">
        <v>0</v>
      </c>
      <c r="E2304" s="76">
        <v>1.6964600329384885</v>
      </c>
      <c r="F2304" s="76">
        <v>0.22954363251710239</v>
      </c>
      <c r="G2304" s="76">
        <v>0.52854374642558322</v>
      </c>
      <c r="H2304" s="35">
        <f t="shared" si="40"/>
        <v>3</v>
      </c>
    </row>
    <row r="2305" spans="1:8" x14ac:dyDescent="0.2">
      <c r="A2305" s="11" t="s">
        <v>29</v>
      </c>
      <c r="B2305" s="7">
        <v>4</v>
      </c>
      <c r="C2305" s="11" t="s">
        <v>6</v>
      </c>
      <c r="D2305">
        <v>0</v>
      </c>
      <c r="E2305" s="76">
        <v>10.838494654884785</v>
      </c>
      <c r="F2305" s="76">
        <v>1.0349689677674079</v>
      </c>
      <c r="G2305" s="76">
        <v>2.3831041168926683</v>
      </c>
      <c r="H2305" s="35">
        <f t="shared" si="40"/>
        <v>20</v>
      </c>
    </row>
    <row r="2306" spans="1:8" x14ac:dyDescent="0.2">
      <c r="A2306" s="11" t="s">
        <v>29</v>
      </c>
      <c r="B2306" s="7">
        <v>4</v>
      </c>
      <c r="C2306" s="11" t="s">
        <v>6</v>
      </c>
      <c r="D2306">
        <v>5</v>
      </c>
      <c r="E2306" s="76">
        <v>99.902646384155418</v>
      </c>
      <c r="F2306" s="76">
        <v>1.9995769926785665</v>
      </c>
      <c r="G2306" s="76">
        <v>4.604196175635531</v>
      </c>
      <c r="H2306" s="35">
        <f t="shared" si="40"/>
        <v>148</v>
      </c>
    </row>
    <row r="2307" spans="1:8" x14ac:dyDescent="0.2">
      <c r="A2307" s="11" t="s">
        <v>29</v>
      </c>
      <c r="B2307" s="7">
        <v>4</v>
      </c>
      <c r="C2307" s="11" t="s">
        <v>6</v>
      </c>
      <c r="D2307">
        <v>10</v>
      </c>
      <c r="E2307" s="76">
        <v>4.2411500823462207</v>
      </c>
      <c r="F2307" s="76">
        <v>0.62748364118913991</v>
      </c>
      <c r="G2307" s="76">
        <v>1.4448344782997382</v>
      </c>
      <c r="H2307" s="35">
        <f t="shared" ref="H2307:H2370" si="41">VLOOKUP(E2307,J$2:K$16,2)</f>
        <v>7</v>
      </c>
    </row>
    <row r="2308" spans="1:8" x14ac:dyDescent="0.2">
      <c r="A2308" s="11" t="s">
        <v>29</v>
      </c>
      <c r="B2308" s="7">
        <v>4</v>
      </c>
      <c r="C2308" s="11" t="s">
        <v>6</v>
      </c>
      <c r="D2308">
        <v>0</v>
      </c>
      <c r="E2308" s="76">
        <v>12.566370614359172</v>
      </c>
      <c r="F2308" s="76">
        <v>1.0992098640220962</v>
      </c>
      <c r="G2308" s="76">
        <v>2.5310242469692907</v>
      </c>
      <c r="H2308" s="35">
        <f t="shared" si="41"/>
        <v>20</v>
      </c>
    </row>
    <row r="2309" spans="1:8" x14ac:dyDescent="0.2">
      <c r="A2309" s="11" t="s">
        <v>29</v>
      </c>
      <c r="B2309" s="7">
        <v>4</v>
      </c>
      <c r="C2309" s="11" t="s">
        <v>6</v>
      </c>
      <c r="D2309">
        <v>30</v>
      </c>
      <c r="E2309" s="76">
        <v>19.634954084936208</v>
      </c>
      <c r="F2309" s="76">
        <v>1.2930298900382091</v>
      </c>
      <c r="G2309" s="76">
        <v>2.9773113495977102</v>
      </c>
      <c r="H2309" s="35">
        <f t="shared" si="41"/>
        <v>20</v>
      </c>
    </row>
    <row r="2310" spans="1:8" x14ac:dyDescent="0.2">
      <c r="A2310" s="11" t="s">
        <v>29</v>
      </c>
      <c r="B2310" s="7">
        <v>4</v>
      </c>
      <c r="C2310" s="11" t="s">
        <v>6</v>
      </c>
      <c r="D2310">
        <v>5</v>
      </c>
      <c r="E2310" s="76">
        <v>92.111496603252732</v>
      </c>
      <c r="F2310" s="76">
        <v>1.9643138386632242</v>
      </c>
      <c r="G2310" s="76">
        <v>4.5229997628678511</v>
      </c>
      <c r="H2310" s="35">
        <f t="shared" si="41"/>
        <v>148</v>
      </c>
    </row>
    <row r="2311" spans="1:8" x14ac:dyDescent="0.2">
      <c r="A2311" s="11" t="s">
        <v>29</v>
      </c>
      <c r="B2311" s="7">
        <v>4</v>
      </c>
      <c r="C2311" s="11" t="s">
        <v>6</v>
      </c>
      <c r="D2311">
        <v>0</v>
      </c>
      <c r="E2311" s="76">
        <v>131.16149328737387</v>
      </c>
      <c r="F2311" s="76">
        <v>2.1178063525137549</v>
      </c>
      <c r="G2311" s="76">
        <v>4.8764293371462646</v>
      </c>
      <c r="H2311" s="35">
        <f t="shared" si="41"/>
        <v>148</v>
      </c>
    </row>
    <row r="2312" spans="1:8" x14ac:dyDescent="0.2">
      <c r="A2312" s="11" t="s">
        <v>29</v>
      </c>
      <c r="B2312" s="7">
        <v>4</v>
      </c>
      <c r="C2312" s="11" t="s">
        <v>6</v>
      </c>
      <c r="D2312">
        <v>10</v>
      </c>
      <c r="E2312" s="76">
        <v>4.4924774946334045</v>
      </c>
      <c r="F2312" s="76">
        <v>0.65248591015919566</v>
      </c>
      <c r="G2312" s="76">
        <v>1.5024043301212162</v>
      </c>
      <c r="H2312" s="35">
        <f t="shared" si="41"/>
        <v>7</v>
      </c>
    </row>
    <row r="2313" spans="1:8" x14ac:dyDescent="0.2">
      <c r="A2313" s="11" t="s">
        <v>29</v>
      </c>
      <c r="B2313" s="7">
        <v>4</v>
      </c>
      <c r="C2313" s="11" t="s">
        <v>6</v>
      </c>
      <c r="D2313">
        <v>0</v>
      </c>
      <c r="E2313" s="76">
        <v>0.78539816339744828</v>
      </c>
      <c r="F2313" s="76">
        <v>-0.10491011863382856</v>
      </c>
      <c r="G2313" s="76">
        <v>-0.24156447527049049</v>
      </c>
      <c r="H2313" s="35">
        <f t="shared" si="41"/>
        <v>1</v>
      </c>
    </row>
    <row r="2314" spans="1:8" x14ac:dyDescent="0.2">
      <c r="A2314" s="11" t="s">
        <v>29</v>
      </c>
      <c r="B2314" s="7">
        <v>4</v>
      </c>
      <c r="C2314" s="11" t="s">
        <v>6</v>
      </c>
      <c r="D2314">
        <v>5</v>
      </c>
      <c r="E2314" s="76">
        <v>18.880971848074655</v>
      </c>
      <c r="F2314" s="76">
        <v>1.2760243446968733</v>
      </c>
      <c r="G2314" s="76">
        <v>2.9381546343965161</v>
      </c>
      <c r="H2314" s="35">
        <f t="shared" si="41"/>
        <v>20</v>
      </c>
    </row>
    <row r="2315" spans="1:8" x14ac:dyDescent="0.2">
      <c r="A2315" s="11" t="s">
        <v>29</v>
      </c>
      <c r="B2315" s="7">
        <v>4</v>
      </c>
      <c r="C2315" s="11" t="s">
        <v>6</v>
      </c>
      <c r="D2315">
        <v>0</v>
      </c>
      <c r="E2315" s="76">
        <v>8.3566364585488486</v>
      </c>
      <c r="F2315" s="76">
        <v>0.92203150932520073</v>
      </c>
      <c r="G2315" s="76">
        <v>2.1230560086430077</v>
      </c>
      <c r="H2315" s="35">
        <f t="shared" si="41"/>
        <v>20</v>
      </c>
    </row>
    <row r="2316" spans="1:8" x14ac:dyDescent="0.2">
      <c r="A2316" s="11" t="s">
        <v>29</v>
      </c>
      <c r="B2316" s="7">
        <v>4</v>
      </c>
      <c r="C2316" s="11" t="s">
        <v>6</v>
      </c>
      <c r="D2316">
        <v>0</v>
      </c>
      <c r="E2316" s="76">
        <v>2.8588493147667116</v>
      </c>
      <c r="F2316" s="76">
        <v>0.45619126501522739</v>
      </c>
      <c r="G2316" s="76">
        <v>1.0504192063781588</v>
      </c>
      <c r="H2316" s="35">
        <f t="shared" si="41"/>
        <v>3</v>
      </c>
    </row>
    <row r="2317" spans="1:8" x14ac:dyDescent="0.2">
      <c r="A2317" s="11" t="s">
        <v>29</v>
      </c>
      <c r="B2317" s="7">
        <v>4</v>
      </c>
      <c r="C2317" s="11" t="s">
        <v>6</v>
      </c>
      <c r="D2317">
        <v>0</v>
      </c>
      <c r="E2317" s="76">
        <v>32.044245066615886</v>
      </c>
      <c r="F2317" s="76">
        <v>1.5057500444560514</v>
      </c>
      <c r="G2317" s="76">
        <v>3.4671176061396256</v>
      </c>
      <c r="H2317" s="35">
        <f t="shared" si="41"/>
        <v>55</v>
      </c>
    </row>
    <row r="2318" spans="1:8" x14ac:dyDescent="0.2">
      <c r="A2318" s="11" t="s">
        <v>29</v>
      </c>
      <c r="B2318" s="7">
        <v>4</v>
      </c>
      <c r="C2318" s="11" t="s">
        <v>6</v>
      </c>
      <c r="D2318">
        <v>0</v>
      </c>
      <c r="E2318" s="76">
        <v>30.787608005179976</v>
      </c>
      <c r="F2318" s="76">
        <v>1.4883759483866288</v>
      </c>
      <c r="G2318" s="76">
        <v>3.4271122715259263</v>
      </c>
      <c r="H2318" s="35">
        <f t="shared" si="41"/>
        <v>55</v>
      </c>
    </row>
    <row r="2319" spans="1:8" x14ac:dyDescent="0.2">
      <c r="A2319" s="11" t="s">
        <v>29</v>
      </c>
      <c r="B2319" s="7">
        <v>4</v>
      </c>
      <c r="C2319" s="11" t="s">
        <v>6</v>
      </c>
      <c r="D2319">
        <v>0</v>
      </c>
      <c r="E2319" s="76">
        <v>15.707963267948966</v>
      </c>
      <c r="F2319" s="76">
        <v>1.1961198770301527</v>
      </c>
      <c r="G2319" s="76">
        <v>2.7541677982835004</v>
      </c>
      <c r="H2319" s="35">
        <f t="shared" si="41"/>
        <v>20</v>
      </c>
    </row>
    <row r="2320" spans="1:8" x14ac:dyDescent="0.2">
      <c r="A2320" s="11" t="s">
        <v>29</v>
      </c>
      <c r="B2320" s="7">
        <v>4</v>
      </c>
      <c r="C2320" s="11" t="s">
        <v>6</v>
      </c>
      <c r="D2320">
        <v>0</v>
      </c>
      <c r="E2320" s="76">
        <v>72.256631032565238</v>
      </c>
      <c r="F2320" s="76">
        <v>1.8588777087117268</v>
      </c>
      <c r="G2320" s="76">
        <v>4.2802241017785496</v>
      </c>
      <c r="H2320" s="35">
        <f t="shared" si="41"/>
        <v>148</v>
      </c>
    </row>
    <row r="2321" spans="1:8" x14ac:dyDescent="0.2">
      <c r="A2321" s="11" t="s">
        <v>29</v>
      </c>
      <c r="B2321" s="7">
        <v>4</v>
      </c>
      <c r="C2321" s="11" t="s">
        <v>6</v>
      </c>
      <c r="D2321">
        <v>5</v>
      </c>
      <c r="E2321" s="76">
        <v>45.427429770908411</v>
      </c>
      <c r="F2321" s="76">
        <v>1.6573181656526459</v>
      </c>
      <c r="G2321" s="76">
        <v>3.8161161025800188</v>
      </c>
      <c r="H2321" s="35">
        <f t="shared" si="41"/>
        <v>55</v>
      </c>
    </row>
    <row r="2322" spans="1:8" x14ac:dyDescent="0.2">
      <c r="A2322" s="11" t="s">
        <v>29</v>
      </c>
      <c r="B2322" s="7">
        <v>4</v>
      </c>
      <c r="C2322" s="11" t="s">
        <v>6</v>
      </c>
      <c r="D2322">
        <v>0</v>
      </c>
      <c r="E2322" s="76">
        <v>2.1991148575128552</v>
      </c>
      <c r="F2322" s="76">
        <v>0.34224791270839067</v>
      </c>
      <c r="G2322" s="76">
        <v>0.78805494191066772</v>
      </c>
      <c r="H2322" s="35">
        <f t="shared" si="41"/>
        <v>3</v>
      </c>
    </row>
    <row r="2323" spans="1:8" x14ac:dyDescent="0.2">
      <c r="A2323" s="11" t="s">
        <v>29</v>
      </c>
      <c r="B2323" s="7">
        <v>4</v>
      </c>
      <c r="C2323" s="11" t="s">
        <v>6</v>
      </c>
      <c r="D2323">
        <v>0</v>
      </c>
      <c r="E2323" s="76">
        <v>370.70793312359558</v>
      </c>
      <c r="F2323" s="76">
        <v>2.5690318800002592</v>
      </c>
      <c r="G2323" s="76">
        <v>5.915414510315065</v>
      </c>
      <c r="H2323" s="35">
        <f t="shared" si="41"/>
        <v>403</v>
      </c>
    </row>
    <row r="2324" spans="1:8" x14ac:dyDescent="0.2">
      <c r="A2324" s="11" t="s">
        <v>29</v>
      </c>
      <c r="B2324" s="7">
        <v>4</v>
      </c>
      <c r="C2324" s="11" t="s">
        <v>6</v>
      </c>
      <c r="D2324">
        <v>5</v>
      </c>
      <c r="E2324" s="76">
        <v>64.402649398590754</v>
      </c>
      <c r="F2324" s="76">
        <v>1.8089037337498881</v>
      </c>
      <c r="G2324" s="76">
        <v>4.1651547719937625</v>
      </c>
      <c r="H2324" s="35">
        <f t="shared" si="41"/>
        <v>148</v>
      </c>
    </row>
    <row r="2325" spans="1:8" x14ac:dyDescent="0.2">
      <c r="A2325" s="3" t="s">
        <v>29</v>
      </c>
      <c r="B2325" s="2">
        <v>5</v>
      </c>
      <c r="C2325" s="3" t="s">
        <v>6</v>
      </c>
      <c r="D2325">
        <v>0</v>
      </c>
      <c r="E2325" s="76">
        <v>14.922565104551516</v>
      </c>
      <c r="F2325" s="76">
        <v>1.1738434823190005</v>
      </c>
      <c r="G2325" s="76">
        <v>2.7028745038959499</v>
      </c>
      <c r="H2325" s="35">
        <f t="shared" si="41"/>
        <v>20</v>
      </c>
    </row>
    <row r="2326" spans="1:8" x14ac:dyDescent="0.2">
      <c r="A2326" s="3" t="s">
        <v>29</v>
      </c>
      <c r="B2326" s="2">
        <v>5</v>
      </c>
      <c r="C2326" s="3" t="s">
        <v>6</v>
      </c>
      <c r="D2326">
        <v>0</v>
      </c>
      <c r="E2326" s="76">
        <v>18.456856839840036</v>
      </c>
      <c r="F2326" s="76">
        <v>1.2661577436379077</v>
      </c>
      <c r="G2326" s="76">
        <v>2.9154359458796231</v>
      </c>
      <c r="H2326" s="35">
        <f t="shared" si="41"/>
        <v>20</v>
      </c>
    </row>
    <row r="2327" spans="1:8" x14ac:dyDescent="0.2">
      <c r="A2327" s="3" t="s">
        <v>29</v>
      </c>
      <c r="B2327" s="2">
        <v>5</v>
      </c>
      <c r="C2327" s="3" t="s">
        <v>6</v>
      </c>
      <c r="D2327">
        <v>0</v>
      </c>
      <c r="E2327" s="76">
        <v>63.224552153494585</v>
      </c>
      <c r="F2327" s="76">
        <v>1.8008857617340399</v>
      </c>
      <c r="G2327" s="76">
        <v>4.1466927091540269</v>
      </c>
      <c r="H2327" s="35">
        <f t="shared" si="41"/>
        <v>148</v>
      </c>
    </row>
    <row r="2328" spans="1:8" x14ac:dyDescent="0.2">
      <c r="A2328" s="3" t="s">
        <v>29</v>
      </c>
      <c r="B2328" s="2">
        <v>5</v>
      </c>
      <c r="C2328" s="3" t="s">
        <v>6</v>
      </c>
      <c r="D2328">
        <v>0</v>
      </c>
      <c r="E2328" s="76">
        <v>17.475109135593225</v>
      </c>
      <c r="F2328" s="76">
        <v>1.2424198966831219</v>
      </c>
      <c r="G2328" s="76">
        <v>2.8607775333417589</v>
      </c>
      <c r="H2328" s="35">
        <f t="shared" si="41"/>
        <v>20</v>
      </c>
    </row>
    <row r="2329" spans="1:8" x14ac:dyDescent="0.2">
      <c r="A2329" s="3" t="s">
        <v>29</v>
      </c>
      <c r="B2329" s="2">
        <v>5</v>
      </c>
      <c r="C2329" s="3" t="s">
        <v>6</v>
      </c>
      <c r="D2329">
        <v>20</v>
      </c>
      <c r="E2329" s="76">
        <v>135.55972300239958</v>
      </c>
      <c r="F2329" s="76">
        <v>2.1321306727453622</v>
      </c>
      <c r="G2329" s="76">
        <v>4.9094123033788373</v>
      </c>
      <c r="H2329" s="35">
        <f t="shared" si="41"/>
        <v>148</v>
      </c>
    </row>
    <row r="2330" spans="1:8" x14ac:dyDescent="0.2">
      <c r="A2330" s="3" t="s">
        <v>29</v>
      </c>
      <c r="B2330" s="2">
        <v>5</v>
      </c>
      <c r="C2330" s="3" t="s">
        <v>6</v>
      </c>
      <c r="D2330">
        <v>0</v>
      </c>
      <c r="E2330" s="76">
        <v>70.882184246619701</v>
      </c>
      <c r="F2330" s="76">
        <v>1.8505370919438668</v>
      </c>
      <c r="G2330" s="76">
        <v>4.2610191219424998</v>
      </c>
      <c r="H2330" s="35">
        <f t="shared" si="41"/>
        <v>148</v>
      </c>
    </row>
    <row r="2331" spans="1:8" x14ac:dyDescent="0.2">
      <c r="A2331" s="3" t="s">
        <v>29</v>
      </c>
      <c r="B2331" s="2">
        <v>5</v>
      </c>
      <c r="C2331" s="3" t="s">
        <v>6</v>
      </c>
      <c r="D2331">
        <v>10</v>
      </c>
      <c r="E2331" s="76">
        <v>14.922565104551516</v>
      </c>
      <c r="F2331" s="76">
        <v>1.1738434823190005</v>
      </c>
      <c r="G2331" s="76">
        <v>2.7028745038959499</v>
      </c>
      <c r="H2331" s="35">
        <f t="shared" si="41"/>
        <v>20</v>
      </c>
    </row>
    <row r="2332" spans="1:8" x14ac:dyDescent="0.2">
      <c r="A2332" s="3" t="s">
        <v>29</v>
      </c>
      <c r="B2332" s="2">
        <v>5</v>
      </c>
      <c r="C2332" s="3" t="s">
        <v>6</v>
      </c>
      <c r="D2332">
        <v>0</v>
      </c>
      <c r="E2332" s="76">
        <v>37.699111843077517</v>
      </c>
      <c r="F2332" s="76">
        <v>1.5763311187417586</v>
      </c>
      <c r="G2332" s="76">
        <v>3.6296365356374003</v>
      </c>
      <c r="H2332" s="35">
        <f t="shared" si="41"/>
        <v>55</v>
      </c>
    </row>
    <row r="2333" spans="1:8" x14ac:dyDescent="0.2">
      <c r="A2333" s="3" t="s">
        <v>29</v>
      </c>
      <c r="B2333" s="2">
        <v>5</v>
      </c>
      <c r="C2333" s="3" t="s">
        <v>6</v>
      </c>
      <c r="D2333">
        <v>0</v>
      </c>
      <c r="E2333" s="76">
        <v>0.94247779607693793</v>
      </c>
      <c r="F2333" s="76">
        <v>-2.5728872586203724E-2</v>
      </c>
      <c r="G2333" s="76">
        <v>-5.9242918476535858E-2</v>
      </c>
      <c r="H2333" s="35">
        <f t="shared" si="41"/>
        <v>1</v>
      </c>
    </row>
    <row r="2334" spans="1:8" x14ac:dyDescent="0.2">
      <c r="A2334" s="3" t="s">
        <v>29</v>
      </c>
      <c r="B2334" s="2">
        <v>5</v>
      </c>
      <c r="C2334" s="3" t="s">
        <v>6</v>
      </c>
      <c r="D2334">
        <v>0</v>
      </c>
      <c r="E2334" s="76">
        <v>47.123889803846893</v>
      </c>
      <c r="F2334" s="76">
        <v>1.673241131749815</v>
      </c>
      <c r="G2334" s="76">
        <v>3.85278008695161</v>
      </c>
      <c r="H2334" s="35">
        <f t="shared" si="41"/>
        <v>55</v>
      </c>
    </row>
    <row r="2335" spans="1:8" x14ac:dyDescent="0.2">
      <c r="A2335" s="3" t="s">
        <v>29</v>
      </c>
      <c r="B2335" s="2">
        <v>5</v>
      </c>
      <c r="C2335" s="3" t="s">
        <v>6</v>
      </c>
      <c r="D2335">
        <v>0</v>
      </c>
      <c r="E2335" s="76">
        <v>18.692476288859268</v>
      </c>
      <c r="F2335" s="76">
        <v>1.2716668384226835</v>
      </c>
      <c r="G2335" s="76">
        <v>2.9281211054069383</v>
      </c>
      <c r="H2335" s="35">
        <f t="shared" si="41"/>
        <v>20</v>
      </c>
    </row>
    <row r="2336" spans="1:8" x14ac:dyDescent="0.2">
      <c r="A2336" s="11" t="s">
        <v>29</v>
      </c>
      <c r="B2336" s="7">
        <v>5</v>
      </c>
      <c r="C2336" s="11" t="s">
        <v>6</v>
      </c>
      <c r="D2336">
        <v>0</v>
      </c>
      <c r="E2336" s="76">
        <v>4.7123889803846897</v>
      </c>
      <c r="F2336" s="76">
        <v>0.67324113174981504</v>
      </c>
      <c r="G2336" s="76">
        <v>1.5501949939575645</v>
      </c>
      <c r="H2336" s="35">
        <f t="shared" si="41"/>
        <v>7</v>
      </c>
    </row>
    <row r="2337" spans="1:8" x14ac:dyDescent="0.2">
      <c r="A2337" s="11" t="s">
        <v>29</v>
      </c>
      <c r="B2337" s="7">
        <v>5</v>
      </c>
      <c r="C2337" s="11" t="s">
        <v>6</v>
      </c>
      <c r="D2337">
        <v>0</v>
      </c>
      <c r="E2337" s="76">
        <v>2.3561944901923448</v>
      </c>
      <c r="F2337" s="76">
        <v>0.37221113608583389</v>
      </c>
      <c r="G2337" s="76">
        <v>0.85704781339761926</v>
      </c>
      <c r="H2337" s="35">
        <f t="shared" si="41"/>
        <v>3</v>
      </c>
    </row>
    <row r="2338" spans="1:8" x14ac:dyDescent="0.2">
      <c r="A2338" s="11" t="s">
        <v>29</v>
      </c>
      <c r="B2338" s="7">
        <v>5</v>
      </c>
      <c r="C2338" s="11" t="s">
        <v>6</v>
      </c>
      <c r="D2338">
        <v>0</v>
      </c>
      <c r="E2338" s="76">
        <v>5.8904862254808616</v>
      </c>
      <c r="F2338" s="76">
        <v>0.7701511447578715</v>
      </c>
      <c r="G2338" s="76">
        <v>1.7733385452717743</v>
      </c>
      <c r="H2338" s="35">
        <f t="shared" si="41"/>
        <v>7</v>
      </c>
    </row>
    <row r="2339" spans="1:8" x14ac:dyDescent="0.2">
      <c r="A2339" s="11" t="s">
        <v>29</v>
      </c>
      <c r="B2339" s="7">
        <v>5</v>
      </c>
      <c r="C2339" s="11" t="s">
        <v>6</v>
      </c>
      <c r="D2339">
        <v>5</v>
      </c>
      <c r="E2339" s="76">
        <v>4.7123889803846897</v>
      </c>
      <c r="F2339" s="76">
        <v>0.67324113174981504</v>
      </c>
      <c r="G2339" s="76">
        <v>1.5501949939575645</v>
      </c>
      <c r="H2339" s="35">
        <f t="shared" si="41"/>
        <v>7</v>
      </c>
    </row>
    <row r="2340" spans="1:8" x14ac:dyDescent="0.2">
      <c r="A2340" s="11" t="s">
        <v>29</v>
      </c>
      <c r="B2340" s="7">
        <v>5</v>
      </c>
      <c r="C2340" s="11" t="s">
        <v>6</v>
      </c>
      <c r="D2340">
        <v>0</v>
      </c>
      <c r="E2340" s="76">
        <v>1.0995574287564276</v>
      </c>
      <c r="F2340" s="76">
        <v>4.1217917044409476E-2</v>
      </c>
      <c r="G2340" s="76">
        <v>9.4907761350722444E-2</v>
      </c>
      <c r="H2340" s="35">
        <f t="shared" si="41"/>
        <v>3</v>
      </c>
    </row>
    <row r="2341" spans="1:8" x14ac:dyDescent="0.2">
      <c r="A2341" s="11" t="s">
        <v>29</v>
      </c>
      <c r="B2341" s="7">
        <v>5</v>
      </c>
      <c r="C2341" s="11" t="s">
        <v>6</v>
      </c>
      <c r="D2341">
        <v>0</v>
      </c>
      <c r="E2341" s="76">
        <v>37.699111843077517</v>
      </c>
      <c r="F2341" s="76">
        <v>1.5763311187417586</v>
      </c>
      <c r="G2341" s="76">
        <v>3.6296365356374003</v>
      </c>
      <c r="H2341" s="35">
        <f t="shared" si="41"/>
        <v>55</v>
      </c>
    </row>
    <row r="2342" spans="1:8" x14ac:dyDescent="0.2">
      <c r="A2342" s="11" t="s">
        <v>29</v>
      </c>
      <c r="B2342" s="7">
        <v>5</v>
      </c>
      <c r="C2342" s="11" t="s">
        <v>6</v>
      </c>
      <c r="D2342">
        <v>5</v>
      </c>
      <c r="E2342" s="76">
        <v>5.8904862254808616</v>
      </c>
      <c r="F2342" s="76">
        <v>0.7701511447578715</v>
      </c>
      <c r="G2342" s="76">
        <v>1.7733385452717743</v>
      </c>
      <c r="H2342" s="35">
        <f t="shared" si="41"/>
        <v>7</v>
      </c>
    </row>
    <row r="2343" spans="1:8" x14ac:dyDescent="0.2">
      <c r="A2343" s="11" t="s">
        <v>29</v>
      </c>
      <c r="B2343" s="7">
        <v>5</v>
      </c>
      <c r="C2343" s="11" t="s">
        <v>6</v>
      </c>
      <c r="D2343">
        <v>0</v>
      </c>
      <c r="E2343" s="76">
        <v>3.1415926535897931</v>
      </c>
      <c r="F2343" s="76">
        <v>0.49714987269413385</v>
      </c>
      <c r="G2343" s="76">
        <v>1.1447298858494002</v>
      </c>
      <c r="H2343" s="35">
        <f t="shared" si="41"/>
        <v>7</v>
      </c>
    </row>
    <row r="2344" spans="1:8" x14ac:dyDescent="0.2">
      <c r="A2344" s="3" t="s">
        <v>29</v>
      </c>
      <c r="B2344" s="2">
        <v>6</v>
      </c>
      <c r="C2344" s="3" t="s">
        <v>6</v>
      </c>
      <c r="D2344">
        <v>0</v>
      </c>
      <c r="E2344" s="76">
        <v>71.863931950866515</v>
      </c>
      <c r="F2344" s="76">
        <v>1.8565109754326197</v>
      </c>
      <c r="G2344" s="76">
        <v>4.2747744970109851</v>
      </c>
      <c r="H2344" s="35">
        <f t="shared" si="41"/>
        <v>148</v>
      </c>
    </row>
    <row r="2345" spans="1:8" x14ac:dyDescent="0.2">
      <c r="A2345" s="3" t="s">
        <v>29</v>
      </c>
      <c r="B2345" s="2">
        <v>6</v>
      </c>
      <c r="C2345" s="3" t="s">
        <v>6</v>
      </c>
      <c r="D2345">
        <v>0</v>
      </c>
      <c r="E2345" s="76">
        <v>0.18849555921538758</v>
      </c>
      <c r="F2345" s="76">
        <v>-0.72469887692222257</v>
      </c>
      <c r="G2345" s="76">
        <v>-1.6686808309106362</v>
      </c>
      <c r="H2345" s="35">
        <f t="shared" si="41"/>
        <v>0.37</v>
      </c>
    </row>
    <row r="2346" spans="1:8" x14ac:dyDescent="0.2">
      <c r="A2346" s="3" t="s">
        <v>29</v>
      </c>
      <c r="B2346" s="2">
        <v>6</v>
      </c>
      <c r="C2346" s="3" t="s">
        <v>6</v>
      </c>
      <c r="D2346">
        <v>0</v>
      </c>
      <c r="E2346" s="76">
        <v>6.0946897479641988</v>
      </c>
      <c r="F2346" s="76">
        <v>0.78495160262435992</v>
      </c>
      <c r="G2346" s="76">
        <v>1.807417858924637</v>
      </c>
      <c r="H2346" s="35">
        <f t="shared" si="41"/>
        <v>7</v>
      </c>
    </row>
    <row r="2347" spans="1:8" x14ac:dyDescent="0.2">
      <c r="A2347" s="3" t="s">
        <v>29</v>
      </c>
      <c r="B2347" s="2">
        <v>6</v>
      </c>
      <c r="C2347" s="3" t="s">
        <v>6</v>
      </c>
      <c r="D2347">
        <v>5</v>
      </c>
      <c r="E2347" s="76">
        <v>68.525989756427364</v>
      </c>
      <c r="F2347" s="76">
        <v>1.835855316997389</v>
      </c>
      <c r="G2347" s="76">
        <v>4.2272130858120462</v>
      </c>
      <c r="H2347" s="35">
        <f t="shared" si="41"/>
        <v>148</v>
      </c>
    </row>
    <row r="2348" spans="1:8" x14ac:dyDescent="0.2">
      <c r="A2348" s="3" t="s">
        <v>29</v>
      </c>
      <c r="B2348" s="2">
        <v>6</v>
      </c>
      <c r="C2348" s="3" t="s">
        <v>6</v>
      </c>
      <c r="D2348">
        <v>5</v>
      </c>
      <c r="E2348" s="76">
        <v>137.83737767625217</v>
      </c>
      <c r="F2348" s="76">
        <v>2.1393670021680142</v>
      </c>
      <c r="G2348" s="76">
        <v>4.9260745676354301</v>
      </c>
      <c r="H2348" s="35">
        <f t="shared" si="41"/>
        <v>148</v>
      </c>
    </row>
    <row r="2349" spans="1:8" x14ac:dyDescent="0.2">
      <c r="A2349" s="3" t="s">
        <v>29</v>
      </c>
      <c r="B2349" s="2">
        <v>6</v>
      </c>
      <c r="C2349" s="3" t="s">
        <v>6</v>
      </c>
      <c r="D2349">
        <v>2</v>
      </c>
      <c r="E2349" s="76">
        <v>14.922565104551516</v>
      </c>
      <c r="F2349" s="76">
        <v>1.1738434823190005</v>
      </c>
      <c r="G2349" s="76">
        <v>2.7028745038959499</v>
      </c>
      <c r="H2349" s="35">
        <f t="shared" si="41"/>
        <v>20</v>
      </c>
    </row>
    <row r="2350" spans="1:8" x14ac:dyDescent="0.2">
      <c r="A2350" s="3" t="s">
        <v>29</v>
      </c>
      <c r="B2350" s="2">
        <v>6</v>
      </c>
      <c r="C2350" s="3" t="s">
        <v>6</v>
      </c>
      <c r="D2350">
        <v>0</v>
      </c>
      <c r="E2350" s="76">
        <v>0.23561944901923448</v>
      </c>
      <c r="F2350" s="76">
        <v>-0.62778886391416611</v>
      </c>
      <c r="G2350" s="76">
        <v>-1.4455372795964265</v>
      </c>
      <c r="H2350" s="35">
        <f t="shared" si="41"/>
        <v>0.37</v>
      </c>
    </row>
    <row r="2351" spans="1:8" x14ac:dyDescent="0.2">
      <c r="A2351" s="3" t="s">
        <v>29</v>
      </c>
      <c r="B2351" s="2">
        <v>6</v>
      </c>
      <c r="C2351" s="3" t="s">
        <v>6</v>
      </c>
      <c r="D2351">
        <v>0</v>
      </c>
      <c r="E2351" s="76">
        <v>3.1415926535897934E-2</v>
      </c>
      <c r="F2351" s="76">
        <v>-1.5028501273058661</v>
      </c>
      <c r="G2351" s="76">
        <v>-3.460440300138691</v>
      </c>
      <c r="H2351" s="35">
        <f t="shared" si="41"/>
        <v>0.37</v>
      </c>
    </row>
    <row r="2352" spans="1:8" x14ac:dyDescent="0.2">
      <c r="A2352" s="3" t="s">
        <v>29</v>
      </c>
      <c r="B2352" s="2">
        <v>6</v>
      </c>
      <c r="C2352" s="3" t="s">
        <v>6</v>
      </c>
      <c r="D2352">
        <v>0</v>
      </c>
      <c r="E2352" s="76">
        <v>6.7230082786821574</v>
      </c>
      <c r="F2352" s="76">
        <v>0.82756364604332466</v>
      </c>
      <c r="G2352" s="76">
        <v>1.9055357148831602</v>
      </c>
      <c r="H2352" s="35">
        <f t="shared" si="41"/>
        <v>7</v>
      </c>
    </row>
    <row r="2353" spans="1:8" x14ac:dyDescent="0.2">
      <c r="A2353" s="3" t="s">
        <v>29</v>
      </c>
      <c r="B2353" s="2">
        <v>6</v>
      </c>
      <c r="C2353" s="3" t="s">
        <v>6</v>
      </c>
      <c r="D2353">
        <v>0</v>
      </c>
      <c r="E2353" s="76">
        <v>4.7123889803846897</v>
      </c>
      <c r="F2353" s="76">
        <v>0.67324113174981504</v>
      </c>
      <c r="G2353" s="76">
        <v>1.5501949939575645</v>
      </c>
      <c r="H2353" s="35">
        <f t="shared" si="41"/>
        <v>7</v>
      </c>
    </row>
    <row r="2354" spans="1:8" x14ac:dyDescent="0.2">
      <c r="A2354" s="11" t="s">
        <v>29</v>
      </c>
      <c r="B2354" s="7">
        <v>6</v>
      </c>
      <c r="C2354" s="11" t="s">
        <v>6</v>
      </c>
      <c r="D2354">
        <v>0</v>
      </c>
      <c r="E2354" s="76">
        <v>2.3561944901923448</v>
      </c>
      <c r="F2354" s="76">
        <v>0.37221113608583389</v>
      </c>
      <c r="G2354" s="76">
        <v>0.85704781339761926</v>
      </c>
      <c r="H2354" s="35">
        <f t="shared" si="41"/>
        <v>3</v>
      </c>
    </row>
    <row r="2355" spans="1:8" x14ac:dyDescent="0.2">
      <c r="A2355" s="11" t="s">
        <v>29</v>
      </c>
      <c r="B2355" s="7">
        <v>6</v>
      </c>
      <c r="C2355" s="11" t="s">
        <v>6</v>
      </c>
      <c r="D2355">
        <v>0</v>
      </c>
      <c r="E2355" s="76">
        <v>56.391588131936786</v>
      </c>
      <c r="F2355" s="76">
        <v>1.7512143256084718</v>
      </c>
      <c r="G2355" s="76">
        <v>4.0323200007836881</v>
      </c>
      <c r="H2355" s="35">
        <f t="shared" si="41"/>
        <v>148</v>
      </c>
    </row>
    <row r="2356" spans="1:8" x14ac:dyDescent="0.2">
      <c r="A2356" s="11" t="s">
        <v>29</v>
      </c>
      <c r="B2356" s="7">
        <v>6</v>
      </c>
      <c r="C2356" s="11" t="s">
        <v>6</v>
      </c>
      <c r="D2356">
        <v>5</v>
      </c>
      <c r="E2356" s="76">
        <v>23.561944901923447</v>
      </c>
      <c r="F2356" s="76">
        <v>1.3722111360858338</v>
      </c>
      <c r="G2356" s="76">
        <v>3.1596329063916646</v>
      </c>
      <c r="H2356" s="35">
        <f t="shared" si="41"/>
        <v>55</v>
      </c>
    </row>
    <row r="2357" spans="1:8" x14ac:dyDescent="0.2">
      <c r="A2357" s="11" t="s">
        <v>29</v>
      </c>
      <c r="B2357" s="7">
        <v>6</v>
      </c>
      <c r="C2357" s="11" t="s">
        <v>6</v>
      </c>
      <c r="D2357">
        <v>5</v>
      </c>
      <c r="E2357" s="76">
        <v>122.52211349000193</v>
      </c>
      <c r="F2357" s="76">
        <v>2.0882144797206332</v>
      </c>
      <c r="G2357" s="76">
        <v>4.8082915319790462</v>
      </c>
      <c r="H2357" s="35">
        <f t="shared" si="41"/>
        <v>148</v>
      </c>
    </row>
    <row r="2358" spans="1:8" x14ac:dyDescent="0.2">
      <c r="A2358" s="11" t="s">
        <v>29</v>
      </c>
      <c r="B2358" s="7">
        <v>6</v>
      </c>
      <c r="C2358" s="11" t="s">
        <v>6</v>
      </c>
      <c r="D2358">
        <v>0</v>
      </c>
      <c r="E2358" s="76">
        <v>0.28274333882308139</v>
      </c>
      <c r="F2358" s="76">
        <v>-0.54860761786654122</v>
      </c>
      <c r="G2358" s="76">
        <v>-1.2632157228024719</v>
      </c>
      <c r="H2358" s="35">
        <f t="shared" si="41"/>
        <v>0.37</v>
      </c>
    </row>
    <row r="2359" spans="1:8" x14ac:dyDescent="0.2">
      <c r="A2359" s="11" t="s">
        <v>29</v>
      </c>
      <c r="B2359" s="7">
        <v>6</v>
      </c>
      <c r="C2359" s="11" t="s">
        <v>6</v>
      </c>
      <c r="D2359">
        <v>0</v>
      </c>
      <c r="E2359" s="76">
        <v>1.5079644737231006</v>
      </c>
      <c r="F2359" s="76">
        <v>0.17839111006972103</v>
      </c>
      <c r="G2359" s="76">
        <v>0.41076071076919962</v>
      </c>
      <c r="H2359" s="35">
        <f t="shared" si="41"/>
        <v>3</v>
      </c>
    </row>
    <row r="2360" spans="1:8" x14ac:dyDescent="0.2">
      <c r="A2360" s="11" t="s">
        <v>29</v>
      </c>
      <c r="B2360" s="7">
        <v>6</v>
      </c>
      <c r="C2360" s="11" t="s">
        <v>6</v>
      </c>
      <c r="D2360">
        <v>0</v>
      </c>
      <c r="E2360" s="76">
        <v>9.4247779607693793</v>
      </c>
      <c r="F2360" s="76">
        <v>0.97427112741379629</v>
      </c>
      <c r="G2360" s="76">
        <v>2.2433421745175099</v>
      </c>
      <c r="H2360" s="35">
        <f t="shared" si="41"/>
        <v>20</v>
      </c>
    </row>
    <row r="2361" spans="1:8" x14ac:dyDescent="0.2">
      <c r="A2361" s="11" t="s">
        <v>29</v>
      </c>
      <c r="B2361" s="7">
        <v>6</v>
      </c>
      <c r="C2361" s="11" t="s">
        <v>6</v>
      </c>
      <c r="D2361">
        <v>0</v>
      </c>
      <c r="E2361" s="76">
        <v>15.707963267948966</v>
      </c>
      <c r="F2361" s="76">
        <v>1.1961198770301527</v>
      </c>
      <c r="G2361" s="76">
        <v>2.7541677982835004</v>
      </c>
      <c r="H2361" s="35">
        <f t="shared" si="41"/>
        <v>20</v>
      </c>
    </row>
    <row r="2362" spans="1:8" x14ac:dyDescent="0.2">
      <c r="A2362" s="11" t="s">
        <v>29</v>
      </c>
      <c r="B2362" s="7">
        <v>6</v>
      </c>
      <c r="C2362" s="11" t="s">
        <v>6</v>
      </c>
      <c r="D2362">
        <v>0</v>
      </c>
      <c r="E2362" s="76">
        <v>1.759291886010284</v>
      </c>
      <c r="F2362" s="76">
        <v>0.24533789970033421</v>
      </c>
      <c r="G2362" s="76">
        <v>0.5649113905964579</v>
      </c>
      <c r="H2362" s="35">
        <f t="shared" si="41"/>
        <v>3</v>
      </c>
    </row>
    <row r="2363" spans="1:8" x14ac:dyDescent="0.2">
      <c r="A2363" s="11" t="s">
        <v>29</v>
      </c>
      <c r="B2363" s="7">
        <v>6</v>
      </c>
      <c r="C2363" s="11" t="s">
        <v>6</v>
      </c>
      <c r="D2363">
        <v>0</v>
      </c>
      <c r="E2363" s="76">
        <v>2.8274333882308138</v>
      </c>
      <c r="F2363" s="76">
        <v>0.45139238213345872</v>
      </c>
      <c r="G2363" s="76">
        <v>1.0393693701915738</v>
      </c>
      <c r="H2363" s="35">
        <f t="shared" si="41"/>
        <v>3</v>
      </c>
    </row>
    <row r="2364" spans="1:8" x14ac:dyDescent="0.2">
      <c r="A2364" s="3" t="s">
        <v>29</v>
      </c>
      <c r="B2364" s="2">
        <v>7</v>
      </c>
      <c r="C2364" s="3" t="s">
        <v>6</v>
      </c>
      <c r="D2364">
        <v>0</v>
      </c>
      <c r="E2364" s="76">
        <v>1.6807520696705394</v>
      </c>
      <c r="F2364" s="76">
        <v>0.2255036547153623</v>
      </c>
      <c r="G2364" s="76">
        <v>0.51924135376326963</v>
      </c>
      <c r="H2364" s="35">
        <f t="shared" si="41"/>
        <v>3</v>
      </c>
    </row>
    <row r="2365" spans="1:8" x14ac:dyDescent="0.2">
      <c r="A2365" s="3" t="s">
        <v>29</v>
      </c>
      <c r="B2365" s="2">
        <v>7</v>
      </c>
      <c r="C2365" s="3" t="s">
        <v>6</v>
      </c>
      <c r="D2365">
        <v>0</v>
      </c>
      <c r="E2365" s="76">
        <v>1.1309733552923256</v>
      </c>
      <c r="F2365" s="76">
        <v>5.3452373461421121E-2</v>
      </c>
      <c r="G2365" s="76">
        <v>0.1230786383174188</v>
      </c>
      <c r="H2365" s="35">
        <f t="shared" si="41"/>
        <v>3</v>
      </c>
    </row>
    <row r="2366" spans="1:8" x14ac:dyDescent="0.2">
      <c r="A2366" s="3" t="s">
        <v>29</v>
      </c>
      <c r="B2366" s="2">
        <v>7</v>
      </c>
      <c r="C2366" s="3" t="s">
        <v>6</v>
      </c>
      <c r="D2366">
        <v>75</v>
      </c>
      <c r="E2366" s="76">
        <v>5.6862827029975254</v>
      </c>
      <c r="F2366" s="76">
        <v>0.75482844756331835</v>
      </c>
      <c r="G2366" s="76">
        <v>1.7380567311271344</v>
      </c>
      <c r="H2366" s="35">
        <f t="shared" si="41"/>
        <v>7</v>
      </c>
    </row>
    <row r="2367" spans="1:8" x14ac:dyDescent="0.2">
      <c r="A2367" s="3" t="s">
        <v>29</v>
      </c>
      <c r="B2367" s="2">
        <v>7</v>
      </c>
      <c r="C2367" s="3" t="s">
        <v>6</v>
      </c>
      <c r="D2367">
        <v>0</v>
      </c>
      <c r="E2367" s="76">
        <v>3.7777651659417266</v>
      </c>
      <c r="F2367" s="76">
        <v>0.57723495774000322</v>
      </c>
      <c r="G2367" s="76">
        <v>1.3291326088471795</v>
      </c>
      <c r="H2367" s="35">
        <f t="shared" si="41"/>
        <v>7</v>
      </c>
    </row>
    <row r="2368" spans="1:8" x14ac:dyDescent="0.2">
      <c r="A2368" s="3" t="s">
        <v>29</v>
      </c>
      <c r="B2368" s="2">
        <v>7</v>
      </c>
      <c r="C2368" s="3" t="s">
        <v>6</v>
      </c>
      <c r="D2368">
        <v>0</v>
      </c>
      <c r="E2368" s="76">
        <v>11.356857442727103</v>
      </c>
      <c r="F2368" s="76">
        <v>1.0552581743246834</v>
      </c>
      <c r="G2368" s="76">
        <v>2.4298217414601284</v>
      </c>
      <c r="H2368" s="35">
        <f t="shared" si="41"/>
        <v>20</v>
      </c>
    </row>
    <row r="2369" spans="1:8" x14ac:dyDescent="0.2">
      <c r="A2369" s="3" t="s">
        <v>29</v>
      </c>
      <c r="B2369" s="2">
        <v>7</v>
      </c>
      <c r="C2369" s="3" t="s">
        <v>6</v>
      </c>
      <c r="D2369">
        <v>0</v>
      </c>
      <c r="E2369" s="76">
        <v>121.93306486745385</v>
      </c>
      <c r="F2369" s="76">
        <v>2.0861214902147891</v>
      </c>
      <c r="G2369" s="76">
        <v>4.803472245543098</v>
      </c>
      <c r="H2369" s="35">
        <f t="shared" si="41"/>
        <v>148</v>
      </c>
    </row>
    <row r="2370" spans="1:8" x14ac:dyDescent="0.2">
      <c r="A2370" s="3" t="s">
        <v>29</v>
      </c>
      <c r="B2370" s="2">
        <v>7</v>
      </c>
      <c r="C2370" s="3" t="s">
        <v>6</v>
      </c>
      <c r="D2370">
        <v>25</v>
      </c>
      <c r="E2370" s="76">
        <v>61.261056745000964</v>
      </c>
      <c r="F2370" s="76">
        <v>1.7871844840566518</v>
      </c>
      <c r="G2370" s="76">
        <v>4.1151443514191008</v>
      </c>
      <c r="H2370" s="35">
        <f t="shared" si="41"/>
        <v>148</v>
      </c>
    </row>
    <row r="2371" spans="1:8" x14ac:dyDescent="0.2">
      <c r="A2371" s="3" t="s">
        <v>29</v>
      </c>
      <c r="B2371" s="2">
        <v>7</v>
      </c>
      <c r="C2371" s="3" t="s">
        <v>6</v>
      </c>
      <c r="D2371">
        <v>5</v>
      </c>
      <c r="E2371" s="76">
        <v>239.54643983622174</v>
      </c>
      <c r="F2371" s="76">
        <v>2.3793897207129575</v>
      </c>
      <c r="G2371" s="76">
        <v>5.478747301336921</v>
      </c>
      <c r="H2371" s="35">
        <f t="shared" ref="H2371:H2434" si="42">VLOOKUP(E2371,J$2:K$16,2)</f>
        <v>403</v>
      </c>
    </row>
    <row r="2372" spans="1:8" x14ac:dyDescent="0.2">
      <c r="A2372" s="3" t="s">
        <v>29</v>
      </c>
      <c r="B2372" s="2">
        <v>7</v>
      </c>
      <c r="C2372" s="3" t="s">
        <v>6</v>
      </c>
      <c r="D2372">
        <v>0</v>
      </c>
      <c r="E2372" s="76">
        <v>11.969468010177113</v>
      </c>
      <c r="F2372" s="76">
        <v>1.0780748483697531</v>
      </c>
      <c r="G2372" s="76">
        <v>2.4823590749880098</v>
      </c>
      <c r="H2372" s="35">
        <f t="shared" si="42"/>
        <v>20</v>
      </c>
    </row>
    <row r="2373" spans="1:8" x14ac:dyDescent="0.2">
      <c r="A2373" s="3" t="s">
        <v>29</v>
      </c>
      <c r="B2373" s="2">
        <v>7</v>
      </c>
      <c r="C2373" s="3" t="s">
        <v>6</v>
      </c>
      <c r="D2373">
        <v>0</v>
      </c>
      <c r="E2373" s="76">
        <v>2.4504422698000385</v>
      </c>
      <c r="F2373" s="76">
        <v>0.38924447538461421</v>
      </c>
      <c r="G2373" s="76">
        <v>0.8962685265509005</v>
      </c>
      <c r="H2373" s="35">
        <f t="shared" si="42"/>
        <v>3</v>
      </c>
    </row>
    <row r="2374" spans="1:8" x14ac:dyDescent="0.2">
      <c r="A2374" s="3" t="s">
        <v>29</v>
      </c>
      <c r="B2374" s="2">
        <v>7</v>
      </c>
      <c r="C2374" s="3" t="s">
        <v>6</v>
      </c>
      <c r="D2374">
        <v>0</v>
      </c>
      <c r="E2374" s="76">
        <v>6.9115038378975457</v>
      </c>
      <c r="F2374" s="76">
        <v>0.83957255351634008</v>
      </c>
      <c r="G2374" s="76">
        <v>1.9331872462136703</v>
      </c>
      <c r="H2374" s="35">
        <f t="shared" si="42"/>
        <v>7</v>
      </c>
    </row>
    <row r="2375" spans="1:8" x14ac:dyDescent="0.2">
      <c r="A2375" s="3" t="s">
        <v>29</v>
      </c>
      <c r="B2375" s="2">
        <v>7</v>
      </c>
      <c r="C2375" s="3" t="s">
        <v>6</v>
      </c>
      <c r="D2375">
        <v>0</v>
      </c>
      <c r="E2375" s="76">
        <v>1.7592918860102844</v>
      </c>
      <c r="F2375" s="76">
        <v>0.24533789970033432</v>
      </c>
      <c r="G2375" s="76">
        <v>0.56491139059645812</v>
      </c>
      <c r="H2375" s="35">
        <f t="shared" si="42"/>
        <v>3</v>
      </c>
    </row>
    <row r="2376" spans="1:8" x14ac:dyDescent="0.2">
      <c r="A2376" s="3" t="s">
        <v>29</v>
      </c>
      <c r="B2376" s="2">
        <v>7</v>
      </c>
      <c r="C2376" s="3" t="s">
        <v>6</v>
      </c>
      <c r="D2376">
        <v>20</v>
      </c>
      <c r="E2376" s="76">
        <v>20.81305133003238</v>
      </c>
      <c r="F2376" s="76">
        <v>1.3183357553029793</v>
      </c>
      <c r="G2376" s="76">
        <v>3.0355802577216862</v>
      </c>
      <c r="H2376" s="35">
        <f t="shared" si="42"/>
        <v>55</v>
      </c>
    </row>
    <row r="2377" spans="1:8" x14ac:dyDescent="0.2">
      <c r="A2377" s="11" t="s">
        <v>29</v>
      </c>
      <c r="B2377" s="7">
        <v>7</v>
      </c>
      <c r="C2377" s="11" t="s">
        <v>6</v>
      </c>
      <c r="D2377">
        <v>0</v>
      </c>
      <c r="E2377" s="76">
        <v>1.0995574287564276</v>
      </c>
      <c r="F2377" s="76">
        <v>4.1217917044409476E-2</v>
      </c>
      <c r="G2377" s="76">
        <v>9.4907761350722444E-2</v>
      </c>
      <c r="H2377" s="35">
        <f t="shared" si="42"/>
        <v>3</v>
      </c>
    </row>
    <row r="2378" spans="1:8" x14ac:dyDescent="0.2">
      <c r="A2378" s="11" t="s">
        <v>29</v>
      </c>
      <c r="B2378" s="7">
        <v>7</v>
      </c>
      <c r="C2378" s="11" t="s">
        <v>6</v>
      </c>
      <c r="D2378">
        <v>0</v>
      </c>
      <c r="E2378" s="76">
        <v>2.0420352248333655</v>
      </c>
      <c r="F2378" s="76">
        <v>0.31006322933698943</v>
      </c>
      <c r="G2378" s="76">
        <v>0.71394696975694583</v>
      </c>
      <c r="H2378" s="35">
        <f t="shared" si="42"/>
        <v>3</v>
      </c>
    </row>
    <row r="2379" spans="1:8" x14ac:dyDescent="0.2">
      <c r="A2379" s="11" t="s">
        <v>29</v>
      </c>
      <c r="B2379" s="7">
        <v>7</v>
      </c>
      <c r="C2379" s="11" t="s">
        <v>6</v>
      </c>
      <c r="D2379">
        <v>0</v>
      </c>
      <c r="E2379" s="76">
        <v>6.9429197644334426</v>
      </c>
      <c r="F2379" s="76">
        <v>0.84154214637924452</v>
      </c>
      <c r="G2379" s="76">
        <v>1.9377224013790615</v>
      </c>
      <c r="H2379" s="35">
        <f t="shared" si="42"/>
        <v>7</v>
      </c>
    </row>
    <row r="2380" spans="1:8" x14ac:dyDescent="0.2">
      <c r="A2380" s="11" t="s">
        <v>29</v>
      </c>
      <c r="B2380" s="7">
        <v>7</v>
      </c>
      <c r="C2380" s="11" t="s">
        <v>6</v>
      </c>
      <c r="D2380">
        <v>0</v>
      </c>
      <c r="E2380" s="76">
        <v>1.0995574287564276</v>
      </c>
      <c r="F2380" s="76">
        <v>4.1217917044409476E-2</v>
      </c>
      <c r="G2380" s="76">
        <v>9.4907761350722444E-2</v>
      </c>
      <c r="H2380" s="35">
        <f t="shared" si="42"/>
        <v>3</v>
      </c>
    </row>
    <row r="2381" spans="1:8" x14ac:dyDescent="0.2">
      <c r="A2381" s="11" t="s">
        <v>29</v>
      </c>
      <c r="B2381" s="7">
        <v>7</v>
      </c>
      <c r="C2381" s="11" t="s">
        <v>6</v>
      </c>
      <c r="D2381">
        <v>5</v>
      </c>
      <c r="E2381" s="76">
        <v>86.786497055418039</v>
      </c>
      <c r="F2381" s="76">
        <v>1.938452159387301</v>
      </c>
      <c r="G2381" s="76">
        <v>4.4634510456873171</v>
      </c>
      <c r="H2381" s="35">
        <f t="shared" si="42"/>
        <v>148</v>
      </c>
    </row>
    <row r="2382" spans="1:8" x14ac:dyDescent="0.2">
      <c r="A2382" s="11" t="s">
        <v>29</v>
      </c>
      <c r="B2382" s="7">
        <v>7</v>
      </c>
      <c r="C2382" s="11" t="s">
        <v>6</v>
      </c>
      <c r="D2382">
        <v>5</v>
      </c>
      <c r="E2382" s="76">
        <v>156.29423451609222</v>
      </c>
      <c r="F2382" s="76">
        <v>2.193942957775878</v>
      </c>
      <c r="G2382" s="76">
        <v>5.0517403494540023</v>
      </c>
      <c r="H2382" s="35">
        <f t="shared" si="42"/>
        <v>403</v>
      </c>
    </row>
    <row r="2383" spans="1:8" x14ac:dyDescent="0.2">
      <c r="A2383" s="11" t="s">
        <v>29</v>
      </c>
      <c r="B2383" s="7">
        <v>7</v>
      </c>
      <c r="C2383" s="11" t="s">
        <v>6</v>
      </c>
      <c r="D2383">
        <v>5</v>
      </c>
      <c r="E2383" s="76">
        <v>376.99111843077515</v>
      </c>
      <c r="F2383" s="76">
        <v>2.5763311187417588</v>
      </c>
      <c r="G2383" s="76">
        <v>5.9322216286314458</v>
      </c>
      <c r="H2383" s="35">
        <f t="shared" si="42"/>
        <v>403</v>
      </c>
    </row>
    <row r="2384" spans="1:8" x14ac:dyDescent="0.2">
      <c r="A2384" s="11" t="s">
        <v>29</v>
      </c>
      <c r="B2384" s="7">
        <v>7</v>
      </c>
      <c r="C2384" s="11" t="s">
        <v>6</v>
      </c>
      <c r="D2384">
        <v>0</v>
      </c>
      <c r="E2384" s="76">
        <v>0.50265482457436694</v>
      </c>
      <c r="F2384" s="76">
        <v>-0.29873014464994135</v>
      </c>
      <c r="G2384" s="76">
        <v>-0.68785157789890994</v>
      </c>
      <c r="H2384" s="35">
        <f t="shared" si="42"/>
        <v>1</v>
      </c>
    </row>
    <row r="2385" spans="1:8" x14ac:dyDescent="0.2">
      <c r="A2385" s="3" t="s">
        <v>29</v>
      </c>
      <c r="B2385" s="2">
        <v>8</v>
      </c>
      <c r="C2385" s="3" t="s">
        <v>6</v>
      </c>
      <c r="D2385">
        <v>0</v>
      </c>
      <c r="E2385" s="76">
        <v>11.780972450961723</v>
      </c>
      <c r="F2385" s="76">
        <v>1.0711811404218528</v>
      </c>
      <c r="G2385" s="76">
        <v>2.4664857258317197</v>
      </c>
      <c r="H2385" s="35">
        <f t="shared" si="42"/>
        <v>20</v>
      </c>
    </row>
    <row r="2386" spans="1:8" x14ac:dyDescent="0.2">
      <c r="A2386" s="3" t="s">
        <v>29</v>
      </c>
      <c r="B2386" s="2">
        <v>8</v>
      </c>
      <c r="C2386" s="3" t="s">
        <v>6</v>
      </c>
      <c r="D2386">
        <v>0</v>
      </c>
      <c r="E2386" s="76">
        <v>177.49998492782331</v>
      </c>
      <c r="F2386" s="76">
        <v>2.2491983205135724</v>
      </c>
      <c r="G2386" s="76">
        <v>5.1789705240017954</v>
      </c>
      <c r="H2386" s="35">
        <f t="shared" si="42"/>
        <v>403</v>
      </c>
    </row>
    <row r="2387" spans="1:8" x14ac:dyDescent="0.2">
      <c r="A2387" s="3" t="s">
        <v>29</v>
      </c>
      <c r="B2387" s="2">
        <v>8</v>
      </c>
      <c r="C2387" s="3" t="s">
        <v>6</v>
      </c>
      <c r="D2387">
        <v>0</v>
      </c>
      <c r="E2387" s="76">
        <v>5.4663712172462411</v>
      </c>
      <c r="F2387" s="76">
        <v>0.73769912097673362</v>
      </c>
      <c r="G2387" s="76">
        <v>1.6986149990758379</v>
      </c>
      <c r="H2387" s="35">
        <f t="shared" si="42"/>
        <v>7</v>
      </c>
    </row>
    <row r="2388" spans="1:8" x14ac:dyDescent="0.2">
      <c r="A2388" s="3" t="s">
        <v>29</v>
      </c>
      <c r="B2388" s="2">
        <v>8</v>
      </c>
      <c r="C2388" s="3" t="s">
        <v>6</v>
      </c>
      <c r="D2388">
        <v>2</v>
      </c>
      <c r="E2388" s="76">
        <v>810.13820554446795</v>
      </c>
      <c r="F2388" s="76">
        <v>2.9085591136753419</v>
      </c>
      <c r="G2388" s="76">
        <v>6.6972048572408163</v>
      </c>
      <c r="H2388" s="35">
        <f t="shared" si="42"/>
        <v>1097</v>
      </c>
    </row>
    <row r="2389" spans="1:8" x14ac:dyDescent="0.2">
      <c r="A2389" s="3" t="s">
        <v>29</v>
      </c>
      <c r="B2389" s="2">
        <v>8</v>
      </c>
      <c r="C2389" s="3" t="s">
        <v>6</v>
      </c>
      <c r="D2389">
        <v>0</v>
      </c>
      <c r="E2389" s="76">
        <v>12.959069696057897</v>
      </c>
      <c r="F2389" s="76">
        <v>1.1125738255800777</v>
      </c>
      <c r="G2389" s="76">
        <v>2.5617959056360444</v>
      </c>
      <c r="H2389" s="35">
        <f t="shared" si="42"/>
        <v>20</v>
      </c>
    </row>
    <row r="2390" spans="1:8" x14ac:dyDescent="0.2">
      <c r="A2390" s="3" t="s">
        <v>29</v>
      </c>
      <c r="B2390" s="2">
        <v>8</v>
      </c>
      <c r="C2390" s="3" t="s">
        <v>6</v>
      </c>
      <c r="D2390">
        <v>5</v>
      </c>
      <c r="E2390" s="76">
        <v>23.561944901923447</v>
      </c>
      <c r="F2390" s="76">
        <v>1.3722111360858338</v>
      </c>
      <c r="G2390" s="76">
        <v>3.1596329063916646</v>
      </c>
      <c r="H2390" s="35">
        <f t="shared" si="42"/>
        <v>55</v>
      </c>
    </row>
    <row r="2391" spans="1:8" x14ac:dyDescent="0.2">
      <c r="A2391" s="3" t="s">
        <v>29</v>
      </c>
      <c r="B2391" s="2">
        <v>8</v>
      </c>
      <c r="C2391" s="3" t="s">
        <v>6</v>
      </c>
      <c r="D2391">
        <v>0</v>
      </c>
      <c r="E2391" s="76">
        <v>16.493361431346415</v>
      </c>
      <c r="F2391" s="76">
        <v>1.2173091761000907</v>
      </c>
      <c r="G2391" s="76">
        <v>2.8029579624529326</v>
      </c>
      <c r="H2391" s="35">
        <f t="shared" si="42"/>
        <v>20</v>
      </c>
    </row>
    <row r="2392" spans="1:8" x14ac:dyDescent="0.2">
      <c r="A2392" s="3" t="s">
        <v>29</v>
      </c>
      <c r="B2392" s="2">
        <v>8</v>
      </c>
      <c r="C2392" s="3" t="s">
        <v>6</v>
      </c>
      <c r="D2392">
        <v>0</v>
      </c>
      <c r="E2392" s="76">
        <v>2.9452431127404308</v>
      </c>
      <c r="F2392" s="76">
        <v>0.46912114909389024</v>
      </c>
      <c r="G2392" s="76">
        <v>1.0801913647118289</v>
      </c>
      <c r="H2392" s="35">
        <f t="shared" si="42"/>
        <v>3</v>
      </c>
    </row>
    <row r="2393" spans="1:8" x14ac:dyDescent="0.2">
      <c r="A2393" s="3" t="s">
        <v>29</v>
      </c>
      <c r="B2393" s="2">
        <v>8</v>
      </c>
      <c r="C2393" s="3" t="s">
        <v>6</v>
      </c>
      <c r="D2393">
        <v>5</v>
      </c>
      <c r="E2393" s="76">
        <v>198.31303625785569</v>
      </c>
      <c r="F2393" s="76">
        <v>2.2973512638208518</v>
      </c>
      <c r="G2393" s="76">
        <v>5.2898467734449239</v>
      </c>
      <c r="H2393" s="35">
        <f t="shared" si="42"/>
        <v>403</v>
      </c>
    </row>
    <row r="2394" spans="1:8" x14ac:dyDescent="0.2">
      <c r="A2394" s="3" t="s">
        <v>29</v>
      </c>
      <c r="B2394" s="2">
        <v>8</v>
      </c>
      <c r="C2394" s="3" t="s">
        <v>6</v>
      </c>
      <c r="D2394">
        <v>0</v>
      </c>
      <c r="E2394" s="76">
        <v>1.4137166941154067</v>
      </c>
      <c r="F2394" s="76">
        <v>0.15036238646947744</v>
      </c>
      <c r="G2394" s="76">
        <v>0.34622218963162837</v>
      </c>
      <c r="H2394" s="35">
        <f t="shared" si="42"/>
        <v>3</v>
      </c>
    </row>
    <row r="2395" spans="1:8" x14ac:dyDescent="0.2">
      <c r="A2395" s="3" t="s">
        <v>29</v>
      </c>
      <c r="B2395" s="2">
        <v>8</v>
      </c>
      <c r="C2395" s="3" t="s">
        <v>6</v>
      </c>
      <c r="D2395">
        <v>5</v>
      </c>
      <c r="E2395" s="76">
        <v>214.41369860750339</v>
      </c>
      <c r="F2395" s="76">
        <v>2.3312525284069276</v>
      </c>
      <c r="G2395" s="76">
        <v>5.3679073199144689</v>
      </c>
      <c r="H2395" s="35">
        <f t="shared" si="42"/>
        <v>403</v>
      </c>
    </row>
    <row r="2396" spans="1:8" x14ac:dyDescent="0.2">
      <c r="A2396" s="3" t="s">
        <v>29</v>
      </c>
      <c r="B2396" s="2">
        <v>8</v>
      </c>
      <c r="C2396" s="3" t="s">
        <v>6</v>
      </c>
      <c r="D2396">
        <v>15</v>
      </c>
      <c r="E2396" s="76">
        <v>102.49446032336699</v>
      </c>
      <c r="F2396" s="76">
        <v>2.0107003930404712</v>
      </c>
      <c r="G2396" s="76">
        <v>4.6298087514922575</v>
      </c>
      <c r="H2396" s="35">
        <f t="shared" si="42"/>
        <v>148</v>
      </c>
    </row>
    <row r="2397" spans="1:8" x14ac:dyDescent="0.2">
      <c r="A2397" s="3" t="s">
        <v>29</v>
      </c>
      <c r="B2397" s="2">
        <v>8</v>
      </c>
      <c r="C2397" s="3" t="s">
        <v>6</v>
      </c>
      <c r="D2397">
        <v>25</v>
      </c>
      <c r="E2397" s="76">
        <v>62.046454908398417</v>
      </c>
      <c r="F2397" s="76">
        <v>1.7927169726566128</v>
      </c>
      <c r="G2397" s="76">
        <v>4.1278833771965306</v>
      </c>
      <c r="H2397" s="35">
        <f t="shared" si="42"/>
        <v>148</v>
      </c>
    </row>
    <row r="2398" spans="1:8" x14ac:dyDescent="0.2">
      <c r="A2398" s="3" t="s">
        <v>29</v>
      </c>
      <c r="B2398" s="2">
        <v>8</v>
      </c>
      <c r="C2398" s="3" t="s">
        <v>6</v>
      </c>
      <c r="D2398">
        <v>2</v>
      </c>
      <c r="E2398" s="76">
        <v>38.877209088173693</v>
      </c>
      <c r="F2398" s="76">
        <v>1.5896950802997403</v>
      </c>
      <c r="G2398" s="76">
        <v>3.6604081943041544</v>
      </c>
      <c r="H2398" s="35">
        <f t="shared" si="42"/>
        <v>55</v>
      </c>
    </row>
    <row r="2399" spans="1:8" x14ac:dyDescent="0.2">
      <c r="A2399" s="3" t="s">
        <v>29</v>
      </c>
      <c r="B2399" s="2">
        <v>8</v>
      </c>
      <c r="C2399" s="3" t="s">
        <v>6</v>
      </c>
      <c r="D2399">
        <v>30</v>
      </c>
      <c r="E2399" s="76">
        <v>89.142691545610376</v>
      </c>
      <c r="F2399" s="76">
        <v>1.9500857428953129</v>
      </c>
      <c r="G2399" s="76">
        <v>4.4902383616509667</v>
      </c>
      <c r="H2399" s="35">
        <f t="shared" si="42"/>
        <v>148</v>
      </c>
    </row>
    <row r="2400" spans="1:8" x14ac:dyDescent="0.2">
      <c r="A2400" s="3" t="s">
        <v>29</v>
      </c>
      <c r="B2400" s="2">
        <v>8</v>
      </c>
      <c r="C2400" s="3" t="s">
        <v>6</v>
      </c>
      <c r="D2400">
        <v>70</v>
      </c>
      <c r="E2400" s="76">
        <v>62.046454908398417</v>
      </c>
      <c r="F2400" s="76">
        <v>1.7927169726566128</v>
      </c>
      <c r="G2400" s="76">
        <v>4.1278833771965306</v>
      </c>
      <c r="H2400" s="35">
        <f t="shared" si="42"/>
        <v>148</v>
      </c>
    </row>
    <row r="2401" spans="1:8" x14ac:dyDescent="0.2">
      <c r="A2401" s="3" t="s">
        <v>29</v>
      </c>
      <c r="B2401" s="2">
        <v>8</v>
      </c>
      <c r="C2401" s="3" t="s">
        <v>6</v>
      </c>
      <c r="D2401">
        <v>0</v>
      </c>
      <c r="E2401" s="76">
        <v>318.871654339364</v>
      </c>
      <c r="F2401" s="76">
        <v>2.5036159149433654</v>
      </c>
      <c r="G2401" s="76">
        <v>5.7647886843312426</v>
      </c>
      <c r="H2401" s="35">
        <f t="shared" si="42"/>
        <v>403</v>
      </c>
    </row>
    <row r="2402" spans="1:8" x14ac:dyDescent="0.2">
      <c r="A2402" s="3" t="s">
        <v>29</v>
      </c>
      <c r="B2402" s="2">
        <v>8</v>
      </c>
      <c r="C2402" s="3" t="s">
        <v>6</v>
      </c>
      <c r="D2402">
        <v>0</v>
      </c>
      <c r="E2402" s="76">
        <v>0.62831853071795862</v>
      </c>
      <c r="F2402" s="76">
        <v>-0.20182013164188498</v>
      </c>
      <c r="G2402" s="76">
        <v>-0.46470802658470023</v>
      </c>
      <c r="H2402" s="35">
        <f t="shared" si="42"/>
        <v>1</v>
      </c>
    </row>
    <row r="2403" spans="1:8" x14ac:dyDescent="0.2">
      <c r="A2403" s="3" t="s">
        <v>29</v>
      </c>
      <c r="B2403" s="2">
        <v>8</v>
      </c>
      <c r="C2403" s="3" t="s">
        <v>6</v>
      </c>
      <c r="D2403">
        <v>0</v>
      </c>
      <c r="E2403" s="76">
        <v>120.16591899980959</v>
      </c>
      <c r="F2403" s="76">
        <v>2.07978131218377</v>
      </c>
      <c r="G2403" s="76">
        <v>4.7888734461219453</v>
      </c>
      <c r="H2403" s="35">
        <f t="shared" si="42"/>
        <v>148</v>
      </c>
    </row>
    <row r="2404" spans="1:8" x14ac:dyDescent="0.2">
      <c r="A2404" s="11" t="s">
        <v>29</v>
      </c>
      <c r="B2404" s="7">
        <v>8</v>
      </c>
      <c r="C2404" s="11" t="s">
        <v>6</v>
      </c>
      <c r="D2404">
        <v>0</v>
      </c>
      <c r="E2404" s="76">
        <v>345.57519189487726</v>
      </c>
      <c r="F2404" s="76">
        <v>2.538542557852359</v>
      </c>
      <c r="G2404" s="76">
        <v>5.8452102516418165</v>
      </c>
      <c r="H2404" s="35">
        <f t="shared" si="42"/>
        <v>403</v>
      </c>
    </row>
    <row r="2405" spans="1:8" x14ac:dyDescent="0.2">
      <c r="A2405" s="11" t="s">
        <v>29</v>
      </c>
      <c r="B2405" s="7">
        <v>8</v>
      </c>
      <c r="C2405" s="11" t="s">
        <v>6</v>
      </c>
      <c r="D2405">
        <v>0</v>
      </c>
      <c r="E2405" s="76">
        <v>166.50441064025904</v>
      </c>
      <c r="F2405" s="76">
        <v>2.2214257422949228</v>
      </c>
      <c r="G2405" s="76">
        <v>5.1150217994015224</v>
      </c>
      <c r="H2405" s="35">
        <f t="shared" si="42"/>
        <v>403</v>
      </c>
    </row>
    <row r="2406" spans="1:8" x14ac:dyDescent="0.2">
      <c r="A2406" s="11" t="s">
        <v>29</v>
      </c>
      <c r="B2406" s="7">
        <v>8</v>
      </c>
      <c r="C2406" s="11" t="s">
        <v>6</v>
      </c>
      <c r="D2406">
        <v>5</v>
      </c>
      <c r="E2406" s="76">
        <v>983.31850057360521</v>
      </c>
      <c r="F2406" s="76">
        <v>2.9926942102405825</v>
      </c>
      <c r="G2406" s="76">
        <v>6.8909330763895529</v>
      </c>
      <c r="H2406" s="35">
        <f t="shared" si="42"/>
        <v>1097</v>
      </c>
    </row>
    <row r="2407" spans="1:8" x14ac:dyDescent="0.2">
      <c r="A2407" s="11" t="s">
        <v>29</v>
      </c>
      <c r="B2407" s="7">
        <v>8</v>
      </c>
      <c r="C2407" s="11" t="s">
        <v>6</v>
      </c>
      <c r="D2407">
        <v>15</v>
      </c>
      <c r="E2407" s="76">
        <v>530.92915845667505</v>
      </c>
      <c r="F2407" s="76">
        <v>2.7250365773078076</v>
      </c>
      <c r="G2407" s="76">
        <v>6.2746286007724734</v>
      </c>
      <c r="H2407" s="35">
        <f t="shared" si="42"/>
        <v>1097</v>
      </c>
    </row>
    <row r="2408" spans="1:8" x14ac:dyDescent="0.2">
      <c r="A2408" s="3" t="s">
        <v>29</v>
      </c>
      <c r="B2408" s="2">
        <v>9</v>
      </c>
      <c r="C2408" s="3" t="s">
        <v>6</v>
      </c>
      <c r="D2408">
        <v>0</v>
      </c>
      <c r="E2408" s="76">
        <v>2.5446900494077322</v>
      </c>
      <c r="F2408" s="76">
        <v>0.40563489157278354</v>
      </c>
      <c r="G2408" s="76">
        <v>0.93400885453374749</v>
      </c>
      <c r="H2408" s="35">
        <f t="shared" si="42"/>
        <v>3</v>
      </c>
    </row>
    <row r="2409" spans="1:8" x14ac:dyDescent="0.2">
      <c r="A2409" s="3" t="s">
        <v>29</v>
      </c>
      <c r="B2409" s="2">
        <v>9</v>
      </c>
      <c r="C2409" s="3" t="s">
        <v>6</v>
      </c>
      <c r="D2409">
        <v>0</v>
      </c>
      <c r="E2409" s="76">
        <v>2.8981192229365842</v>
      </c>
      <c r="F2409" s="76">
        <v>0.46211624752523184</v>
      </c>
      <c r="G2409" s="76">
        <v>1.0640619827819453</v>
      </c>
      <c r="H2409" s="35">
        <f t="shared" si="42"/>
        <v>3</v>
      </c>
    </row>
    <row r="2410" spans="1:8" x14ac:dyDescent="0.2">
      <c r="A2410" s="3" t="s">
        <v>29</v>
      </c>
      <c r="B2410" s="2">
        <v>9</v>
      </c>
      <c r="C2410" s="3" t="s">
        <v>6</v>
      </c>
      <c r="D2410">
        <v>0</v>
      </c>
      <c r="E2410" s="76">
        <v>0.50265482457436694</v>
      </c>
      <c r="F2410" s="76">
        <v>-0.29873014464994135</v>
      </c>
      <c r="G2410" s="76">
        <v>-0.68785157789890994</v>
      </c>
      <c r="H2410" s="35">
        <f t="shared" si="42"/>
        <v>1</v>
      </c>
    </row>
    <row r="2411" spans="1:8" x14ac:dyDescent="0.2">
      <c r="A2411" s="3" t="s">
        <v>29</v>
      </c>
      <c r="B2411" s="2">
        <v>9</v>
      </c>
      <c r="C2411" s="3" t="s">
        <v>6</v>
      </c>
      <c r="D2411">
        <v>25</v>
      </c>
      <c r="E2411" s="76">
        <v>186.33571426604459</v>
      </c>
      <c r="F2411" s="76">
        <v>2.2702961024655015</v>
      </c>
      <c r="G2411" s="76">
        <v>5.2275499622195465</v>
      </c>
      <c r="H2411" s="35">
        <f t="shared" si="42"/>
        <v>403</v>
      </c>
    </row>
    <row r="2412" spans="1:8" x14ac:dyDescent="0.2">
      <c r="A2412" s="3" t="s">
        <v>29</v>
      </c>
      <c r="B2412" s="2">
        <v>9</v>
      </c>
      <c r="C2412" s="3" t="s">
        <v>6</v>
      </c>
      <c r="D2412">
        <v>5</v>
      </c>
      <c r="E2412" s="76">
        <v>212.84290228070847</v>
      </c>
      <c r="F2412" s="76">
        <v>2.328059172240577</v>
      </c>
      <c r="G2412" s="76">
        <v>5.3605543456092102</v>
      </c>
      <c r="H2412" s="35">
        <f t="shared" si="42"/>
        <v>403</v>
      </c>
    </row>
    <row r="2413" spans="1:8" x14ac:dyDescent="0.2">
      <c r="A2413" s="3" t="s">
        <v>29</v>
      </c>
      <c r="B2413" s="2">
        <v>9</v>
      </c>
      <c r="C2413" s="3" t="s">
        <v>6</v>
      </c>
      <c r="D2413">
        <v>2</v>
      </c>
      <c r="E2413" s="76">
        <v>80.110612666539723</v>
      </c>
      <c r="F2413" s="76">
        <v>1.9036900531280889</v>
      </c>
      <c r="G2413" s="76">
        <v>4.3834083380137807</v>
      </c>
      <c r="H2413" s="35">
        <f t="shared" si="42"/>
        <v>148</v>
      </c>
    </row>
    <row r="2414" spans="1:8" x14ac:dyDescent="0.2">
      <c r="A2414" s="3" t="s">
        <v>29</v>
      </c>
      <c r="B2414" s="2">
        <v>9</v>
      </c>
      <c r="C2414" s="3" t="s">
        <v>6</v>
      </c>
      <c r="D2414">
        <v>0</v>
      </c>
      <c r="E2414" s="76">
        <v>10.995574287564276</v>
      </c>
      <c r="F2414" s="76">
        <v>1.0412179170444096</v>
      </c>
      <c r="G2414" s="76">
        <v>2.397492854344768</v>
      </c>
      <c r="H2414" s="35">
        <f t="shared" si="42"/>
        <v>20</v>
      </c>
    </row>
    <row r="2415" spans="1:8" x14ac:dyDescent="0.2">
      <c r="A2415" s="3" t="s">
        <v>29</v>
      </c>
      <c r="B2415" s="2">
        <v>9</v>
      </c>
      <c r="C2415" s="3" t="s">
        <v>6</v>
      </c>
      <c r="D2415">
        <v>30</v>
      </c>
      <c r="E2415" s="76">
        <v>15.315264186250241</v>
      </c>
      <c r="F2415" s="76">
        <v>1.1851244927286895</v>
      </c>
      <c r="G2415" s="76">
        <v>2.7288499902992105</v>
      </c>
      <c r="H2415" s="35">
        <f t="shared" si="42"/>
        <v>20</v>
      </c>
    </row>
    <row r="2416" spans="1:8" x14ac:dyDescent="0.2">
      <c r="A2416" s="11" t="s">
        <v>29</v>
      </c>
      <c r="B2416" s="7">
        <v>9</v>
      </c>
      <c r="C2416" s="11" t="s">
        <v>6</v>
      </c>
      <c r="D2416">
        <v>50</v>
      </c>
      <c r="E2416" s="76">
        <v>1.0053096491487339</v>
      </c>
      <c r="F2416" s="76">
        <v>2.2998510140398521E-3</v>
      </c>
      <c r="G2416" s="76">
        <v>5.2956026610354026E-3</v>
      </c>
      <c r="H2416" s="35">
        <f t="shared" si="42"/>
        <v>3</v>
      </c>
    </row>
    <row r="2417" spans="1:8" x14ac:dyDescent="0.2">
      <c r="A2417" s="11" t="s">
        <v>29</v>
      </c>
      <c r="B2417" s="7">
        <v>9</v>
      </c>
      <c r="C2417" s="11" t="s">
        <v>6</v>
      </c>
      <c r="D2417">
        <v>40</v>
      </c>
      <c r="E2417" s="76">
        <v>38.861501124905736</v>
      </c>
      <c r="F2417" s="76">
        <v>1.5895195723232545</v>
      </c>
      <c r="G2417" s="76">
        <v>3.6600040722537965</v>
      </c>
      <c r="H2417" s="35">
        <f t="shared" si="42"/>
        <v>55</v>
      </c>
    </row>
    <row r="2418" spans="1:8" x14ac:dyDescent="0.2">
      <c r="A2418" s="11" t="s">
        <v>29</v>
      </c>
      <c r="B2418" s="7">
        <v>9</v>
      </c>
      <c r="C2418" s="11" t="s">
        <v>6</v>
      </c>
      <c r="D2418">
        <v>0</v>
      </c>
      <c r="E2418" s="76">
        <v>2.1991148575128552</v>
      </c>
      <c r="F2418" s="76">
        <v>0.34224791270839067</v>
      </c>
      <c r="G2418" s="76">
        <v>0.78805494191066772</v>
      </c>
      <c r="H2418" s="35">
        <f t="shared" si="42"/>
        <v>3</v>
      </c>
    </row>
    <row r="2419" spans="1:8" x14ac:dyDescent="0.2">
      <c r="A2419" s="11" t="s">
        <v>29</v>
      </c>
      <c r="B2419" s="7">
        <v>9</v>
      </c>
      <c r="C2419" s="11" t="s">
        <v>6</v>
      </c>
      <c r="D2419">
        <v>0</v>
      </c>
      <c r="E2419" s="76">
        <v>4.2411500823462207</v>
      </c>
      <c r="F2419" s="76">
        <v>0.62748364118913991</v>
      </c>
      <c r="G2419" s="76">
        <v>1.4448344782997382</v>
      </c>
      <c r="H2419" s="35">
        <f t="shared" si="42"/>
        <v>7</v>
      </c>
    </row>
    <row r="2420" spans="1:8" x14ac:dyDescent="0.2">
      <c r="A2420" s="11" t="s">
        <v>29</v>
      </c>
      <c r="B2420" s="7">
        <v>9</v>
      </c>
      <c r="C2420" s="11" t="s">
        <v>6</v>
      </c>
      <c r="D2420">
        <v>0</v>
      </c>
      <c r="E2420" s="76">
        <v>10.05309649148734</v>
      </c>
      <c r="F2420" s="76">
        <v>1.00229985101404</v>
      </c>
      <c r="G2420" s="76">
        <v>2.307880695655081</v>
      </c>
      <c r="H2420" s="35">
        <f t="shared" si="42"/>
        <v>20</v>
      </c>
    </row>
    <row r="2421" spans="1:8" x14ac:dyDescent="0.2">
      <c r="A2421" s="11" t="s">
        <v>29</v>
      </c>
      <c r="B2421" s="7">
        <v>9</v>
      </c>
      <c r="C2421" s="11" t="s">
        <v>6</v>
      </c>
      <c r="D2421">
        <v>0</v>
      </c>
      <c r="E2421" s="76">
        <v>0.37699111843077515</v>
      </c>
      <c r="F2421" s="76">
        <v>-0.42366888125824137</v>
      </c>
      <c r="G2421" s="76">
        <v>-0.97553365035069095</v>
      </c>
      <c r="H2421" s="35">
        <f t="shared" si="42"/>
        <v>1</v>
      </c>
    </row>
    <row r="2422" spans="1:8" x14ac:dyDescent="0.2">
      <c r="A2422" s="11" t="s">
        <v>29</v>
      </c>
      <c r="B2422" s="7">
        <v>9</v>
      </c>
      <c r="C2422" s="11" t="s">
        <v>6</v>
      </c>
      <c r="D2422">
        <v>0</v>
      </c>
      <c r="E2422" s="76">
        <v>0.7539822368615503</v>
      </c>
      <c r="F2422" s="76">
        <v>-0.12263888559426017</v>
      </c>
      <c r="G2422" s="76">
        <v>-0.28238646979074566</v>
      </c>
      <c r="H2422" s="35">
        <f t="shared" si="42"/>
        <v>1</v>
      </c>
    </row>
    <row r="2423" spans="1:8" x14ac:dyDescent="0.2">
      <c r="A2423" s="11" t="s">
        <v>29</v>
      </c>
      <c r="B2423" s="7">
        <v>9</v>
      </c>
      <c r="C2423" s="11" t="s">
        <v>6</v>
      </c>
      <c r="D2423">
        <v>20</v>
      </c>
      <c r="E2423" s="76">
        <v>5.2778756580308519</v>
      </c>
      <c r="F2423" s="76">
        <v>0.72245915441999664</v>
      </c>
      <c r="G2423" s="76">
        <v>1.6635236792645676</v>
      </c>
      <c r="H2423" s="35">
        <f t="shared" si="42"/>
        <v>7</v>
      </c>
    </row>
    <row r="2424" spans="1:8" x14ac:dyDescent="0.2">
      <c r="A2424" s="11" t="s">
        <v>29</v>
      </c>
      <c r="B2424" s="7">
        <v>9</v>
      </c>
      <c r="C2424" s="11" t="s">
        <v>6</v>
      </c>
      <c r="D2424">
        <v>0</v>
      </c>
      <c r="E2424" s="76">
        <v>3.1101767270538954</v>
      </c>
      <c r="F2424" s="76">
        <v>0.49278506729168375</v>
      </c>
      <c r="G2424" s="76">
        <v>1.1346795499958988</v>
      </c>
      <c r="H2424" s="35">
        <f t="shared" si="42"/>
        <v>7</v>
      </c>
    </row>
    <row r="2425" spans="1:8" x14ac:dyDescent="0.2">
      <c r="A2425" s="11" t="s">
        <v>29</v>
      </c>
      <c r="B2425" s="7">
        <v>9</v>
      </c>
      <c r="C2425" s="11" t="s">
        <v>6</v>
      </c>
      <c r="D2425">
        <v>0</v>
      </c>
      <c r="E2425" s="76">
        <v>0.47123889803846897</v>
      </c>
      <c r="F2425" s="76">
        <v>-0.32675886825018491</v>
      </c>
      <c r="G2425" s="76">
        <v>-0.75239009903648113</v>
      </c>
      <c r="H2425" s="35">
        <f t="shared" si="42"/>
        <v>1</v>
      </c>
    </row>
    <row r="2426" spans="1:8" x14ac:dyDescent="0.2">
      <c r="A2426" s="11" t="s">
        <v>29</v>
      </c>
      <c r="B2426" s="7">
        <v>9</v>
      </c>
      <c r="C2426" s="11" t="s">
        <v>6</v>
      </c>
      <c r="D2426">
        <v>0</v>
      </c>
      <c r="E2426" s="76">
        <v>0.28274333882308139</v>
      </c>
      <c r="F2426" s="76">
        <v>-0.54860761786654122</v>
      </c>
      <c r="G2426" s="76">
        <v>-1.2632157228024719</v>
      </c>
      <c r="H2426" s="35">
        <f t="shared" si="42"/>
        <v>0.37</v>
      </c>
    </row>
    <row r="2427" spans="1:8" x14ac:dyDescent="0.2">
      <c r="A2427" s="11" t="s">
        <v>29</v>
      </c>
      <c r="B2427" s="7">
        <v>9</v>
      </c>
      <c r="C2427" s="11" t="s">
        <v>6</v>
      </c>
      <c r="D2427">
        <v>0</v>
      </c>
      <c r="E2427" s="76">
        <v>7.2884949563283206</v>
      </c>
      <c r="F2427" s="76">
        <v>0.86263785758503353</v>
      </c>
      <c r="G2427" s="76">
        <v>1.9862970715276187</v>
      </c>
      <c r="H2427" s="35">
        <f t="shared" si="42"/>
        <v>20</v>
      </c>
    </row>
    <row r="2428" spans="1:8" x14ac:dyDescent="0.2">
      <c r="A2428" s="11" t="s">
        <v>29</v>
      </c>
      <c r="B2428" s="7">
        <v>9</v>
      </c>
      <c r="C2428" s="11" t="s">
        <v>6</v>
      </c>
      <c r="D2428">
        <v>0</v>
      </c>
      <c r="E2428" s="76">
        <v>19.634954084936208</v>
      </c>
      <c r="F2428" s="76">
        <v>1.2930298900382091</v>
      </c>
      <c r="G2428" s="76">
        <v>2.9773113495977102</v>
      </c>
      <c r="H2428" s="35">
        <f t="shared" si="42"/>
        <v>20</v>
      </c>
    </row>
    <row r="2429" spans="1:8" x14ac:dyDescent="0.2">
      <c r="A2429" s="3" t="s">
        <v>29</v>
      </c>
      <c r="B2429" s="2">
        <v>10</v>
      </c>
      <c r="C2429" s="3" t="s">
        <v>6</v>
      </c>
      <c r="D2429">
        <v>0</v>
      </c>
      <c r="E2429" s="76">
        <v>3.8955748904513441</v>
      </c>
      <c r="F2429" s="76">
        <v>0.59057155785636894</v>
      </c>
      <c r="G2429" s="76">
        <v>1.3598412654663459</v>
      </c>
      <c r="H2429" s="35">
        <f t="shared" si="42"/>
        <v>7</v>
      </c>
    </row>
    <row r="2430" spans="1:8" x14ac:dyDescent="0.2">
      <c r="A2430" s="3" t="s">
        <v>29</v>
      </c>
      <c r="B2430" s="2">
        <v>10</v>
      </c>
      <c r="C2430" s="3" t="s">
        <v>6</v>
      </c>
      <c r="D2430">
        <v>0</v>
      </c>
      <c r="E2430" s="76">
        <v>2.8981192229365842</v>
      </c>
      <c r="F2430" s="76">
        <v>0.46211624752523184</v>
      </c>
      <c r="G2430" s="76">
        <v>1.0640619827819453</v>
      </c>
      <c r="H2430" s="35">
        <f t="shared" si="42"/>
        <v>3</v>
      </c>
    </row>
    <row r="2431" spans="1:8" x14ac:dyDescent="0.2">
      <c r="A2431" s="3" t="s">
        <v>29</v>
      </c>
      <c r="B2431" s="2">
        <v>10</v>
      </c>
      <c r="C2431" s="3" t="s">
        <v>6</v>
      </c>
      <c r="D2431">
        <v>5</v>
      </c>
      <c r="E2431" s="76">
        <v>4.3668137884898126</v>
      </c>
      <c r="F2431" s="76">
        <v>0.64016467294822899</v>
      </c>
      <c r="G2431" s="76">
        <v>1.4740336329920005</v>
      </c>
      <c r="H2431" s="35">
        <f t="shared" si="42"/>
        <v>7</v>
      </c>
    </row>
    <row r="2432" spans="1:8" x14ac:dyDescent="0.2">
      <c r="A2432" s="3" t="s">
        <v>29</v>
      </c>
      <c r="B2432" s="2">
        <v>10</v>
      </c>
      <c r="C2432" s="3" t="s">
        <v>6</v>
      </c>
      <c r="D2432">
        <v>0</v>
      </c>
      <c r="E2432" s="76">
        <v>242.68803248981152</v>
      </c>
      <c r="F2432" s="76">
        <v>2.3850483607910062</v>
      </c>
      <c r="G2432" s="76">
        <v>5.491776801627255</v>
      </c>
      <c r="H2432" s="35">
        <f t="shared" si="42"/>
        <v>403</v>
      </c>
    </row>
    <row r="2433" spans="1:8" x14ac:dyDescent="0.2">
      <c r="A2433" s="3" t="s">
        <v>29</v>
      </c>
      <c r="B2433" s="2">
        <v>10</v>
      </c>
      <c r="C2433" s="3" t="s">
        <v>6</v>
      </c>
      <c r="D2433">
        <v>5</v>
      </c>
      <c r="E2433" s="76">
        <v>0.62831853071795862</v>
      </c>
      <c r="F2433" s="76">
        <v>-0.20182013164188498</v>
      </c>
      <c r="G2433" s="76">
        <v>-0.46470802658470023</v>
      </c>
      <c r="H2433" s="35">
        <f t="shared" si="42"/>
        <v>1</v>
      </c>
    </row>
    <row r="2434" spans="1:8" x14ac:dyDescent="0.2">
      <c r="A2434" s="3" t="s">
        <v>29</v>
      </c>
      <c r="B2434" s="2">
        <v>10</v>
      </c>
      <c r="C2434" s="3" t="s">
        <v>6</v>
      </c>
      <c r="D2434">
        <v>15</v>
      </c>
      <c r="E2434" s="76">
        <v>33.693581209750533</v>
      </c>
      <c r="F2434" s="76">
        <v>1.5275471735508956</v>
      </c>
      <c r="G2434" s="76">
        <v>3.5173073506634807</v>
      </c>
      <c r="H2434" s="35">
        <f t="shared" si="42"/>
        <v>55</v>
      </c>
    </row>
    <row r="2435" spans="1:8" x14ac:dyDescent="0.2">
      <c r="A2435" s="3" t="s">
        <v>29</v>
      </c>
      <c r="B2435" s="2">
        <v>10</v>
      </c>
      <c r="C2435" s="3" t="s">
        <v>6</v>
      </c>
      <c r="D2435">
        <v>0</v>
      </c>
      <c r="E2435" s="76">
        <v>7.1942471767206264</v>
      </c>
      <c r="F2435" s="76">
        <v>0.85698535503402185</v>
      </c>
      <c r="G2435" s="76">
        <v>1.9732817034155485</v>
      </c>
      <c r="H2435" s="35">
        <f t="shared" ref="H2435:H2498" si="43">VLOOKUP(E2435,J$2:K$16,2)</f>
        <v>20</v>
      </c>
    </row>
    <row r="2436" spans="1:8" x14ac:dyDescent="0.2">
      <c r="A2436" s="3" t="s">
        <v>29</v>
      </c>
      <c r="B2436" s="2">
        <v>10</v>
      </c>
      <c r="C2436" s="3" t="s">
        <v>6</v>
      </c>
      <c r="D2436">
        <v>0</v>
      </c>
      <c r="E2436" s="76">
        <v>7.0685834705770348E-2</v>
      </c>
      <c r="F2436" s="76">
        <v>-1.1506676091945036</v>
      </c>
      <c r="G2436" s="76">
        <v>-2.6495100839223626</v>
      </c>
      <c r="H2436" s="35">
        <f t="shared" si="43"/>
        <v>0.37</v>
      </c>
    </row>
    <row r="2437" spans="1:8" x14ac:dyDescent="0.2">
      <c r="A2437" s="3" t="s">
        <v>29</v>
      </c>
      <c r="B2437" s="2">
        <v>10</v>
      </c>
      <c r="C2437" s="3" t="s">
        <v>6</v>
      </c>
      <c r="D2437">
        <v>0</v>
      </c>
      <c r="E2437" s="76">
        <v>0.37699111843077515</v>
      </c>
      <c r="F2437" s="76">
        <v>-0.42366888125824137</v>
      </c>
      <c r="G2437" s="76">
        <v>-0.97553365035069095</v>
      </c>
      <c r="H2437" s="35">
        <f t="shared" si="43"/>
        <v>1</v>
      </c>
    </row>
    <row r="2438" spans="1:8" x14ac:dyDescent="0.2">
      <c r="A2438" s="11" t="s">
        <v>29</v>
      </c>
      <c r="B2438" s="7">
        <v>10</v>
      </c>
      <c r="C2438" s="11" t="s">
        <v>6</v>
      </c>
      <c r="D2438">
        <v>0</v>
      </c>
      <c r="E2438" s="76">
        <v>18.786724068466963</v>
      </c>
      <c r="F2438" s="76">
        <v>1.2738510566825447</v>
      </c>
      <c r="G2438" s="76">
        <v>2.9331504538119404</v>
      </c>
      <c r="H2438" s="35">
        <f t="shared" si="43"/>
        <v>20</v>
      </c>
    </row>
    <row r="2439" spans="1:8" x14ac:dyDescent="0.2">
      <c r="A2439" s="11" t="s">
        <v>29</v>
      </c>
      <c r="B2439" s="7">
        <v>10</v>
      </c>
      <c r="C2439" s="11" t="s">
        <v>6</v>
      </c>
      <c r="D2439">
        <v>0</v>
      </c>
      <c r="E2439" s="76">
        <v>100.53096491487338</v>
      </c>
      <c r="F2439" s="76">
        <v>2.00229985101404</v>
      </c>
      <c r="G2439" s="76">
        <v>4.6104657886491269</v>
      </c>
      <c r="H2439" s="35">
        <f t="shared" si="43"/>
        <v>148</v>
      </c>
    </row>
    <row r="2440" spans="1:8" x14ac:dyDescent="0.2">
      <c r="A2440" s="11" t="s">
        <v>29</v>
      </c>
      <c r="B2440" s="7">
        <v>10</v>
      </c>
      <c r="C2440" s="11" t="s">
        <v>6</v>
      </c>
      <c r="D2440">
        <v>10</v>
      </c>
      <c r="E2440" s="76">
        <v>5.3407075111026483</v>
      </c>
      <c r="F2440" s="76">
        <v>0.7275987940724078</v>
      </c>
      <c r="G2440" s="76">
        <v>1.6753581369115704</v>
      </c>
      <c r="H2440" s="35">
        <f t="shared" si="43"/>
        <v>7</v>
      </c>
    </row>
    <row r="2441" spans="1:8" x14ac:dyDescent="0.2">
      <c r="A2441" s="11" t="s">
        <v>29</v>
      </c>
      <c r="B2441" s="7">
        <v>10</v>
      </c>
      <c r="C2441" s="11" t="s">
        <v>6</v>
      </c>
      <c r="D2441">
        <v>0</v>
      </c>
      <c r="E2441" s="76">
        <v>3.1415926535897931</v>
      </c>
      <c r="F2441" s="76">
        <v>0.49714987269413385</v>
      </c>
      <c r="G2441" s="76">
        <v>1.1447298858494002</v>
      </c>
      <c r="H2441" s="35">
        <f t="shared" si="43"/>
        <v>7</v>
      </c>
    </row>
    <row r="2442" spans="1:8" x14ac:dyDescent="0.2">
      <c r="A2442" s="11" t="s">
        <v>29</v>
      </c>
      <c r="B2442" s="7">
        <v>10</v>
      </c>
      <c r="C2442" s="11" t="s">
        <v>6</v>
      </c>
      <c r="D2442">
        <v>0</v>
      </c>
      <c r="E2442" s="76">
        <v>0.78539816339744828</v>
      </c>
      <c r="F2442" s="76">
        <v>-0.10491011863382856</v>
      </c>
      <c r="G2442" s="76">
        <v>-0.24156447527049049</v>
      </c>
      <c r="H2442" s="35">
        <f t="shared" si="43"/>
        <v>1</v>
      </c>
    </row>
    <row r="2443" spans="1:8" x14ac:dyDescent="0.2">
      <c r="A2443" s="11" t="s">
        <v>29</v>
      </c>
      <c r="B2443" s="7">
        <v>10</v>
      </c>
      <c r="C2443" s="11" t="s">
        <v>6</v>
      </c>
      <c r="D2443">
        <v>5</v>
      </c>
      <c r="E2443" s="76">
        <v>35.814156250923645</v>
      </c>
      <c r="F2443" s="76">
        <v>1.5540547240306064</v>
      </c>
      <c r="G2443" s="76">
        <v>3.5783432412498501</v>
      </c>
      <c r="H2443" s="35">
        <f t="shared" si="43"/>
        <v>55</v>
      </c>
    </row>
    <row r="2444" spans="1:8" x14ac:dyDescent="0.2">
      <c r="A2444" s="11" t="s">
        <v>29</v>
      </c>
      <c r="B2444" s="7">
        <v>10</v>
      </c>
      <c r="C2444" s="11" t="s">
        <v>6</v>
      </c>
      <c r="D2444">
        <v>10</v>
      </c>
      <c r="E2444" s="76">
        <v>55.76326960121883</v>
      </c>
      <c r="F2444" s="76">
        <v>1.7463482300852466</v>
      </c>
      <c r="G2444" s="76">
        <v>4.0211154017708246</v>
      </c>
      <c r="H2444" s="35">
        <f t="shared" si="43"/>
        <v>148</v>
      </c>
    </row>
    <row r="2445" spans="1:8" x14ac:dyDescent="0.2">
      <c r="A2445" s="11" t="s">
        <v>29</v>
      </c>
      <c r="B2445" s="7">
        <v>10</v>
      </c>
      <c r="C2445" s="11" t="s">
        <v>6</v>
      </c>
      <c r="D2445">
        <v>50</v>
      </c>
      <c r="E2445" s="76">
        <v>1.2566370614359172</v>
      </c>
      <c r="F2445" s="76">
        <v>9.9209864022096222E-2</v>
      </c>
      <c r="G2445" s="76">
        <v>0.22843915397524506</v>
      </c>
      <c r="H2445" s="35">
        <f t="shared" si="43"/>
        <v>3</v>
      </c>
    </row>
    <row r="2446" spans="1:8" x14ac:dyDescent="0.2">
      <c r="A2446" s="11" t="s">
        <v>29</v>
      </c>
      <c r="B2446" s="7">
        <v>10</v>
      </c>
      <c r="C2446" s="11" t="s">
        <v>6</v>
      </c>
      <c r="D2446">
        <v>5</v>
      </c>
      <c r="E2446" s="76">
        <v>5.7805304826052186</v>
      </c>
      <c r="F2446" s="76">
        <v>0.76196769570367029</v>
      </c>
      <c r="G2446" s="76">
        <v>1.7544954574702942</v>
      </c>
      <c r="H2446" s="35">
        <f t="shared" si="43"/>
        <v>7</v>
      </c>
    </row>
    <row r="2447" spans="1:8" x14ac:dyDescent="0.2">
      <c r="A2447" s="11" t="s">
        <v>29</v>
      </c>
      <c r="B2447" s="7">
        <v>10</v>
      </c>
      <c r="C2447" s="11" t="s">
        <v>6</v>
      </c>
      <c r="D2447">
        <v>0</v>
      </c>
      <c r="E2447" s="76">
        <v>7.0685834705770345</v>
      </c>
      <c r="F2447" s="76">
        <v>0.84933239080549627</v>
      </c>
      <c r="G2447" s="76">
        <v>1.9556601020657289</v>
      </c>
      <c r="H2447" s="35">
        <f t="shared" si="43"/>
        <v>20</v>
      </c>
    </row>
    <row r="2448" spans="1:8" x14ac:dyDescent="0.2">
      <c r="A2448" s="11" t="s">
        <v>29</v>
      </c>
      <c r="B2448" s="7">
        <v>10</v>
      </c>
      <c r="C2448" s="11" t="s">
        <v>6</v>
      </c>
      <c r="D2448">
        <v>0</v>
      </c>
      <c r="E2448" s="76">
        <v>57.930968532195777</v>
      </c>
      <c r="F2448" s="76">
        <v>1.7629107894117444</v>
      </c>
      <c r="G2448" s="76">
        <v>4.0592521039778475</v>
      </c>
      <c r="H2448" s="35">
        <f t="shared" si="43"/>
        <v>148</v>
      </c>
    </row>
    <row r="2449" spans="1:8" x14ac:dyDescent="0.2">
      <c r="A2449" s="11" t="s">
        <v>29</v>
      </c>
      <c r="B2449" s="7">
        <v>10</v>
      </c>
      <c r="C2449" s="11" t="s">
        <v>6</v>
      </c>
      <c r="D2449">
        <v>0</v>
      </c>
      <c r="E2449" s="76">
        <v>47.626544628421257</v>
      </c>
      <c r="F2449" s="76">
        <v>1.6778490739901686</v>
      </c>
      <c r="G2449" s="76">
        <v>3.8633902660636257</v>
      </c>
      <c r="H2449" s="35">
        <f t="shared" si="43"/>
        <v>55</v>
      </c>
    </row>
    <row r="2450" spans="1:8" x14ac:dyDescent="0.2">
      <c r="A2450" s="11" t="s">
        <v>29</v>
      </c>
      <c r="B2450" s="7">
        <v>10</v>
      </c>
      <c r="C2450" s="11" t="s">
        <v>6</v>
      </c>
      <c r="D2450">
        <v>0</v>
      </c>
      <c r="E2450" s="76">
        <v>12.754866173574561</v>
      </c>
      <c r="F2450" s="76">
        <v>1.1056759062713279</v>
      </c>
      <c r="G2450" s="76">
        <v>2.5459128594630416</v>
      </c>
      <c r="H2450" s="35">
        <f t="shared" si="43"/>
        <v>20</v>
      </c>
    </row>
    <row r="2451" spans="1:8" x14ac:dyDescent="0.2">
      <c r="A2451" s="11" t="s">
        <v>29</v>
      </c>
      <c r="B2451" s="7">
        <v>10</v>
      </c>
      <c r="C2451" s="11" t="s">
        <v>6</v>
      </c>
      <c r="D2451">
        <v>0</v>
      </c>
      <c r="E2451" s="76">
        <v>3.1415926535897931</v>
      </c>
      <c r="F2451" s="76">
        <v>0.49714987269413385</v>
      </c>
      <c r="G2451" s="76">
        <v>1.1447298858494002</v>
      </c>
      <c r="H2451" s="35">
        <f t="shared" si="43"/>
        <v>7</v>
      </c>
    </row>
    <row r="2452" spans="1:8" x14ac:dyDescent="0.2">
      <c r="A2452" s="11" t="s">
        <v>29</v>
      </c>
      <c r="B2452" s="7">
        <v>10</v>
      </c>
      <c r="C2452" s="11" t="s">
        <v>6</v>
      </c>
      <c r="D2452">
        <v>0</v>
      </c>
      <c r="E2452" s="76">
        <v>19.163715186897736</v>
      </c>
      <c r="F2452" s="76">
        <v>1.2824797077049008</v>
      </c>
      <c r="G2452" s="76">
        <v>2.9530186570286654</v>
      </c>
      <c r="H2452" s="35">
        <f t="shared" si="43"/>
        <v>20</v>
      </c>
    </row>
    <row r="2453" spans="1:8" x14ac:dyDescent="0.2">
      <c r="A2453" s="11" t="s">
        <v>29</v>
      </c>
      <c r="B2453" s="7">
        <v>10</v>
      </c>
      <c r="C2453" s="11" t="s">
        <v>6</v>
      </c>
      <c r="D2453">
        <v>0</v>
      </c>
      <c r="E2453" s="76">
        <v>21.991148575128552</v>
      </c>
      <c r="F2453" s="76">
        <v>1.3422479127083906</v>
      </c>
      <c r="G2453" s="76">
        <v>3.0906400349047134</v>
      </c>
      <c r="H2453" s="35">
        <f t="shared" si="43"/>
        <v>55</v>
      </c>
    </row>
    <row r="2454" spans="1:8" x14ac:dyDescent="0.2">
      <c r="A2454" s="11" t="s">
        <v>29</v>
      </c>
      <c r="B2454" s="7">
        <v>10</v>
      </c>
      <c r="C2454" s="11" t="s">
        <v>6</v>
      </c>
      <c r="D2454">
        <v>0</v>
      </c>
      <c r="E2454" s="76">
        <v>1.4137166941154069</v>
      </c>
      <c r="F2454" s="76">
        <v>0.15036238646947753</v>
      </c>
      <c r="G2454" s="76">
        <v>0.34622218963162854</v>
      </c>
      <c r="H2454" s="35">
        <f t="shared" si="43"/>
        <v>3</v>
      </c>
    </row>
    <row r="2455" spans="1:8" x14ac:dyDescent="0.2">
      <c r="A2455" s="3" t="s">
        <v>29</v>
      </c>
      <c r="B2455" s="2">
        <v>1</v>
      </c>
      <c r="C2455" s="3" t="s">
        <v>12</v>
      </c>
      <c r="D2455">
        <v>0</v>
      </c>
      <c r="E2455" s="76">
        <v>150.79644737231007</v>
      </c>
      <c r="F2455" s="76">
        <v>2.1783911100697209</v>
      </c>
      <c r="G2455" s="76">
        <v>5.0159308967572906</v>
      </c>
      <c r="H2455" s="35">
        <f t="shared" si="43"/>
        <v>403</v>
      </c>
    </row>
    <row r="2456" spans="1:8" x14ac:dyDescent="0.2">
      <c r="A2456" s="3" t="s">
        <v>29</v>
      </c>
      <c r="B2456" s="2">
        <v>1</v>
      </c>
      <c r="C2456" s="3" t="s">
        <v>12</v>
      </c>
      <c r="D2456">
        <v>0</v>
      </c>
      <c r="E2456" s="76">
        <v>1.5707963267948966</v>
      </c>
      <c r="F2456" s="76">
        <v>0.19611987703015263</v>
      </c>
      <c r="G2456" s="76">
        <v>0.45158270528945482</v>
      </c>
      <c r="H2456" s="35">
        <f t="shared" si="43"/>
        <v>3</v>
      </c>
    </row>
    <row r="2457" spans="1:8" x14ac:dyDescent="0.2">
      <c r="A2457" s="3" t="s">
        <v>29</v>
      </c>
      <c r="B2457" s="2">
        <v>1</v>
      </c>
      <c r="C2457" s="3" t="s">
        <v>12</v>
      </c>
      <c r="D2457">
        <v>0</v>
      </c>
      <c r="E2457" s="76">
        <v>6.5659286460026669</v>
      </c>
      <c r="F2457" s="76">
        <v>0.8172961588051878</v>
      </c>
      <c r="G2457" s="76">
        <v>1.8818939518261197</v>
      </c>
      <c r="H2457" s="35">
        <f t="shared" si="43"/>
        <v>7</v>
      </c>
    </row>
    <row r="2458" spans="1:8" x14ac:dyDescent="0.2">
      <c r="A2458" s="11" t="s">
        <v>29</v>
      </c>
      <c r="B2458" s="7">
        <v>1</v>
      </c>
      <c r="C2458" s="11" t="s">
        <v>12</v>
      </c>
      <c r="D2458">
        <v>50</v>
      </c>
      <c r="E2458" s="76">
        <v>6.2831853071795862</v>
      </c>
      <c r="F2458" s="76">
        <v>0.79817986835811505</v>
      </c>
      <c r="G2458" s="76">
        <v>1.8378770664093453</v>
      </c>
      <c r="H2458" s="35">
        <f t="shared" si="43"/>
        <v>7</v>
      </c>
    </row>
    <row r="2459" spans="1:8" x14ac:dyDescent="0.2">
      <c r="A2459" s="11" t="s">
        <v>29</v>
      </c>
      <c r="B2459" s="7">
        <v>1</v>
      </c>
      <c r="C2459" s="11" t="s">
        <v>12</v>
      </c>
      <c r="D2459">
        <v>80</v>
      </c>
      <c r="E2459" s="76">
        <v>1.9792033717615696</v>
      </c>
      <c r="F2459" s="76">
        <v>0.29649042214771554</v>
      </c>
      <c r="G2459" s="76">
        <v>0.68269442625284138</v>
      </c>
      <c r="H2459" s="35">
        <f t="shared" si="43"/>
        <v>3</v>
      </c>
    </row>
    <row r="2460" spans="1:8" x14ac:dyDescent="0.2">
      <c r="A2460" s="11" t="s">
        <v>29</v>
      </c>
      <c r="B2460" s="7">
        <v>1</v>
      </c>
      <c r="C2460" s="11" t="s">
        <v>12</v>
      </c>
      <c r="D2460">
        <v>35</v>
      </c>
      <c r="E2460" s="76">
        <v>130.69025438933539</v>
      </c>
      <c r="F2460" s="76">
        <v>2.1162432033208765</v>
      </c>
      <c r="G2460" s="76">
        <v>4.8728300531166173</v>
      </c>
      <c r="H2460" s="35">
        <f t="shared" si="43"/>
        <v>148</v>
      </c>
    </row>
    <row r="2461" spans="1:8" x14ac:dyDescent="0.2">
      <c r="A2461" s="11" t="s">
        <v>29</v>
      </c>
      <c r="B2461" s="7">
        <v>1</v>
      </c>
      <c r="C2461" s="11" t="s">
        <v>12</v>
      </c>
      <c r="D2461">
        <v>50</v>
      </c>
      <c r="E2461" s="76">
        <v>1416.8582867689968</v>
      </c>
      <c r="F2461" s="76">
        <v>3.1513264145720945</v>
      </c>
      <c r="G2461" s="76">
        <v>7.2561972253520786</v>
      </c>
      <c r="H2461" s="35">
        <f t="shared" si="43"/>
        <v>2981</v>
      </c>
    </row>
    <row r="2462" spans="1:8" x14ac:dyDescent="0.2">
      <c r="A2462" s="11" t="s">
        <v>29</v>
      </c>
      <c r="B2462" s="7">
        <v>1</v>
      </c>
      <c r="C2462" s="11" t="s">
        <v>12</v>
      </c>
      <c r="D2462">
        <v>30</v>
      </c>
      <c r="E2462" s="76">
        <v>2.8274333882308138</v>
      </c>
      <c r="F2462" s="76">
        <v>0.45139238213345872</v>
      </c>
      <c r="G2462" s="76">
        <v>1.0393693701915738</v>
      </c>
      <c r="H2462" s="35">
        <f t="shared" si="43"/>
        <v>3</v>
      </c>
    </row>
    <row r="2463" spans="1:8" x14ac:dyDescent="0.2">
      <c r="A2463" s="3" t="s">
        <v>29</v>
      </c>
      <c r="B2463" s="2">
        <v>2</v>
      </c>
      <c r="C2463" s="3" t="s">
        <v>12</v>
      </c>
      <c r="D2463">
        <v>0</v>
      </c>
      <c r="E2463" s="76">
        <v>0.59690260418206065</v>
      </c>
      <c r="F2463" s="76">
        <v>-0.22409652635303723</v>
      </c>
      <c r="G2463" s="76">
        <v>-0.51600132097225082</v>
      </c>
      <c r="H2463" s="35">
        <f t="shared" si="43"/>
        <v>1</v>
      </c>
    </row>
    <row r="2464" spans="1:8" x14ac:dyDescent="0.2">
      <c r="A2464" s="3" t="s">
        <v>29</v>
      </c>
      <c r="B2464" s="2">
        <v>2</v>
      </c>
      <c r="C2464" s="3" t="s">
        <v>12</v>
      </c>
      <c r="D2464">
        <v>0</v>
      </c>
      <c r="E2464" s="76">
        <v>1.1309733552923256</v>
      </c>
      <c r="F2464" s="76">
        <v>5.3452373461421121E-2</v>
      </c>
      <c r="G2464" s="76">
        <v>0.1230786383174188</v>
      </c>
      <c r="H2464" s="35">
        <f t="shared" si="43"/>
        <v>3</v>
      </c>
    </row>
    <row r="2465" spans="1:8" x14ac:dyDescent="0.2">
      <c r="A2465" s="3" t="s">
        <v>29</v>
      </c>
      <c r="B2465" s="2">
        <v>2</v>
      </c>
      <c r="C2465" s="3" t="s">
        <v>12</v>
      </c>
      <c r="D2465">
        <v>20</v>
      </c>
      <c r="E2465" s="76">
        <v>0.59690260418206065</v>
      </c>
      <c r="F2465" s="76">
        <v>-0.22409652635303723</v>
      </c>
      <c r="G2465" s="76">
        <v>-0.51600132097225082</v>
      </c>
      <c r="H2465" s="35">
        <f t="shared" si="43"/>
        <v>1</v>
      </c>
    </row>
    <row r="2466" spans="1:8" x14ac:dyDescent="0.2">
      <c r="A2466" s="3" t="s">
        <v>29</v>
      </c>
      <c r="B2466" s="2">
        <v>2</v>
      </c>
      <c r="C2466" s="3" t="s">
        <v>12</v>
      </c>
      <c r="D2466">
        <v>0</v>
      </c>
      <c r="E2466" s="76">
        <v>6.2831853071795868E-2</v>
      </c>
      <c r="F2466" s="76">
        <v>-1.2018201316418848</v>
      </c>
      <c r="G2466" s="76">
        <v>-2.767293119578746</v>
      </c>
      <c r="H2466" s="35">
        <f t="shared" si="43"/>
        <v>0.37</v>
      </c>
    </row>
    <row r="2467" spans="1:8" x14ac:dyDescent="0.2">
      <c r="A2467" s="3" t="s">
        <v>29</v>
      </c>
      <c r="B2467" s="2">
        <v>2</v>
      </c>
      <c r="C2467" s="3" t="s">
        <v>12</v>
      </c>
      <c r="D2467">
        <v>0</v>
      </c>
      <c r="E2467" s="76">
        <v>0.34557519189487729</v>
      </c>
      <c r="F2467" s="76">
        <v>-0.46145744214764106</v>
      </c>
      <c r="G2467" s="76">
        <v>-1.0625450273403205</v>
      </c>
      <c r="H2467" s="35">
        <f t="shared" si="43"/>
        <v>0.37</v>
      </c>
    </row>
    <row r="2468" spans="1:8" x14ac:dyDescent="0.2">
      <c r="A2468" s="3" t="s">
        <v>29</v>
      </c>
      <c r="B2468" s="2">
        <v>2</v>
      </c>
      <c r="C2468" s="3" t="s">
        <v>12</v>
      </c>
      <c r="D2468">
        <v>0</v>
      </c>
      <c r="E2468" s="76">
        <v>1.7592918860102844</v>
      </c>
      <c r="F2468" s="76">
        <v>0.24533789970033432</v>
      </c>
      <c r="G2468" s="76">
        <v>0.56491139059645812</v>
      </c>
      <c r="H2468" s="35">
        <f t="shared" si="43"/>
        <v>3</v>
      </c>
    </row>
    <row r="2469" spans="1:8" x14ac:dyDescent="0.2">
      <c r="A2469" s="3" t="s">
        <v>29</v>
      </c>
      <c r="B2469" s="2">
        <v>2</v>
      </c>
      <c r="C2469" s="3" t="s">
        <v>12</v>
      </c>
      <c r="D2469">
        <v>0</v>
      </c>
      <c r="E2469" s="76">
        <v>1.0681415022205298</v>
      </c>
      <c r="F2469" s="76">
        <v>2.8628789736389035E-2</v>
      </c>
      <c r="G2469" s="76">
        <v>6.5920224477470327E-2</v>
      </c>
      <c r="H2469" s="35">
        <f t="shared" si="43"/>
        <v>3</v>
      </c>
    </row>
    <row r="2470" spans="1:8" x14ac:dyDescent="0.2">
      <c r="A2470" s="3" t="s">
        <v>29</v>
      </c>
      <c r="B2470" s="2">
        <v>2</v>
      </c>
      <c r="C2470" s="3" t="s">
        <v>12</v>
      </c>
      <c r="D2470">
        <v>10</v>
      </c>
      <c r="E2470" s="76">
        <v>0.59690260418206065</v>
      </c>
      <c r="F2470" s="76">
        <v>-0.22409652635303723</v>
      </c>
      <c r="G2470" s="76">
        <v>-0.51600132097225082</v>
      </c>
      <c r="H2470" s="35">
        <f t="shared" si="43"/>
        <v>1</v>
      </c>
    </row>
    <row r="2471" spans="1:8" x14ac:dyDescent="0.2">
      <c r="A2471" s="11" t="s">
        <v>29</v>
      </c>
      <c r="B2471" s="7">
        <v>2</v>
      </c>
      <c r="C2471" s="11" t="s">
        <v>12</v>
      </c>
      <c r="D2471">
        <v>50</v>
      </c>
      <c r="E2471" s="76">
        <v>1.9792033717615696</v>
      </c>
      <c r="F2471" s="76">
        <v>0.29649042214771554</v>
      </c>
      <c r="G2471" s="76">
        <v>0.68269442625284138</v>
      </c>
      <c r="H2471" s="35">
        <f t="shared" si="43"/>
        <v>3</v>
      </c>
    </row>
    <row r="2472" spans="1:8" x14ac:dyDescent="0.2">
      <c r="A2472" s="11" t="s">
        <v>29</v>
      </c>
      <c r="B2472" s="7">
        <v>2</v>
      </c>
      <c r="C2472" s="11" t="s">
        <v>12</v>
      </c>
      <c r="D2472">
        <v>50</v>
      </c>
      <c r="E2472" s="76">
        <v>10.869910581420685</v>
      </c>
      <c r="F2472" s="76">
        <v>1.0362259714869104</v>
      </c>
      <c r="G2472" s="76">
        <v>2.3859984749190333</v>
      </c>
      <c r="H2472" s="35">
        <f t="shared" si="43"/>
        <v>20</v>
      </c>
    </row>
    <row r="2473" spans="1:8" x14ac:dyDescent="0.2">
      <c r="A2473" s="11" t="s">
        <v>29</v>
      </c>
      <c r="B2473" s="7">
        <v>2</v>
      </c>
      <c r="C2473" s="11" t="s">
        <v>12</v>
      </c>
      <c r="D2473">
        <v>0</v>
      </c>
      <c r="E2473" s="76">
        <v>1.1309733552923256</v>
      </c>
      <c r="F2473" s="76">
        <v>5.3452373461421121E-2</v>
      </c>
      <c r="G2473" s="76">
        <v>0.1230786383174188</v>
      </c>
      <c r="H2473" s="35">
        <f t="shared" si="43"/>
        <v>3</v>
      </c>
    </row>
    <row r="2474" spans="1:8" x14ac:dyDescent="0.2">
      <c r="A2474" s="11" t="s">
        <v>29</v>
      </c>
      <c r="B2474" s="7">
        <v>2</v>
      </c>
      <c r="C2474" s="11" t="s">
        <v>12</v>
      </c>
      <c r="D2474">
        <v>30</v>
      </c>
      <c r="E2474" s="76">
        <v>20.420352248333657</v>
      </c>
      <c r="F2474" s="76">
        <v>1.3100632293369894</v>
      </c>
      <c r="G2474" s="76">
        <v>3.0165320627509917</v>
      </c>
      <c r="H2474" s="35">
        <f t="shared" si="43"/>
        <v>55</v>
      </c>
    </row>
    <row r="2475" spans="1:8" x14ac:dyDescent="0.2">
      <c r="A2475" s="11" t="s">
        <v>29</v>
      </c>
      <c r="B2475" s="7">
        <v>2</v>
      </c>
      <c r="C2475" s="11" t="s">
        <v>12</v>
      </c>
      <c r="D2475">
        <v>5</v>
      </c>
      <c r="E2475" s="76">
        <v>1470.2653618800232</v>
      </c>
      <c r="F2475" s="76">
        <v>3.1673957257682579</v>
      </c>
      <c r="G2475" s="76">
        <v>7.293198181767047</v>
      </c>
      <c r="H2475" s="35">
        <f t="shared" si="43"/>
        <v>2981</v>
      </c>
    </row>
    <row r="2476" spans="1:8" x14ac:dyDescent="0.2">
      <c r="A2476" s="3" t="s">
        <v>29</v>
      </c>
      <c r="B2476" s="2">
        <v>3</v>
      </c>
      <c r="C2476" s="3" t="s">
        <v>12</v>
      </c>
      <c r="D2476">
        <v>0</v>
      </c>
      <c r="E2476" s="76">
        <v>9.9274327853437487</v>
      </c>
      <c r="F2476" s="76">
        <v>0.9968369553125378</v>
      </c>
      <c r="G2476" s="76">
        <v>2.2953019134482213</v>
      </c>
      <c r="H2476" s="35">
        <f t="shared" si="43"/>
        <v>20</v>
      </c>
    </row>
    <row r="2477" spans="1:8" x14ac:dyDescent="0.2">
      <c r="A2477" s="3" t="s">
        <v>29</v>
      </c>
      <c r="B2477" s="2">
        <v>3</v>
      </c>
      <c r="C2477" s="3" t="s">
        <v>12</v>
      </c>
      <c r="D2477">
        <v>0</v>
      </c>
      <c r="E2477" s="76">
        <v>5.6862827029975254</v>
      </c>
      <c r="F2477" s="76">
        <v>0.75482844756331835</v>
      </c>
      <c r="G2477" s="76">
        <v>1.7380567311271344</v>
      </c>
      <c r="H2477" s="35">
        <f t="shared" si="43"/>
        <v>7</v>
      </c>
    </row>
    <row r="2478" spans="1:8" x14ac:dyDescent="0.2">
      <c r="A2478" s="3" t="s">
        <v>29</v>
      </c>
      <c r="B2478" s="2">
        <v>3</v>
      </c>
      <c r="C2478" s="3" t="s">
        <v>12</v>
      </c>
      <c r="D2478">
        <v>30</v>
      </c>
      <c r="E2478" s="76">
        <v>130.76879420567514</v>
      </c>
      <c r="F2478" s="76">
        <v>2.1165041192085101</v>
      </c>
      <c r="G2478" s="76">
        <v>4.8734308341500077</v>
      </c>
      <c r="H2478" s="35">
        <f t="shared" si="43"/>
        <v>148</v>
      </c>
    </row>
    <row r="2479" spans="1:8" x14ac:dyDescent="0.2">
      <c r="A2479" s="3" t="s">
        <v>29</v>
      </c>
      <c r="B2479" s="2">
        <v>3</v>
      </c>
      <c r="C2479" s="3" t="s">
        <v>12</v>
      </c>
      <c r="D2479">
        <v>0</v>
      </c>
      <c r="E2479" s="76">
        <v>2.0106192982974673</v>
      </c>
      <c r="F2479" s="76">
        <v>0.30332984667802093</v>
      </c>
      <c r="G2479" s="76">
        <v>0.69844278322098052</v>
      </c>
      <c r="H2479" s="35">
        <f t="shared" si="43"/>
        <v>3</v>
      </c>
    </row>
    <row r="2480" spans="1:8" x14ac:dyDescent="0.2">
      <c r="A2480" s="3" t="s">
        <v>29</v>
      </c>
      <c r="B2480" s="2">
        <v>3</v>
      </c>
      <c r="C2480" s="3" t="s">
        <v>12</v>
      </c>
      <c r="D2480">
        <v>0</v>
      </c>
      <c r="E2480" s="76">
        <v>3.0316369107141505</v>
      </c>
      <c r="F2480" s="76">
        <v>0.48167718603792642</v>
      </c>
      <c r="G2480" s="76">
        <v>1.109102708206249</v>
      </c>
      <c r="H2480" s="35">
        <f t="shared" si="43"/>
        <v>7</v>
      </c>
    </row>
    <row r="2481" spans="1:8" x14ac:dyDescent="0.2">
      <c r="A2481" s="11" t="s">
        <v>29</v>
      </c>
      <c r="B2481" s="7">
        <v>3</v>
      </c>
      <c r="C2481" s="11" t="s">
        <v>12</v>
      </c>
      <c r="D2481">
        <v>60</v>
      </c>
      <c r="E2481" s="76">
        <v>36.28539514896211</v>
      </c>
      <c r="F2481" s="76">
        <v>1.5597318569222969</v>
      </c>
      <c r="G2481" s="76">
        <v>3.5914153228172028</v>
      </c>
      <c r="H2481" s="35">
        <f t="shared" si="43"/>
        <v>55</v>
      </c>
    </row>
    <row r="2482" spans="1:8" x14ac:dyDescent="0.2">
      <c r="A2482" s="11" t="s">
        <v>29</v>
      </c>
      <c r="B2482" s="7">
        <v>3</v>
      </c>
      <c r="C2482" s="11" t="s">
        <v>12</v>
      </c>
      <c r="D2482">
        <v>0</v>
      </c>
      <c r="E2482" s="76">
        <v>1.2566370614359172</v>
      </c>
      <c r="F2482" s="76">
        <v>9.9209864022096222E-2</v>
      </c>
      <c r="G2482" s="76">
        <v>0.22843915397524506</v>
      </c>
      <c r="H2482" s="35">
        <f t="shared" si="43"/>
        <v>3</v>
      </c>
    </row>
    <row r="2483" spans="1:8" x14ac:dyDescent="0.2">
      <c r="A2483" s="3" t="s">
        <v>29</v>
      </c>
      <c r="B2483" s="2">
        <v>4</v>
      </c>
      <c r="C2483" s="3" t="s">
        <v>12</v>
      </c>
      <c r="D2483">
        <v>5</v>
      </c>
      <c r="E2483" s="76">
        <v>14.922565104551516</v>
      </c>
      <c r="F2483" s="76">
        <v>1.1738434823190005</v>
      </c>
      <c r="G2483" s="76">
        <v>2.7028745038959499</v>
      </c>
      <c r="H2483" s="35">
        <f t="shared" si="43"/>
        <v>20</v>
      </c>
    </row>
    <row r="2484" spans="1:8" x14ac:dyDescent="0.2">
      <c r="A2484" s="3" t="s">
        <v>29</v>
      </c>
      <c r="B2484" s="2">
        <v>4</v>
      </c>
      <c r="C2484" s="3" t="s">
        <v>12</v>
      </c>
      <c r="D2484">
        <v>0</v>
      </c>
      <c r="E2484" s="76">
        <v>1.0681415022205296</v>
      </c>
      <c r="F2484" s="76">
        <v>2.8628789736388945E-2</v>
      </c>
      <c r="G2484" s="76">
        <v>6.5920224477470118E-2</v>
      </c>
      <c r="H2484" s="35">
        <f t="shared" si="43"/>
        <v>3</v>
      </c>
    </row>
    <row r="2485" spans="1:8" x14ac:dyDescent="0.2">
      <c r="A2485" s="3" t="s">
        <v>29</v>
      </c>
      <c r="B2485" s="2">
        <v>4</v>
      </c>
      <c r="C2485" s="3" t="s">
        <v>12</v>
      </c>
      <c r="D2485">
        <v>0</v>
      </c>
      <c r="E2485" s="76">
        <v>2.7017696820872219</v>
      </c>
      <c r="F2485" s="76">
        <v>0.43164832393770153</v>
      </c>
      <c r="G2485" s="76">
        <v>0.99390699611481648</v>
      </c>
      <c r="H2485" s="35">
        <f t="shared" si="43"/>
        <v>3</v>
      </c>
    </row>
    <row r="2486" spans="1:8" x14ac:dyDescent="0.2">
      <c r="A2486" s="3" t="s">
        <v>29</v>
      </c>
      <c r="B2486" s="2">
        <v>4</v>
      </c>
      <c r="C2486" s="3" t="s">
        <v>12</v>
      </c>
      <c r="D2486">
        <v>0</v>
      </c>
      <c r="E2486" s="76">
        <v>1.4451326206513049</v>
      </c>
      <c r="F2486" s="76">
        <v>0.15990770437570792</v>
      </c>
      <c r="G2486" s="76">
        <v>0.36820109635040382</v>
      </c>
      <c r="H2486" s="35">
        <f t="shared" si="43"/>
        <v>3</v>
      </c>
    </row>
    <row r="2487" spans="1:8" x14ac:dyDescent="0.2">
      <c r="A2487" s="11" t="s">
        <v>29</v>
      </c>
      <c r="B2487" s="7">
        <v>4</v>
      </c>
      <c r="C2487" s="11" t="s">
        <v>12</v>
      </c>
      <c r="D2487">
        <v>20</v>
      </c>
      <c r="E2487" s="76">
        <v>16.776104770169496</v>
      </c>
      <c r="F2487" s="76">
        <v>1.2246911297226903</v>
      </c>
      <c r="G2487" s="76">
        <v>2.8199555388215036</v>
      </c>
      <c r="H2487" s="35">
        <f t="shared" si="43"/>
        <v>20</v>
      </c>
    </row>
    <row r="2488" spans="1:8" x14ac:dyDescent="0.2">
      <c r="A2488" s="11" t="s">
        <v>29</v>
      </c>
      <c r="B2488" s="7">
        <v>4</v>
      </c>
      <c r="C2488" s="11" t="s">
        <v>12</v>
      </c>
      <c r="D2488">
        <v>20</v>
      </c>
      <c r="E2488" s="76">
        <v>4.2411500823462207</v>
      </c>
      <c r="F2488" s="76">
        <v>0.62748364118913991</v>
      </c>
      <c r="G2488" s="76">
        <v>1.4448344782997382</v>
      </c>
      <c r="H2488" s="35">
        <f t="shared" si="43"/>
        <v>7</v>
      </c>
    </row>
    <row r="2489" spans="1:8" x14ac:dyDescent="0.2">
      <c r="A2489" s="11" t="s">
        <v>29</v>
      </c>
      <c r="B2489" s="7">
        <v>4</v>
      </c>
      <c r="C2489" s="11" t="s">
        <v>12</v>
      </c>
      <c r="D2489">
        <v>50</v>
      </c>
      <c r="E2489" s="76">
        <v>15.707963267948966</v>
      </c>
      <c r="F2489" s="76">
        <v>1.1961198770301527</v>
      </c>
      <c r="G2489" s="76">
        <v>2.7541677982835004</v>
      </c>
      <c r="H2489" s="35">
        <f t="shared" si="43"/>
        <v>20</v>
      </c>
    </row>
    <row r="2490" spans="1:8" x14ac:dyDescent="0.2">
      <c r="A2490" s="11" t="s">
        <v>29</v>
      </c>
      <c r="B2490" s="7">
        <v>4</v>
      </c>
      <c r="C2490" s="11" t="s">
        <v>12</v>
      </c>
      <c r="D2490">
        <v>80</v>
      </c>
      <c r="E2490" s="76">
        <v>4.9008845396000771</v>
      </c>
      <c r="F2490" s="76">
        <v>0.69027447104859541</v>
      </c>
      <c r="G2490" s="76">
        <v>1.5894157071108457</v>
      </c>
      <c r="H2490" s="35">
        <f t="shared" si="43"/>
        <v>7</v>
      </c>
    </row>
    <row r="2491" spans="1:8" x14ac:dyDescent="0.2">
      <c r="A2491" s="11" t="s">
        <v>29</v>
      </c>
      <c r="B2491" s="7">
        <v>4</v>
      </c>
      <c r="C2491" s="11" t="s">
        <v>12</v>
      </c>
      <c r="D2491">
        <v>20</v>
      </c>
      <c r="E2491" s="76">
        <v>578.0530482605219</v>
      </c>
      <c r="F2491" s="76">
        <v>2.7619676957036701</v>
      </c>
      <c r="G2491" s="76">
        <v>6.3596656434583858</v>
      </c>
      <c r="H2491" s="35">
        <f t="shared" si="43"/>
        <v>1097</v>
      </c>
    </row>
    <row r="2492" spans="1:8" x14ac:dyDescent="0.2">
      <c r="A2492" s="11" t="s">
        <v>29</v>
      </c>
      <c r="B2492" s="7">
        <v>4</v>
      </c>
      <c r="C2492" s="11" t="s">
        <v>12</v>
      </c>
      <c r="D2492">
        <v>15</v>
      </c>
      <c r="E2492" s="76">
        <v>620.46454908398414</v>
      </c>
      <c r="F2492" s="76">
        <v>2.792716972656613</v>
      </c>
      <c r="G2492" s="76">
        <v>6.4304684701905765</v>
      </c>
      <c r="H2492" s="35">
        <f t="shared" si="43"/>
        <v>1097</v>
      </c>
    </row>
    <row r="2493" spans="1:8" x14ac:dyDescent="0.2">
      <c r="A2493" s="11" t="s">
        <v>29</v>
      </c>
      <c r="B2493" s="7">
        <v>4</v>
      </c>
      <c r="C2493" s="11" t="s">
        <v>12</v>
      </c>
      <c r="D2493">
        <v>20</v>
      </c>
      <c r="E2493" s="76">
        <v>0.62831853071795862</v>
      </c>
      <c r="F2493" s="76">
        <v>-0.20182013164188498</v>
      </c>
      <c r="G2493" s="76">
        <v>-0.46470802658470023</v>
      </c>
      <c r="H2493" s="35">
        <f t="shared" si="43"/>
        <v>1</v>
      </c>
    </row>
    <row r="2494" spans="1:8" x14ac:dyDescent="0.2">
      <c r="A2494" s="11" t="s">
        <v>29</v>
      </c>
      <c r="B2494" s="7">
        <v>4</v>
      </c>
      <c r="C2494" s="11" t="s">
        <v>12</v>
      </c>
      <c r="D2494">
        <v>50</v>
      </c>
      <c r="E2494" s="76">
        <v>0.56548667764616278</v>
      </c>
      <c r="F2494" s="76">
        <v>-0.24757762220256008</v>
      </c>
      <c r="G2494" s="76">
        <v>-0.57006854224252645</v>
      </c>
      <c r="H2494" s="35">
        <f t="shared" si="43"/>
        <v>1</v>
      </c>
    </row>
    <row r="2495" spans="1:8" x14ac:dyDescent="0.2">
      <c r="A2495" s="11" t="s">
        <v>29</v>
      </c>
      <c r="B2495" s="7">
        <v>4</v>
      </c>
      <c r="C2495" s="11" t="s">
        <v>12</v>
      </c>
      <c r="D2495">
        <v>50</v>
      </c>
      <c r="E2495" s="76">
        <v>1.5707963267948966</v>
      </c>
      <c r="F2495" s="76">
        <v>0.19611987703015263</v>
      </c>
      <c r="G2495" s="76">
        <v>0.45158270528945482</v>
      </c>
      <c r="H2495" s="35">
        <f t="shared" si="43"/>
        <v>3</v>
      </c>
    </row>
    <row r="2496" spans="1:8" x14ac:dyDescent="0.2">
      <c r="A2496" s="3" t="s">
        <v>29</v>
      </c>
      <c r="B2496" s="2">
        <v>5</v>
      </c>
      <c r="C2496" s="3" t="s">
        <v>12</v>
      </c>
      <c r="D2496">
        <v>65</v>
      </c>
      <c r="E2496" s="76">
        <v>2.3876104167282426</v>
      </c>
      <c r="F2496" s="76">
        <v>0.37796346497492517</v>
      </c>
      <c r="G2496" s="76">
        <v>0.87029304014763975</v>
      </c>
      <c r="H2496" s="35">
        <f t="shared" si="43"/>
        <v>3</v>
      </c>
    </row>
    <row r="2497" spans="1:8" x14ac:dyDescent="0.2">
      <c r="A2497" s="3" t="s">
        <v>29</v>
      </c>
      <c r="B2497" s="2">
        <v>5</v>
      </c>
      <c r="C2497" s="3" t="s">
        <v>12</v>
      </c>
      <c r="D2497">
        <v>30</v>
      </c>
      <c r="E2497" s="76">
        <v>247.40042147019622</v>
      </c>
      <c r="F2497" s="76">
        <v>2.3934004351557721</v>
      </c>
      <c r="G2497" s="76">
        <v>5.5110081635551422</v>
      </c>
      <c r="H2497" s="35">
        <f t="shared" si="43"/>
        <v>403</v>
      </c>
    </row>
    <row r="2498" spans="1:8" x14ac:dyDescent="0.2">
      <c r="A2498" s="3" t="s">
        <v>29</v>
      </c>
      <c r="B2498" s="2">
        <v>5</v>
      </c>
      <c r="C2498" s="3" t="s">
        <v>12</v>
      </c>
      <c r="D2498">
        <v>1</v>
      </c>
      <c r="E2498" s="76">
        <v>1328.8936924684824</v>
      </c>
      <c r="F2498" s="76">
        <v>3.123490240069176</v>
      </c>
      <c r="G2498" s="76">
        <v>7.1921020648956784</v>
      </c>
      <c r="H2498" s="35">
        <f t="shared" si="43"/>
        <v>2981</v>
      </c>
    </row>
    <row r="2499" spans="1:8" x14ac:dyDescent="0.2">
      <c r="A2499" s="3" t="s">
        <v>29</v>
      </c>
      <c r="B2499" s="2">
        <v>5</v>
      </c>
      <c r="C2499" s="3" t="s">
        <v>12</v>
      </c>
      <c r="D2499">
        <v>95</v>
      </c>
      <c r="E2499" s="76">
        <v>729.63489379622945</v>
      </c>
      <c r="F2499" s="76">
        <v>2.863105595359813</v>
      </c>
      <c r="G2499" s="76">
        <v>6.5925442635433482</v>
      </c>
      <c r="H2499" s="35">
        <f t="shared" ref="H2499:H2562" si="44">VLOOKUP(E2499,J$2:K$16,2)</f>
        <v>1097</v>
      </c>
    </row>
    <row r="2500" spans="1:8" x14ac:dyDescent="0.2">
      <c r="A2500" s="3" t="s">
        <v>29</v>
      </c>
      <c r="B2500" s="2">
        <v>5</v>
      </c>
      <c r="C2500" s="3" t="s">
        <v>12</v>
      </c>
      <c r="D2500">
        <v>0</v>
      </c>
      <c r="E2500" s="76">
        <v>4.1940261925423741</v>
      </c>
      <c r="F2500" s="76">
        <v>0.62263113839472795</v>
      </c>
      <c r="G2500" s="76">
        <v>1.4336611777016131</v>
      </c>
      <c r="H2500" s="35">
        <f t="shared" si="44"/>
        <v>7</v>
      </c>
    </row>
    <row r="2501" spans="1:8" x14ac:dyDescent="0.2">
      <c r="A2501" s="3" t="s">
        <v>29</v>
      </c>
      <c r="B2501" s="2">
        <v>6</v>
      </c>
      <c r="C2501" s="3" t="s">
        <v>12</v>
      </c>
      <c r="D2501">
        <v>10</v>
      </c>
      <c r="E2501" s="76">
        <v>1.9163715186897738</v>
      </c>
      <c r="F2501" s="76">
        <v>0.28247970770490088</v>
      </c>
      <c r="G2501" s="76">
        <v>0.65043356403462005</v>
      </c>
      <c r="H2501" s="35">
        <f t="shared" si="44"/>
        <v>3</v>
      </c>
    </row>
    <row r="2502" spans="1:8" x14ac:dyDescent="0.2">
      <c r="A2502" s="3" t="s">
        <v>29</v>
      </c>
      <c r="B2502" s="2">
        <v>6</v>
      </c>
      <c r="C2502" s="3" t="s">
        <v>12</v>
      </c>
      <c r="D2502">
        <v>0</v>
      </c>
      <c r="E2502" s="76">
        <v>1.0053096491487339</v>
      </c>
      <c r="F2502" s="76">
        <v>2.2998510140398521E-3</v>
      </c>
      <c r="G2502" s="76">
        <v>5.2956026610354026E-3</v>
      </c>
      <c r="H2502" s="35">
        <f t="shared" si="44"/>
        <v>3</v>
      </c>
    </row>
    <row r="2503" spans="1:8" x14ac:dyDescent="0.2">
      <c r="A2503" s="3" t="s">
        <v>29</v>
      </c>
      <c r="B2503" s="2">
        <v>6</v>
      </c>
      <c r="C2503" s="3" t="s">
        <v>12</v>
      </c>
      <c r="D2503">
        <v>0</v>
      </c>
      <c r="E2503" s="76">
        <v>1.2880529879718152</v>
      </c>
      <c r="F2503" s="76">
        <v>0.10993372941386935</v>
      </c>
      <c r="G2503" s="76">
        <v>0.25313176656561659</v>
      </c>
      <c r="H2503" s="35">
        <f t="shared" si="44"/>
        <v>3</v>
      </c>
    </row>
    <row r="2504" spans="1:8" x14ac:dyDescent="0.2">
      <c r="A2504" s="3" t="s">
        <v>29</v>
      </c>
      <c r="B2504" s="2">
        <v>6</v>
      </c>
      <c r="C2504" s="3" t="s">
        <v>12</v>
      </c>
      <c r="D2504">
        <v>25</v>
      </c>
      <c r="E2504" s="76">
        <v>10.995574287564276</v>
      </c>
      <c r="F2504" s="76">
        <v>1.0412179170444096</v>
      </c>
      <c r="G2504" s="76">
        <v>2.397492854344768</v>
      </c>
      <c r="H2504" s="35">
        <f t="shared" si="44"/>
        <v>20</v>
      </c>
    </row>
    <row r="2505" spans="1:8" x14ac:dyDescent="0.2">
      <c r="A2505" s="11" t="s">
        <v>29</v>
      </c>
      <c r="B2505" s="7">
        <v>6</v>
      </c>
      <c r="C2505" s="11" t="s">
        <v>12</v>
      </c>
      <c r="D2505">
        <v>60</v>
      </c>
      <c r="E2505" s="76">
        <v>364.42474781641602</v>
      </c>
      <c r="F2505" s="76">
        <v>2.5616078619210523</v>
      </c>
      <c r="G2505" s="76">
        <v>5.8983200769557644</v>
      </c>
      <c r="H2505" s="35">
        <f t="shared" si="44"/>
        <v>403</v>
      </c>
    </row>
    <row r="2506" spans="1:8" x14ac:dyDescent="0.2">
      <c r="A2506" s="11" t="s">
        <v>29</v>
      </c>
      <c r="B2506" s="7">
        <v>6</v>
      </c>
      <c r="C2506" s="11" t="s">
        <v>12</v>
      </c>
      <c r="D2506">
        <v>99</v>
      </c>
      <c r="E2506" s="76">
        <v>1.2566370614359172</v>
      </c>
      <c r="F2506" s="76">
        <v>9.9209864022096222E-2</v>
      </c>
      <c r="G2506" s="76">
        <v>0.22843915397524506</v>
      </c>
      <c r="H2506" s="35">
        <f t="shared" si="44"/>
        <v>3</v>
      </c>
    </row>
    <row r="2507" spans="1:8" x14ac:dyDescent="0.2">
      <c r="A2507" s="11" t="s">
        <v>29</v>
      </c>
      <c r="B2507" s="7">
        <v>6</v>
      </c>
      <c r="C2507" s="11" t="s">
        <v>12</v>
      </c>
      <c r="D2507">
        <v>5</v>
      </c>
      <c r="E2507" s="76">
        <v>349.50218271186446</v>
      </c>
      <c r="F2507" s="76">
        <v>2.5434498923471032</v>
      </c>
      <c r="G2507" s="76">
        <v>5.8565098068957493</v>
      </c>
      <c r="H2507" s="35">
        <f t="shared" si="44"/>
        <v>403</v>
      </c>
    </row>
    <row r="2508" spans="1:8" x14ac:dyDescent="0.2">
      <c r="A2508" s="3" t="s">
        <v>29</v>
      </c>
      <c r="B2508" s="2">
        <v>7</v>
      </c>
      <c r="C2508" s="3" t="s">
        <v>12</v>
      </c>
      <c r="D2508">
        <v>5</v>
      </c>
      <c r="E2508" s="76">
        <v>12.063715789784807</v>
      </c>
      <c r="F2508" s="76">
        <v>1.0814810970616646</v>
      </c>
      <c r="G2508" s="76">
        <v>2.4902022524490359</v>
      </c>
      <c r="H2508" s="35">
        <f t="shared" si="44"/>
        <v>20</v>
      </c>
    </row>
    <row r="2509" spans="1:8" x14ac:dyDescent="0.2">
      <c r="A2509" s="3" t="s">
        <v>29</v>
      </c>
      <c r="B2509" s="2">
        <v>7</v>
      </c>
      <c r="C2509" s="3" t="s">
        <v>12</v>
      </c>
      <c r="D2509">
        <v>50</v>
      </c>
      <c r="E2509" s="76">
        <v>2.7646015351590183</v>
      </c>
      <c r="F2509" s="76">
        <v>0.44163254484430253</v>
      </c>
      <c r="G2509" s="76">
        <v>1.0168965143395154</v>
      </c>
      <c r="H2509" s="35">
        <f t="shared" si="44"/>
        <v>3</v>
      </c>
    </row>
    <row r="2510" spans="1:8" x14ac:dyDescent="0.2">
      <c r="A2510" s="3" t="s">
        <v>29</v>
      </c>
      <c r="B2510" s="2">
        <v>7</v>
      </c>
      <c r="C2510" s="3" t="s">
        <v>12</v>
      </c>
      <c r="D2510">
        <v>98</v>
      </c>
      <c r="E2510" s="76">
        <v>271.74776453551709</v>
      </c>
      <c r="F2510" s="76">
        <v>2.4341659801589479</v>
      </c>
      <c r="G2510" s="76">
        <v>5.6048742997872338</v>
      </c>
      <c r="H2510" s="35">
        <f t="shared" si="44"/>
        <v>403</v>
      </c>
    </row>
    <row r="2511" spans="1:8" x14ac:dyDescent="0.2">
      <c r="A2511" s="3" t="s">
        <v>29</v>
      </c>
      <c r="B2511" s="2">
        <v>7</v>
      </c>
      <c r="C2511" s="3" t="s">
        <v>12</v>
      </c>
      <c r="D2511">
        <v>0</v>
      </c>
      <c r="E2511" s="76">
        <v>4.8380526865282816</v>
      </c>
      <c r="F2511" s="76">
        <v>0.68467059353059689</v>
      </c>
      <c r="G2511" s="76">
        <v>1.5765123022749379</v>
      </c>
      <c r="H2511" s="35">
        <f t="shared" si="44"/>
        <v>7</v>
      </c>
    </row>
    <row r="2512" spans="1:8" x14ac:dyDescent="0.2">
      <c r="A2512" s="3" t="s">
        <v>29</v>
      </c>
      <c r="B2512" s="2">
        <v>8</v>
      </c>
      <c r="C2512" s="3" t="s">
        <v>12</v>
      </c>
      <c r="D2512">
        <v>20</v>
      </c>
      <c r="E2512" s="76">
        <v>2.638937829015426</v>
      </c>
      <c r="F2512" s="76">
        <v>0.42142915875601544</v>
      </c>
      <c r="G2512" s="76">
        <v>0.97037649870462228</v>
      </c>
      <c r="H2512" s="35">
        <f t="shared" si="44"/>
        <v>3</v>
      </c>
    </row>
    <row r="2513" spans="1:8" x14ac:dyDescent="0.2">
      <c r="A2513" s="11" t="s">
        <v>29</v>
      </c>
      <c r="B2513" s="7">
        <v>8</v>
      </c>
      <c r="C2513" s="11" t="s">
        <v>12</v>
      </c>
      <c r="D2513">
        <v>90</v>
      </c>
      <c r="E2513" s="76">
        <v>2.3561944901923448</v>
      </c>
      <c r="F2513" s="76">
        <v>0.37221113608583389</v>
      </c>
      <c r="G2513" s="76">
        <v>0.85704781339761926</v>
      </c>
      <c r="H2513" s="35">
        <f t="shared" si="44"/>
        <v>3</v>
      </c>
    </row>
    <row r="2514" spans="1:8" x14ac:dyDescent="0.2">
      <c r="A2514" s="3" t="s">
        <v>29</v>
      </c>
      <c r="B2514" s="2">
        <v>9</v>
      </c>
      <c r="C2514" s="3" t="s">
        <v>12</v>
      </c>
      <c r="D2514">
        <v>0</v>
      </c>
      <c r="E2514" s="76">
        <v>7.6654860747590954</v>
      </c>
      <c r="F2514" s="76">
        <v>0.88453969903286322</v>
      </c>
      <c r="G2514" s="76">
        <v>2.0367279251545107</v>
      </c>
      <c r="H2514" s="35">
        <f t="shared" si="44"/>
        <v>20</v>
      </c>
    </row>
    <row r="2515" spans="1:8" x14ac:dyDescent="0.2">
      <c r="A2515" s="3" t="s">
        <v>29</v>
      </c>
      <c r="B2515" s="2">
        <v>9</v>
      </c>
      <c r="C2515" s="3" t="s">
        <v>12</v>
      </c>
      <c r="D2515">
        <v>90</v>
      </c>
      <c r="E2515" s="76">
        <v>47.909287967244346</v>
      </c>
      <c r="F2515" s="76">
        <v>1.6804197163769385</v>
      </c>
      <c r="G2515" s="76">
        <v>3.8693093889028209</v>
      </c>
      <c r="H2515" s="35">
        <f t="shared" si="44"/>
        <v>55</v>
      </c>
    </row>
    <row r="2516" spans="1:8" x14ac:dyDescent="0.2">
      <c r="A2516" s="3" t="s">
        <v>29</v>
      </c>
      <c r="B2516" s="2">
        <v>9</v>
      </c>
      <c r="C2516" s="3" t="s">
        <v>12</v>
      </c>
      <c r="D2516">
        <v>0</v>
      </c>
      <c r="E2516" s="76">
        <v>5.7019906662654742</v>
      </c>
      <c r="F2516" s="76">
        <v>0.75602650206626509</v>
      </c>
      <c r="G2516" s="76">
        <v>1.7408153535662141</v>
      </c>
      <c r="H2516" s="35">
        <f t="shared" si="44"/>
        <v>7</v>
      </c>
    </row>
    <row r="2517" spans="1:8" x14ac:dyDescent="0.2">
      <c r="A2517" s="3" t="s">
        <v>29</v>
      </c>
      <c r="B2517" s="2">
        <v>9</v>
      </c>
      <c r="C2517" s="3" t="s">
        <v>12</v>
      </c>
      <c r="D2517">
        <v>0</v>
      </c>
      <c r="E2517" s="76">
        <v>3.1887165433936402</v>
      </c>
      <c r="F2517" s="76">
        <v>0.50361591494336555</v>
      </c>
      <c r="G2517" s="76">
        <v>1.1596184983431508</v>
      </c>
      <c r="H2517" s="35">
        <f t="shared" si="44"/>
        <v>7</v>
      </c>
    </row>
    <row r="2518" spans="1:8" x14ac:dyDescent="0.2">
      <c r="A2518" s="3" t="s">
        <v>29</v>
      </c>
      <c r="B2518" s="2">
        <v>9</v>
      </c>
      <c r="C2518" s="3" t="s">
        <v>12</v>
      </c>
      <c r="D2518">
        <v>15</v>
      </c>
      <c r="E2518" s="76">
        <v>7.4298666257398613</v>
      </c>
      <c r="F2518" s="76">
        <v>0.87098101776796422</v>
      </c>
      <c r="G2518" s="76">
        <v>2.0055079077932967</v>
      </c>
      <c r="H2518" s="35">
        <f t="shared" si="44"/>
        <v>20</v>
      </c>
    </row>
    <row r="2519" spans="1:8" x14ac:dyDescent="0.2">
      <c r="A2519" s="3" t="s">
        <v>29</v>
      </c>
      <c r="B2519" s="2">
        <v>9</v>
      </c>
      <c r="C2519" s="3" t="s">
        <v>12</v>
      </c>
      <c r="D2519">
        <v>0</v>
      </c>
      <c r="E2519" s="76">
        <v>1.1309733552923256</v>
      </c>
      <c r="F2519" s="76">
        <v>5.3452373461421121E-2</v>
      </c>
      <c r="G2519" s="76">
        <v>0.1230786383174188</v>
      </c>
      <c r="H2519" s="35">
        <f t="shared" si="44"/>
        <v>3</v>
      </c>
    </row>
    <row r="2520" spans="1:8" x14ac:dyDescent="0.2">
      <c r="A2520" s="11" t="s">
        <v>29</v>
      </c>
      <c r="B2520" s="7">
        <v>9</v>
      </c>
      <c r="C2520" s="11" t="s">
        <v>12</v>
      </c>
      <c r="D2520">
        <v>50</v>
      </c>
      <c r="E2520" s="76">
        <v>1.0995574287564276</v>
      </c>
      <c r="F2520" s="76">
        <v>4.1217917044409476E-2</v>
      </c>
      <c r="G2520" s="76">
        <v>9.4907761350722444E-2</v>
      </c>
      <c r="H2520" s="35">
        <f t="shared" si="44"/>
        <v>3</v>
      </c>
    </row>
    <row r="2521" spans="1:8" x14ac:dyDescent="0.2">
      <c r="A2521" s="11" t="s">
        <v>29</v>
      </c>
      <c r="B2521" s="7">
        <v>9</v>
      </c>
      <c r="C2521" s="11" t="s">
        <v>12</v>
      </c>
      <c r="D2521">
        <v>80</v>
      </c>
      <c r="E2521" s="76">
        <v>0.50265482457436694</v>
      </c>
      <c r="F2521" s="76">
        <v>-0.29873014464994135</v>
      </c>
      <c r="G2521" s="76">
        <v>-0.68785157789890994</v>
      </c>
      <c r="H2521" s="35">
        <f t="shared" si="44"/>
        <v>1</v>
      </c>
    </row>
    <row r="2522" spans="1:8" x14ac:dyDescent="0.2">
      <c r="A2522" s="3" t="s">
        <v>29</v>
      </c>
      <c r="B2522" s="2">
        <v>10</v>
      </c>
      <c r="C2522" s="3" t="s">
        <v>12</v>
      </c>
      <c r="D2522">
        <v>0</v>
      </c>
      <c r="E2522" s="76">
        <v>7.115707360380882</v>
      </c>
      <c r="F2522" s="76">
        <v>0.85221807904298452</v>
      </c>
      <c r="G2522" s="76">
        <v>1.9623046447843975</v>
      </c>
      <c r="H2522" s="35">
        <f t="shared" si="44"/>
        <v>20</v>
      </c>
    </row>
    <row r="2523" spans="1:8" x14ac:dyDescent="0.2">
      <c r="A2523" s="3" t="s">
        <v>29</v>
      </c>
      <c r="B2523" s="2">
        <v>10</v>
      </c>
      <c r="C2523" s="3" t="s">
        <v>12</v>
      </c>
      <c r="D2523">
        <v>0</v>
      </c>
      <c r="E2523" s="76">
        <v>0.87964594300514221</v>
      </c>
      <c r="F2523" s="76">
        <v>-5.5692095963646875E-2</v>
      </c>
      <c r="G2523" s="76">
        <v>-0.12823578996348717</v>
      </c>
      <c r="H2523" s="35">
        <f t="shared" si="44"/>
        <v>1</v>
      </c>
    </row>
    <row r="2524" spans="1:8" x14ac:dyDescent="0.2">
      <c r="A2524" s="3" t="s">
        <v>29</v>
      </c>
      <c r="B2524" s="2">
        <v>10</v>
      </c>
      <c r="C2524" s="3" t="s">
        <v>12</v>
      </c>
      <c r="D2524">
        <v>0</v>
      </c>
      <c r="E2524" s="76">
        <v>0.15707963267948966</v>
      </c>
      <c r="F2524" s="76">
        <v>-0.80388012296984734</v>
      </c>
      <c r="G2524" s="76">
        <v>-1.8510023877045909</v>
      </c>
      <c r="H2524" s="35">
        <f t="shared" si="44"/>
        <v>0.37</v>
      </c>
    </row>
    <row r="2525" spans="1:8" x14ac:dyDescent="0.2">
      <c r="A2525" s="3" t="s">
        <v>29</v>
      </c>
      <c r="B2525" s="2">
        <v>10</v>
      </c>
      <c r="C2525" s="3" t="s">
        <v>12</v>
      </c>
      <c r="D2525">
        <v>0</v>
      </c>
      <c r="E2525" s="76">
        <v>2.5446900494077322</v>
      </c>
      <c r="F2525" s="76">
        <v>0.40563489157278354</v>
      </c>
      <c r="G2525" s="76">
        <v>0.93400885453374749</v>
      </c>
      <c r="H2525" s="35">
        <f t="shared" si="44"/>
        <v>3</v>
      </c>
    </row>
    <row r="2526" spans="1:8" x14ac:dyDescent="0.2">
      <c r="A2526" s="3" t="s">
        <v>29</v>
      </c>
      <c r="B2526" s="2">
        <v>10</v>
      </c>
      <c r="C2526" s="3" t="s">
        <v>12</v>
      </c>
      <c r="D2526">
        <v>0</v>
      </c>
      <c r="E2526" s="76">
        <v>49.480084294039244</v>
      </c>
      <c r="F2526" s="76">
        <v>1.6944304308197531</v>
      </c>
      <c r="G2526" s="76">
        <v>3.9015702511210422</v>
      </c>
      <c r="H2526" s="35">
        <f t="shared" si="44"/>
        <v>55</v>
      </c>
    </row>
    <row r="2527" spans="1:8" x14ac:dyDescent="0.2">
      <c r="A2527" s="11" t="s">
        <v>29</v>
      </c>
      <c r="B2527" s="7">
        <v>10</v>
      </c>
      <c r="C2527" s="11" t="s">
        <v>12</v>
      </c>
      <c r="D2527">
        <v>30</v>
      </c>
      <c r="E2527" s="76">
        <v>40.840704496667314</v>
      </c>
      <c r="F2527" s="76">
        <v>1.6110932250009706</v>
      </c>
      <c r="G2527" s="76">
        <v>3.7096792433109371</v>
      </c>
      <c r="H2527" s="35">
        <f t="shared" si="44"/>
        <v>55</v>
      </c>
    </row>
    <row r="2528" spans="1:8" x14ac:dyDescent="0.2">
      <c r="A2528" s="11" t="s">
        <v>29</v>
      </c>
      <c r="B2528" s="7">
        <v>10</v>
      </c>
      <c r="C2528" s="11" t="s">
        <v>12</v>
      </c>
      <c r="D2528">
        <v>30</v>
      </c>
      <c r="E2528" s="76">
        <v>17.46725515395925</v>
      </c>
      <c r="F2528" s="76">
        <v>1.2422246642761914</v>
      </c>
      <c r="G2528" s="76">
        <v>2.8603279941118913</v>
      </c>
      <c r="H2528" s="35">
        <f t="shared" si="44"/>
        <v>20</v>
      </c>
    </row>
    <row r="2529" spans="1:8" x14ac:dyDescent="0.2">
      <c r="A2529" s="11" t="s">
        <v>29</v>
      </c>
      <c r="B2529" s="7">
        <v>10</v>
      </c>
      <c r="C2529" s="11" t="s">
        <v>12</v>
      </c>
      <c r="D2529">
        <v>5</v>
      </c>
      <c r="E2529" s="76">
        <v>1708.24100538945</v>
      </c>
      <c r="F2529" s="76">
        <v>3.2325491426568278</v>
      </c>
      <c r="G2529" s="76">
        <v>7.4432194682522939</v>
      </c>
      <c r="H2529" s="35">
        <f t="shared" si="44"/>
        <v>2981</v>
      </c>
    </row>
    <row r="2530" spans="1:8" x14ac:dyDescent="0.2">
      <c r="A2530" s="3" t="s">
        <v>41</v>
      </c>
      <c r="B2530" s="6">
        <v>5</v>
      </c>
      <c r="C2530" s="28" t="s">
        <v>23</v>
      </c>
      <c r="D2530">
        <v>5</v>
      </c>
      <c r="E2530" s="76">
        <v>120.95131716320704</v>
      </c>
      <c r="F2530" s="76">
        <v>2.0826106022026347</v>
      </c>
      <c r="G2530" s="76">
        <v>4.7953881271431387</v>
      </c>
      <c r="H2530" s="35">
        <f t="shared" si="44"/>
        <v>148</v>
      </c>
    </row>
    <row r="2531" spans="1:8" x14ac:dyDescent="0.2">
      <c r="A2531" s="3" t="s">
        <v>41</v>
      </c>
      <c r="B2531" s="6">
        <v>5</v>
      </c>
      <c r="C2531" s="28" t="s">
        <v>23</v>
      </c>
      <c r="D2531">
        <v>60</v>
      </c>
      <c r="E2531" s="76">
        <v>89.535390627309098</v>
      </c>
      <c r="F2531" s="76">
        <v>1.9519947327026441</v>
      </c>
      <c r="G2531" s="76">
        <v>4.4946339731240048</v>
      </c>
      <c r="H2531" s="35">
        <f t="shared" si="44"/>
        <v>148</v>
      </c>
    </row>
    <row r="2532" spans="1:8" x14ac:dyDescent="0.2">
      <c r="A2532" s="3" t="s">
        <v>41</v>
      </c>
      <c r="B2532" s="2">
        <v>1</v>
      </c>
      <c r="C2532" s="3" t="s">
        <v>16</v>
      </c>
      <c r="D2532">
        <v>0</v>
      </c>
      <c r="E2532" s="76">
        <v>1.0995574287564276</v>
      </c>
      <c r="F2532" s="76">
        <v>4.1217917044409476E-2</v>
      </c>
      <c r="G2532" s="76">
        <v>9.4907761350722444E-2</v>
      </c>
      <c r="H2532" s="35">
        <f t="shared" si="44"/>
        <v>3</v>
      </c>
    </row>
    <row r="2533" spans="1:8" x14ac:dyDescent="0.2">
      <c r="A2533" s="3" t="s">
        <v>41</v>
      </c>
      <c r="B2533" s="7">
        <v>1</v>
      </c>
      <c r="C2533" t="s">
        <v>16</v>
      </c>
      <c r="D2533">
        <v>0</v>
      </c>
      <c r="E2533" s="76">
        <v>1.5707963267948966</v>
      </c>
      <c r="F2533" s="76">
        <v>0.19611987703015263</v>
      </c>
      <c r="G2533" s="76">
        <v>0.45158270528945482</v>
      </c>
      <c r="H2533" s="35">
        <f t="shared" si="44"/>
        <v>3</v>
      </c>
    </row>
    <row r="2534" spans="1:8" x14ac:dyDescent="0.2">
      <c r="A2534" s="3" t="s">
        <v>41</v>
      </c>
      <c r="B2534" s="7">
        <v>1</v>
      </c>
      <c r="C2534" t="s">
        <v>16</v>
      </c>
      <c r="D2534">
        <v>0</v>
      </c>
      <c r="E2534" s="76">
        <v>1.5707963267948966</v>
      </c>
      <c r="F2534" s="76">
        <v>0.19611987703015263</v>
      </c>
      <c r="G2534" s="76">
        <v>0.45158270528945482</v>
      </c>
      <c r="H2534" s="35">
        <f t="shared" si="44"/>
        <v>3</v>
      </c>
    </row>
    <row r="2535" spans="1:8" x14ac:dyDescent="0.2">
      <c r="A2535" s="3" t="s">
        <v>41</v>
      </c>
      <c r="B2535" s="2">
        <v>2</v>
      </c>
      <c r="C2535" s="3" t="s">
        <v>16</v>
      </c>
      <c r="D2535">
        <v>0</v>
      </c>
      <c r="E2535" s="76">
        <v>0.62831853071795862</v>
      </c>
      <c r="F2535" s="76">
        <v>-0.20182013164188498</v>
      </c>
      <c r="G2535" s="76">
        <v>-0.46470802658470023</v>
      </c>
      <c r="H2535" s="35">
        <f t="shared" si="44"/>
        <v>1</v>
      </c>
    </row>
    <row r="2536" spans="1:8" x14ac:dyDescent="0.2">
      <c r="A2536" s="3" t="s">
        <v>41</v>
      </c>
      <c r="B2536" s="2">
        <v>2</v>
      </c>
      <c r="C2536" s="3" t="s">
        <v>16</v>
      </c>
      <c r="D2536">
        <v>0</v>
      </c>
      <c r="E2536" s="76">
        <v>0.62831853071795862</v>
      </c>
      <c r="F2536" s="76">
        <v>-0.20182013164188498</v>
      </c>
      <c r="G2536" s="76">
        <v>-0.46470802658470023</v>
      </c>
      <c r="H2536" s="35">
        <f t="shared" si="44"/>
        <v>1</v>
      </c>
    </row>
    <row r="2537" spans="1:8" x14ac:dyDescent="0.2">
      <c r="A2537" s="3" t="s">
        <v>41</v>
      </c>
      <c r="B2537" s="2">
        <v>2</v>
      </c>
      <c r="C2537" s="3" t="s">
        <v>16</v>
      </c>
      <c r="D2537">
        <v>0</v>
      </c>
      <c r="E2537" s="76">
        <v>1.9634954084936207</v>
      </c>
      <c r="F2537" s="76">
        <v>0.29302989003820906</v>
      </c>
      <c r="G2537" s="76">
        <v>0.67472625660366459</v>
      </c>
      <c r="H2537" s="35">
        <f t="shared" si="44"/>
        <v>3</v>
      </c>
    </row>
    <row r="2538" spans="1:8" x14ac:dyDescent="0.2">
      <c r="A2538" s="3" t="s">
        <v>41</v>
      </c>
      <c r="B2538" s="2">
        <v>2</v>
      </c>
      <c r="C2538" s="3" t="s">
        <v>16</v>
      </c>
      <c r="D2538">
        <v>0</v>
      </c>
      <c r="E2538" s="76">
        <v>2.5132741228718345</v>
      </c>
      <c r="F2538" s="76">
        <v>0.40023985968607745</v>
      </c>
      <c r="G2538" s="76">
        <v>0.92158633453519034</v>
      </c>
      <c r="H2538" s="35">
        <f t="shared" si="44"/>
        <v>3</v>
      </c>
    </row>
    <row r="2539" spans="1:8" x14ac:dyDescent="0.2">
      <c r="A2539" s="3" t="s">
        <v>41</v>
      </c>
      <c r="B2539" s="2">
        <v>2</v>
      </c>
      <c r="C2539" s="3" t="s">
        <v>16</v>
      </c>
      <c r="D2539">
        <v>5</v>
      </c>
      <c r="E2539" s="76">
        <v>1.4137166941154067</v>
      </c>
      <c r="F2539" s="76">
        <v>0.15036238646947744</v>
      </c>
      <c r="G2539" s="76">
        <v>0.34622218963162837</v>
      </c>
      <c r="H2539" s="35">
        <f t="shared" si="44"/>
        <v>3</v>
      </c>
    </row>
    <row r="2540" spans="1:8" x14ac:dyDescent="0.2">
      <c r="A2540" s="3" t="s">
        <v>41</v>
      </c>
      <c r="B2540" s="2">
        <v>2</v>
      </c>
      <c r="C2540" s="3" t="s">
        <v>16</v>
      </c>
      <c r="D2540">
        <v>0</v>
      </c>
      <c r="E2540" s="76">
        <v>3.2986722862692828</v>
      </c>
      <c r="F2540" s="76">
        <v>0.51833917176407196</v>
      </c>
      <c r="G2540" s="76">
        <v>1.1935200500188321</v>
      </c>
      <c r="H2540" s="35">
        <f t="shared" si="44"/>
        <v>7</v>
      </c>
    </row>
    <row r="2541" spans="1:8" x14ac:dyDescent="0.2">
      <c r="A2541" s="3" t="s">
        <v>41</v>
      </c>
      <c r="B2541" s="2">
        <v>2</v>
      </c>
      <c r="C2541" s="3" t="s">
        <v>16</v>
      </c>
      <c r="D2541">
        <v>5</v>
      </c>
      <c r="E2541" s="76">
        <v>0.7539822368615503</v>
      </c>
      <c r="F2541" s="76">
        <v>-0.12263888559426017</v>
      </c>
      <c r="G2541" s="76">
        <v>-0.28238646979074566</v>
      </c>
      <c r="H2541" s="35">
        <f t="shared" si="44"/>
        <v>1</v>
      </c>
    </row>
    <row r="2542" spans="1:8" x14ac:dyDescent="0.2">
      <c r="A2542" s="3" t="s">
        <v>41</v>
      </c>
      <c r="B2542" s="2">
        <v>2</v>
      </c>
      <c r="C2542" s="3" t="s">
        <v>16</v>
      </c>
      <c r="D2542">
        <v>0</v>
      </c>
      <c r="E2542" s="76">
        <v>0.62831853071795862</v>
      </c>
      <c r="F2542" s="76">
        <v>-0.20182013164188498</v>
      </c>
      <c r="G2542" s="76">
        <v>-0.46470802658470023</v>
      </c>
      <c r="H2542" s="35">
        <f t="shared" si="44"/>
        <v>1</v>
      </c>
    </row>
    <row r="2543" spans="1:8" x14ac:dyDescent="0.2">
      <c r="A2543" s="3" t="s">
        <v>41</v>
      </c>
      <c r="B2543" s="2">
        <v>2</v>
      </c>
      <c r="C2543" s="3" t="s">
        <v>16</v>
      </c>
      <c r="D2543">
        <v>20</v>
      </c>
      <c r="E2543" s="76">
        <v>1.7671458676442586</v>
      </c>
      <c r="F2543" s="76">
        <v>0.24727239947753393</v>
      </c>
      <c r="G2543" s="76">
        <v>0.56936574094583825</v>
      </c>
      <c r="H2543" s="35">
        <f t="shared" si="44"/>
        <v>3</v>
      </c>
    </row>
    <row r="2544" spans="1:8" x14ac:dyDescent="0.2">
      <c r="A2544" s="3" t="s">
        <v>41</v>
      </c>
      <c r="B2544" s="2">
        <v>2</v>
      </c>
      <c r="C2544" s="3" t="s">
        <v>16</v>
      </c>
      <c r="D2544">
        <v>0</v>
      </c>
      <c r="E2544" s="76">
        <v>0.62831853071795862</v>
      </c>
      <c r="F2544" s="76">
        <v>-0.20182013164188498</v>
      </c>
      <c r="G2544" s="76">
        <v>-0.46470802658470023</v>
      </c>
      <c r="H2544" s="35">
        <f t="shared" si="44"/>
        <v>1</v>
      </c>
    </row>
    <row r="2545" spans="1:8" x14ac:dyDescent="0.2">
      <c r="A2545" s="3" t="s">
        <v>41</v>
      </c>
      <c r="B2545" s="2">
        <v>2</v>
      </c>
      <c r="C2545" s="3" t="s">
        <v>16</v>
      </c>
      <c r="D2545">
        <v>0</v>
      </c>
      <c r="E2545" s="76">
        <v>0.94247779607693793</v>
      </c>
      <c r="F2545" s="76">
        <v>-2.5728872586203724E-2</v>
      </c>
      <c r="G2545" s="76">
        <v>-5.9242918476535858E-2</v>
      </c>
      <c r="H2545" s="35">
        <f t="shared" si="44"/>
        <v>1</v>
      </c>
    </row>
    <row r="2546" spans="1:8" x14ac:dyDescent="0.2">
      <c r="A2546" s="3" t="s">
        <v>41</v>
      </c>
      <c r="B2546" s="2">
        <v>2</v>
      </c>
      <c r="C2546" s="3" t="s">
        <v>16</v>
      </c>
      <c r="D2546">
        <v>0</v>
      </c>
      <c r="E2546" s="76">
        <v>2.1991148575128552</v>
      </c>
      <c r="F2546" s="76">
        <v>0.34224791270839067</v>
      </c>
      <c r="G2546" s="76">
        <v>0.78805494191066772</v>
      </c>
      <c r="H2546" s="35">
        <f t="shared" si="44"/>
        <v>3</v>
      </c>
    </row>
    <row r="2547" spans="1:8" x14ac:dyDescent="0.2">
      <c r="A2547" s="3" t="s">
        <v>41</v>
      </c>
      <c r="B2547" s="2">
        <v>2</v>
      </c>
      <c r="C2547" s="3" t="s">
        <v>16</v>
      </c>
      <c r="D2547">
        <v>40</v>
      </c>
      <c r="E2547" s="76">
        <v>3.9269908169872414</v>
      </c>
      <c r="F2547" s="76">
        <v>0.59405988570219026</v>
      </c>
      <c r="G2547" s="76">
        <v>1.3678734371636099</v>
      </c>
      <c r="H2547" s="35">
        <f t="shared" si="44"/>
        <v>7</v>
      </c>
    </row>
    <row r="2548" spans="1:8" x14ac:dyDescent="0.2">
      <c r="A2548" s="3" t="s">
        <v>41</v>
      </c>
      <c r="B2548" s="2">
        <v>2</v>
      </c>
      <c r="C2548" s="3" t="s">
        <v>16</v>
      </c>
      <c r="D2548">
        <v>0</v>
      </c>
      <c r="E2548" s="76">
        <v>1.1309733552923256</v>
      </c>
      <c r="F2548" s="76">
        <v>5.3452373461421121E-2</v>
      </c>
      <c r="G2548" s="76">
        <v>0.1230786383174188</v>
      </c>
      <c r="H2548" s="35">
        <f t="shared" si="44"/>
        <v>3</v>
      </c>
    </row>
    <row r="2549" spans="1:8" x14ac:dyDescent="0.2">
      <c r="A2549" s="3" t="s">
        <v>41</v>
      </c>
      <c r="B2549" s="2">
        <v>2</v>
      </c>
      <c r="C2549" s="3" t="s">
        <v>16</v>
      </c>
      <c r="D2549">
        <v>0</v>
      </c>
      <c r="E2549" s="76">
        <v>0.37699111843077515</v>
      </c>
      <c r="F2549" s="76">
        <v>-0.42366888125824137</v>
      </c>
      <c r="G2549" s="76">
        <v>-0.97553365035069095</v>
      </c>
      <c r="H2549" s="35">
        <f t="shared" si="44"/>
        <v>1</v>
      </c>
    </row>
    <row r="2550" spans="1:8" x14ac:dyDescent="0.2">
      <c r="A2550" s="3" t="s">
        <v>41</v>
      </c>
      <c r="B2550" s="6">
        <v>2</v>
      </c>
      <c r="C2550" s="28" t="s">
        <v>16</v>
      </c>
      <c r="D2550">
        <v>40</v>
      </c>
      <c r="E2550" s="76">
        <v>6.2831853071795862</v>
      </c>
      <c r="F2550" s="76">
        <v>0.79817986835811505</v>
      </c>
      <c r="G2550" s="76">
        <v>1.8378770664093453</v>
      </c>
      <c r="H2550" s="35">
        <f t="shared" si="44"/>
        <v>7</v>
      </c>
    </row>
    <row r="2551" spans="1:8" x14ac:dyDescent="0.2">
      <c r="A2551" s="3" t="s">
        <v>41</v>
      </c>
      <c r="B2551" s="6">
        <v>2</v>
      </c>
      <c r="C2551" s="28" t="s">
        <v>16</v>
      </c>
      <c r="D2551">
        <v>40</v>
      </c>
      <c r="E2551" s="76">
        <v>16.493361431346415</v>
      </c>
      <c r="F2551" s="76">
        <v>1.2173091761000907</v>
      </c>
      <c r="G2551" s="76">
        <v>2.8029579624529326</v>
      </c>
      <c r="H2551" s="35">
        <f t="shared" si="44"/>
        <v>20</v>
      </c>
    </row>
    <row r="2552" spans="1:8" x14ac:dyDescent="0.2">
      <c r="A2552" s="3" t="s">
        <v>41</v>
      </c>
      <c r="B2552" s="6">
        <v>2</v>
      </c>
      <c r="C2552" s="28" t="s">
        <v>16</v>
      </c>
      <c r="D2552">
        <v>10</v>
      </c>
      <c r="E2552" s="76">
        <v>1.1780972450961724</v>
      </c>
      <c r="F2552" s="76">
        <v>7.1181140421852696E-2</v>
      </c>
      <c r="G2552" s="76">
        <v>0.16390063283767389</v>
      </c>
      <c r="H2552" s="35">
        <f t="shared" si="44"/>
        <v>3</v>
      </c>
    </row>
    <row r="2553" spans="1:8" x14ac:dyDescent="0.2">
      <c r="A2553" s="3" t="s">
        <v>41</v>
      </c>
      <c r="B2553" s="6">
        <v>2</v>
      </c>
      <c r="C2553" s="28" t="s">
        <v>16</v>
      </c>
      <c r="D2553">
        <v>60</v>
      </c>
      <c r="E2553" s="76">
        <v>5.8904862254808616</v>
      </c>
      <c r="F2553" s="76">
        <v>0.7701511447578715</v>
      </c>
      <c r="G2553" s="76">
        <v>1.7733385452717743</v>
      </c>
      <c r="H2553" s="35">
        <f t="shared" si="44"/>
        <v>7</v>
      </c>
    </row>
    <row r="2554" spans="1:8" x14ac:dyDescent="0.2">
      <c r="A2554" s="3" t="s">
        <v>41</v>
      </c>
      <c r="B2554" s="6">
        <v>2</v>
      </c>
      <c r="C2554" s="28" t="s">
        <v>16</v>
      </c>
      <c r="D2554">
        <v>0</v>
      </c>
      <c r="E2554" s="76">
        <v>5.8904862254808616</v>
      </c>
      <c r="F2554" s="76">
        <v>0.7701511447578715</v>
      </c>
      <c r="G2554" s="76">
        <v>1.7733385452717743</v>
      </c>
      <c r="H2554" s="35">
        <f t="shared" si="44"/>
        <v>7</v>
      </c>
    </row>
    <row r="2555" spans="1:8" x14ac:dyDescent="0.2">
      <c r="A2555" s="3" t="s">
        <v>41</v>
      </c>
      <c r="B2555" s="6">
        <v>2</v>
      </c>
      <c r="C2555" s="28" t="s">
        <v>16</v>
      </c>
      <c r="D2555">
        <v>0</v>
      </c>
      <c r="E2555" s="76">
        <v>15.707963267948966</v>
      </c>
      <c r="F2555" s="76">
        <v>1.1961198770301527</v>
      </c>
      <c r="G2555" s="76">
        <v>2.7541677982835004</v>
      </c>
      <c r="H2555" s="35">
        <f t="shared" si="44"/>
        <v>20</v>
      </c>
    </row>
    <row r="2556" spans="1:8" x14ac:dyDescent="0.2">
      <c r="A2556" s="3" t="s">
        <v>41</v>
      </c>
      <c r="B2556" s="6">
        <v>2</v>
      </c>
      <c r="C2556" s="28" t="s">
        <v>16</v>
      </c>
      <c r="D2556">
        <v>0</v>
      </c>
      <c r="E2556" s="76">
        <v>2.3561944901923448</v>
      </c>
      <c r="F2556" s="76">
        <v>0.37221113608583389</v>
      </c>
      <c r="G2556" s="76">
        <v>0.85704781339761926</v>
      </c>
      <c r="H2556" s="35">
        <f t="shared" si="44"/>
        <v>3</v>
      </c>
    </row>
    <row r="2557" spans="1:8" x14ac:dyDescent="0.2">
      <c r="A2557" s="3" t="s">
        <v>41</v>
      </c>
      <c r="B2557" s="6">
        <v>2</v>
      </c>
      <c r="C2557" s="28" t="s">
        <v>16</v>
      </c>
      <c r="D2557">
        <v>0</v>
      </c>
      <c r="E2557" s="76">
        <v>7.8539816339744828</v>
      </c>
      <c r="F2557" s="76">
        <v>0.8950898813661714</v>
      </c>
      <c r="G2557" s="76">
        <v>2.061020617723555</v>
      </c>
      <c r="H2557" s="35">
        <f t="shared" si="44"/>
        <v>20</v>
      </c>
    </row>
    <row r="2558" spans="1:8" x14ac:dyDescent="0.2">
      <c r="A2558" s="3" t="s">
        <v>41</v>
      </c>
      <c r="B2558" s="6">
        <v>2</v>
      </c>
      <c r="C2558" s="28" t="s">
        <v>16</v>
      </c>
      <c r="D2558">
        <v>0</v>
      </c>
      <c r="E2558" s="76">
        <v>5.497787143782138</v>
      </c>
      <c r="F2558" s="76">
        <v>0.74018792138042833</v>
      </c>
      <c r="G2558" s="76">
        <v>1.7043456737848228</v>
      </c>
      <c r="H2558" s="35">
        <f t="shared" si="44"/>
        <v>7</v>
      </c>
    </row>
    <row r="2559" spans="1:8" x14ac:dyDescent="0.2">
      <c r="A2559" s="3" t="s">
        <v>41</v>
      </c>
      <c r="B2559" s="6">
        <v>2</v>
      </c>
      <c r="C2559" s="28" t="s">
        <v>16</v>
      </c>
      <c r="D2559">
        <v>10</v>
      </c>
      <c r="E2559" s="76">
        <v>2.3561944901923448</v>
      </c>
      <c r="F2559" s="76">
        <v>0.37221113608583389</v>
      </c>
      <c r="G2559" s="76">
        <v>0.85704781339761926</v>
      </c>
      <c r="H2559" s="35">
        <f t="shared" si="44"/>
        <v>3</v>
      </c>
    </row>
    <row r="2560" spans="1:8" x14ac:dyDescent="0.2">
      <c r="A2560" s="3" t="s">
        <v>41</v>
      </c>
      <c r="B2560" s="2">
        <v>3</v>
      </c>
      <c r="C2560" s="3" t="s">
        <v>16</v>
      </c>
      <c r="D2560">
        <v>15</v>
      </c>
      <c r="E2560" s="76">
        <v>3.5342917352885173</v>
      </c>
      <c r="F2560" s="76">
        <v>0.54830239514151513</v>
      </c>
      <c r="G2560" s="76">
        <v>1.2625129215057835</v>
      </c>
      <c r="H2560" s="35">
        <f t="shared" si="44"/>
        <v>7</v>
      </c>
    </row>
    <row r="2561" spans="1:8" x14ac:dyDescent="0.2">
      <c r="A2561" s="3" t="s">
        <v>41</v>
      </c>
      <c r="B2561" s="2">
        <v>3</v>
      </c>
      <c r="C2561" s="3" t="s">
        <v>16</v>
      </c>
      <c r="D2561">
        <v>0</v>
      </c>
      <c r="E2561" s="76">
        <v>4.9480084294039237</v>
      </c>
      <c r="F2561" s="76">
        <v>0.69443043081975309</v>
      </c>
      <c r="G2561" s="76">
        <v>1.5989851581269965</v>
      </c>
      <c r="H2561" s="35">
        <f t="shared" si="44"/>
        <v>7</v>
      </c>
    </row>
    <row r="2562" spans="1:8" x14ac:dyDescent="0.2">
      <c r="A2562" s="3" t="s">
        <v>41</v>
      </c>
      <c r="B2562" s="2">
        <v>3</v>
      </c>
      <c r="C2562" s="3" t="s">
        <v>16</v>
      </c>
      <c r="D2562">
        <v>0</v>
      </c>
      <c r="E2562" s="76">
        <v>3.9269908169872414</v>
      </c>
      <c r="F2562" s="76">
        <v>0.59405988570219026</v>
      </c>
      <c r="G2562" s="76">
        <v>1.3678734371636099</v>
      </c>
      <c r="H2562" s="35">
        <f t="shared" si="44"/>
        <v>7</v>
      </c>
    </row>
    <row r="2563" spans="1:8" x14ac:dyDescent="0.2">
      <c r="A2563" s="3" t="s">
        <v>41</v>
      </c>
      <c r="B2563" s="2">
        <v>3</v>
      </c>
      <c r="C2563" s="3" t="s">
        <v>16</v>
      </c>
      <c r="D2563">
        <v>0</v>
      </c>
      <c r="E2563" s="76">
        <v>5.8904862254808616</v>
      </c>
      <c r="F2563" s="76">
        <v>0.7701511447578715</v>
      </c>
      <c r="G2563" s="76">
        <v>1.7733385452717743</v>
      </c>
      <c r="H2563" s="35">
        <f t="shared" ref="H2563:H2626" si="45">VLOOKUP(E2563,J$2:K$16,2)</f>
        <v>7</v>
      </c>
    </row>
    <row r="2564" spans="1:8" x14ac:dyDescent="0.2">
      <c r="A2564" s="3" t="s">
        <v>41</v>
      </c>
      <c r="B2564" s="2">
        <v>3</v>
      </c>
      <c r="C2564" s="3" t="s">
        <v>16</v>
      </c>
      <c r="D2564">
        <v>0</v>
      </c>
      <c r="E2564" s="76">
        <v>2.1205750411731104</v>
      </c>
      <c r="F2564" s="76">
        <v>0.32645364552515876</v>
      </c>
      <c r="G2564" s="76">
        <v>0.75168729773979293</v>
      </c>
      <c r="H2564" s="35">
        <f t="shared" si="45"/>
        <v>3</v>
      </c>
    </row>
    <row r="2565" spans="1:8" x14ac:dyDescent="0.2">
      <c r="A2565" s="3" t="s">
        <v>41</v>
      </c>
      <c r="B2565" s="2">
        <v>3</v>
      </c>
      <c r="C2565" s="3" t="s">
        <v>16</v>
      </c>
      <c r="D2565">
        <v>0</v>
      </c>
      <c r="E2565" s="76">
        <v>6.5973445725385647</v>
      </c>
      <c r="F2565" s="76">
        <v>0.8193691674280531</v>
      </c>
      <c r="G2565" s="76">
        <v>1.8866672305787773</v>
      </c>
      <c r="H2565" s="35">
        <f t="shared" si="45"/>
        <v>7</v>
      </c>
    </row>
    <row r="2566" spans="1:8" x14ac:dyDescent="0.2">
      <c r="A2566" s="3" t="s">
        <v>41</v>
      </c>
      <c r="B2566" s="2">
        <v>3</v>
      </c>
      <c r="C2566" s="3" t="s">
        <v>16</v>
      </c>
      <c r="D2566">
        <v>0</v>
      </c>
      <c r="E2566" s="76">
        <v>0.94247779607693793</v>
      </c>
      <c r="F2566" s="76">
        <v>-2.5728872586203724E-2</v>
      </c>
      <c r="G2566" s="76">
        <v>-5.9242918476535858E-2</v>
      </c>
      <c r="H2566" s="35">
        <f t="shared" si="45"/>
        <v>1</v>
      </c>
    </row>
    <row r="2567" spans="1:8" x14ac:dyDescent="0.2">
      <c r="A2567" s="3" t="s">
        <v>41</v>
      </c>
      <c r="B2567" s="6">
        <v>3</v>
      </c>
      <c r="C2567" s="28" t="s">
        <v>16</v>
      </c>
      <c r="D2567">
        <v>0</v>
      </c>
      <c r="E2567" s="76">
        <v>3.9269908169872414</v>
      </c>
      <c r="F2567" s="76">
        <v>0.59405988570219026</v>
      </c>
      <c r="G2567" s="76">
        <v>1.3678734371636099</v>
      </c>
      <c r="H2567" s="35">
        <f t="shared" si="45"/>
        <v>7</v>
      </c>
    </row>
    <row r="2568" spans="1:8" x14ac:dyDescent="0.2">
      <c r="A2568" s="3" t="s">
        <v>41</v>
      </c>
      <c r="B2568" s="6">
        <v>3</v>
      </c>
      <c r="C2568" s="28" t="s">
        <v>16</v>
      </c>
      <c r="D2568">
        <v>0</v>
      </c>
      <c r="E2568" s="76">
        <v>3.9269908169872414</v>
      </c>
      <c r="F2568" s="76">
        <v>0.59405988570219026</v>
      </c>
      <c r="G2568" s="76">
        <v>1.3678734371636099</v>
      </c>
      <c r="H2568" s="35">
        <f t="shared" si="45"/>
        <v>7</v>
      </c>
    </row>
    <row r="2569" spans="1:8" x14ac:dyDescent="0.2">
      <c r="A2569" s="3" t="s">
        <v>41</v>
      </c>
      <c r="B2569" s="6">
        <v>3</v>
      </c>
      <c r="C2569" s="28" t="s">
        <v>16</v>
      </c>
      <c r="D2569">
        <v>10</v>
      </c>
      <c r="E2569" s="76">
        <v>3.9269908169872414</v>
      </c>
      <c r="F2569" s="76">
        <v>0.59405988570219026</v>
      </c>
      <c r="G2569" s="76">
        <v>1.3678734371636099</v>
      </c>
      <c r="H2569" s="35">
        <f t="shared" si="45"/>
        <v>7</v>
      </c>
    </row>
    <row r="2570" spans="1:8" x14ac:dyDescent="0.2">
      <c r="A2570" s="3" t="s">
        <v>41</v>
      </c>
      <c r="B2570" s="6">
        <v>3</v>
      </c>
      <c r="C2570" s="28" t="s">
        <v>16</v>
      </c>
      <c r="D2570">
        <v>30</v>
      </c>
      <c r="E2570" s="76">
        <v>5.8904862254808616</v>
      </c>
      <c r="F2570" s="76">
        <v>0.7701511447578715</v>
      </c>
      <c r="G2570" s="76">
        <v>1.7733385452717743</v>
      </c>
      <c r="H2570" s="35">
        <f t="shared" si="45"/>
        <v>7</v>
      </c>
    </row>
    <row r="2571" spans="1:8" x14ac:dyDescent="0.2">
      <c r="A2571" s="3" t="s">
        <v>41</v>
      </c>
      <c r="B2571" s="6">
        <v>3</v>
      </c>
      <c r="C2571" s="28" t="s">
        <v>16</v>
      </c>
      <c r="D2571">
        <v>20</v>
      </c>
      <c r="E2571" s="76">
        <v>5.8904862254808616</v>
      </c>
      <c r="F2571" s="76">
        <v>0.7701511447578715</v>
      </c>
      <c r="G2571" s="76">
        <v>1.7733385452717743</v>
      </c>
      <c r="H2571" s="35">
        <f t="shared" si="45"/>
        <v>7</v>
      </c>
    </row>
    <row r="2572" spans="1:8" x14ac:dyDescent="0.2">
      <c r="A2572" s="3" t="s">
        <v>41</v>
      </c>
      <c r="B2572" s="6">
        <v>3</v>
      </c>
      <c r="C2572" s="28" t="s">
        <v>16</v>
      </c>
      <c r="D2572">
        <v>20</v>
      </c>
      <c r="E2572" s="76">
        <v>13.744467859455344</v>
      </c>
      <c r="F2572" s="76">
        <v>1.1381279300524658</v>
      </c>
      <c r="G2572" s="76">
        <v>2.6206364056589777</v>
      </c>
      <c r="H2572" s="35">
        <f t="shared" si="45"/>
        <v>20</v>
      </c>
    </row>
    <row r="2573" spans="1:8" x14ac:dyDescent="0.2">
      <c r="A2573" s="3" t="s">
        <v>41</v>
      </c>
      <c r="B2573" s="2">
        <v>4</v>
      </c>
      <c r="C2573" s="3" t="s">
        <v>16</v>
      </c>
      <c r="D2573">
        <v>0</v>
      </c>
      <c r="E2573" s="76">
        <v>0.62831853071795862</v>
      </c>
      <c r="F2573" s="76">
        <v>-0.20182013164188498</v>
      </c>
      <c r="G2573" s="76">
        <v>-0.46470802658470023</v>
      </c>
      <c r="H2573" s="35">
        <f t="shared" si="45"/>
        <v>1</v>
      </c>
    </row>
    <row r="2574" spans="1:8" x14ac:dyDescent="0.2">
      <c r="A2574" s="3" t="s">
        <v>41</v>
      </c>
      <c r="B2574" s="2">
        <v>4</v>
      </c>
      <c r="C2574" s="3" t="s">
        <v>16</v>
      </c>
      <c r="D2574">
        <v>50</v>
      </c>
      <c r="E2574" s="76">
        <v>8.7964594300514207</v>
      </c>
      <c r="F2574" s="76">
        <v>0.94430790403635301</v>
      </c>
      <c r="G2574" s="76">
        <v>2.1743493030305583</v>
      </c>
      <c r="H2574" s="35">
        <f t="shared" si="45"/>
        <v>20</v>
      </c>
    </row>
    <row r="2575" spans="1:8" x14ac:dyDescent="0.2">
      <c r="A2575" s="3" t="s">
        <v>41</v>
      </c>
      <c r="B2575" s="2">
        <v>4</v>
      </c>
      <c r="C2575" s="3" t="s">
        <v>16</v>
      </c>
      <c r="D2575">
        <v>20</v>
      </c>
      <c r="E2575" s="76">
        <v>5.497787143782138</v>
      </c>
      <c r="F2575" s="76">
        <v>0.74018792138042833</v>
      </c>
      <c r="G2575" s="76">
        <v>1.7043456737848228</v>
      </c>
      <c r="H2575" s="35">
        <f t="shared" si="45"/>
        <v>7</v>
      </c>
    </row>
    <row r="2576" spans="1:8" x14ac:dyDescent="0.2">
      <c r="A2576" s="3" t="s">
        <v>41</v>
      </c>
      <c r="B2576" s="2">
        <v>4</v>
      </c>
      <c r="C2576" s="3" t="s">
        <v>16</v>
      </c>
      <c r="D2576">
        <v>0</v>
      </c>
      <c r="E2576" s="76">
        <v>1.6336281798666925</v>
      </c>
      <c r="F2576" s="76">
        <v>0.21315321632893303</v>
      </c>
      <c r="G2576" s="76">
        <v>0.49080341844273617</v>
      </c>
      <c r="H2576" s="35">
        <f t="shared" si="45"/>
        <v>3</v>
      </c>
    </row>
    <row r="2577" spans="1:8" x14ac:dyDescent="0.2">
      <c r="A2577" s="3" t="s">
        <v>41</v>
      </c>
      <c r="B2577" s="2">
        <v>4</v>
      </c>
      <c r="C2577" s="3" t="s">
        <v>16</v>
      </c>
      <c r="D2577">
        <v>0</v>
      </c>
      <c r="E2577" s="76">
        <v>1.1309733552923256</v>
      </c>
      <c r="F2577" s="76">
        <v>5.3452373461421121E-2</v>
      </c>
      <c r="G2577" s="76">
        <v>0.1230786383174188</v>
      </c>
      <c r="H2577" s="35">
        <f t="shared" si="45"/>
        <v>3</v>
      </c>
    </row>
    <row r="2578" spans="1:8" x14ac:dyDescent="0.2">
      <c r="A2578" s="3" t="s">
        <v>41</v>
      </c>
      <c r="B2578" s="2">
        <v>4</v>
      </c>
      <c r="C2578" s="3" t="s">
        <v>16</v>
      </c>
      <c r="D2578">
        <v>0</v>
      </c>
      <c r="E2578" s="76">
        <v>0.7539822368615503</v>
      </c>
      <c r="F2578" s="76">
        <v>-0.12263888559426017</v>
      </c>
      <c r="G2578" s="76">
        <v>-0.28238646979074566</v>
      </c>
      <c r="H2578" s="35">
        <f t="shared" si="45"/>
        <v>1</v>
      </c>
    </row>
    <row r="2579" spans="1:8" x14ac:dyDescent="0.2">
      <c r="A2579" s="3" t="s">
        <v>41</v>
      </c>
      <c r="B2579" s="2">
        <v>4</v>
      </c>
      <c r="C2579" s="3" t="s">
        <v>16</v>
      </c>
      <c r="D2579">
        <v>80</v>
      </c>
      <c r="E2579" s="76">
        <v>3.4557519189487729</v>
      </c>
      <c r="F2579" s="76">
        <v>0.53854255785235894</v>
      </c>
      <c r="G2579" s="76">
        <v>1.2400400656537252</v>
      </c>
      <c r="H2579" s="35">
        <f t="shared" si="45"/>
        <v>7</v>
      </c>
    </row>
    <row r="2580" spans="1:8" x14ac:dyDescent="0.2">
      <c r="A2580" s="3" t="s">
        <v>41</v>
      </c>
      <c r="B2580" s="2">
        <v>4</v>
      </c>
      <c r="C2580" s="3" t="s">
        <v>16</v>
      </c>
      <c r="D2580">
        <v>0</v>
      </c>
      <c r="E2580" s="76">
        <v>4.7123889803846897</v>
      </c>
      <c r="F2580" s="76">
        <v>0.67324113174981504</v>
      </c>
      <c r="G2580" s="76">
        <v>1.5501949939575645</v>
      </c>
      <c r="H2580" s="35">
        <f t="shared" si="45"/>
        <v>7</v>
      </c>
    </row>
    <row r="2581" spans="1:8" x14ac:dyDescent="0.2">
      <c r="A2581" s="3" t="s">
        <v>41</v>
      </c>
      <c r="B2581" s="2">
        <v>4</v>
      </c>
      <c r="C2581" s="3" t="s">
        <v>16</v>
      </c>
      <c r="D2581">
        <v>60</v>
      </c>
      <c r="E2581" s="76">
        <v>15.11891464540088</v>
      </c>
      <c r="F2581" s="76">
        <v>1.179520615210691</v>
      </c>
      <c r="G2581" s="76">
        <v>2.7159465854633029</v>
      </c>
      <c r="H2581" s="35">
        <f t="shared" si="45"/>
        <v>20</v>
      </c>
    </row>
    <row r="2582" spans="1:8" x14ac:dyDescent="0.2">
      <c r="A2582" s="3" t="s">
        <v>41</v>
      </c>
      <c r="B2582" s="2">
        <v>4</v>
      </c>
      <c r="C2582" s="3" t="s">
        <v>16</v>
      </c>
      <c r="D2582">
        <v>20</v>
      </c>
      <c r="E2582" s="76">
        <v>0.78539816339744828</v>
      </c>
      <c r="F2582" s="76">
        <v>-0.10491011863382856</v>
      </c>
      <c r="G2582" s="76">
        <v>-0.24156447527049049</v>
      </c>
      <c r="H2582" s="35">
        <f t="shared" si="45"/>
        <v>1</v>
      </c>
    </row>
    <row r="2583" spans="1:8" x14ac:dyDescent="0.2">
      <c r="A2583" s="3" t="s">
        <v>41</v>
      </c>
      <c r="B2583" s="2">
        <v>4</v>
      </c>
      <c r="C2583" s="3" t="s">
        <v>16</v>
      </c>
      <c r="D2583">
        <v>10</v>
      </c>
      <c r="E2583" s="76">
        <v>1.6336281798666925</v>
      </c>
      <c r="F2583" s="76">
        <v>0.21315321632893303</v>
      </c>
      <c r="G2583" s="76">
        <v>0.49080341844273617</v>
      </c>
      <c r="H2583" s="35">
        <f t="shared" si="45"/>
        <v>3</v>
      </c>
    </row>
    <row r="2584" spans="1:8" x14ac:dyDescent="0.2">
      <c r="A2584" s="3" t="s">
        <v>41</v>
      </c>
      <c r="B2584" s="6">
        <v>4</v>
      </c>
      <c r="C2584" s="28" t="s">
        <v>16</v>
      </c>
      <c r="D2584">
        <v>0</v>
      </c>
      <c r="E2584" s="76">
        <v>3.9269908169872414</v>
      </c>
      <c r="F2584" s="76">
        <v>0.59405988570219026</v>
      </c>
      <c r="G2584" s="76">
        <v>1.3678734371636099</v>
      </c>
      <c r="H2584" s="35">
        <f t="shared" si="45"/>
        <v>7</v>
      </c>
    </row>
    <row r="2585" spans="1:8" x14ac:dyDescent="0.2">
      <c r="A2585" s="3" t="s">
        <v>41</v>
      </c>
      <c r="B2585" s="6">
        <v>4</v>
      </c>
      <c r="C2585" s="28" t="s">
        <v>16</v>
      </c>
      <c r="D2585">
        <v>10</v>
      </c>
      <c r="E2585" s="76">
        <v>2.9452431127404308</v>
      </c>
      <c r="F2585" s="76">
        <v>0.46912114909389024</v>
      </c>
      <c r="G2585" s="76">
        <v>1.0801913647118289</v>
      </c>
      <c r="H2585" s="35">
        <f t="shared" si="45"/>
        <v>3</v>
      </c>
    </row>
    <row r="2586" spans="1:8" x14ac:dyDescent="0.2">
      <c r="A2586" s="3" t="s">
        <v>41</v>
      </c>
      <c r="B2586" s="6">
        <v>4</v>
      </c>
      <c r="C2586" s="28" t="s">
        <v>16</v>
      </c>
      <c r="D2586">
        <v>20</v>
      </c>
      <c r="E2586" s="76">
        <v>75.398223686155035</v>
      </c>
      <c r="F2586" s="76">
        <v>1.8773611144057398</v>
      </c>
      <c r="G2586" s="76">
        <v>4.3227837161973461</v>
      </c>
      <c r="H2586" s="35">
        <f t="shared" si="45"/>
        <v>148</v>
      </c>
    </row>
    <row r="2587" spans="1:8" x14ac:dyDescent="0.2">
      <c r="A2587" s="3" t="s">
        <v>41</v>
      </c>
      <c r="B2587" s="6">
        <v>4</v>
      </c>
      <c r="C2587" s="28" t="s">
        <v>16</v>
      </c>
      <c r="D2587">
        <v>5</v>
      </c>
      <c r="E2587" s="76">
        <v>22.972896279375362</v>
      </c>
      <c r="F2587" s="76">
        <v>1.3612157517843706</v>
      </c>
      <c r="G2587" s="76">
        <v>3.1343150984073751</v>
      </c>
      <c r="H2587" s="35">
        <f t="shared" si="45"/>
        <v>55</v>
      </c>
    </row>
    <row r="2588" spans="1:8" x14ac:dyDescent="0.2">
      <c r="A2588" s="3" t="s">
        <v>41</v>
      </c>
      <c r="B2588" s="2">
        <v>5</v>
      </c>
      <c r="C2588" s="3" t="s">
        <v>16</v>
      </c>
      <c r="D2588">
        <v>25</v>
      </c>
      <c r="E2588" s="76">
        <v>808.567409217673</v>
      </c>
      <c r="F2588" s="76">
        <v>2.9077162323202215</v>
      </c>
      <c r="G2588" s="76">
        <v>6.6952640511973538</v>
      </c>
      <c r="H2588" s="35">
        <f t="shared" si="45"/>
        <v>1097</v>
      </c>
    </row>
    <row r="2589" spans="1:8" x14ac:dyDescent="0.2">
      <c r="A2589" s="3" t="s">
        <v>41</v>
      </c>
      <c r="B2589" s="2">
        <v>5</v>
      </c>
      <c r="C2589" s="3" t="s">
        <v>16</v>
      </c>
      <c r="D2589">
        <v>0</v>
      </c>
      <c r="E2589" s="76">
        <v>1.1309733552923256</v>
      </c>
      <c r="F2589" s="76">
        <v>5.3452373461421121E-2</v>
      </c>
      <c r="G2589" s="76">
        <v>0.1230786383174188</v>
      </c>
      <c r="H2589" s="35">
        <f t="shared" si="45"/>
        <v>3</v>
      </c>
    </row>
    <row r="2590" spans="1:8" x14ac:dyDescent="0.2">
      <c r="A2590" s="3" t="s">
        <v>41</v>
      </c>
      <c r="B2590" s="2">
        <v>5</v>
      </c>
      <c r="C2590" s="3" t="s">
        <v>16</v>
      </c>
      <c r="D2590">
        <v>75</v>
      </c>
      <c r="E2590" s="76">
        <v>7.0685834705770345</v>
      </c>
      <c r="F2590" s="76">
        <v>0.84933239080549627</v>
      </c>
      <c r="G2590" s="76">
        <v>1.9556601020657289</v>
      </c>
      <c r="H2590" s="35">
        <f t="shared" si="45"/>
        <v>20</v>
      </c>
    </row>
    <row r="2591" spans="1:8" x14ac:dyDescent="0.2">
      <c r="A2591" s="3" t="s">
        <v>41</v>
      </c>
      <c r="B2591" s="2">
        <v>5</v>
      </c>
      <c r="C2591" s="3" t="s">
        <v>16</v>
      </c>
      <c r="D2591">
        <v>70</v>
      </c>
      <c r="E2591" s="76">
        <v>11.780972450961723</v>
      </c>
      <c r="F2591" s="76">
        <v>1.0711811404218528</v>
      </c>
      <c r="G2591" s="76">
        <v>2.4664857258317197</v>
      </c>
      <c r="H2591" s="35">
        <f t="shared" si="45"/>
        <v>20</v>
      </c>
    </row>
    <row r="2592" spans="1:8" x14ac:dyDescent="0.2">
      <c r="A2592" s="3" t="s">
        <v>41</v>
      </c>
      <c r="B2592" s="2">
        <v>5</v>
      </c>
      <c r="C2592" s="3" t="s">
        <v>16</v>
      </c>
      <c r="D2592">
        <v>55</v>
      </c>
      <c r="E2592" s="76">
        <v>14.137166941154069</v>
      </c>
      <c r="F2592" s="76">
        <v>1.1503623864694774</v>
      </c>
      <c r="G2592" s="76">
        <v>2.6488072826256741</v>
      </c>
      <c r="H2592" s="35">
        <f t="shared" si="45"/>
        <v>20</v>
      </c>
    </row>
    <row r="2593" spans="1:8" x14ac:dyDescent="0.2">
      <c r="A2593" s="3" t="s">
        <v>41</v>
      </c>
      <c r="B2593" s="2">
        <v>5</v>
      </c>
      <c r="C2593" s="3" t="s">
        <v>16</v>
      </c>
      <c r="D2593">
        <v>5</v>
      </c>
      <c r="E2593" s="76">
        <v>10.799224746714915</v>
      </c>
      <c r="F2593" s="76">
        <v>1.033392579532453</v>
      </c>
      <c r="G2593" s="76">
        <v>2.37947434884209</v>
      </c>
      <c r="H2593" s="35">
        <f t="shared" si="45"/>
        <v>20</v>
      </c>
    </row>
    <row r="2594" spans="1:8" x14ac:dyDescent="0.2">
      <c r="A2594" s="3" t="s">
        <v>41</v>
      </c>
      <c r="B2594" s="2">
        <v>5</v>
      </c>
      <c r="C2594" s="3" t="s">
        <v>16</v>
      </c>
      <c r="D2594">
        <v>10</v>
      </c>
      <c r="E2594" s="76">
        <v>32.397674240144738</v>
      </c>
      <c r="F2594" s="76">
        <v>1.5105138342521154</v>
      </c>
      <c r="G2594" s="76">
        <v>3.4780866375101995</v>
      </c>
      <c r="H2594" s="35">
        <f t="shared" si="45"/>
        <v>55</v>
      </c>
    </row>
    <row r="2595" spans="1:8" x14ac:dyDescent="0.2">
      <c r="A2595" s="3" t="s">
        <v>41</v>
      </c>
      <c r="B2595" s="2">
        <v>5</v>
      </c>
      <c r="C2595" s="3" t="s">
        <v>16</v>
      </c>
      <c r="D2595">
        <v>5</v>
      </c>
      <c r="E2595" s="76">
        <v>21.991148575128552</v>
      </c>
      <c r="F2595" s="76">
        <v>1.3422479127083906</v>
      </c>
      <c r="G2595" s="76">
        <v>3.0906400349047134</v>
      </c>
      <c r="H2595" s="35">
        <f t="shared" si="45"/>
        <v>55</v>
      </c>
    </row>
    <row r="2596" spans="1:8" x14ac:dyDescent="0.2">
      <c r="A2596" s="3" t="s">
        <v>41</v>
      </c>
      <c r="B2596" s="2">
        <v>5</v>
      </c>
      <c r="C2596" s="3" t="s">
        <v>16</v>
      </c>
      <c r="D2596">
        <v>2</v>
      </c>
      <c r="E2596" s="76">
        <v>35.342917352885173</v>
      </c>
      <c r="F2596" s="76">
        <v>1.5483023951415151</v>
      </c>
      <c r="G2596" s="76">
        <v>3.5650980144998292</v>
      </c>
      <c r="H2596" s="35">
        <f t="shared" si="45"/>
        <v>55</v>
      </c>
    </row>
    <row r="2597" spans="1:8" x14ac:dyDescent="0.2">
      <c r="A2597" s="3" t="s">
        <v>41</v>
      </c>
      <c r="B2597" s="2">
        <v>5</v>
      </c>
      <c r="C2597" s="3" t="s">
        <v>16</v>
      </c>
      <c r="D2597">
        <v>0</v>
      </c>
      <c r="E2597" s="76">
        <v>25.918139392115794</v>
      </c>
      <c r="F2597" s="76">
        <v>1.4136038212440589</v>
      </c>
      <c r="G2597" s="76">
        <v>3.2549430861959898</v>
      </c>
      <c r="H2597" s="35">
        <f t="shared" si="45"/>
        <v>55</v>
      </c>
    </row>
    <row r="2598" spans="1:8" x14ac:dyDescent="0.2">
      <c r="A2598" s="3" t="s">
        <v>41</v>
      </c>
      <c r="B2598" s="6">
        <v>5</v>
      </c>
      <c r="C2598" s="28" t="s">
        <v>16</v>
      </c>
      <c r="D2598">
        <v>50</v>
      </c>
      <c r="E2598" s="76">
        <v>20.420352248333657</v>
      </c>
      <c r="F2598" s="76">
        <v>1.3100632293369894</v>
      </c>
      <c r="G2598" s="76">
        <v>3.0165320627509917</v>
      </c>
      <c r="H2598" s="35">
        <f t="shared" si="45"/>
        <v>55</v>
      </c>
    </row>
    <row r="2599" spans="1:8" x14ac:dyDescent="0.2">
      <c r="A2599" s="3" t="s">
        <v>41</v>
      </c>
      <c r="B2599" s="6">
        <v>5</v>
      </c>
      <c r="C2599" s="28" t="s">
        <v>16</v>
      </c>
      <c r="D2599">
        <v>5</v>
      </c>
      <c r="E2599" s="76">
        <v>2.9452431127404308</v>
      </c>
      <c r="F2599" s="76">
        <v>0.46912114909389024</v>
      </c>
      <c r="G2599" s="76">
        <v>1.0801913647118289</v>
      </c>
      <c r="H2599" s="35">
        <f t="shared" si="45"/>
        <v>3</v>
      </c>
    </row>
    <row r="2600" spans="1:8" x14ac:dyDescent="0.2">
      <c r="A2600" s="3" t="s">
        <v>41</v>
      </c>
      <c r="B2600" s="6">
        <v>5</v>
      </c>
      <c r="C2600" s="28" t="s">
        <v>16</v>
      </c>
      <c r="D2600">
        <v>5</v>
      </c>
      <c r="E2600" s="76">
        <v>9.4247779607693793</v>
      </c>
      <c r="F2600" s="76">
        <v>0.97427112741379629</v>
      </c>
      <c r="G2600" s="76">
        <v>2.2433421745175099</v>
      </c>
      <c r="H2600" s="35">
        <f t="shared" si="45"/>
        <v>20</v>
      </c>
    </row>
    <row r="2601" spans="1:8" x14ac:dyDescent="0.2">
      <c r="A2601" s="3" t="s">
        <v>41</v>
      </c>
      <c r="B2601" s="6">
        <v>5</v>
      </c>
      <c r="C2601" s="28" t="s">
        <v>16</v>
      </c>
      <c r="D2601">
        <v>5</v>
      </c>
      <c r="E2601" s="76">
        <v>5.3014376029327757</v>
      </c>
      <c r="F2601" s="76">
        <v>0.72439365419719637</v>
      </c>
      <c r="G2601" s="76">
        <v>1.6679780296139479</v>
      </c>
      <c r="H2601" s="35">
        <f t="shared" si="45"/>
        <v>7</v>
      </c>
    </row>
    <row r="2602" spans="1:8" x14ac:dyDescent="0.2">
      <c r="A2602" s="3" t="s">
        <v>41</v>
      </c>
      <c r="B2602" s="6">
        <v>5</v>
      </c>
      <c r="C2602" s="28" t="s">
        <v>16</v>
      </c>
      <c r="D2602">
        <v>20</v>
      </c>
      <c r="E2602" s="76">
        <v>3.9269908169872414</v>
      </c>
      <c r="F2602" s="76">
        <v>0.59405988570219026</v>
      </c>
      <c r="G2602" s="76">
        <v>1.3678734371636099</v>
      </c>
      <c r="H2602" s="35">
        <f t="shared" si="45"/>
        <v>7</v>
      </c>
    </row>
    <row r="2603" spans="1:8" x14ac:dyDescent="0.2">
      <c r="A2603" s="3" t="s">
        <v>41</v>
      </c>
      <c r="B2603" s="2">
        <v>6</v>
      </c>
      <c r="C2603" s="3" t="s">
        <v>16</v>
      </c>
      <c r="D2603">
        <v>0</v>
      </c>
      <c r="E2603" s="76">
        <v>0.62831853071795862</v>
      </c>
      <c r="F2603" s="76">
        <v>-0.20182013164188498</v>
      </c>
      <c r="G2603" s="76">
        <v>-0.46470802658470023</v>
      </c>
      <c r="H2603" s="35">
        <f t="shared" si="45"/>
        <v>1</v>
      </c>
    </row>
    <row r="2604" spans="1:8" x14ac:dyDescent="0.2">
      <c r="A2604" s="3" t="s">
        <v>41</v>
      </c>
      <c r="B2604" s="2">
        <v>6</v>
      </c>
      <c r="C2604" s="3" t="s">
        <v>16</v>
      </c>
      <c r="D2604">
        <v>0</v>
      </c>
      <c r="E2604" s="76">
        <v>5.1836278784231586</v>
      </c>
      <c r="F2604" s="76">
        <v>0.71463381690804006</v>
      </c>
      <c r="G2604" s="76">
        <v>1.6455051737618893</v>
      </c>
      <c r="H2604" s="35">
        <f t="shared" si="45"/>
        <v>7</v>
      </c>
    </row>
    <row r="2605" spans="1:8" x14ac:dyDescent="0.2">
      <c r="A2605" s="3" t="s">
        <v>41</v>
      </c>
      <c r="B2605" s="2">
        <v>6</v>
      </c>
      <c r="C2605" s="3" t="s">
        <v>16</v>
      </c>
      <c r="D2605">
        <v>0</v>
      </c>
      <c r="E2605" s="76">
        <v>0.56548667764616278</v>
      </c>
      <c r="F2605" s="76">
        <v>-0.24757762220256008</v>
      </c>
      <c r="G2605" s="76">
        <v>-0.57006854224252645</v>
      </c>
      <c r="H2605" s="35">
        <f t="shared" si="45"/>
        <v>1</v>
      </c>
    </row>
    <row r="2606" spans="1:8" x14ac:dyDescent="0.2">
      <c r="A2606" s="3" t="s">
        <v>41</v>
      </c>
      <c r="B2606" s="2">
        <v>6</v>
      </c>
      <c r="C2606" s="3" t="s">
        <v>16</v>
      </c>
      <c r="D2606">
        <v>0</v>
      </c>
      <c r="E2606" s="76">
        <v>0.56548667764616278</v>
      </c>
      <c r="F2606" s="76">
        <v>-0.24757762220256008</v>
      </c>
      <c r="G2606" s="76">
        <v>-0.57006854224252645</v>
      </c>
      <c r="H2606" s="35">
        <f t="shared" si="45"/>
        <v>1</v>
      </c>
    </row>
    <row r="2607" spans="1:8" x14ac:dyDescent="0.2">
      <c r="A2607" s="3" t="s">
        <v>41</v>
      </c>
      <c r="B2607" s="2">
        <v>6</v>
      </c>
      <c r="C2607" s="3" t="s">
        <v>16</v>
      </c>
      <c r="D2607">
        <v>20</v>
      </c>
      <c r="E2607" s="76">
        <v>0.7539822368615503</v>
      </c>
      <c r="F2607" s="76">
        <v>-0.12263888559426017</v>
      </c>
      <c r="G2607" s="76">
        <v>-0.28238646979074566</v>
      </c>
      <c r="H2607" s="35">
        <f t="shared" si="45"/>
        <v>1</v>
      </c>
    </row>
    <row r="2608" spans="1:8" x14ac:dyDescent="0.2">
      <c r="A2608" s="3" t="s">
        <v>41</v>
      </c>
      <c r="B2608" s="2">
        <v>6</v>
      </c>
      <c r="C2608" s="3" t="s">
        <v>16</v>
      </c>
      <c r="D2608">
        <v>0</v>
      </c>
      <c r="E2608" s="76">
        <v>3.4557519189487729</v>
      </c>
      <c r="F2608" s="76">
        <v>0.53854255785235894</v>
      </c>
      <c r="G2608" s="76">
        <v>1.2400400656537252</v>
      </c>
      <c r="H2608" s="35">
        <f t="shared" si="45"/>
        <v>7</v>
      </c>
    </row>
    <row r="2609" spans="1:8" x14ac:dyDescent="0.2">
      <c r="A2609" s="3" t="s">
        <v>41</v>
      </c>
      <c r="B2609" s="2">
        <v>6</v>
      </c>
      <c r="C2609" s="3" t="s">
        <v>16</v>
      </c>
      <c r="D2609">
        <v>0</v>
      </c>
      <c r="E2609" s="76">
        <v>0.94247779607693805</v>
      </c>
      <c r="F2609" s="76">
        <v>-2.5728872586203676E-2</v>
      </c>
      <c r="G2609" s="76">
        <v>-5.924291847653574E-2</v>
      </c>
      <c r="H2609" s="35">
        <f t="shared" si="45"/>
        <v>1</v>
      </c>
    </row>
    <row r="2610" spans="1:8" x14ac:dyDescent="0.2">
      <c r="A2610" s="3" t="s">
        <v>41</v>
      </c>
      <c r="B2610" s="2">
        <v>6</v>
      </c>
      <c r="C2610" s="3" t="s">
        <v>16</v>
      </c>
      <c r="D2610">
        <v>5</v>
      </c>
      <c r="E2610" s="76">
        <v>7.8539816339744828</v>
      </c>
      <c r="F2610" s="76">
        <v>0.8950898813661714</v>
      </c>
      <c r="G2610" s="76">
        <v>2.061020617723555</v>
      </c>
      <c r="H2610" s="35">
        <f t="shared" si="45"/>
        <v>20</v>
      </c>
    </row>
    <row r="2611" spans="1:8" x14ac:dyDescent="0.2">
      <c r="A2611" s="3" t="s">
        <v>41</v>
      </c>
      <c r="B2611" s="6">
        <v>6</v>
      </c>
      <c r="C2611" s="28" t="s">
        <v>16</v>
      </c>
      <c r="D2611">
        <v>15</v>
      </c>
      <c r="E2611" s="76">
        <v>3.1415926535897931</v>
      </c>
      <c r="F2611" s="76">
        <v>0.49714987269413385</v>
      </c>
      <c r="G2611" s="76">
        <v>1.1447298858494002</v>
      </c>
      <c r="H2611" s="35">
        <f t="shared" si="45"/>
        <v>7</v>
      </c>
    </row>
    <row r="2612" spans="1:8" x14ac:dyDescent="0.2">
      <c r="A2612" s="3" t="s">
        <v>41</v>
      </c>
      <c r="B2612" s="6">
        <v>6</v>
      </c>
      <c r="C2612" s="28" t="s">
        <v>16</v>
      </c>
      <c r="D2612">
        <v>70</v>
      </c>
      <c r="E2612" s="76">
        <v>35.342917352885173</v>
      </c>
      <c r="F2612" s="76">
        <v>1.5483023951415151</v>
      </c>
      <c r="G2612" s="76">
        <v>3.5650980144998292</v>
      </c>
      <c r="H2612" s="35">
        <f t="shared" si="45"/>
        <v>55</v>
      </c>
    </row>
    <row r="2613" spans="1:8" x14ac:dyDescent="0.2">
      <c r="A2613" s="3" t="s">
        <v>41</v>
      </c>
      <c r="B2613" s="2">
        <v>7</v>
      </c>
      <c r="C2613" s="3" t="s">
        <v>16</v>
      </c>
      <c r="D2613">
        <v>10</v>
      </c>
      <c r="E2613" s="76">
        <v>2.8274333882308138</v>
      </c>
      <c r="F2613" s="76">
        <v>0.45139238213345872</v>
      </c>
      <c r="G2613" s="76">
        <v>1.0393693701915738</v>
      </c>
      <c r="H2613" s="35">
        <f t="shared" si="45"/>
        <v>3</v>
      </c>
    </row>
    <row r="2614" spans="1:8" x14ac:dyDescent="0.2">
      <c r="A2614" s="3" t="s">
        <v>41</v>
      </c>
      <c r="B2614" s="2">
        <v>7</v>
      </c>
      <c r="C2614" s="3" t="s">
        <v>16</v>
      </c>
      <c r="D2614">
        <v>0</v>
      </c>
      <c r="E2614" s="76">
        <v>2.9452431127404308</v>
      </c>
      <c r="F2614" s="76">
        <v>0.46912114909389024</v>
      </c>
      <c r="G2614" s="76">
        <v>1.0801913647118289</v>
      </c>
      <c r="H2614" s="35">
        <f t="shared" si="45"/>
        <v>3</v>
      </c>
    </row>
    <row r="2615" spans="1:8" x14ac:dyDescent="0.2">
      <c r="A2615" s="3" t="s">
        <v>41</v>
      </c>
      <c r="B2615" s="2">
        <v>7</v>
      </c>
      <c r="C2615" s="3" t="s">
        <v>16</v>
      </c>
      <c r="D2615">
        <v>0</v>
      </c>
      <c r="E2615" s="76">
        <v>3.1415926535897934E-2</v>
      </c>
      <c r="F2615" s="76">
        <v>-1.5028501273058661</v>
      </c>
      <c r="G2615" s="76">
        <v>-3.460440300138691</v>
      </c>
      <c r="H2615" s="35">
        <f t="shared" si="45"/>
        <v>0.37</v>
      </c>
    </row>
    <row r="2616" spans="1:8" x14ac:dyDescent="0.2">
      <c r="A2616" s="3" t="s">
        <v>41</v>
      </c>
      <c r="B2616" s="2">
        <v>7</v>
      </c>
      <c r="C2616" s="3" t="s">
        <v>16</v>
      </c>
      <c r="D2616">
        <v>0</v>
      </c>
      <c r="E2616" s="76">
        <v>1.6493361431346412</v>
      </c>
      <c r="F2616" s="76">
        <v>0.21730917610009065</v>
      </c>
      <c r="G2616" s="76">
        <v>0.5003728694588867</v>
      </c>
      <c r="H2616" s="35">
        <f t="shared" si="45"/>
        <v>3</v>
      </c>
    </row>
    <row r="2617" spans="1:8" x14ac:dyDescent="0.2">
      <c r="A2617" s="3" t="s">
        <v>41</v>
      </c>
      <c r="B2617" s="2">
        <v>7</v>
      </c>
      <c r="C2617" s="3" t="s">
        <v>16</v>
      </c>
      <c r="D2617">
        <v>15</v>
      </c>
      <c r="E2617" s="76">
        <v>10.995574287564276</v>
      </c>
      <c r="F2617" s="76">
        <v>1.0412179170444096</v>
      </c>
      <c r="G2617" s="76">
        <v>2.397492854344768</v>
      </c>
      <c r="H2617" s="35">
        <f t="shared" si="45"/>
        <v>20</v>
      </c>
    </row>
    <row r="2618" spans="1:8" x14ac:dyDescent="0.2">
      <c r="A2618" s="3" t="s">
        <v>41</v>
      </c>
      <c r="B2618" s="2">
        <v>7</v>
      </c>
      <c r="C2618" s="3" t="s">
        <v>16</v>
      </c>
      <c r="D2618">
        <v>5</v>
      </c>
      <c r="E2618" s="76">
        <v>4.1233403578366037</v>
      </c>
      <c r="F2618" s="76">
        <v>0.61524918477212831</v>
      </c>
      <c r="G2618" s="76">
        <v>1.416663601333042</v>
      </c>
      <c r="H2618" s="35">
        <f t="shared" si="45"/>
        <v>7</v>
      </c>
    </row>
    <row r="2619" spans="1:8" x14ac:dyDescent="0.2">
      <c r="A2619" s="3" t="s">
        <v>41</v>
      </c>
      <c r="B2619" s="2">
        <v>7</v>
      </c>
      <c r="C2619" s="3" t="s">
        <v>16</v>
      </c>
      <c r="D2619">
        <v>10</v>
      </c>
      <c r="E2619" s="76">
        <v>5.3014376029327757</v>
      </c>
      <c r="F2619" s="76">
        <v>0.72439365419719637</v>
      </c>
      <c r="G2619" s="76">
        <v>1.6679780296139479</v>
      </c>
      <c r="H2619" s="35">
        <f t="shared" si="45"/>
        <v>7</v>
      </c>
    </row>
    <row r="2620" spans="1:8" x14ac:dyDescent="0.2">
      <c r="A2620" s="3" t="s">
        <v>41</v>
      </c>
      <c r="B2620" s="2">
        <v>7</v>
      </c>
      <c r="C2620" s="3" t="s">
        <v>16</v>
      </c>
      <c r="D2620">
        <v>5</v>
      </c>
      <c r="E2620" s="76">
        <v>3.5342917352885173</v>
      </c>
      <c r="F2620" s="76">
        <v>0.54830239514151513</v>
      </c>
      <c r="G2620" s="76">
        <v>1.2625129215057835</v>
      </c>
      <c r="H2620" s="35">
        <f t="shared" si="45"/>
        <v>7</v>
      </c>
    </row>
    <row r="2621" spans="1:8" x14ac:dyDescent="0.2">
      <c r="A2621" s="3" t="s">
        <v>41</v>
      </c>
      <c r="B2621" s="6">
        <v>7</v>
      </c>
      <c r="C2621" s="28" t="s">
        <v>16</v>
      </c>
      <c r="D2621">
        <v>30</v>
      </c>
      <c r="E2621" s="76">
        <v>2.9452431127404308</v>
      </c>
      <c r="F2621" s="76">
        <v>0.46912114909389024</v>
      </c>
      <c r="G2621" s="76">
        <v>1.0801913647118289</v>
      </c>
      <c r="H2621" s="35">
        <f t="shared" si="45"/>
        <v>3</v>
      </c>
    </row>
    <row r="2622" spans="1:8" x14ac:dyDescent="0.2">
      <c r="A2622" s="3" t="s">
        <v>41</v>
      </c>
      <c r="B2622" s="6">
        <v>7</v>
      </c>
      <c r="C2622" s="28" t="s">
        <v>16</v>
      </c>
      <c r="D2622">
        <v>10</v>
      </c>
      <c r="E2622" s="76">
        <v>2.3561944901923448</v>
      </c>
      <c r="F2622" s="76">
        <v>0.37221113608583389</v>
      </c>
      <c r="G2622" s="76">
        <v>0.85704781339761926</v>
      </c>
      <c r="H2622" s="35">
        <f t="shared" si="45"/>
        <v>3</v>
      </c>
    </row>
    <row r="2623" spans="1:8" x14ac:dyDescent="0.2">
      <c r="A2623" s="3" t="s">
        <v>41</v>
      </c>
      <c r="B2623" s="6">
        <v>7</v>
      </c>
      <c r="C2623" s="28" t="s">
        <v>16</v>
      </c>
      <c r="D2623">
        <v>5</v>
      </c>
      <c r="E2623" s="76">
        <v>2.9452431127404308</v>
      </c>
      <c r="F2623" s="76">
        <v>0.46912114909389024</v>
      </c>
      <c r="G2623" s="76">
        <v>1.0801913647118289</v>
      </c>
      <c r="H2623" s="35">
        <f t="shared" si="45"/>
        <v>3</v>
      </c>
    </row>
    <row r="2624" spans="1:8" x14ac:dyDescent="0.2">
      <c r="A2624" s="3" t="s">
        <v>41</v>
      </c>
      <c r="B2624" s="2">
        <v>8</v>
      </c>
      <c r="C2624" s="3" t="s">
        <v>16</v>
      </c>
      <c r="D2624">
        <v>0</v>
      </c>
      <c r="E2624" s="76">
        <v>1.8849555921538759</v>
      </c>
      <c r="F2624" s="76">
        <v>0.27530112307777749</v>
      </c>
      <c r="G2624" s="76">
        <v>0.63390426208340944</v>
      </c>
      <c r="H2624" s="35">
        <f t="shared" si="45"/>
        <v>3</v>
      </c>
    </row>
    <row r="2625" spans="1:8" x14ac:dyDescent="0.2">
      <c r="A2625" s="3" t="s">
        <v>41</v>
      </c>
      <c r="B2625" s="2">
        <v>8</v>
      </c>
      <c r="C2625" s="3" t="s">
        <v>16</v>
      </c>
      <c r="D2625">
        <v>0</v>
      </c>
      <c r="E2625" s="76">
        <v>0.28274333882308139</v>
      </c>
      <c r="F2625" s="76">
        <v>-0.54860761786654122</v>
      </c>
      <c r="G2625" s="76">
        <v>-1.2632157228024719</v>
      </c>
      <c r="H2625" s="35">
        <f t="shared" si="45"/>
        <v>0.37</v>
      </c>
    </row>
    <row r="2626" spans="1:8" x14ac:dyDescent="0.2">
      <c r="A2626" s="3" t="s">
        <v>41</v>
      </c>
      <c r="B2626" s="2">
        <v>8</v>
      </c>
      <c r="C2626" s="3" t="s">
        <v>16</v>
      </c>
      <c r="D2626">
        <v>5</v>
      </c>
      <c r="E2626" s="76">
        <v>2.0734511513692637</v>
      </c>
      <c r="F2626" s="76">
        <v>0.31669380823600257</v>
      </c>
      <c r="G2626" s="76">
        <v>0.72921444188773443</v>
      </c>
      <c r="H2626" s="35">
        <f t="shared" si="45"/>
        <v>3</v>
      </c>
    </row>
    <row r="2627" spans="1:8" x14ac:dyDescent="0.2">
      <c r="A2627" s="3" t="s">
        <v>41</v>
      </c>
      <c r="B2627" s="2">
        <v>8</v>
      </c>
      <c r="C2627" s="3" t="s">
        <v>16</v>
      </c>
      <c r="D2627">
        <v>0</v>
      </c>
      <c r="E2627" s="76">
        <v>1.8849555921538759</v>
      </c>
      <c r="F2627" s="76">
        <v>0.27530112307777749</v>
      </c>
      <c r="G2627" s="76">
        <v>0.63390426208340944</v>
      </c>
      <c r="H2627" s="35">
        <f t="shared" ref="H2627:H2690" si="46">VLOOKUP(E2627,J$2:K$16,2)</f>
        <v>3</v>
      </c>
    </row>
    <row r="2628" spans="1:8" x14ac:dyDescent="0.2">
      <c r="A2628" s="3" t="s">
        <v>41</v>
      </c>
      <c r="B2628" s="2">
        <v>8</v>
      </c>
      <c r="C2628" s="3" t="s">
        <v>16</v>
      </c>
      <c r="D2628">
        <v>0</v>
      </c>
      <c r="E2628" s="76">
        <v>0.50265482457436694</v>
      </c>
      <c r="F2628" s="76">
        <v>-0.29873014464994135</v>
      </c>
      <c r="G2628" s="76">
        <v>-0.68785157789890994</v>
      </c>
      <c r="H2628" s="35">
        <f t="shared" si="46"/>
        <v>1</v>
      </c>
    </row>
    <row r="2629" spans="1:8" x14ac:dyDescent="0.2">
      <c r="A2629" s="3" t="s">
        <v>41</v>
      </c>
      <c r="B2629" s="2">
        <v>8</v>
      </c>
      <c r="C2629" s="3" t="s">
        <v>16</v>
      </c>
      <c r="D2629">
        <v>15</v>
      </c>
      <c r="E2629" s="76">
        <v>5.6548667764616267</v>
      </c>
      <c r="F2629" s="76">
        <v>0.75242237779743981</v>
      </c>
      <c r="G2629" s="76">
        <v>1.732516550751519</v>
      </c>
      <c r="H2629" s="35">
        <f t="shared" si="46"/>
        <v>7</v>
      </c>
    </row>
    <row r="2630" spans="1:8" x14ac:dyDescent="0.2">
      <c r="A2630" s="3" t="s">
        <v>41</v>
      </c>
      <c r="B2630" s="2">
        <v>8</v>
      </c>
      <c r="C2630" s="3" t="s">
        <v>16</v>
      </c>
      <c r="D2630">
        <v>0</v>
      </c>
      <c r="E2630" s="76">
        <v>0.28274333882308139</v>
      </c>
      <c r="F2630" s="76">
        <v>-0.54860761786654122</v>
      </c>
      <c r="G2630" s="76">
        <v>-1.2632157228024719</v>
      </c>
      <c r="H2630" s="35">
        <f t="shared" si="46"/>
        <v>0.37</v>
      </c>
    </row>
    <row r="2631" spans="1:8" x14ac:dyDescent="0.2">
      <c r="A2631" s="3" t="s">
        <v>41</v>
      </c>
      <c r="B2631" s="2">
        <v>8</v>
      </c>
      <c r="C2631" s="3" t="s">
        <v>16</v>
      </c>
      <c r="D2631">
        <v>10</v>
      </c>
      <c r="E2631" s="76">
        <v>0.94247779607693793</v>
      </c>
      <c r="F2631" s="76">
        <v>-2.5728872586203724E-2</v>
      </c>
      <c r="G2631" s="76">
        <v>-5.9242918476535858E-2</v>
      </c>
      <c r="H2631" s="35">
        <f t="shared" si="46"/>
        <v>1</v>
      </c>
    </row>
    <row r="2632" spans="1:8" x14ac:dyDescent="0.2">
      <c r="A2632" s="3" t="s">
        <v>41</v>
      </c>
      <c r="B2632" s="2">
        <v>8</v>
      </c>
      <c r="C2632" s="3" t="s">
        <v>16</v>
      </c>
      <c r="D2632">
        <v>0</v>
      </c>
      <c r="E2632" s="76">
        <v>0.94247779607693793</v>
      </c>
      <c r="F2632" s="76">
        <v>-2.5728872586203724E-2</v>
      </c>
      <c r="G2632" s="76">
        <v>-5.9242918476535858E-2</v>
      </c>
      <c r="H2632" s="35">
        <f t="shared" si="46"/>
        <v>1</v>
      </c>
    </row>
    <row r="2633" spans="1:8" x14ac:dyDescent="0.2">
      <c r="A2633" s="3" t="s">
        <v>41</v>
      </c>
      <c r="B2633" s="7">
        <v>8</v>
      </c>
      <c r="C2633" t="s">
        <v>16</v>
      </c>
      <c r="D2633">
        <v>0</v>
      </c>
      <c r="E2633" s="76">
        <v>14.137166941154069</v>
      </c>
      <c r="F2633" s="76">
        <v>1.1503623864694774</v>
      </c>
      <c r="G2633" s="76">
        <v>2.6488072826256741</v>
      </c>
      <c r="H2633" s="35">
        <f t="shared" si="46"/>
        <v>20</v>
      </c>
    </row>
    <row r="2634" spans="1:8" x14ac:dyDescent="0.2">
      <c r="A2634" s="3" t="s">
        <v>41</v>
      </c>
      <c r="B2634" s="2">
        <v>9</v>
      </c>
      <c r="C2634" s="3" t="s">
        <v>16</v>
      </c>
      <c r="D2634">
        <v>30</v>
      </c>
      <c r="E2634" s="76">
        <v>6.2831853071795862</v>
      </c>
      <c r="F2634" s="76">
        <v>0.79817986835811505</v>
      </c>
      <c r="G2634" s="76">
        <v>1.8378770664093453</v>
      </c>
      <c r="H2634" s="35">
        <f t="shared" si="46"/>
        <v>7</v>
      </c>
    </row>
    <row r="2635" spans="1:8" x14ac:dyDescent="0.2">
      <c r="A2635" s="3" t="s">
        <v>41</v>
      </c>
      <c r="B2635" s="2">
        <v>9</v>
      </c>
      <c r="C2635" s="3" t="s">
        <v>16</v>
      </c>
      <c r="D2635">
        <v>0</v>
      </c>
      <c r="E2635" s="76">
        <v>0.37699111843077515</v>
      </c>
      <c r="F2635" s="76">
        <v>-0.42366888125824137</v>
      </c>
      <c r="G2635" s="76">
        <v>-0.97553365035069095</v>
      </c>
      <c r="H2635" s="35">
        <f t="shared" si="46"/>
        <v>1</v>
      </c>
    </row>
    <row r="2636" spans="1:8" x14ac:dyDescent="0.2">
      <c r="A2636" s="3" t="s">
        <v>41</v>
      </c>
      <c r="B2636" s="2">
        <v>9</v>
      </c>
      <c r="C2636" s="3" t="s">
        <v>16</v>
      </c>
      <c r="D2636">
        <v>0</v>
      </c>
      <c r="E2636" s="76">
        <v>0.62831853071795862</v>
      </c>
      <c r="F2636" s="76">
        <v>-0.20182013164188498</v>
      </c>
      <c r="G2636" s="76">
        <v>-0.46470802658470023</v>
      </c>
      <c r="H2636" s="35">
        <f t="shared" si="46"/>
        <v>1</v>
      </c>
    </row>
    <row r="2637" spans="1:8" x14ac:dyDescent="0.2">
      <c r="A2637" s="3" t="s">
        <v>41</v>
      </c>
      <c r="B2637" s="2">
        <v>9</v>
      </c>
      <c r="C2637" s="3" t="s">
        <v>16</v>
      </c>
      <c r="D2637">
        <v>0</v>
      </c>
      <c r="E2637" s="76">
        <v>0.62831853071795862</v>
      </c>
      <c r="F2637" s="76">
        <v>-0.20182013164188498</v>
      </c>
      <c r="G2637" s="76">
        <v>-0.46470802658470023</v>
      </c>
      <c r="H2637" s="35">
        <f t="shared" si="46"/>
        <v>1</v>
      </c>
    </row>
    <row r="2638" spans="1:8" x14ac:dyDescent="0.2">
      <c r="A2638" s="3" t="s">
        <v>41</v>
      </c>
      <c r="B2638" s="2">
        <v>9</v>
      </c>
      <c r="C2638" s="3" t="s">
        <v>16</v>
      </c>
      <c r="D2638">
        <v>15</v>
      </c>
      <c r="E2638" s="76">
        <v>0.50265482457436694</v>
      </c>
      <c r="F2638" s="76">
        <v>-0.29873014464994135</v>
      </c>
      <c r="G2638" s="76">
        <v>-0.68785157789890994</v>
      </c>
      <c r="H2638" s="35">
        <f t="shared" si="46"/>
        <v>1</v>
      </c>
    </row>
    <row r="2639" spans="1:8" x14ac:dyDescent="0.2">
      <c r="A2639" s="3" t="s">
        <v>41</v>
      </c>
      <c r="B2639" s="2">
        <v>9</v>
      </c>
      <c r="C2639" s="3" t="s">
        <v>16</v>
      </c>
      <c r="D2639">
        <v>0</v>
      </c>
      <c r="E2639" s="76">
        <v>1.4137166941154067</v>
      </c>
      <c r="F2639" s="76">
        <v>0.15036238646947744</v>
      </c>
      <c r="G2639" s="76">
        <v>0.34622218963162837</v>
      </c>
      <c r="H2639" s="35">
        <f t="shared" si="46"/>
        <v>3</v>
      </c>
    </row>
    <row r="2640" spans="1:8" x14ac:dyDescent="0.2">
      <c r="A2640" s="3" t="s">
        <v>41</v>
      </c>
      <c r="B2640" s="2">
        <v>9</v>
      </c>
      <c r="C2640" s="3" t="s">
        <v>16</v>
      </c>
      <c r="D2640">
        <v>0</v>
      </c>
      <c r="E2640" s="76">
        <v>0.18849555921538758</v>
      </c>
      <c r="F2640" s="76">
        <v>-0.72469887692222257</v>
      </c>
      <c r="G2640" s="76">
        <v>-1.6686808309106362</v>
      </c>
      <c r="H2640" s="35">
        <f t="shared" si="46"/>
        <v>0.37</v>
      </c>
    </row>
    <row r="2641" spans="1:8" x14ac:dyDescent="0.2">
      <c r="A2641" s="3" t="s">
        <v>41</v>
      </c>
      <c r="B2641" s="2">
        <v>9</v>
      </c>
      <c r="C2641" s="3" t="s">
        <v>16</v>
      </c>
      <c r="D2641">
        <v>0</v>
      </c>
      <c r="E2641" s="76">
        <v>1.1780972450961724</v>
      </c>
      <c r="F2641" s="76">
        <v>7.1181140421852696E-2</v>
      </c>
      <c r="G2641" s="76">
        <v>0.16390063283767389</v>
      </c>
      <c r="H2641" s="35">
        <f t="shared" si="46"/>
        <v>3</v>
      </c>
    </row>
    <row r="2642" spans="1:8" x14ac:dyDescent="0.2">
      <c r="A2642" s="3" t="s">
        <v>41</v>
      </c>
      <c r="B2642" s="2">
        <v>9</v>
      </c>
      <c r="C2642" s="3" t="s">
        <v>16</v>
      </c>
      <c r="D2642">
        <v>0</v>
      </c>
      <c r="E2642" s="76">
        <v>2.3561944901923448</v>
      </c>
      <c r="F2642" s="76">
        <v>0.37221113608583389</v>
      </c>
      <c r="G2642" s="76">
        <v>0.85704781339761926</v>
      </c>
      <c r="H2642" s="35">
        <f t="shared" si="46"/>
        <v>3</v>
      </c>
    </row>
    <row r="2643" spans="1:8" x14ac:dyDescent="0.2">
      <c r="A2643" s="3" t="s">
        <v>41</v>
      </c>
      <c r="B2643" s="2">
        <v>9</v>
      </c>
      <c r="C2643" s="3" t="s">
        <v>16</v>
      </c>
      <c r="D2643">
        <v>0</v>
      </c>
      <c r="E2643" s="76">
        <v>1.4137166941154067</v>
      </c>
      <c r="F2643" s="76">
        <v>0.15036238646947744</v>
      </c>
      <c r="G2643" s="76">
        <v>0.34622218963162837</v>
      </c>
      <c r="H2643" s="35">
        <f t="shared" si="46"/>
        <v>3</v>
      </c>
    </row>
    <row r="2644" spans="1:8" x14ac:dyDescent="0.2">
      <c r="A2644" s="3" t="s">
        <v>41</v>
      </c>
      <c r="B2644" s="2">
        <v>9</v>
      </c>
      <c r="C2644" s="3" t="s">
        <v>16</v>
      </c>
      <c r="D2644">
        <v>0</v>
      </c>
      <c r="E2644" s="76">
        <v>0.50265482457436694</v>
      </c>
      <c r="F2644" s="76">
        <v>-0.29873014464994135</v>
      </c>
      <c r="G2644" s="76">
        <v>-0.68785157789890994</v>
      </c>
      <c r="H2644" s="35">
        <f t="shared" si="46"/>
        <v>1</v>
      </c>
    </row>
    <row r="2645" spans="1:8" x14ac:dyDescent="0.2">
      <c r="A2645" s="3" t="s">
        <v>41</v>
      </c>
      <c r="B2645" s="2">
        <v>9</v>
      </c>
      <c r="C2645" s="3" t="s">
        <v>16</v>
      </c>
      <c r="D2645">
        <v>0</v>
      </c>
      <c r="E2645" s="76">
        <v>2.1205750411731104</v>
      </c>
      <c r="F2645" s="76">
        <v>0.32645364552515876</v>
      </c>
      <c r="G2645" s="76">
        <v>0.75168729773979293</v>
      </c>
      <c r="H2645" s="35">
        <f t="shared" si="46"/>
        <v>3</v>
      </c>
    </row>
    <row r="2646" spans="1:8" x14ac:dyDescent="0.2">
      <c r="A2646" s="3" t="s">
        <v>41</v>
      </c>
      <c r="B2646" s="6">
        <v>9</v>
      </c>
      <c r="C2646" s="28" t="s">
        <v>16</v>
      </c>
      <c r="D2646">
        <v>0</v>
      </c>
      <c r="E2646" s="76">
        <v>1.1780972450961724</v>
      </c>
      <c r="F2646" s="76">
        <v>7.1181140421852696E-2</v>
      </c>
      <c r="G2646" s="76">
        <v>0.16390063283767389</v>
      </c>
      <c r="H2646" s="35">
        <f t="shared" si="46"/>
        <v>3</v>
      </c>
    </row>
    <row r="2647" spans="1:8" x14ac:dyDescent="0.2">
      <c r="A2647" s="3" t="s">
        <v>41</v>
      </c>
      <c r="B2647" s="6">
        <v>9</v>
      </c>
      <c r="C2647" s="28" t="s">
        <v>16</v>
      </c>
      <c r="D2647">
        <v>0</v>
      </c>
      <c r="E2647" s="76">
        <v>0.78539816339744828</v>
      </c>
      <c r="F2647" s="76">
        <v>-0.10491011863382856</v>
      </c>
      <c r="G2647" s="76">
        <v>-0.24156447527049049</v>
      </c>
      <c r="H2647" s="35">
        <f t="shared" si="46"/>
        <v>1</v>
      </c>
    </row>
    <row r="2648" spans="1:8" x14ac:dyDescent="0.2">
      <c r="A2648" s="3" t="s">
        <v>41</v>
      </c>
      <c r="B2648" s="6">
        <v>9</v>
      </c>
      <c r="C2648" s="28" t="s">
        <v>16</v>
      </c>
      <c r="D2648">
        <v>0</v>
      </c>
      <c r="E2648" s="76">
        <v>1.1780972450961724</v>
      </c>
      <c r="F2648" s="76">
        <v>7.1181140421852696E-2</v>
      </c>
      <c r="G2648" s="76">
        <v>0.16390063283767389</v>
      </c>
      <c r="H2648" s="35">
        <f t="shared" si="46"/>
        <v>3</v>
      </c>
    </row>
    <row r="2649" spans="1:8" x14ac:dyDescent="0.2">
      <c r="A2649" s="3" t="s">
        <v>41</v>
      </c>
      <c r="B2649" s="6">
        <v>9</v>
      </c>
      <c r="C2649" s="28" t="s">
        <v>16</v>
      </c>
      <c r="D2649">
        <v>70</v>
      </c>
      <c r="E2649" s="76">
        <v>9.4247779607693793</v>
      </c>
      <c r="F2649" s="76">
        <v>0.97427112741379629</v>
      </c>
      <c r="G2649" s="76">
        <v>2.2433421745175099</v>
      </c>
      <c r="H2649" s="35">
        <f t="shared" si="46"/>
        <v>20</v>
      </c>
    </row>
    <row r="2650" spans="1:8" x14ac:dyDescent="0.2">
      <c r="A2650" s="3" t="s">
        <v>41</v>
      </c>
      <c r="B2650" s="2">
        <v>10</v>
      </c>
      <c r="C2650" s="3" t="s">
        <v>16</v>
      </c>
      <c r="D2650">
        <v>0</v>
      </c>
      <c r="E2650" s="76">
        <v>1.759291886010284</v>
      </c>
      <c r="F2650" s="76">
        <v>0.24533789970033421</v>
      </c>
      <c r="G2650" s="76">
        <v>0.5649113905964579</v>
      </c>
      <c r="H2650" s="35">
        <f t="shared" si="46"/>
        <v>3</v>
      </c>
    </row>
    <row r="2651" spans="1:8" x14ac:dyDescent="0.2">
      <c r="A2651" s="3" t="s">
        <v>41</v>
      </c>
      <c r="B2651" s="2">
        <v>10</v>
      </c>
      <c r="C2651" s="3" t="s">
        <v>16</v>
      </c>
      <c r="D2651">
        <v>10</v>
      </c>
      <c r="E2651" s="76">
        <v>1.0053096491487339</v>
      </c>
      <c r="F2651" s="76">
        <v>2.2998510140398521E-3</v>
      </c>
      <c r="G2651" s="76">
        <v>5.2956026610354026E-3</v>
      </c>
      <c r="H2651" s="35">
        <f t="shared" si="46"/>
        <v>3</v>
      </c>
    </row>
    <row r="2652" spans="1:8" x14ac:dyDescent="0.2">
      <c r="A2652" s="3" t="s">
        <v>41</v>
      </c>
      <c r="B2652" s="2">
        <v>10</v>
      </c>
      <c r="C2652" s="3" t="s">
        <v>16</v>
      </c>
      <c r="D2652">
        <v>0</v>
      </c>
      <c r="E2652" s="76">
        <v>1.0995574287564276</v>
      </c>
      <c r="F2652" s="76">
        <v>4.1217917044409476E-2</v>
      </c>
      <c r="G2652" s="76">
        <v>9.4907761350722444E-2</v>
      </c>
      <c r="H2652" s="35">
        <f t="shared" si="46"/>
        <v>3</v>
      </c>
    </row>
    <row r="2653" spans="1:8" x14ac:dyDescent="0.2">
      <c r="A2653" s="3" t="s">
        <v>41</v>
      </c>
      <c r="B2653" s="2">
        <v>10</v>
      </c>
      <c r="C2653" s="3" t="s">
        <v>16</v>
      </c>
      <c r="D2653">
        <v>0</v>
      </c>
      <c r="E2653" s="76">
        <v>1.759291886010284</v>
      </c>
      <c r="F2653" s="76">
        <v>0.24533789970033421</v>
      </c>
      <c r="G2653" s="76">
        <v>0.5649113905964579</v>
      </c>
      <c r="H2653" s="35">
        <f t="shared" si="46"/>
        <v>3</v>
      </c>
    </row>
    <row r="2654" spans="1:8" x14ac:dyDescent="0.2">
      <c r="A2654" s="3" t="s">
        <v>41</v>
      </c>
      <c r="B2654" s="2">
        <v>10</v>
      </c>
      <c r="C2654" s="3" t="s">
        <v>16</v>
      </c>
      <c r="D2654">
        <v>10</v>
      </c>
      <c r="E2654" s="76">
        <v>1.6336281798666925</v>
      </c>
      <c r="F2654" s="76">
        <v>0.21315321632893303</v>
      </c>
      <c r="G2654" s="76">
        <v>0.49080341844273617</v>
      </c>
      <c r="H2654" s="35">
        <f t="shared" si="46"/>
        <v>3</v>
      </c>
    </row>
    <row r="2655" spans="1:8" x14ac:dyDescent="0.2">
      <c r="A2655" s="3" t="s">
        <v>41</v>
      </c>
      <c r="B2655" s="2">
        <v>10</v>
      </c>
      <c r="C2655" s="3" t="s">
        <v>16</v>
      </c>
      <c r="D2655">
        <v>0</v>
      </c>
      <c r="E2655" s="76">
        <v>0.23561944901923448</v>
      </c>
      <c r="F2655" s="76">
        <v>-0.62778886391416611</v>
      </c>
      <c r="G2655" s="76">
        <v>-1.4455372795964265</v>
      </c>
      <c r="H2655" s="35">
        <f t="shared" si="46"/>
        <v>0.37</v>
      </c>
    </row>
    <row r="2656" spans="1:8" x14ac:dyDescent="0.2">
      <c r="A2656" s="3" t="s">
        <v>41</v>
      </c>
      <c r="B2656" s="7">
        <v>10</v>
      </c>
      <c r="C2656" t="s">
        <v>16</v>
      </c>
      <c r="D2656">
        <v>0</v>
      </c>
      <c r="E2656" s="76">
        <v>15.707963267948966</v>
      </c>
      <c r="F2656" s="76">
        <v>1.1961198770301527</v>
      </c>
      <c r="G2656" s="76">
        <v>2.7541677982835004</v>
      </c>
      <c r="H2656" s="35">
        <f t="shared" si="46"/>
        <v>20</v>
      </c>
    </row>
    <row r="2657" spans="1:8" x14ac:dyDescent="0.2">
      <c r="A2657" s="3" t="s">
        <v>41</v>
      </c>
      <c r="B2657" s="7">
        <v>10</v>
      </c>
      <c r="C2657" t="s">
        <v>16</v>
      </c>
      <c r="D2657">
        <v>5</v>
      </c>
      <c r="E2657" s="76">
        <v>4.7123889803846897</v>
      </c>
      <c r="F2657" s="76">
        <v>0.67324113174981504</v>
      </c>
      <c r="G2657" s="76">
        <v>1.5501949939575645</v>
      </c>
      <c r="H2657" s="35">
        <f t="shared" si="46"/>
        <v>7</v>
      </c>
    </row>
    <row r="2658" spans="1:8" x14ac:dyDescent="0.2">
      <c r="A2658" s="3" t="s">
        <v>41</v>
      </c>
      <c r="B2658" s="7">
        <v>10</v>
      </c>
      <c r="C2658" t="s">
        <v>16</v>
      </c>
      <c r="D2658">
        <v>0</v>
      </c>
      <c r="E2658" s="76">
        <v>0.78539816339744828</v>
      </c>
      <c r="F2658" s="76">
        <v>-0.10491011863382856</v>
      </c>
      <c r="G2658" s="76">
        <v>-0.24156447527049049</v>
      </c>
      <c r="H2658" s="35">
        <f t="shared" si="46"/>
        <v>1</v>
      </c>
    </row>
    <row r="2659" spans="1:8" x14ac:dyDescent="0.2">
      <c r="A2659" s="3" t="s">
        <v>41</v>
      </c>
      <c r="B2659" s="7">
        <v>10</v>
      </c>
      <c r="C2659" t="s">
        <v>16</v>
      </c>
      <c r="D2659">
        <v>0</v>
      </c>
      <c r="E2659" s="76">
        <v>3.1415926535897931</v>
      </c>
      <c r="F2659" s="76">
        <v>0.49714987269413385</v>
      </c>
      <c r="G2659" s="76">
        <v>1.1447298858494002</v>
      </c>
      <c r="H2659" s="35">
        <f t="shared" si="46"/>
        <v>7</v>
      </c>
    </row>
    <row r="2660" spans="1:8" x14ac:dyDescent="0.2">
      <c r="A2660" s="3" t="s">
        <v>41</v>
      </c>
      <c r="B2660" s="7">
        <v>10</v>
      </c>
      <c r="C2660" t="s">
        <v>16</v>
      </c>
      <c r="D2660">
        <v>0</v>
      </c>
      <c r="E2660" s="76">
        <v>4.7123889803846897</v>
      </c>
      <c r="F2660" s="76">
        <v>0.67324113174981504</v>
      </c>
      <c r="G2660" s="76">
        <v>1.5501949939575645</v>
      </c>
      <c r="H2660" s="35">
        <f t="shared" si="46"/>
        <v>7</v>
      </c>
    </row>
    <row r="2661" spans="1:8" x14ac:dyDescent="0.2">
      <c r="A2661" s="3" t="s">
        <v>41</v>
      </c>
      <c r="B2661" s="7">
        <v>10</v>
      </c>
      <c r="C2661" t="s">
        <v>16</v>
      </c>
      <c r="D2661">
        <v>0</v>
      </c>
      <c r="E2661" s="76">
        <v>3.1415926535897931</v>
      </c>
      <c r="F2661" s="76">
        <v>0.49714987269413385</v>
      </c>
      <c r="G2661" s="76">
        <v>1.1447298858494002</v>
      </c>
      <c r="H2661" s="35">
        <f t="shared" si="46"/>
        <v>7</v>
      </c>
    </row>
    <row r="2662" spans="1:8" x14ac:dyDescent="0.2">
      <c r="A2662" s="3" t="s">
        <v>41</v>
      </c>
      <c r="B2662" s="7">
        <v>10</v>
      </c>
      <c r="C2662" t="s">
        <v>16</v>
      </c>
      <c r="D2662">
        <v>0</v>
      </c>
      <c r="E2662" s="76">
        <v>9.4247779607693793</v>
      </c>
      <c r="F2662" s="76">
        <v>0.97427112741379629</v>
      </c>
      <c r="G2662" s="76">
        <v>2.2433421745175099</v>
      </c>
      <c r="H2662" s="35">
        <f t="shared" si="46"/>
        <v>20</v>
      </c>
    </row>
    <row r="2663" spans="1:8" x14ac:dyDescent="0.2">
      <c r="A2663" s="3" t="s">
        <v>41</v>
      </c>
      <c r="B2663" s="7">
        <v>10</v>
      </c>
      <c r="C2663" t="s">
        <v>16</v>
      </c>
      <c r="D2663">
        <v>0</v>
      </c>
      <c r="E2663" s="76">
        <v>9.4247779607693793</v>
      </c>
      <c r="F2663" s="76">
        <v>0.97427112741379629</v>
      </c>
      <c r="G2663" s="76">
        <v>2.2433421745175099</v>
      </c>
      <c r="H2663" s="35">
        <f t="shared" si="46"/>
        <v>20</v>
      </c>
    </row>
    <row r="2664" spans="1:8" x14ac:dyDescent="0.2">
      <c r="A2664" s="3" t="s">
        <v>41</v>
      </c>
      <c r="B2664" s="2">
        <v>1</v>
      </c>
      <c r="C2664" s="3" t="s">
        <v>5</v>
      </c>
      <c r="D2664">
        <v>0</v>
      </c>
      <c r="E2664" s="76">
        <v>9.8174770424681039</v>
      </c>
      <c r="F2664" s="76">
        <v>0.99199989437422786</v>
      </c>
      <c r="G2664" s="76">
        <v>2.2841641690377652</v>
      </c>
      <c r="H2664" s="35">
        <f t="shared" si="46"/>
        <v>20</v>
      </c>
    </row>
    <row r="2665" spans="1:8" x14ac:dyDescent="0.2">
      <c r="A2665" s="3" t="s">
        <v>41</v>
      </c>
      <c r="B2665" s="2">
        <v>1</v>
      </c>
      <c r="C2665" s="3" t="s">
        <v>5</v>
      </c>
      <c r="D2665">
        <v>70</v>
      </c>
      <c r="E2665" s="76">
        <v>17.27875959474386</v>
      </c>
      <c r="F2665" s="76">
        <v>1.2375125621883776</v>
      </c>
      <c r="G2665" s="76">
        <v>2.8494779780878252</v>
      </c>
      <c r="H2665" s="35">
        <f t="shared" si="46"/>
        <v>20</v>
      </c>
    </row>
    <row r="2666" spans="1:8" x14ac:dyDescent="0.2">
      <c r="A2666" s="3" t="s">
        <v>41</v>
      </c>
      <c r="B2666" s="2">
        <v>1</v>
      </c>
      <c r="C2666" s="3" t="s">
        <v>5</v>
      </c>
      <c r="D2666">
        <v>20</v>
      </c>
      <c r="E2666" s="76">
        <v>8.2466807156732074</v>
      </c>
      <c r="F2666" s="76">
        <v>0.91627918043610956</v>
      </c>
      <c r="G2666" s="76">
        <v>2.1098107818929872</v>
      </c>
      <c r="H2666" s="35">
        <f t="shared" si="46"/>
        <v>20</v>
      </c>
    </row>
    <row r="2667" spans="1:8" x14ac:dyDescent="0.2">
      <c r="A2667" s="3" t="s">
        <v>41</v>
      </c>
      <c r="B2667" s="2">
        <v>1</v>
      </c>
      <c r="C2667" s="3" t="s">
        <v>5</v>
      </c>
      <c r="D2667">
        <v>30</v>
      </c>
      <c r="E2667" s="76">
        <v>2.8274333882308134</v>
      </c>
      <c r="F2667" s="76">
        <v>0.45139238213345867</v>
      </c>
      <c r="G2667" s="76">
        <v>1.0393693701915736</v>
      </c>
      <c r="H2667" s="35">
        <f t="shared" si="46"/>
        <v>3</v>
      </c>
    </row>
    <row r="2668" spans="1:8" x14ac:dyDescent="0.2">
      <c r="A2668" s="3" t="s">
        <v>41</v>
      </c>
      <c r="B2668" s="2">
        <v>1</v>
      </c>
      <c r="C2668" s="3" t="s">
        <v>5</v>
      </c>
      <c r="D2668">
        <v>60</v>
      </c>
      <c r="E2668" s="76">
        <v>5.3014376029327757</v>
      </c>
      <c r="F2668" s="76">
        <v>0.72439365419719637</v>
      </c>
      <c r="G2668" s="76">
        <v>1.6679780296139479</v>
      </c>
      <c r="H2668" s="35">
        <f t="shared" si="46"/>
        <v>7</v>
      </c>
    </row>
    <row r="2669" spans="1:8" x14ac:dyDescent="0.2">
      <c r="A2669" s="3" t="s">
        <v>41</v>
      </c>
      <c r="B2669" s="2">
        <v>1</v>
      </c>
      <c r="C2669" s="3" t="s">
        <v>5</v>
      </c>
      <c r="D2669">
        <v>10</v>
      </c>
      <c r="E2669" s="76">
        <v>14.137166941154069</v>
      </c>
      <c r="F2669" s="76">
        <v>1.1503623864694774</v>
      </c>
      <c r="G2669" s="76">
        <v>2.6488072826256741</v>
      </c>
      <c r="H2669" s="35">
        <f t="shared" si="46"/>
        <v>20</v>
      </c>
    </row>
    <row r="2670" spans="1:8" x14ac:dyDescent="0.2">
      <c r="A2670" s="3" t="s">
        <v>41</v>
      </c>
      <c r="B2670" s="2">
        <v>1</v>
      </c>
      <c r="C2670" s="3" t="s">
        <v>5</v>
      </c>
      <c r="D2670">
        <v>5</v>
      </c>
      <c r="E2670" s="76">
        <v>15.707963267948966</v>
      </c>
      <c r="F2670" s="76">
        <v>1.1961198770301527</v>
      </c>
      <c r="G2670" s="76">
        <v>2.7541677982835004</v>
      </c>
      <c r="H2670" s="35">
        <f t="shared" si="46"/>
        <v>20</v>
      </c>
    </row>
    <row r="2671" spans="1:8" x14ac:dyDescent="0.2">
      <c r="A2671" s="3" t="s">
        <v>41</v>
      </c>
      <c r="B2671" s="2">
        <v>1</v>
      </c>
      <c r="C2671" s="3" t="s">
        <v>5</v>
      </c>
      <c r="D2671">
        <v>0</v>
      </c>
      <c r="E2671" s="76">
        <v>1.4137166941154069</v>
      </c>
      <c r="F2671" s="76">
        <v>0.15036238646947753</v>
      </c>
      <c r="G2671" s="76">
        <v>0.34622218963162854</v>
      </c>
      <c r="H2671" s="35">
        <f t="shared" si="46"/>
        <v>3</v>
      </c>
    </row>
    <row r="2672" spans="1:8" x14ac:dyDescent="0.2">
      <c r="A2672" s="3" t="s">
        <v>41</v>
      </c>
      <c r="B2672" s="2">
        <v>1</v>
      </c>
      <c r="C2672" s="3" t="s">
        <v>5</v>
      </c>
      <c r="D2672">
        <v>0</v>
      </c>
      <c r="E2672" s="76">
        <v>1.9634954084936207</v>
      </c>
      <c r="F2672" s="76">
        <v>0.29302989003820906</v>
      </c>
      <c r="G2672" s="76">
        <v>0.67472625660366459</v>
      </c>
      <c r="H2672" s="35">
        <f t="shared" si="46"/>
        <v>3</v>
      </c>
    </row>
    <row r="2673" spans="1:8" x14ac:dyDescent="0.2">
      <c r="A2673" s="3" t="s">
        <v>41</v>
      </c>
      <c r="B2673" s="7">
        <v>1</v>
      </c>
      <c r="C2673" t="s">
        <v>5</v>
      </c>
      <c r="D2673">
        <v>0</v>
      </c>
      <c r="E2673" s="76">
        <v>14.137166941154069</v>
      </c>
      <c r="F2673" s="76">
        <v>1.1503623864694774</v>
      </c>
      <c r="G2673" s="76">
        <v>2.6488072826256741</v>
      </c>
      <c r="H2673" s="35">
        <f t="shared" si="46"/>
        <v>20</v>
      </c>
    </row>
    <row r="2674" spans="1:8" x14ac:dyDescent="0.2">
      <c r="A2674" s="3" t="s">
        <v>41</v>
      </c>
      <c r="B2674" s="7">
        <v>1</v>
      </c>
      <c r="C2674" t="s">
        <v>5</v>
      </c>
      <c r="D2674">
        <v>0</v>
      </c>
      <c r="E2674" s="76">
        <v>11.780972450961723</v>
      </c>
      <c r="F2674" s="76">
        <v>1.0711811404218528</v>
      </c>
      <c r="G2674" s="76">
        <v>2.4664857258317197</v>
      </c>
      <c r="H2674" s="35">
        <f t="shared" si="46"/>
        <v>20</v>
      </c>
    </row>
    <row r="2675" spans="1:8" x14ac:dyDescent="0.2">
      <c r="A2675" s="3" t="s">
        <v>41</v>
      </c>
      <c r="B2675" s="2">
        <v>2</v>
      </c>
      <c r="C2675" s="3" t="s">
        <v>5</v>
      </c>
      <c r="D2675">
        <v>0</v>
      </c>
      <c r="E2675" s="76">
        <v>0.94247779607693805</v>
      </c>
      <c r="F2675" s="76">
        <v>-2.5728872586203676E-2</v>
      </c>
      <c r="G2675" s="76">
        <v>-5.924291847653574E-2</v>
      </c>
      <c r="H2675" s="35">
        <f t="shared" si="46"/>
        <v>1</v>
      </c>
    </row>
    <row r="2676" spans="1:8" x14ac:dyDescent="0.2">
      <c r="A2676" s="3" t="s">
        <v>41</v>
      </c>
      <c r="B2676" s="2">
        <v>2</v>
      </c>
      <c r="C2676" s="3" t="s">
        <v>5</v>
      </c>
      <c r="D2676">
        <v>0</v>
      </c>
      <c r="E2676" s="76">
        <v>1.8849555921538761</v>
      </c>
      <c r="F2676" s="76">
        <v>0.27530112307777754</v>
      </c>
      <c r="G2676" s="76">
        <v>0.63390426208340955</v>
      </c>
      <c r="H2676" s="35">
        <f t="shared" si="46"/>
        <v>3</v>
      </c>
    </row>
    <row r="2677" spans="1:8" x14ac:dyDescent="0.2">
      <c r="A2677" s="3" t="s">
        <v>41</v>
      </c>
      <c r="B2677" s="6">
        <v>2</v>
      </c>
      <c r="C2677" s="28" t="s">
        <v>5</v>
      </c>
      <c r="D2677">
        <v>0</v>
      </c>
      <c r="E2677" s="76">
        <v>3.9269908169872414</v>
      </c>
      <c r="F2677" s="76">
        <v>0.59405988570219026</v>
      </c>
      <c r="G2677" s="76">
        <v>1.3678734371636099</v>
      </c>
      <c r="H2677" s="35">
        <f t="shared" si="46"/>
        <v>7</v>
      </c>
    </row>
    <row r="2678" spans="1:8" x14ac:dyDescent="0.2">
      <c r="A2678" s="3" t="s">
        <v>41</v>
      </c>
      <c r="B2678" s="6">
        <v>2</v>
      </c>
      <c r="C2678" s="28" t="s">
        <v>5</v>
      </c>
      <c r="D2678">
        <v>0</v>
      </c>
      <c r="E2678" s="76">
        <v>2.3561944901923448</v>
      </c>
      <c r="F2678" s="76">
        <v>0.37221113608583389</v>
      </c>
      <c r="G2678" s="76">
        <v>0.85704781339761926</v>
      </c>
      <c r="H2678" s="35">
        <f t="shared" si="46"/>
        <v>3</v>
      </c>
    </row>
    <row r="2679" spans="1:8" x14ac:dyDescent="0.2">
      <c r="A2679" s="3" t="s">
        <v>41</v>
      </c>
      <c r="B2679" s="6">
        <v>2</v>
      </c>
      <c r="C2679" s="28" t="s">
        <v>5</v>
      </c>
      <c r="D2679">
        <v>0</v>
      </c>
      <c r="E2679" s="76">
        <v>3.5342917352885173</v>
      </c>
      <c r="F2679" s="76">
        <v>0.54830239514151513</v>
      </c>
      <c r="G2679" s="76">
        <v>1.2625129215057835</v>
      </c>
      <c r="H2679" s="35">
        <f t="shared" si="46"/>
        <v>7</v>
      </c>
    </row>
    <row r="2680" spans="1:8" x14ac:dyDescent="0.2">
      <c r="A2680" s="3" t="s">
        <v>41</v>
      </c>
      <c r="B2680" s="2">
        <v>3</v>
      </c>
      <c r="C2680" s="3" t="s">
        <v>5</v>
      </c>
      <c r="D2680">
        <v>0</v>
      </c>
      <c r="E2680" s="76">
        <v>23.561944901923447</v>
      </c>
      <c r="F2680" s="76">
        <v>1.3722111360858338</v>
      </c>
      <c r="G2680" s="76">
        <v>3.1596329063916646</v>
      </c>
      <c r="H2680" s="35">
        <f t="shared" si="46"/>
        <v>55</v>
      </c>
    </row>
    <row r="2681" spans="1:8" x14ac:dyDescent="0.2">
      <c r="A2681" s="3" t="s">
        <v>41</v>
      </c>
      <c r="B2681" s="2">
        <v>3</v>
      </c>
      <c r="C2681" s="3" t="s">
        <v>5</v>
      </c>
      <c r="D2681">
        <v>10</v>
      </c>
      <c r="E2681" s="76">
        <v>6.4795348480289485</v>
      </c>
      <c r="F2681" s="76">
        <v>0.81154382991609653</v>
      </c>
      <c r="G2681" s="76">
        <v>1.8686487250760992</v>
      </c>
      <c r="H2681" s="35">
        <f t="shared" si="46"/>
        <v>7</v>
      </c>
    </row>
    <row r="2682" spans="1:8" x14ac:dyDescent="0.2">
      <c r="A2682" s="3" t="s">
        <v>41</v>
      </c>
      <c r="B2682" s="2">
        <v>3</v>
      </c>
      <c r="C2682" s="3" t="s">
        <v>5</v>
      </c>
      <c r="D2682">
        <v>0</v>
      </c>
      <c r="E2682" s="76">
        <v>5.497787143782138</v>
      </c>
      <c r="F2682" s="76">
        <v>0.74018792138042833</v>
      </c>
      <c r="G2682" s="76">
        <v>1.7043456737848228</v>
      </c>
      <c r="H2682" s="35">
        <f t="shared" si="46"/>
        <v>7</v>
      </c>
    </row>
    <row r="2683" spans="1:8" x14ac:dyDescent="0.2">
      <c r="A2683" s="3" t="s">
        <v>41</v>
      </c>
      <c r="B2683" s="2">
        <v>3</v>
      </c>
      <c r="C2683" s="3" t="s">
        <v>5</v>
      </c>
      <c r="D2683">
        <v>0</v>
      </c>
      <c r="E2683" s="76">
        <v>4.3196898986859651</v>
      </c>
      <c r="F2683" s="76">
        <v>0.63545257086041529</v>
      </c>
      <c r="G2683" s="76">
        <v>1.4631836169679346</v>
      </c>
      <c r="H2683" s="35">
        <f t="shared" si="46"/>
        <v>7</v>
      </c>
    </row>
    <row r="2684" spans="1:8" x14ac:dyDescent="0.2">
      <c r="A2684" s="3" t="s">
        <v>41</v>
      </c>
      <c r="B2684" s="2">
        <v>3</v>
      </c>
      <c r="C2684" s="3" t="s">
        <v>5</v>
      </c>
      <c r="D2684">
        <v>0</v>
      </c>
      <c r="E2684" s="76">
        <v>1.1780972450961724</v>
      </c>
      <c r="F2684" s="76">
        <v>7.1181140421852696E-2</v>
      </c>
      <c r="G2684" s="76">
        <v>0.16390063283767389</v>
      </c>
      <c r="H2684" s="35">
        <f t="shared" si="46"/>
        <v>3</v>
      </c>
    </row>
    <row r="2685" spans="1:8" x14ac:dyDescent="0.2">
      <c r="A2685" s="3" t="s">
        <v>41</v>
      </c>
      <c r="B2685" s="2">
        <v>3</v>
      </c>
      <c r="C2685" s="3" t="s">
        <v>5</v>
      </c>
      <c r="D2685">
        <v>0</v>
      </c>
      <c r="E2685" s="76">
        <v>0.37699111843077515</v>
      </c>
      <c r="F2685" s="76">
        <v>-0.42366888125824137</v>
      </c>
      <c r="G2685" s="76">
        <v>-0.97553365035069095</v>
      </c>
      <c r="H2685" s="35">
        <f t="shared" si="46"/>
        <v>1</v>
      </c>
    </row>
    <row r="2686" spans="1:8" x14ac:dyDescent="0.2">
      <c r="A2686" s="3" t="s">
        <v>41</v>
      </c>
      <c r="B2686" s="6">
        <v>3</v>
      </c>
      <c r="C2686" s="28" t="s">
        <v>5</v>
      </c>
      <c r="D2686">
        <v>0</v>
      </c>
      <c r="E2686" s="76">
        <v>0.19634954084936207</v>
      </c>
      <c r="F2686" s="76">
        <v>-0.70697010996179099</v>
      </c>
      <c r="G2686" s="76">
        <v>-1.6278588363903812</v>
      </c>
      <c r="H2686" s="35">
        <f t="shared" si="46"/>
        <v>0.37</v>
      </c>
    </row>
    <row r="2687" spans="1:8" x14ac:dyDescent="0.2">
      <c r="A2687" s="3" t="s">
        <v>41</v>
      </c>
      <c r="B2687" s="6">
        <v>3</v>
      </c>
      <c r="C2687" s="28" t="s">
        <v>5</v>
      </c>
      <c r="D2687">
        <v>0</v>
      </c>
      <c r="E2687" s="76">
        <v>0.78539816339744828</v>
      </c>
      <c r="F2687" s="76">
        <v>-0.10491011863382856</v>
      </c>
      <c r="G2687" s="76">
        <v>-0.24156447527049049</v>
      </c>
      <c r="H2687" s="35">
        <f t="shared" si="46"/>
        <v>1</v>
      </c>
    </row>
    <row r="2688" spans="1:8" x14ac:dyDescent="0.2">
      <c r="A2688" s="3" t="s">
        <v>41</v>
      </c>
      <c r="B2688" s="6">
        <v>3</v>
      </c>
      <c r="C2688" s="28" t="s">
        <v>5</v>
      </c>
      <c r="D2688">
        <v>0</v>
      </c>
      <c r="E2688" s="76">
        <v>5.497787143782138</v>
      </c>
      <c r="F2688" s="76">
        <v>0.74018792138042833</v>
      </c>
      <c r="G2688" s="76">
        <v>1.7043456737848228</v>
      </c>
      <c r="H2688" s="35">
        <f t="shared" si="46"/>
        <v>7</v>
      </c>
    </row>
    <row r="2689" spans="1:8" x14ac:dyDescent="0.2">
      <c r="A2689" s="3" t="s">
        <v>41</v>
      </c>
      <c r="B2689" s="2">
        <v>4</v>
      </c>
      <c r="C2689" s="3" t="s">
        <v>5</v>
      </c>
      <c r="D2689">
        <v>15</v>
      </c>
      <c r="E2689" s="76">
        <v>30.630528372500482</v>
      </c>
      <c r="F2689" s="76">
        <v>1.4861544883926707</v>
      </c>
      <c r="G2689" s="76">
        <v>3.4219971708591559</v>
      </c>
      <c r="H2689" s="35">
        <f t="shared" si="46"/>
        <v>55</v>
      </c>
    </row>
    <row r="2690" spans="1:8" x14ac:dyDescent="0.2">
      <c r="A2690" s="3" t="s">
        <v>41</v>
      </c>
      <c r="B2690" s="2">
        <v>4</v>
      </c>
      <c r="C2690" s="3" t="s">
        <v>5</v>
      </c>
      <c r="D2690">
        <v>0</v>
      </c>
      <c r="E2690" s="76">
        <v>15.11891464540088</v>
      </c>
      <c r="F2690" s="76">
        <v>1.179520615210691</v>
      </c>
      <c r="G2690" s="76">
        <v>2.7159465854633029</v>
      </c>
      <c r="H2690" s="35">
        <f t="shared" si="46"/>
        <v>20</v>
      </c>
    </row>
    <row r="2691" spans="1:8" x14ac:dyDescent="0.2">
      <c r="A2691" s="3" t="s">
        <v>41</v>
      </c>
      <c r="B2691" s="2">
        <v>4</v>
      </c>
      <c r="C2691" s="3" t="s">
        <v>5</v>
      </c>
      <c r="D2691">
        <v>5</v>
      </c>
      <c r="E2691" s="76">
        <v>54.192473274423932</v>
      </c>
      <c r="F2691" s="76">
        <v>1.7339389721034268</v>
      </c>
      <c r="G2691" s="76">
        <v>3.9925420293267688</v>
      </c>
      <c r="H2691" s="35">
        <f t="shared" ref="H2691:H2754" si="47">VLOOKUP(E2691,J$2:K$16,2)</f>
        <v>55</v>
      </c>
    </row>
    <row r="2692" spans="1:8" x14ac:dyDescent="0.2">
      <c r="A2692" s="3" t="s">
        <v>41</v>
      </c>
      <c r="B2692" s="2">
        <v>4</v>
      </c>
      <c r="C2692" s="3" t="s">
        <v>5</v>
      </c>
      <c r="D2692">
        <v>0</v>
      </c>
      <c r="E2692" s="76">
        <v>3.5342917352885173</v>
      </c>
      <c r="F2692" s="76">
        <v>0.54830239514151513</v>
      </c>
      <c r="G2692" s="76">
        <v>1.2625129215057835</v>
      </c>
      <c r="H2692" s="35">
        <f t="shared" si="47"/>
        <v>7</v>
      </c>
    </row>
    <row r="2693" spans="1:8" x14ac:dyDescent="0.2">
      <c r="A2693" s="3" t="s">
        <v>41</v>
      </c>
      <c r="B2693" s="2">
        <v>4</v>
      </c>
      <c r="C2693" s="3" t="s">
        <v>5</v>
      </c>
      <c r="D2693">
        <v>0</v>
      </c>
      <c r="E2693" s="76">
        <v>8.2466807156732074</v>
      </c>
      <c r="F2693" s="76">
        <v>0.91627918043610956</v>
      </c>
      <c r="G2693" s="76">
        <v>2.1098107818929872</v>
      </c>
      <c r="H2693" s="35">
        <f t="shared" si="47"/>
        <v>20</v>
      </c>
    </row>
    <row r="2694" spans="1:8" x14ac:dyDescent="0.2">
      <c r="A2694" s="3" t="s">
        <v>41</v>
      </c>
      <c r="B2694" s="2">
        <v>4</v>
      </c>
      <c r="C2694" s="3" t="s">
        <v>5</v>
      </c>
      <c r="D2694">
        <v>5</v>
      </c>
      <c r="E2694" s="76">
        <v>13.430308594096363</v>
      </c>
      <c r="F2694" s="76">
        <v>1.1280859917583252</v>
      </c>
      <c r="G2694" s="76">
        <v>2.5975139882381235</v>
      </c>
      <c r="H2694" s="35">
        <f t="shared" si="47"/>
        <v>20</v>
      </c>
    </row>
    <row r="2695" spans="1:8" x14ac:dyDescent="0.2">
      <c r="A2695" s="3" t="s">
        <v>41</v>
      </c>
      <c r="B2695" s="6">
        <v>4</v>
      </c>
      <c r="C2695" s="28" t="s">
        <v>5</v>
      </c>
      <c r="D2695">
        <v>0</v>
      </c>
      <c r="E2695" s="76">
        <v>7.8539816339744828</v>
      </c>
      <c r="F2695" s="76">
        <v>0.8950898813661714</v>
      </c>
      <c r="G2695" s="76">
        <v>2.061020617723555</v>
      </c>
      <c r="H2695" s="35">
        <f t="shared" si="47"/>
        <v>20</v>
      </c>
    </row>
    <row r="2696" spans="1:8" x14ac:dyDescent="0.2">
      <c r="A2696" s="3" t="s">
        <v>41</v>
      </c>
      <c r="B2696" s="6">
        <v>4</v>
      </c>
      <c r="C2696" s="28" t="s">
        <v>5</v>
      </c>
      <c r="D2696">
        <v>5</v>
      </c>
      <c r="E2696" s="76">
        <v>4.7123889803846897</v>
      </c>
      <c r="F2696" s="76">
        <v>0.67324113174981504</v>
      </c>
      <c r="G2696" s="76">
        <v>1.5501949939575645</v>
      </c>
      <c r="H2696" s="35">
        <f t="shared" si="47"/>
        <v>7</v>
      </c>
    </row>
    <row r="2697" spans="1:8" x14ac:dyDescent="0.2">
      <c r="A2697" s="3" t="s">
        <v>41</v>
      </c>
      <c r="B2697" s="6">
        <v>4</v>
      </c>
      <c r="C2697" s="28" t="s">
        <v>5</v>
      </c>
      <c r="D2697">
        <v>0</v>
      </c>
      <c r="E2697" s="76">
        <v>3.1415926535897931</v>
      </c>
      <c r="F2697" s="76">
        <v>0.49714987269413385</v>
      </c>
      <c r="G2697" s="76">
        <v>1.1447298858494002</v>
      </c>
      <c r="H2697" s="35">
        <f t="shared" si="47"/>
        <v>7</v>
      </c>
    </row>
    <row r="2698" spans="1:8" x14ac:dyDescent="0.2">
      <c r="A2698" s="3" t="s">
        <v>41</v>
      </c>
      <c r="B2698" s="6">
        <v>4</v>
      </c>
      <c r="C2698" s="28" t="s">
        <v>5</v>
      </c>
      <c r="D2698">
        <v>0</v>
      </c>
      <c r="E2698" s="76">
        <v>4.7123889803846897</v>
      </c>
      <c r="F2698" s="76">
        <v>0.67324113174981504</v>
      </c>
      <c r="G2698" s="76">
        <v>1.5501949939575645</v>
      </c>
      <c r="H2698" s="35">
        <f t="shared" si="47"/>
        <v>7</v>
      </c>
    </row>
    <row r="2699" spans="1:8" x14ac:dyDescent="0.2">
      <c r="A2699" s="3" t="s">
        <v>41</v>
      </c>
      <c r="B2699" s="2">
        <v>5</v>
      </c>
      <c r="C2699" s="3" t="s">
        <v>5</v>
      </c>
      <c r="D2699">
        <v>30</v>
      </c>
      <c r="E2699" s="76">
        <v>5.497787143782138</v>
      </c>
      <c r="F2699" s="76">
        <v>0.74018792138042833</v>
      </c>
      <c r="G2699" s="76">
        <v>1.7043456737848228</v>
      </c>
      <c r="H2699" s="35">
        <f t="shared" si="47"/>
        <v>7</v>
      </c>
    </row>
    <row r="2700" spans="1:8" x14ac:dyDescent="0.2">
      <c r="A2700" s="3" t="s">
        <v>41</v>
      </c>
      <c r="B2700" s="2">
        <v>5</v>
      </c>
      <c r="C2700" s="3" t="s">
        <v>5</v>
      </c>
      <c r="D2700">
        <v>10</v>
      </c>
      <c r="E2700" s="76">
        <v>2.9452431127404308</v>
      </c>
      <c r="F2700" s="76">
        <v>0.46912114909389024</v>
      </c>
      <c r="G2700" s="76">
        <v>1.0801913647118289</v>
      </c>
      <c r="H2700" s="35">
        <f t="shared" si="47"/>
        <v>3</v>
      </c>
    </row>
    <row r="2701" spans="1:8" x14ac:dyDescent="0.2">
      <c r="A2701" s="3" t="s">
        <v>41</v>
      </c>
      <c r="B2701" s="2">
        <v>5</v>
      </c>
      <c r="C2701" s="3" t="s">
        <v>5</v>
      </c>
      <c r="D2701">
        <v>0</v>
      </c>
      <c r="E2701" s="76">
        <v>0.7539822368615503</v>
      </c>
      <c r="F2701" s="76">
        <v>-0.12263888559426017</v>
      </c>
      <c r="G2701" s="76">
        <v>-0.28238646979074566</v>
      </c>
      <c r="H2701" s="35">
        <f t="shared" si="47"/>
        <v>1</v>
      </c>
    </row>
    <row r="2702" spans="1:8" x14ac:dyDescent="0.2">
      <c r="A2702" s="3" t="s">
        <v>41</v>
      </c>
      <c r="B2702" s="2">
        <v>5</v>
      </c>
      <c r="C2702" s="3" t="s">
        <v>5</v>
      </c>
      <c r="D2702">
        <v>0</v>
      </c>
      <c r="E2702" s="76">
        <v>2.0106192982974678</v>
      </c>
      <c r="F2702" s="76">
        <v>0.30332984667802104</v>
      </c>
      <c r="G2702" s="76">
        <v>0.69844278322098075</v>
      </c>
      <c r="H2702" s="35">
        <f t="shared" si="47"/>
        <v>3</v>
      </c>
    </row>
    <row r="2703" spans="1:8" x14ac:dyDescent="0.2">
      <c r="A2703" s="3" t="s">
        <v>41</v>
      </c>
      <c r="B2703" s="2">
        <v>5</v>
      </c>
      <c r="C2703" s="3" t="s">
        <v>5</v>
      </c>
      <c r="D2703">
        <v>20</v>
      </c>
      <c r="E2703" s="76">
        <v>12.959069696057897</v>
      </c>
      <c r="F2703" s="76">
        <v>1.1125738255800777</v>
      </c>
      <c r="G2703" s="76">
        <v>2.5617959056360444</v>
      </c>
      <c r="H2703" s="35">
        <f t="shared" si="47"/>
        <v>20</v>
      </c>
    </row>
    <row r="2704" spans="1:8" x14ac:dyDescent="0.2">
      <c r="A2704" s="3" t="s">
        <v>41</v>
      </c>
      <c r="B2704" s="6">
        <v>5</v>
      </c>
      <c r="C2704" s="28" t="s">
        <v>5</v>
      </c>
      <c r="D2704">
        <v>15</v>
      </c>
      <c r="E2704" s="76">
        <v>3.5342917352885173</v>
      </c>
      <c r="F2704" s="76">
        <v>0.54830239514151513</v>
      </c>
      <c r="G2704" s="76">
        <v>1.2625129215057835</v>
      </c>
      <c r="H2704" s="35">
        <f t="shared" si="47"/>
        <v>7</v>
      </c>
    </row>
    <row r="2705" spans="1:8" x14ac:dyDescent="0.2">
      <c r="A2705" s="3" t="s">
        <v>41</v>
      </c>
      <c r="B2705" s="6">
        <v>5</v>
      </c>
      <c r="C2705" s="28" t="s">
        <v>5</v>
      </c>
      <c r="D2705">
        <v>5</v>
      </c>
      <c r="E2705" s="76">
        <v>2.3561944901923448</v>
      </c>
      <c r="F2705" s="76">
        <v>0.37221113608583389</v>
      </c>
      <c r="G2705" s="76">
        <v>0.85704781339761926</v>
      </c>
      <c r="H2705" s="35">
        <f t="shared" si="47"/>
        <v>3</v>
      </c>
    </row>
    <row r="2706" spans="1:8" x14ac:dyDescent="0.2">
      <c r="A2706" s="3" t="s">
        <v>41</v>
      </c>
      <c r="B2706" s="6">
        <v>5</v>
      </c>
      <c r="C2706" s="28" t="s">
        <v>5</v>
      </c>
      <c r="D2706">
        <v>0</v>
      </c>
      <c r="E2706" s="76">
        <v>2.3561944901923448</v>
      </c>
      <c r="F2706" s="76">
        <v>0.37221113608583389</v>
      </c>
      <c r="G2706" s="76">
        <v>0.85704781339761926</v>
      </c>
      <c r="H2706" s="35">
        <f t="shared" si="47"/>
        <v>3</v>
      </c>
    </row>
    <row r="2707" spans="1:8" x14ac:dyDescent="0.2">
      <c r="A2707" s="3" t="s">
        <v>41</v>
      </c>
      <c r="B2707" s="2">
        <v>6</v>
      </c>
      <c r="C2707" s="3" t="s">
        <v>5</v>
      </c>
      <c r="D2707">
        <v>0</v>
      </c>
      <c r="E2707" s="76">
        <v>0.47123889803846897</v>
      </c>
      <c r="F2707" s="76">
        <v>-0.32675886825018491</v>
      </c>
      <c r="G2707" s="76">
        <v>-0.75239009903648113</v>
      </c>
      <c r="H2707" s="35">
        <f t="shared" si="47"/>
        <v>1</v>
      </c>
    </row>
    <row r="2708" spans="1:8" x14ac:dyDescent="0.2">
      <c r="A2708" s="3" t="s">
        <v>41</v>
      </c>
      <c r="B2708" s="2">
        <v>6</v>
      </c>
      <c r="C2708" s="3" t="s">
        <v>5</v>
      </c>
      <c r="D2708">
        <v>0</v>
      </c>
      <c r="E2708" s="76">
        <v>3.2986722862692823</v>
      </c>
      <c r="F2708" s="76">
        <v>0.51833917176407185</v>
      </c>
      <c r="G2708" s="76">
        <v>1.1935200500188321</v>
      </c>
      <c r="H2708" s="35">
        <f t="shared" si="47"/>
        <v>7</v>
      </c>
    </row>
    <row r="2709" spans="1:8" x14ac:dyDescent="0.2">
      <c r="A2709" s="3" t="s">
        <v>41</v>
      </c>
      <c r="B2709" s="2">
        <v>6</v>
      </c>
      <c r="C2709" s="3" t="s">
        <v>5</v>
      </c>
      <c r="D2709">
        <v>0</v>
      </c>
      <c r="E2709" s="76">
        <v>0.7539822368615503</v>
      </c>
      <c r="F2709" s="76">
        <v>-0.12263888559426017</v>
      </c>
      <c r="G2709" s="76">
        <v>-0.28238646979074566</v>
      </c>
      <c r="H2709" s="35">
        <f t="shared" si="47"/>
        <v>1</v>
      </c>
    </row>
    <row r="2710" spans="1:8" x14ac:dyDescent="0.2">
      <c r="A2710" s="3" t="s">
        <v>41</v>
      </c>
      <c r="B2710" s="2">
        <v>6</v>
      </c>
      <c r="C2710" s="3" t="s">
        <v>5</v>
      </c>
      <c r="D2710">
        <v>0</v>
      </c>
      <c r="E2710" s="76">
        <v>1.1780972450961724</v>
      </c>
      <c r="F2710" s="76">
        <v>7.1181140421852696E-2</v>
      </c>
      <c r="G2710" s="76">
        <v>0.16390063283767389</v>
      </c>
      <c r="H2710" s="35">
        <f t="shared" si="47"/>
        <v>3</v>
      </c>
    </row>
    <row r="2711" spans="1:8" x14ac:dyDescent="0.2">
      <c r="A2711" s="3" t="s">
        <v>41</v>
      </c>
      <c r="B2711" s="2">
        <v>6</v>
      </c>
      <c r="C2711" s="3" t="s">
        <v>5</v>
      </c>
      <c r="D2711">
        <v>0</v>
      </c>
      <c r="E2711" s="76">
        <v>1.8849555921538761</v>
      </c>
      <c r="F2711" s="76">
        <v>0.27530112307777754</v>
      </c>
      <c r="G2711" s="76">
        <v>0.63390426208340955</v>
      </c>
      <c r="H2711" s="35">
        <f t="shared" si="47"/>
        <v>3</v>
      </c>
    </row>
    <row r="2712" spans="1:8" x14ac:dyDescent="0.2">
      <c r="A2712" s="3" t="s">
        <v>41</v>
      </c>
      <c r="B2712" s="6">
        <v>6</v>
      </c>
      <c r="C2712" s="28" t="s">
        <v>5</v>
      </c>
      <c r="D2712">
        <v>0</v>
      </c>
      <c r="E2712" s="76">
        <v>35.735616434583896</v>
      </c>
      <c r="F2712" s="76">
        <v>1.5531012780232838</v>
      </c>
      <c r="G2712" s="76">
        <v>3.5761478506864144</v>
      </c>
      <c r="H2712" s="35">
        <f t="shared" si="47"/>
        <v>55</v>
      </c>
    </row>
    <row r="2713" spans="1:8" x14ac:dyDescent="0.2">
      <c r="A2713" s="3" t="s">
        <v>41</v>
      </c>
      <c r="B2713" s="6">
        <v>6</v>
      </c>
      <c r="C2713" s="28" t="s">
        <v>5</v>
      </c>
      <c r="D2713">
        <v>0</v>
      </c>
      <c r="E2713" s="76">
        <v>3.1415926535897931</v>
      </c>
      <c r="F2713" s="76">
        <v>0.49714987269413385</v>
      </c>
      <c r="G2713" s="76">
        <v>1.1447298858494002</v>
      </c>
      <c r="H2713" s="35">
        <f t="shared" si="47"/>
        <v>7</v>
      </c>
    </row>
    <row r="2714" spans="1:8" x14ac:dyDescent="0.2">
      <c r="A2714" s="3" t="s">
        <v>41</v>
      </c>
      <c r="B2714" s="6">
        <v>6</v>
      </c>
      <c r="C2714" s="28" t="s">
        <v>5</v>
      </c>
      <c r="D2714">
        <v>10</v>
      </c>
      <c r="E2714" s="76">
        <v>7.0685834705770345</v>
      </c>
      <c r="F2714" s="76">
        <v>0.84933239080549627</v>
      </c>
      <c r="G2714" s="76">
        <v>1.9556601020657289</v>
      </c>
      <c r="H2714" s="35">
        <f t="shared" si="47"/>
        <v>20</v>
      </c>
    </row>
    <row r="2715" spans="1:8" x14ac:dyDescent="0.2">
      <c r="A2715" s="3" t="s">
        <v>41</v>
      </c>
      <c r="B2715" s="6">
        <v>6</v>
      </c>
      <c r="C2715" s="28" t="s">
        <v>5</v>
      </c>
      <c r="D2715">
        <v>0</v>
      </c>
      <c r="E2715" s="76">
        <v>1.5707963267948966</v>
      </c>
      <c r="F2715" s="76">
        <v>0.19611987703015263</v>
      </c>
      <c r="G2715" s="76">
        <v>0.45158270528945482</v>
      </c>
      <c r="H2715" s="35">
        <f t="shared" si="47"/>
        <v>3</v>
      </c>
    </row>
    <row r="2716" spans="1:8" x14ac:dyDescent="0.2">
      <c r="A2716" s="3" t="s">
        <v>41</v>
      </c>
      <c r="B2716" s="6">
        <v>6</v>
      </c>
      <c r="C2716" s="28" t="s">
        <v>5</v>
      </c>
      <c r="D2716">
        <v>10</v>
      </c>
      <c r="E2716" s="76">
        <v>10.799224746714915</v>
      </c>
      <c r="F2716" s="76">
        <v>1.033392579532453</v>
      </c>
      <c r="G2716" s="76">
        <v>2.37947434884209</v>
      </c>
      <c r="H2716" s="35">
        <f t="shared" si="47"/>
        <v>20</v>
      </c>
    </row>
    <row r="2717" spans="1:8" x14ac:dyDescent="0.2">
      <c r="A2717" s="3" t="s">
        <v>41</v>
      </c>
      <c r="B2717" s="6">
        <v>6</v>
      </c>
      <c r="C2717" s="28" t="s">
        <v>5</v>
      </c>
      <c r="D2717">
        <v>0</v>
      </c>
      <c r="E2717" s="76">
        <v>9.4247779607693793</v>
      </c>
      <c r="F2717" s="76">
        <v>0.97427112741379629</v>
      </c>
      <c r="G2717" s="76">
        <v>2.2433421745175099</v>
      </c>
      <c r="H2717" s="35">
        <f t="shared" si="47"/>
        <v>20</v>
      </c>
    </row>
    <row r="2718" spans="1:8" x14ac:dyDescent="0.2">
      <c r="A2718" s="3" t="s">
        <v>41</v>
      </c>
      <c r="B2718" s="6">
        <v>6</v>
      </c>
      <c r="C2718" s="28" t="s">
        <v>5</v>
      </c>
      <c r="D2718">
        <v>5</v>
      </c>
      <c r="E2718" s="76">
        <v>79.521564043991631</v>
      </c>
      <c r="F2718" s="76">
        <v>1.9004849132528776</v>
      </c>
      <c r="G2718" s="76">
        <v>4.376028230716158</v>
      </c>
      <c r="H2718" s="35">
        <f t="shared" si="47"/>
        <v>148</v>
      </c>
    </row>
    <row r="2719" spans="1:8" x14ac:dyDescent="0.2">
      <c r="A2719" s="3" t="s">
        <v>41</v>
      </c>
      <c r="B2719" s="6">
        <v>6</v>
      </c>
      <c r="C2719" s="28" t="s">
        <v>5</v>
      </c>
      <c r="D2719">
        <v>0</v>
      </c>
      <c r="E2719" s="76">
        <v>53.996123733574571</v>
      </c>
      <c r="F2719" s="76">
        <v>1.7323625838684718</v>
      </c>
      <c r="G2719" s="76">
        <v>3.98891226127619</v>
      </c>
      <c r="H2719" s="35">
        <f t="shared" si="47"/>
        <v>55</v>
      </c>
    </row>
    <row r="2720" spans="1:8" x14ac:dyDescent="0.2">
      <c r="A2720" s="3" t="s">
        <v>41</v>
      </c>
      <c r="B2720" s="6">
        <v>6</v>
      </c>
      <c r="C2720" s="28" t="s">
        <v>5</v>
      </c>
      <c r="D2720">
        <v>10</v>
      </c>
      <c r="E2720" s="76">
        <v>314.15926535897933</v>
      </c>
      <c r="F2720" s="76">
        <v>2.4971498726941337</v>
      </c>
      <c r="G2720" s="76">
        <v>5.7499000718374917</v>
      </c>
      <c r="H2720" s="35">
        <f t="shared" si="47"/>
        <v>403</v>
      </c>
    </row>
    <row r="2721" spans="1:8" x14ac:dyDescent="0.2">
      <c r="A2721" s="3" t="s">
        <v>41</v>
      </c>
      <c r="B2721" s="6">
        <v>6</v>
      </c>
      <c r="C2721" s="28" t="s">
        <v>5</v>
      </c>
      <c r="D2721">
        <v>0</v>
      </c>
      <c r="E2721" s="76">
        <v>6.2831853071795862</v>
      </c>
      <c r="F2721" s="76">
        <v>0.79817986835811505</v>
      </c>
      <c r="G2721" s="76">
        <v>1.8378770664093453</v>
      </c>
      <c r="H2721" s="35">
        <f t="shared" si="47"/>
        <v>7</v>
      </c>
    </row>
    <row r="2722" spans="1:8" x14ac:dyDescent="0.2">
      <c r="A2722" s="3" t="s">
        <v>41</v>
      </c>
      <c r="B2722" s="2">
        <v>7</v>
      </c>
      <c r="C2722" s="3" t="s">
        <v>5</v>
      </c>
      <c r="D2722">
        <v>0</v>
      </c>
      <c r="E2722" s="76">
        <v>0.94247779607693805</v>
      </c>
      <c r="F2722" s="76">
        <v>-2.5728872586203676E-2</v>
      </c>
      <c r="G2722" s="76">
        <v>-5.924291847653574E-2</v>
      </c>
      <c r="H2722" s="35">
        <f t="shared" si="47"/>
        <v>1</v>
      </c>
    </row>
    <row r="2723" spans="1:8" x14ac:dyDescent="0.2">
      <c r="A2723" s="3" t="s">
        <v>41</v>
      </c>
      <c r="B2723" s="2">
        <v>7</v>
      </c>
      <c r="C2723" s="3" t="s">
        <v>5</v>
      </c>
      <c r="D2723">
        <v>0</v>
      </c>
      <c r="E2723" s="76">
        <v>3.9584067435231391</v>
      </c>
      <c r="F2723" s="76">
        <v>0.59752041781169674</v>
      </c>
      <c r="G2723" s="76">
        <v>1.3758416068127868</v>
      </c>
      <c r="H2723" s="35">
        <f t="shared" si="47"/>
        <v>7</v>
      </c>
    </row>
    <row r="2724" spans="1:8" x14ac:dyDescent="0.2">
      <c r="A2724" s="3" t="s">
        <v>41</v>
      </c>
      <c r="B2724" s="2">
        <v>7</v>
      </c>
      <c r="C2724" s="3" t="s">
        <v>5</v>
      </c>
      <c r="D2724">
        <v>0</v>
      </c>
      <c r="E2724" s="76">
        <v>4.3982297150257104</v>
      </c>
      <c r="F2724" s="76">
        <v>0.64327790837237186</v>
      </c>
      <c r="G2724" s="76">
        <v>1.4812021224706131</v>
      </c>
      <c r="H2724" s="35">
        <f t="shared" si="47"/>
        <v>7</v>
      </c>
    </row>
    <row r="2725" spans="1:8" x14ac:dyDescent="0.2">
      <c r="A2725" s="3" t="s">
        <v>41</v>
      </c>
      <c r="B2725" s="2">
        <v>7</v>
      </c>
      <c r="C2725" s="3" t="s">
        <v>5</v>
      </c>
      <c r="D2725">
        <v>10</v>
      </c>
      <c r="E2725" s="76">
        <v>2.748893571891069</v>
      </c>
      <c r="F2725" s="76">
        <v>0.43915792571644707</v>
      </c>
      <c r="G2725" s="76">
        <v>1.0111984932248774</v>
      </c>
      <c r="H2725" s="35">
        <f t="shared" si="47"/>
        <v>3</v>
      </c>
    </row>
    <row r="2726" spans="1:8" x14ac:dyDescent="0.2">
      <c r="A2726" s="3" t="s">
        <v>41</v>
      </c>
      <c r="B2726" s="2">
        <v>7</v>
      </c>
      <c r="C2726" s="3" t="s">
        <v>5</v>
      </c>
      <c r="D2726">
        <v>10</v>
      </c>
      <c r="E2726" s="76">
        <v>1.5079644737231006</v>
      </c>
      <c r="F2726" s="76">
        <v>0.17839111006972103</v>
      </c>
      <c r="G2726" s="76">
        <v>0.41076071076919962</v>
      </c>
      <c r="H2726" s="35">
        <f t="shared" si="47"/>
        <v>3</v>
      </c>
    </row>
    <row r="2727" spans="1:8" x14ac:dyDescent="0.2">
      <c r="A2727" s="3" t="s">
        <v>41</v>
      </c>
      <c r="B2727" s="2">
        <v>7</v>
      </c>
      <c r="C2727" s="3" t="s">
        <v>5</v>
      </c>
      <c r="D2727">
        <v>0</v>
      </c>
      <c r="E2727" s="76">
        <v>3.9269908169872414</v>
      </c>
      <c r="F2727" s="76">
        <v>0.59405988570219026</v>
      </c>
      <c r="G2727" s="76">
        <v>1.3678734371636099</v>
      </c>
      <c r="H2727" s="35">
        <f t="shared" si="47"/>
        <v>7</v>
      </c>
    </row>
    <row r="2728" spans="1:8" x14ac:dyDescent="0.2">
      <c r="A2728" s="3" t="s">
        <v>41</v>
      </c>
      <c r="B2728" s="6">
        <v>7</v>
      </c>
      <c r="C2728" s="28" t="s">
        <v>5</v>
      </c>
      <c r="D2728">
        <v>0</v>
      </c>
      <c r="E2728" s="76">
        <v>6.8722339297276722</v>
      </c>
      <c r="F2728" s="76">
        <v>0.83709793438848468</v>
      </c>
      <c r="G2728" s="76">
        <v>1.9274892250990325</v>
      </c>
      <c r="H2728" s="35">
        <f t="shared" si="47"/>
        <v>7</v>
      </c>
    </row>
    <row r="2729" spans="1:8" x14ac:dyDescent="0.2">
      <c r="A2729" s="3" t="s">
        <v>41</v>
      </c>
      <c r="B2729" s="6">
        <v>7</v>
      </c>
      <c r="C2729" s="28" t="s">
        <v>5</v>
      </c>
      <c r="D2729">
        <v>15</v>
      </c>
      <c r="E2729" s="76">
        <v>2.9452431127404308</v>
      </c>
      <c r="F2729" s="76">
        <v>0.46912114909389024</v>
      </c>
      <c r="G2729" s="76">
        <v>1.0801913647118289</v>
      </c>
      <c r="H2729" s="35">
        <f t="shared" si="47"/>
        <v>3</v>
      </c>
    </row>
    <row r="2730" spans="1:8" x14ac:dyDescent="0.2">
      <c r="A2730" s="3" t="s">
        <v>41</v>
      </c>
      <c r="B2730" s="6">
        <v>7</v>
      </c>
      <c r="C2730" s="28" t="s">
        <v>5</v>
      </c>
      <c r="D2730">
        <v>0</v>
      </c>
      <c r="E2730" s="76">
        <v>1.7671458676442586</v>
      </c>
      <c r="F2730" s="76">
        <v>0.24727239947753393</v>
      </c>
      <c r="G2730" s="76">
        <v>0.56936574094583825</v>
      </c>
      <c r="H2730" s="35">
        <f t="shared" si="47"/>
        <v>3</v>
      </c>
    </row>
    <row r="2731" spans="1:8" x14ac:dyDescent="0.2">
      <c r="A2731" s="3" t="s">
        <v>41</v>
      </c>
      <c r="B2731" s="6">
        <v>7</v>
      </c>
      <c r="C2731" s="28" t="s">
        <v>5</v>
      </c>
      <c r="D2731">
        <v>5</v>
      </c>
      <c r="E2731" s="76">
        <v>4.7123889803846897</v>
      </c>
      <c r="F2731" s="76">
        <v>0.67324113174981504</v>
      </c>
      <c r="G2731" s="76">
        <v>1.5501949939575645</v>
      </c>
      <c r="H2731" s="35">
        <f t="shared" si="47"/>
        <v>7</v>
      </c>
    </row>
    <row r="2732" spans="1:8" x14ac:dyDescent="0.2">
      <c r="A2732" s="3" t="s">
        <v>41</v>
      </c>
      <c r="B2732" s="6">
        <v>7</v>
      </c>
      <c r="C2732" s="28" t="s">
        <v>5</v>
      </c>
      <c r="D2732">
        <v>20</v>
      </c>
      <c r="E2732" s="76">
        <v>16.493361431346415</v>
      </c>
      <c r="F2732" s="76">
        <v>1.2173091761000907</v>
      </c>
      <c r="G2732" s="76">
        <v>2.8029579624529326</v>
      </c>
      <c r="H2732" s="35">
        <f t="shared" si="47"/>
        <v>20</v>
      </c>
    </row>
    <row r="2733" spans="1:8" x14ac:dyDescent="0.2">
      <c r="A2733" s="3" t="s">
        <v>41</v>
      </c>
      <c r="B2733" s="2">
        <v>8</v>
      </c>
      <c r="C2733" s="3" t="s">
        <v>5</v>
      </c>
      <c r="D2733">
        <v>0</v>
      </c>
      <c r="E2733" s="76">
        <v>1.8849555921538759</v>
      </c>
      <c r="F2733" s="76">
        <v>0.27530112307777749</v>
      </c>
      <c r="G2733" s="76">
        <v>0.63390426208340944</v>
      </c>
      <c r="H2733" s="35">
        <f t="shared" si="47"/>
        <v>3</v>
      </c>
    </row>
    <row r="2734" spans="1:8" x14ac:dyDescent="0.2">
      <c r="A2734" s="3" t="s">
        <v>41</v>
      </c>
      <c r="B2734" s="2">
        <v>8</v>
      </c>
      <c r="C2734" s="3" t="s">
        <v>5</v>
      </c>
      <c r="D2734">
        <v>0</v>
      </c>
      <c r="E2734" s="76">
        <v>1.2566370614359172</v>
      </c>
      <c r="F2734" s="76">
        <v>9.9209864022096222E-2</v>
      </c>
      <c r="G2734" s="76">
        <v>0.22843915397524506</v>
      </c>
      <c r="H2734" s="35">
        <f t="shared" si="47"/>
        <v>3</v>
      </c>
    </row>
    <row r="2735" spans="1:8" x14ac:dyDescent="0.2">
      <c r="A2735" s="3" t="s">
        <v>41</v>
      </c>
      <c r="B2735" s="2">
        <v>8</v>
      </c>
      <c r="C2735" s="3" t="s">
        <v>5</v>
      </c>
      <c r="D2735">
        <v>0</v>
      </c>
      <c r="E2735" s="76">
        <v>2.0420352248333655</v>
      </c>
      <c r="F2735" s="76">
        <v>0.31006322933698943</v>
      </c>
      <c r="G2735" s="76">
        <v>0.71394696975694583</v>
      </c>
      <c r="H2735" s="35">
        <f t="shared" si="47"/>
        <v>3</v>
      </c>
    </row>
    <row r="2736" spans="1:8" x14ac:dyDescent="0.2">
      <c r="A2736" s="3" t="s">
        <v>41</v>
      </c>
      <c r="B2736" s="2">
        <v>8</v>
      </c>
      <c r="C2736" s="3" t="s">
        <v>5</v>
      </c>
      <c r="D2736">
        <v>0</v>
      </c>
      <c r="E2736" s="76">
        <v>0.87964594300514198</v>
      </c>
      <c r="F2736" s="76">
        <v>-5.5692095963646986E-2</v>
      </c>
      <c r="G2736" s="76">
        <v>-0.12823578996348742</v>
      </c>
      <c r="H2736" s="35">
        <f t="shared" si="47"/>
        <v>1</v>
      </c>
    </row>
    <row r="2737" spans="1:8" x14ac:dyDescent="0.2">
      <c r="A2737" s="3" t="s">
        <v>41</v>
      </c>
      <c r="B2737" s="2">
        <v>8</v>
      </c>
      <c r="C2737" s="3" t="s">
        <v>5</v>
      </c>
      <c r="D2737">
        <v>0</v>
      </c>
      <c r="E2737" s="76">
        <v>2.0734511513692637</v>
      </c>
      <c r="F2737" s="76">
        <v>0.31669380823600257</v>
      </c>
      <c r="G2737" s="76">
        <v>0.72921444188773443</v>
      </c>
      <c r="H2737" s="35">
        <f t="shared" si="47"/>
        <v>3</v>
      </c>
    </row>
    <row r="2738" spans="1:8" x14ac:dyDescent="0.2">
      <c r="A2738" s="3" t="s">
        <v>41</v>
      </c>
      <c r="B2738" s="2">
        <v>8</v>
      </c>
      <c r="C2738" s="3" t="s">
        <v>5</v>
      </c>
      <c r="D2738">
        <v>70</v>
      </c>
      <c r="E2738" s="76">
        <v>4.0840704496667311</v>
      </c>
      <c r="F2738" s="76">
        <v>0.61109322500097063</v>
      </c>
      <c r="G2738" s="76">
        <v>1.4070941503168912</v>
      </c>
      <c r="H2738" s="35">
        <f t="shared" si="47"/>
        <v>7</v>
      </c>
    </row>
    <row r="2739" spans="1:8" x14ac:dyDescent="0.2">
      <c r="A2739" s="3" t="s">
        <v>41</v>
      </c>
      <c r="B2739" s="7">
        <v>8</v>
      </c>
      <c r="C2739" t="s">
        <v>5</v>
      </c>
      <c r="D2739">
        <v>0</v>
      </c>
      <c r="E2739" s="76">
        <v>7.8539816339744828</v>
      </c>
      <c r="F2739" s="76">
        <v>0.8950898813661714</v>
      </c>
      <c r="G2739" s="76">
        <v>2.061020617723555</v>
      </c>
      <c r="H2739" s="35">
        <f t="shared" si="47"/>
        <v>20</v>
      </c>
    </row>
    <row r="2740" spans="1:8" x14ac:dyDescent="0.2">
      <c r="A2740" s="3" t="s">
        <v>41</v>
      </c>
      <c r="B2740" s="7">
        <v>8</v>
      </c>
      <c r="C2740" t="s">
        <v>5</v>
      </c>
      <c r="D2740">
        <v>0</v>
      </c>
      <c r="E2740" s="76">
        <v>3.1415926535897931</v>
      </c>
      <c r="F2740" s="76">
        <v>0.49714987269413385</v>
      </c>
      <c r="G2740" s="76">
        <v>1.1447298858494002</v>
      </c>
      <c r="H2740" s="35">
        <f t="shared" si="47"/>
        <v>7</v>
      </c>
    </row>
    <row r="2741" spans="1:8" x14ac:dyDescent="0.2">
      <c r="A2741" s="3" t="s">
        <v>41</v>
      </c>
      <c r="B2741" s="7">
        <v>8</v>
      </c>
      <c r="C2741" t="s">
        <v>5</v>
      </c>
      <c r="D2741">
        <v>0</v>
      </c>
      <c r="E2741" s="76">
        <v>37.699111843077517</v>
      </c>
      <c r="F2741" s="76">
        <v>1.5763311187417586</v>
      </c>
      <c r="G2741" s="76">
        <v>3.6296365356374003</v>
      </c>
      <c r="H2741" s="35">
        <f t="shared" si="47"/>
        <v>55</v>
      </c>
    </row>
    <row r="2742" spans="1:8" x14ac:dyDescent="0.2">
      <c r="A2742" s="3" t="s">
        <v>41</v>
      </c>
      <c r="B2742" s="7">
        <v>8</v>
      </c>
      <c r="C2742" t="s">
        <v>5</v>
      </c>
      <c r="D2742">
        <v>0</v>
      </c>
      <c r="E2742" s="76">
        <v>4.7123889803846897</v>
      </c>
      <c r="F2742" s="76">
        <v>0.67324113174981504</v>
      </c>
      <c r="G2742" s="76">
        <v>1.5501949939575645</v>
      </c>
      <c r="H2742" s="35">
        <f t="shared" si="47"/>
        <v>7</v>
      </c>
    </row>
    <row r="2743" spans="1:8" x14ac:dyDescent="0.2">
      <c r="A2743" s="3" t="s">
        <v>41</v>
      </c>
      <c r="B2743" s="7">
        <v>8</v>
      </c>
      <c r="C2743" t="s">
        <v>5</v>
      </c>
      <c r="D2743">
        <v>0</v>
      </c>
      <c r="E2743" s="76">
        <v>102.10176124166827</v>
      </c>
      <c r="F2743" s="76">
        <v>2.0090332336730081</v>
      </c>
      <c r="G2743" s="76">
        <v>4.6259699751850922</v>
      </c>
      <c r="H2743" s="35">
        <f t="shared" si="47"/>
        <v>148</v>
      </c>
    </row>
    <row r="2744" spans="1:8" x14ac:dyDescent="0.2">
      <c r="A2744" s="3" t="s">
        <v>41</v>
      </c>
      <c r="B2744" s="2">
        <v>9</v>
      </c>
      <c r="C2744" s="3" t="s">
        <v>5</v>
      </c>
      <c r="D2744">
        <v>0</v>
      </c>
      <c r="E2744" s="76">
        <v>3.5342917352885173</v>
      </c>
      <c r="F2744" s="76">
        <v>0.54830239514151513</v>
      </c>
      <c r="G2744" s="76">
        <v>1.2625129215057835</v>
      </c>
      <c r="H2744" s="35">
        <f t="shared" si="47"/>
        <v>7</v>
      </c>
    </row>
    <row r="2745" spans="1:8" x14ac:dyDescent="0.2">
      <c r="A2745" s="3" t="s">
        <v>41</v>
      </c>
      <c r="B2745" s="2">
        <v>9</v>
      </c>
      <c r="C2745" s="3" t="s">
        <v>5</v>
      </c>
      <c r="D2745">
        <v>0</v>
      </c>
      <c r="E2745" s="76">
        <v>0.70685834705770334</v>
      </c>
      <c r="F2745" s="76">
        <v>-0.15066760919450375</v>
      </c>
      <c r="G2745" s="76">
        <v>-0.34692499092831697</v>
      </c>
      <c r="H2745" s="35">
        <f t="shared" si="47"/>
        <v>1</v>
      </c>
    </row>
    <row r="2746" spans="1:8" x14ac:dyDescent="0.2">
      <c r="A2746" s="3" t="s">
        <v>41</v>
      </c>
      <c r="B2746" s="2">
        <v>9</v>
      </c>
      <c r="C2746" s="3" t="s">
        <v>5</v>
      </c>
      <c r="D2746">
        <v>0</v>
      </c>
      <c r="E2746" s="76">
        <v>1.8849555921538759</v>
      </c>
      <c r="F2746" s="76">
        <v>0.27530112307777749</v>
      </c>
      <c r="G2746" s="76">
        <v>0.63390426208340944</v>
      </c>
      <c r="H2746" s="35">
        <f t="shared" si="47"/>
        <v>3</v>
      </c>
    </row>
    <row r="2747" spans="1:8" x14ac:dyDescent="0.2">
      <c r="A2747" s="3" t="s">
        <v>41</v>
      </c>
      <c r="B2747" s="2">
        <v>9</v>
      </c>
      <c r="C2747" s="3" t="s">
        <v>5</v>
      </c>
      <c r="D2747">
        <v>0</v>
      </c>
      <c r="E2747" s="76">
        <v>2.5132741228718345</v>
      </c>
      <c r="F2747" s="76">
        <v>0.40023985968607745</v>
      </c>
      <c r="G2747" s="76">
        <v>0.92158633453519034</v>
      </c>
      <c r="H2747" s="35">
        <f t="shared" si="47"/>
        <v>3</v>
      </c>
    </row>
    <row r="2748" spans="1:8" x14ac:dyDescent="0.2">
      <c r="A2748" s="3" t="s">
        <v>41</v>
      </c>
      <c r="B2748" s="2">
        <v>9</v>
      </c>
      <c r="C2748" s="3" t="s">
        <v>5</v>
      </c>
      <c r="D2748">
        <v>10</v>
      </c>
      <c r="E2748" s="76">
        <v>3.4557519189487729</v>
      </c>
      <c r="F2748" s="76">
        <v>0.53854255785235894</v>
      </c>
      <c r="G2748" s="76">
        <v>1.2400400656537252</v>
      </c>
      <c r="H2748" s="35">
        <f t="shared" si="47"/>
        <v>7</v>
      </c>
    </row>
    <row r="2749" spans="1:8" x14ac:dyDescent="0.2">
      <c r="A2749" s="3" t="s">
        <v>41</v>
      </c>
      <c r="B2749" s="2">
        <v>9</v>
      </c>
      <c r="C2749" s="3" t="s">
        <v>5</v>
      </c>
      <c r="D2749">
        <v>0</v>
      </c>
      <c r="E2749" s="76">
        <v>1.4137166941154067</v>
      </c>
      <c r="F2749" s="76">
        <v>0.15036238646947744</v>
      </c>
      <c r="G2749" s="76">
        <v>0.34622218963162837</v>
      </c>
      <c r="H2749" s="35">
        <f t="shared" si="47"/>
        <v>3</v>
      </c>
    </row>
    <row r="2750" spans="1:8" x14ac:dyDescent="0.2">
      <c r="A2750" s="3" t="s">
        <v>41</v>
      </c>
      <c r="B2750" s="2">
        <v>9</v>
      </c>
      <c r="C2750" s="3" t="s">
        <v>5</v>
      </c>
      <c r="D2750">
        <v>0</v>
      </c>
      <c r="E2750" s="76">
        <v>3.5342917352885173</v>
      </c>
      <c r="F2750" s="76">
        <v>0.54830239514151513</v>
      </c>
      <c r="G2750" s="76">
        <v>1.2625129215057835</v>
      </c>
      <c r="H2750" s="35">
        <f t="shared" si="47"/>
        <v>7</v>
      </c>
    </row>
    <row r="2751" spans="1:8" x14ac:dyDescent="0.2">
      <c r="A2751" s="3" t="s">
        <v>41</v>
      </c>
      <c r="B2751" s="6">
        <v>9</v>
      </c>
      <c r="C2751" s="28" t="s">
        <v>5</v>
      </c>
      <c r="D2751">
        <v>0</v>
      </c>
      <c r="E2751" s="76">
        <v>2.3561944901923448</v>
      </c>
      <c r="F2751" s="76">
        <v>0.37221113608583389</v>
      </c>
      <c r="G2751" s="76">
        <v>0.85704781339761926</v>
      </c>
      <c r="H2751" s="35">
        <f t="shared" si="47"/>
        <v>3</v>
      </c>
    </row>
    <row r="2752" spans="1:8" x14ac:dyDescent="0.2">
      <c r="A2752" s="3" t="s">
        <v>41</v>
      </c>
      <c r="B2752" s="6">
        <v>9</v>
      </c>
      <c r="C2752" s="28" t="s">
        <v>5</v>
      </c>
      <c r="D2752">
        <v>0</v>
      </c>
      <c r="E2752" s="76">
        <v>1.1780972450961724</v>
      </c>
      <c r="F2752" s="76">
        <v>7.1181140421852696E-2</v>
      </c>
      <c r="G2752" s="76">
        <v>0.16390063283767389</v>
      </c>
      <c r="H2752" s="35">
        <f t="shared" si="47"/>
        <v>3</v>
      </c>
    </row>
    <row r="2753" spans="1:8" x14ac:dyDescent="0.2">
      <c r="A2753" s="3" t="s">
        <v>41</v>
      </c>
      <c r="B2753" s="6">
        <v>9</v>
      </c>
      <c r="C2753" s="28" t="s">
        <v>5</v>
      </c>
      <c r="D2753">
        <v>5</v>
      </c>
      <c r="E2753" s="76">
        <v>6.2831853071795862</v>
      </c>
      <c r="F2753" s="76">
        <v>0.79817986835811505</v>
      </c>
      <c r="G2753" s="76">
        <v>1.8378770664093453</v>
      </c>
      <c r="H2753" s="35">
        <f t="shared" si="47"/>
        <v>7</v>
      </c>
    </row>
    <row r="2754" spans="1:8" x14ac:dyDescent="0.2">
      <c r="A2754" s="3" t="s">
        <v>41</v>
      </c>
      <c r="B2754" s="2">
        <v>10</v>
      </c>
      <c r="C2754" s="3" t="s">
        <v>5</v>
      </c>
      <c r="D2754">
        <v>20</v>
      </c>
      <c r="E2754" s="76">
        <v>1.8849555921538759</v>
      </c>
      <c r="F2754" s="76">
        <v>0.27530112307777749</v>
      </c>
      <c r="G2754" s="76">
        <v>0.63390426208340944</v>
      </c>
      <c r="H2754" s="35">
        <f t="shared" si="47"/>
        <v>3</v>
      </c>
    </row>
    <row r="2755" spans="1:8" x14ac:dyDescent="0.2">
      <c r="A2755" s="3" t="s">
        <v>41</v>
      </c>
      <c r="B2755" s="2">
        <v>10</v>
      </c>
      <c r="C2755" s="3" t="s">
        <v>5</v>
      </c>
      <c r="D2755">
        <v>35</v>
      </c>
      <c r="E2755" s="76">
        <v>10.602875205865551</v>
      </c>
      <c r="F2755" s="76">
        <v>1.0254236498611775</v>
      </c>
      <c r="G2755" s="76">
        <v>2.3611252101738933</v>
      </c>
      <c r="H2755" s="35">
        <f t="shared" ref="H2755:H2818" si="48">VLOOKUP(E2755,J$2:K$16,2)</f>
        <v>20</v>
      </c>
    </row>
    <row r="2756" spans="1:8" x14ac:dyDescent="0.2">
      <c r="A2756" s="3" t="s">
        <v>41</v>
      </c>
      <c r="B2756" s="2">
        <v>10</v>
      </c>
      <c r="C2756" s="3" t="s">
        <v>5</v>
      </c>
      <c r="D2756">
        <v>70</v>
      </c>
      <c r="E2756" s="76">
        <v>34.557519189487721</v>
      </c>
      <c r="F2756" s="76">
        <v>1.5385425578523588</v>
      </c>
      <c r="G2756" s="76">
        <v>3.5426251586477706</v>
      </c>
      <c r="H2756" s="35">
        <f t="shared" si="48"/>
        <v>55</v>
      </c>
    </row>
    <row r="2757" spans="1:8" x14ac:dyDescent="0.2">
      <c r="A2757" s="3" t="s">
        <v>41</v>
      </c>
      <c r="B2757" s="2">
        <v>10</v>
      </c>
      <c r="C2757" s="3" t="s">
        <v>5</v>
      </c>
      <c r="D2757">
        <v>0</v>
      </c>
      <c r="E2757" s="76">
        <v>0.50265482457436694</v>
      </c>
      <c r="F2757" s="76">
        <v>-0.29873014464994135</v>
      </c>
      <c r="G2757" s="76">
        <v>-0.68785157789890994</v>
      </c>
      <c r="H2757" s="35">
        <f t="shared" si="48"/>
        <v>1</v>
      </c>
    </row>
    <row r="2758" spans="1:8" x14ac:dyDescent="0.2">
      <c r="A2758" s="3" t="s">
        <v>41</v>
      </c>
      <c r="B2758" s="2">
        <v>10</v>
      </c>
      <c r="C2758" s="3" t="s">
        <v>5</v>
      </c>
      <c r="D2758">
        <v>20</v>
      </c>
      <c r="E2758" s="76">
        <v>20.027653166634931</v>
      </c>
      <c r="F2758" s="76">
        <v>1.3016300618001266</v>
      </c>
      <c r="G2758" s="76">
        <v>2.9971139768938899</v>
      </c>
      <c r="H2758" s="35">
        <f t="shared" si="48"/>
        <v>55</v>
      </c>
    </row>
    <row r="2759" spans="1:8" x14ac:dyDescent="0.2">
      <c r="A2759" s="3" t="s">
        <v>41</v>
      </c>
      <c r="B2759" s="2">
        <v>10</v>
      </c>
      <c r="C2759" s="3" t="s">
        <v>5</v>
      </c>
      <c r="D2759">
        <v>30</v>
      </c>
      <c r="E2759" s="76">
        <v>3.4557519189487729</v>
      </c>
      <c r="F2759" s="76">
        <v>0.53854255785235894</v>
      </c>
      <c r="G2759" s="76">
        <v>1.2400400656537252</v>
      </c>
      <c r="H2759" s="35">
        <f t="shared" si="48"/>
        <v>7</v>
      </c>
    </row>
    <row r="2760" spans="1:8" x14ac:dyDescent="0.2">
      <c r="A2760" s="3" t="s">
        <v>41</v>
      </c>
      <c r="B2760" s="2">
        <v>10</v>
      </c>
      <c r="C2760" s="3" t="s">
        <v>5</v>
      </c>
      <c r="D2760">
        <v>10</v>
      </c>
      <c r="E2760" s="76">
        <v>6.8722339297276722</v>
      </c>
      <c r="F2760" s="76">
        <v>0.83709793438848468</v>
      </c>
      <c r="G2760" s="76">
        <v>1.9274892250990325</v>
      </c>
      <c r="H2760" s="35">
        <f t="shared" si="48"/>
        <v>7</v>
      </c>
    </row>
    <row r="2761" spans="1:8" x14ac:dyDescent="0.2">
      <c r="A2761" s="3" t="s">
        <v>41</v>
      </c>
      <c r="B2761" s="2">
        <v>10</v>
      </c>
      <c r="C2761" s="3" t="s">
        <v>5</v>
      </c>
      <c r="D2761">
        <v>30</v>
      </c>
      <c r="E2761" s="76">
        <v>4.908738521234052</v>
      </c>
      <c r="F2761" s="76">
        <v>0.69096989871024672</v>
      </c>
      <c r="G2761" s="76">
        <v>1.5910169884778196</v>
      </c>
      <c r="H2761" s="35">
        <f t="shared" si="48"/>
        <v>7</v>
      </c>
    </row>
    <row r="2762" spans="1:8" x14ac:dyDescent="0.2">
      <c r="A2762" s="3" t="s">
        <v>41</v>
      </c>
      <c r="B2762" s="7">
        <v>10</v>
      </c>
      <c r="C2762" t="s">
        <v>5</v>
      </c>
      <c r="D2762">
        <v>0</v>
      </c>
      <c r="E2762" s="76">
        <v>0.78539816339744828</v>
      </c>
      <c r="F2762" s="76">
        <v>-0.10491011863382856</v>
      </c>
      <c r="G2762" s="76">
        <v>-0.24156447527049049</v>
      </c>
      <c r="H2762" s="35">
        <f t="shared" si="48"/>
        <v>1</v>
      </c>
    </row>
    <row r="2763" spans="1:8" x14ac:dyDescent="0.2">
      <c r="A2763" s="3" t="s">
        <v>41</v>
      </c>
      <c r="B2763" s="7">
        <v>10</v>
      </c>
      <c r="C2763" t="s">
        <v>5</v>
      </c>
      <c r="D2763">
        <v>0</v>
      </c>
      <c r="E2763" s="76">
        <v>32.986722862692829</v>
      </c>
      <c r="F2763" s="76">
        <v>1.518339171764072</v>
      </c>
      <c r="G2763" s="76">
        <v>3.496105143012878</v>
      </c>
      <c r="H2763" s="35">
        <f t="shared" si="48"/>
        <v>55</v>
      </c>
    </row>
    <row r="2764" spans="1:8" x14ac:dyDescent="0.2">
      <c r="A2764" s="3" t="s">
        <v>41</v>
      </c>
      <c r="B2764" s="7">
        <v>10</v>
      </c>
      <c r="C2764" t="s">
        <v>5</v>
      </c>
      <c r="D2764">
        <v>0</v>
      </c>
      <c r="E2764" s="76">
        <v>28.274333882308138</v>
      </c>
      <c r="F2764" s="76">
        <v>1.4513923821334587</v>
      </c>
      <c r="G2764" s="76">
        <v>3.3419544631856195</v>
      </c>
      <c r="H2764" s="35">
        <f t="shared" si="48"/>
        <v>55</v>
      </c>
    </row>
    <row r="2765" spans="1:8" x14ac:dyDescent="0.2">
      <c r="A2765" s="3" t="s">
        <v>41</v>
      </c>
      <c r="B2765" s="2">
        <v>1</v>
      </c>
      <c r="C2765" s="3" t="s">
        <v>8</v>
      </c>
      <c r="D2765">
        <v>0</v>
      </c>
      <c r="E2765" s="76">
        <v>9.1891585117501435</v>
      </c>
      <c r="F2765" s="76">
        <v>0.96327574311233299</v>
      </c>
      <c r="G2765" s="76">
        <v>2.21802436653322</v>
      </c>
      <c r="H2765" s="35">
        <f t="shared" si="48"/>
        <v>20</v>
      </c>
    </row>
    <row r="2766" spans="1:8" x14ac:dyDescent="0.2">
      <c r="A2766" s="3" t="s">
        <v>41</v>
      </c>
      <c r="B2766" s="7">
        <v>1</v>
      </c>
      <c r="C2766" t="s">
        <v>8</v>
      </c>
      <c r="D2766">
        <v>0</v>
      </c>
      <c r="E2766" s="76">
        <v>769.69020012949932</v>
      </c>
      <c r="F2766" s="76">
        <v>2.8863159570586663</v>
      </c>
      <c r="G2766" s="76">
        <v>6.6459880963941274</v>
      </c>
      <c r="H2766" s="35">
        <f t="shared" si="48"/>
        <v>1097</v>
      </c>
    </row>
    <row r="2767" spans="1:8" x14ac:dyDescent="0.2">
      <c r="A2767" s="3" t="s">
        <v>41</v>
      </c>
      <c r="B2767" s="7">
        <v>1</v>
      </c>
      <c r="C2767" t="s">
        <v>8</v>
      </c>
      <c r="D2767">
        <v>0</v>
      </c>
      <c r="E2767" s="76">
        <v>132.73228961416876</v>
      </c>
      <c r="F2767" s="76">
        <v>2.1229765859798451</v>
      </c>
      <c r="G2767" s="76">
        <v>4.8883342396525826</v>
      </c>
      <c r="H2767" s="35">
        <f t="shared" si="48"/>
        <v>148</v>
      </c>
    </row>
    <row r="2768" spans="1:8" x14ac:dyDescent="0.2">
      <c r="A2768" s="3" t="s">
        <v>41</v>
      </c>
      <c r="B2768" s="7">
        <v>2</v>
      </c>
      <c r="C2768" t="s">
        <v>8</v>
      </c>
      <c r="D2768">
        <v>0</v>
      </c>
      <c r="E2768" s="76">
        <v>0.69115038378975457</v>
      </c>
      <c r="F2768" s="76">
        <v>-0.16042744648365986</v>
      </c>
      <c r="G2768" s="76">
        <v>-0.36939784678037524</v>
      </c>
      <c r="H2768" s="35">
        <f t="shared" si="48"/>
        <v>1</v>
      </c>
    </row>
    <row r="2769" spans="1:8" x14ac:dyDescent="0.2">
      <c r="A2769" s="3" t="s">
        <v>41</v>
      </c>
      <c r="B2769" s="7">
        <v>4</v>
      </c>
      <c r="C2769" t="s">
        <v>8</v>
      </c>
      <c r="D2769">
        <v>0</v>
      </c>
      <c r="E2769" s="76">
        <v>18.661060362323369</v>
      </c>
      <c r="F2769" s="76">
        <v>1.2709363176753272</v>
      </c>
      <c r="G2769" s="76">
        <v>2.9264390192239538</v>
      </c>
      <c r="H2769" s="35">
        <f t="shared" si="48"/>
        <v>20</v>
      </c>
    </row>
    <row r="2770" spans="1:8" x14ac:dyDescent="0.2">
      <c r="A2770" s="3" t="s">
        <v>41</v>
      </c>
      <c r="B2770" s="7">
        <v>5</v>
      </c>
      <c r="C2770" t="s">
        <v>8</v>
      </c>
      <c r="D2770">
        <v>0</v>
      </c>
      <c r="E2770" s="76">
        <v>65.266587378327941</v>
      </c>
      <c r="F2770" s="76">
        <v>1.8146909051502824</v>
      </c>
      <c r="G2770" s="76">
        <v>4.1784802265909118</v>
      </c>
      <c r="H2770" s="35">
        <f t="shared" si="48"/>
        <v>148</v>
      </c>
    </row>
    <row r="2771" spans="1:8" x14ac:dyDescent="0.2">
      <c r="A2771" s="3" t="s">
        <v>41</v>
      </c>
      <c r="B2771" s="7">
        <v>6</v>
      </c>
      <c r="C2771" t="s">
        <v>8</v>
      </c>
      <c r="D2771">
        <v>5</v>
      </c>
      <c r="E2771" s="76">
        <v>153.15264186250241</v>
      </c>
      <c r="F2771" s="76">
        <v>2.1851244927286895</v>
      </c>
      <c r="G2771" s="76">
        <v>5.0314350832932559</v>
      </c>
      <c r="H2771" s="35">
        <f t="shared" si="48"/>
        <v>403</v>
      </c>
    </row>
    <row r="2772" spans="1:8" x14ac:dyDescent="0.2">
      <c r="A2772" s="3" t="s">
        <v>41</v>
      </c>
      <c r="B2772" s="7">
        <v>6</v>
      </c>
      <c r="C2772" t="s">
        <v>8</v>
      </c>
      <c r="D2772">
        <v>40</v>
      </c>
      <c r="E2772" s="76">
        <v>1734.9445429449634</v>
      </c>
      <c r="F2772" s="76">
        <v>3.2392855972376062</v>
      </c>
      <c r="G2772" s="76">
        <v>7.4587307281496269</v>
      </c>
      <c r="H2772" s="35">
        <f t="shared" si="48"/>
        <v>2981</v>
      </c>
    </row>
    <row r="2773" spans="1:8" x14ac:dyDescent="0.2">
      <c r="A2773" s="3" t="s">
        <v>41</v>
      </c>
      <c r="B2773" s="7">
        <v>8</v>
      </c>
      <c r="C2773" t="s">
        <v>8</v>
      </c>
      <c r="D2773">
        <v>0</v>
      </c>
      <c r="E2773" s="76">
        <v>11.938052083641214</v>
      </c>
      <c r="F2773" s="76">
        <v>1.076933469310944</v>
      </c>
      <c r="G2773" s="76">
        <v>2.4797309525817401</v>
      </c>
      <c r="H2773" s="35">
        <f t="shared" si="48"/>
        <v>20</v>
      </c>
    </row>
    <row r="2774" spans="1:8" x14ac:dyDescent="0.2">
      <c r="A2774" s="3" t="s">
        <v>41</v>
      </c>
      <c r="B2774" s="7">
        <v>9</v>
      </c>
      <c r="C2774" t="s">
        <v>8</v>
      </c>
      <c r="D2774">
        <v>0</v>
      </c>
      <c r="E2774" s="76">
        <v>16.493361431346415</v>
      </c>
      <c r="F2774" s="76">
        <v>1.2173091761000907</v>
      </c>
      <c r="G2774" s="76">
        <v>2.8029579624529326</v>
      </c>
      <c r="H2774" s="35">
        <f t="shared" si="48"/>
        <v>20</v>
      </c>
    </row>
    <row r="2775" spans="1:8" x14ac:dyDescent="0.2">
      <c r="A2775" s="3" t="s">
        <v>41</v>
      </c>
      <c r="B2775" s="2">
        <v>10</v>
      </c>
      <c r="C2775" s="3" t="s">
        <v>8</v>
      </c>
      <c r="D2775">
        <v>20</v>
      </c>
      <c r="E2775" s="76">
        <v>147.65485471872029</v>
      </c>
      <c r="F2775" s="76">
        <v>2.1692477306298512</v>
      </c>
      <c r="G2775" s="76">
        <v>4.9948774875594584</v>
      </c>
      <c r="H2775" s="35">
        <f t="shared" si="48"/>
        <v>148</v>
      </c>
    </row>
    <row r="2776" spans="1:8" x14ac:dyDescent="0.2">
      <c r="A2776" s="3" t="s">
        <v>41</v>
      </c>
      <c r="B2776" s="2">
        <v>10</v>
      </c>
      <c r="C2776" s="3" t="s">
        <v>17</v>
      </c>
      <c r="D2776">
        <v>65</v>
      </c>
      <c r="E2776" s="76">
        <v>1222.0795422464296</v>
      </c>
      <c r="F2776" s="76">
        <v>3.0870994740198414</v>
      </c>
      <c r="G2776" s="76">
        <v>7.1083092294678467</v>
      </c>
      <c r="H2776" s="35">
        <f t="shared" si="48"/>
        <v>2981</v>
      </c>
    </row>
    <row r="2777" spans="1:8" x14ac:dyDescent="0.2">
      <c r="A2777" s="3" t="s">
        <v>41</v>
      </c>
      <c r="B2777" s="2">
        <v>3</v>
      </c>
      <c r="C2777" s="3" t="s">
        <v>11</v>
      </c>
      <c r="D2777">
        <v>0</v>
      </c>
      <c r="E2777" s="76">
        <v>0.23561944901923448</v>
      </c>
      <c r="F2777" s="76">
        <v>-0.62778886391416611</v>
      </c>
      <c r="G2777" s="76">
        <v>-1.4455372795964265</v>
      </c>
      <c r="H2777" s="35">
        <f t="shared" si="48"/>
        <v>0.37</v>
      </c>
    </row>
    <row r="2778" spans="1:8" x14ac:dyDescent="0.2">
      <c r="A2778" s="3" t="s">
        <v>41</v>
      </c>
      <c r="B2778" s="2">
        <v>7</v>
      </c>
      <c r="C2778" s="3" t="s">
        <v>11</v>
      </c>
      <c r="D2778">
        <v>0</v>
      </c>
      <c r="E2778" s="76">
        <v>1.8849555921538759</v>
      </c>
      <c r="F2778" s="76">
        <v>0.27530112307777749</v>
      </c>
      <c r="G2778" s="76">
        <v>0.63390426208340944</v>
      </c>
      <c r="H2778" s="35">
        <f t="shared" si="48"/>
        <v>3</v>
      </c>
    </row>
    <row r="2779" spans="1:8" x14ac:dyDescent="0.2">
      <c r="A2779" s="3" t="s">
        <v>41</v>
      </c>
      <c r="B2779" s="6">
        <v>7</v>
      </c>
      <c r="C2779" s="28" t="s">
        <v>11</v>
      </c>
      <c r="D2779">
        <v>0</v>
      </c>
      <c r="E2779" s="76">
        <v>0.78539816339744828</v>
      </c>
      <c r="F2779" s="76">
        <v>-0.10491011863382856</v>
      </c>
      <c r="G2779" s="76">
        <v>-0.24156447527049049</v>
      </c>
      <c r="H2779" s="35">
        <f t="shared" si="48"/>
        <v>1</v>
      </c>
    </row>
    <row r="2780" spans="1:8" x14ac:dyDescent="0.2">
      <c r="A2780" s="3" t="s">
        <v>41</v>
      </c>
      <c r="B2780" s="2">
        <v>1</v>
      </c>
      <c r="C2780" s="3" t="s">
        <v>6</v>
      </c>
      <c r="D2780">
        <v>20</v>
      </c>
      <c r="E2780" s="76">
        <v>7.5398223686155035</v>
      </c>
      <c r="F2780" s="76">
        <v>0.87736111440573983</v>
      </c>
      <c r="G2780" s="76">
        <v>2.0201986232033002</v>
      </c>
      <c r="H2780" s="35">
        <f t="shared" si="48"/>
        <v>20</v>
      </c>
    </row>
    <row r="2781" spans="1:8" x14ac:dyDescent="0.2">
      <c r="A2781" s="3" t="s">
        <v>41</v>
      </c>
      <c r="B2781" s="2">
        <v>1</v>
      </c>
      <c r="C2781" s="3" t="s">
        <v>6</v>
      </c>
      <c r="D2781">
        <v>35</v>
      </c>
      <c r="E2781" s="76">
        <v>13.948671381938681</v>
      </c>
      <c r="F2781" s="76">
        <v>1.1445328428087536</v>
      </c>
      <c r="G2781" s="76">
        <v>2.6353842622935333</v>
      </c>
      <c r="H2781" s="35">
        <f t="shared" si="48"/>
        <v>20</v>
      </c>
    </row>
    <row r="2782" spans="1:8" x14ac:dyDescent="0.2">
      <c r="A2782" s="3" t="s">
        <v>41</v>
      </c>
      <c r="B2782" s="2">
        <v>1</v>
      </c>
      <c r="C2782" s="3" t="s">
        <v>6</v>
      </c>
      <c r="D2782">
        <v>60</v>
      </c>
      <c r="E2782" s="76">
        <v>30.630528372500482</v>
      </c>
      <c r="F2782" s="76">
        <v>1.4861544883926707</v>
      </c>
      <c r="G2782" s="76">
        <v>3.4219971708591559</v>
      </c>
      <c r="H2782" s="35">
        <f t="shared" si="48"/>
        <v>55</v>
      </c>
    </row>
    <row r="2783" spans="1:8" x14ac:dyDescent="0.2">
      <c r="A2783" s="3" t="s">
        <v>41</v>
      </c>
      <c r="B2783" s="2">
        <v>1</v>
      </c>
      <c r="C2783" s="3" t="s">
        <v>6</v>
      </c>
      <c r="D2783">
        <v>15</v>
      </c>
      <c r="E2783" s="76">
        <v>128.01990063378406</v>
      </c>
      <c r="F2783" s="76">
        <v>2.1072774857701293</v>
      </c>
      <c r="G2783" s="76">
        <v>4.8521857255362715</v>
      </c>
      <c r="H2783" s="35">
        <f t="shared" si="48"/>
        <v>148</v>
      </c>
    </row>
    <row r="2784" spans="1:8" x14ac:dyDescent="0.2">
      <c r="A2784" s="3" t="s">
        <v>41</v>
      </c>
      <c r="B2784" s="2">
        <v>1</v>
      </c>
      <c r="C2784" s="3" t="s">
        <v>6</v>
      </c>
      <c r="D2784">
        <v>0</v>
      </c>
      <c r="E2784" s="76">
        <v>1.1780972450961724</v>
      </c>
      <c r="F2784" s="76">
        <v>7.1181140421852696E-2</v>
      </c>
      <c r="G2784" s="76">
        <v>0.16390063283767389</v>
      </c>
      <c r="H2784" s="35">
        <f t="shared" si="48"/>
        <v>3</v>
      </c>
    </row>
    <row r="2785" spans="1:8" x14ac:dyDescent="0.2">
      <c r="A2785" s="3" t="s">
        <v>41</v>
      </c>
      <c r="B2785" s="2">
        <v>1</v>
      </c>
      <c r="C2785" s="3" t="s">
        <v>6</v>
      </c>
      <c r="D2785">
        <v>15</v>
      </c>
      <c r="E2785" s="76">
        <v>177.89268400952204</v>
      </c>
      <c r="F2785" s="76">
        <v>2.2501580877150222</v>
      </c>
      <c r="G2785" s="76">
        <v>5.181180469652598</v>
      </c>
      <c r="H2785" s="35">
        <f t="shared" si="48"/>
        <v>403</v>
      </c>
    </row>
    <row r="2786" spans="1:8" x14ac:dyDescent="0.2">
      <c r="A2786" s="3" t="s">
        <v>41</v>
      </c>
      <c r="B2786" s="2">
        <v>1</v>
      </c>
      <c r="C2786" s="3" t="s">
        <v>6</v>
      </c>
      <c r="D2786">
        <v>10</v>
      </c>
      <c r="E2786" s="76">
        <v>609.46897479641984</v>
      </c>
      <c r="F2786" s="76">
        <v>2.7849516026243597</v>
      </c>
      <c r="G2786" s="76">
        <v>6.4125880449127282</v>
      </c>
      <c r="H2786" s="35">
        <f t="shared" si="48"/>
        <v>1097</v>
      </c>
    </row>
    <row r="2787" spans="1:8" x14ac:dyDescent="0.2">
      <c r="A2787" s="3" t="s">
        <v>41</v>
      </c>
      <c r="B2787" s="2">
        <v>1</v>
      </c>
      <c r="C2787" s="3" t="s">
        <v>6</v>
      </c>
      <c r="D2787">
        <v>30</v>
      </c>
      <c r="E2787" s="76">
        <v>805.81851564578199</v>
      </c>
      <c r="F2787" s="76">
        <v>2.9062372421419691</v>
      </c>
      <c r="G2787" s="76">
        <v>6.6918585504602248</v>
      </c>
      <c r="H2787" s="35">
        <f t="shared" si="48"/>
        <v>1097</v>
      </c>
    </row>
    <row r="2788" spans="1:8" x14ac:dyDescent="0.2">
      <c r="A2788" s="3" t="s">
        <v>41</v>
      </c>
      <c r="B2788" s="7">
        <v>1</v>
      </c>
      <c r="C2788" t="s">
        <v>6</v>
      </c>
      <c r="D2788">
        <v>60</v>
      </c>
      <c r="E2788" s="76">
        <v>6950.7737460674171</v>
      </c>
      <c r="F2788" s="76">
        <v>3.8420331520639968</v>
      </c>
      <c r="G2788" s="76">
        <v>8.8466082627314844</v>
      </c>
      <c r="H2788" s="35">
        <f t="shared" si="48"/>
        <v>8103</v>
      </c>
    </row>
    <row r="2789" spans="1:8" x14ac:dyDescent="0.2">
      <c r="A2789" s="3" t="s">
        <v>41</v>
      </c>
      <c r="B2789" s="7">
        <v>1</v>
      </c>
      <c r="C2789" t="s">
        <v>6</v>
      </c>
      <c r="D2789">
        <v>0</v>
      </c>
      <c r="E2789" s="76">
        <v>11.780972450961723</v>
      </c>
      <c r="F2789" s="76">
        <v>1.0711811404218528</v>
      </c>
      <c r="G2789" s="76">
        <v>2.4664857258317197</v>
      </c>
      <c r="H2789" s="35">
        <f t="shared" si="48"/>
        <v>20</v>
      </c>
    </row>
    <row r="2790" spans="1:8" x14ac:dyDescent="0.2">
      <c r="A2790" s="3" t="s">
        <v>41</v>
      </c>
      <c r="B2790" s="7">
        <v>1</v>
      </c>
      <c r="C2790" t="s">
        <v>6</v>
      </c>
      <c r="D2790">
        <v>0</v>
      </c>
      <c r="E2790" s="76">
        <v>32.986722862692829</v>
      </c>
      <c r="F2790" s="76">
        <v>1.518339171764072</v>
      </c>
      <c r="G2790" s="76">
        <v>3.496105143012878</v>
      </c>
      <c r="H2790" s="35">
        <f t="shared" si="48"/>
        <v>55</v>
      </c>
    </row>
    <row r="2791" spans="1:8" x14ac:dyDescent="0.2">
      <c r="A2791" s="3" t="s">
        <v>41</v>
      </c>
      <c r="B2791" s="7">
        <v>1</v>
      </c>
      <c r="C2791" t="s">
        <v>6</v>
      </c>
      <c r="D2791">
        <v>0</v>
      </c>
      <c r="E2791" s="76">
        <v>1.5707963267948966</v>
      </c>
      <c r="F2791" s="76">
        <v>0.19611987703015263</v>
      </c>
      <c r="G2791" s="76">
        <v>0.45158270528945482</v>
      </c>
      <c r="H2791" s="35">
        <f t="shared" si="48"/>
        <v>3</v>
      </c>
    </row>
    <row r="2792" spans="1:8" x14ac:dyDescent="0.2">
      <c r="A2792" s="3" t="s">
        <v>41</v>
      </c>
      <c r="B2792" s="7">
        <v>1</v>
      </c>
      <c r="C2792" t="s">
        <v>6</v>
      </c>
      <c r="D2792">
        <v>0</v>
      </c>
      <c r="E2792" s="76">
        <v>15.707963267948966</v>
      </c>
      <c r="F2792" s="76">
        <v>1.1961198770301527</v>
      </c>
      <c r="G2792" s="76">
        <v>2.7541677982835004</v>
      </c>
      <c r="H2792" s="35">
        <f t="shared" si="48"/>
        <v>20</v>
      </c>
    </row>
    <row r="2793" spans="1:8" x14ac:dyDescent="0.2">
      <c r="A2793" s="3" t="s">
        <v>41</v>
      </c>
      <c r="B2793" s="7">
        <v>1</v>
      </c>
      <c r="C2793" t="s">
        <v>6</v>
      </c>
      <c r="D2793">
        <v>0</v>
      </c>
      <c r="E2793" s="76">
        <v>3.1415926535897931</v>
      </c>
      <c r="F2793" s="76">
        <v>0.49714987269413385</v>
      </c>
      <c r="G2793" s="76">
        <v>1.1447298858494002</v>
      </c>
      <c r="H2793" s="35">
        <f t="shared" si="48"/>
        <v>7</v>
      </c>
    </row>
    <row r="2794" spans="1:8" x14ac:dyDescent="0.2">
      <c r="A2794" s="3" t="s">
        <v>41</v>
      </c>
      <c r="B2794" s="7">
        <v>1</v>
      </c>
      <c r="C2794" t="s">
        <v>6</v>
      </c>
      <c r="D2794">
        <v>0</v>
      </c>
      <c r="E2794" s="76">
        <v>4.7123889803846897</v>
      </c>
      <c r="F2794" s="76">
        <v>0.67324113174981504</v>
      </c>
      <c r="G2794" s="76">
        <v>1.5501949939575645</v>
      </c>
      <c r="H2794" s="35">
        <f t="shared" si="48"/>
        <v>7</v>
      </c>
    </row>
    <row r="2795" spans="1:8" x14ac:dyDescent="0.2">
      <c r="A2795" s="3" t="s">
        <v>41</v>
      </c>
      <c r="B2795" s="7">
        <v>1</v>
      </c>
      <c r="C2795" t="s">
        <v>6</v>
      </c>
      <c r="D2795">
        <v>0</v>
      </c>
      <c r="E2795" s="76">
        <v>19.634954084936208</v>
      </c>
      <c r="F2795" s="76">
        <v>1.2930298900382091</v>
      </c>
      <c r="G2795" s="76">
        <v>2.9773113495977102</v>
      </c>
      <c r="H2795" s="35">
        <f t="shared" si="48"/>
        <v>20</v>
      </c>
    </row>
    <row r="2796" spans="1:8" x14ac:dyDescent="0.2">
      <c r="A2796" s="3" t="s">
        <v>41</v>
      </c>
      <c r="B2796" s="7">
        <v>1</v>
      </c>
      <c r="C2796" t="s">
        <v>6</v>
      </c>
      <c r="D2796">
        <v>0</v>
      </c>
      <c r="E2796" s="76">
        <v>9.4247779607693793</v>
      </c>
      <c r="F2796" s="76">
        <v>0.97427112741379629</v>
      </c>
      <c r="G2796" s="76">
        <v>2.2433421745175099</v>
      </c>
      <c r="H2796" s="35">
        <f t="shared" si="48"/>
        <v>20</v>
      </c>
    </row>
    <row r="2797" spans="1:8" x14ac:dyDescent="0.2">
      <c r="A2797" s="3" t="s">
        <v>41</v>
      </c>
      <c r="B2797" s="7">
        <v>1</v>
      </c>
      <c r="C2797" t="s">
        <v>6</v>
      </c>
      <c r="D2797">
        <v>0</v>
      </c>
      <c r="E2797" s="76">
        <v>7.0685834705770345</v>
      </c>
      <c r="F2797" s="76">
        <v>0.84933239080549627</v>
      </c>
      <c r="G2797" s="76">
        <v>1.9556601020657289</v>
      </c>
      <c r="H2797" s="35">
        <f t="shared" si="48"/>
        <v>20</v>
      </c>
    </row>
    <row r="2798" spans="1:8" x14ac:dyDescent="0.2">
      <c r="A2798" s="3" t="s">
        <v>41</v>
      </c>
      <c r="B2798" s="7">
        <v>1</v>
      </c>
      <c r="C2798" t="s">
        <v>6</v>
      </c>
      <c r="D2798">
        <v>0</v>
      </c>
      <c r="E2798" s="76">
        <v>37.699111843077517</v>
      </c>
      <c r="F2798" s="76">
        <v>1.5763311187417586</v>
      </c>
      <c r="G2798" s="76">
        <v>3.6296365356374003</v>
      </c>
      <c r="H2798" s="35">
        <f t="shared" si="48"/>
        <v>55</v>
      </c>
    </row>
    <row r="2799" spans="1:8" x14ac:dyDescent="0.2">
      <c r="A2799" s="3" t="s">
        <v>41</v>
      </c>
      <c r="B2799" s="7">
        <v>1</v>
      </c>
      <c r="C2799" t="s">
        <v>6</v>
      </c>
      <c r="D2799">
        <v>0</v>
      </c>
      <c r="E2799" s="76">
        <v>15.707963267948966</v>
      </c>
      <c r="F2799" s="76">
        <v>1.1961198770301527</v>
      </c>
      <c r="G2799" s="76">
        <v>2.7541677982835004</v>
      </c>
      <c r="H2799" s="35">
        <f t="shared" si="48"/>
        <v>20</v>
      </c>
    </row>
    <row r="2800" spans="1:8" x14ac:dyDescent="0.2">
      <c r="A2800" s="3" t="s">
        <v>41</v>
      </c>
      <c r="B2800" s="7">
        <v>1</v>
      </c>
      <c r="C2800" t="s">
        <v>6</v>
      </c>
      <c r="D2800">
        <v>0</v>
      </c>
      <c r="E2800" s="76">
        <v>6.2831853071795862</v>
      </c>
      <c r="F2800" s="76">
        <v>0.79817986835811505</v>
      </c>
      <c r="G2800" s="76">
        <v>1.8378770664093453</v>
      </c>
      <c r="H2800" s="35">
        <f t="shared" si="48"/>
        <v>7</v>
      </c>
    </row>
    <row r="2801" spans="1:8" x14ac:dyDescent="0.2">
      <c r="A2801" s="3" t="s">
        <v>41</v>
      </c>
      <c r="B2801" s="7">
        <v>1</v>
      </c>
      <c r="C2801" t="s">
        <v>6</v>
      </c>
      <c r="D2801">
        <v>0</v>
      </c>
      <c r="E2801" s="76">
        <v>0.78539816339744828</v>
      </c>
      <c r="F2801" s="76">
        <v>-0.10491011863382856</v>
      </c>
      <c r="G2801" s="76">
        <v>-0.24156447527049049</v>
      </c>
      <c r="H2801" s="35">
        <f t="shared" si="48"/>
        <v>1</v>
      </c>
    </row>
    <row r="2802" spans="1:8" x14ac:dyDescent="0.2">
      <c r="A2802" s="3" t="s">
        <v>41</v>
      </c>
      <c r="B2802" s="2">
        <v>2</v>
      </c>
      <c r="C2802" s="3" t="s">
        <v>6</v>
      </c>
      <c r="D2802">
        <v>5</v>
      </c>
      <c r="E2802" s="76">
        <v>258.7886948394592</v>
      </c>
      <c r="F2802" s="76">
        <v>2.4129453002962</v>
      </c>
      <c r="G2802" s="76">
        <v>5.5560118786720718</v>
      </c>
      <c r="H2802" s="35">
        <f t="shared" si="48"/>
        <v>403</v>
      </c>
    </row>
    <row r="2803" spans="1:8" x14ac:dyDescent="0.2">
      <c r="A2803" s="3" t="s">
        <v>41</v>
      </c>
      <c r="B2803" s="2">
        <v>2</v>
      </c>
      <c r="C2803" s="3" t="s">
        <v>6</v>
      </c>
      <c r="D2803">
        <v>0</v>
      </c>
      <c r="E2803" s="76">
        <v>0.50265482457436694</v>
      </c>
      <c r="F2803" s="76">
        <v>-0.29873014464994135</v>
      </c>
      <c r="G2803" s="76">
        <v>-0.68785157789890994</v>
      </c>
      <c r="H2803" s="35">
        <f t="shared" si="48"/>
        <v>1</v>
      </c>
    </row>
    <row r="2804" spans="1:8" x14ac:dyDescent="0.2">
      <c r="A2804" s="3" t="s">
        <v>41</v>
      </c>
      <c r="B2804" s="2">
        <v>2</v>
      </c>
      <c r="C2804" s="3" t="s">
        <v>6</v>
      </c>
      <c r="D2804">
        <v>2</v>
      </c>
      <c r="E2804" s="76">
        <v>5.3485614927366232</v>
      </c>
      <c r="F2804" s="76">
        <v>0.72823699327895663</v>
      </c>
      <c r="G2804" s="76">
        <v>1.6768276448909305</v>
      </c>
      <c r="H2804" s="35">
        <f t="shared" si="48"/>
        <v>7</v>
      </c>
    </row>
    <row r="2805" spans="1:8" x14ac:dyDescent="0.2">
      <c r="A2805" s="3" t="s">
        <v>41</v>
      </c>
      <c r="B2805" s="2">
        <v>2</v>
      </c>
      <c r="C2805" s="3" t="s">
        <v>6</v>
      </c>
      <c r="D2805">
        <v>0</v>
      </c>
      <c r="E2805" s="76">
        <v>1.4451326206513051</v>
      </c>
      <c r="F2805" s="76">
        <v>0.159907704375708</v>
      </c>
      <c r="G2805" s="76">
        <v>0.36820109635040393</v>
      </c>
      <c r="H2805" s="35">
        <f t="shared" si="48"/>
        <v>3</v>
      </c>
    </row>
    <row r="2806" spans="1:8" x14ac:dyDescent="0.2">
      <c r="A2806" s="3" t="s">
        <v>41</v>
      </c>
      <c r="B2806" s="2">
        <v>2</v>
      </c>
      <c r="C2806" s="3" t="s">
        <v>6</v>
      </c>
      <c r="D2806">
        <v>10</v>
      </c>
      <c r="E2806" s="76">
        <v>21.402099952580464</v>
      </c>
      <c r="F2806" s="76">
        <v>1.3304563879788327</v>
      </c>
      <c r="G2806" s="76">
        <v>3.0634890458387627</v>
      </c>
      <c r="H2806" s="35">
        <f t="shared" si="48"/>
        <v>55</v>
      </c>
    </row>
    <row r="2807" spans="1:8" x14ac:dyDescent="0.2">
      <c r="A2807" s="3" t="s">
        <v>41</v>
      </c>
      <c r="B2807" s="2">
        <v>2</v>
      </c>
      <c r="C2807" s="3" t="s">
        <v>6</v>
      </c>
      <c r="D2807">
        <v>10</v>
      </c>
      <c r="E2807" s="76">
        <v>62.831853071795862</v>
      </c>
      <c r="F2807" s="76">
        <v>1.7981798683581149</v>
      </c>
      <c r="G2807" s="76">
        <v>4.1404621594033912</v>
      </c>
      <c r="H2807" s="35">
        <f t="shared" si="48"/>
        <v>148</v>
      </c>
    </row>
    <row r="2808" spans="1:8" x14ac:dyDescent="0.2">
      <c r="A2808" s="3" t="s">
        <v>41</v>
      </c>
      <c r="B2808" s="6">
        <v>2</v>
      </c>
      <c r="C2808" s="28" t="s">
        <v>6</v>
      </c>
      <c r="D2808">
        <v>5</v>
      </c>
      <c r="E2808" s="76">
        <v>163.36281798666926</v>
      </c>
      <c r="F2808" s="76">
        <v>2.2131532163289331</v>
      </c>
      <c r="G2808" s="76">
        <v>5.0959736044308279</v>
      </c>
      <c r="H2808" s="35">
        <f t="shared" si="48"/>
        <v>403</v>
      </c>
    </row>
    <row r="2809" spans="1:8" x14ac:dyDescent="0.2">
      <c r="A2809" s="3" t="s">
        <v>41</v>
      </c>
      <c r="B2809" s="6">
        <v>2</v>
      </c>
      <c r="C2809" s="28" t="s">
        <v>6</v>
      </c>
      <c r="D2809">
        <v>15</v>
      </c>
      <c r="E2809" s="76">
        <v>4084.0704496667308</v>
      </c>
      <c r="F2809" s="76">
        <v>3.6110932250009706</v>
      </c>
      <c r="G2809" s="76">
        <v>8.3148494292990289</v>
      </c>
      <c r="H2809" s="35">
        <f t="shared" si="48"/>
        <v>8103</v>
      </c>
    </row>
    <row r="2810" spans="1:8" x14ac:dyDescent="0.2">
      <c r="A2810" s="3" t="s">
        <v>41</v>
      </c>
      <c r="B2810" s="6">
        <v>2</v>
      </c>
      <c r="C2810" s="28" t="s">
        <v>6</v>
      </c>
      <c r="D2810">
        <v>10</v>
      </c>
      <c r="E2810" s="76">
        <v>265.46457922833753</v>
      </c>
      <c r="F2810" s="76">
        <v>2.4240065816438263</v>
      </c>
      <c r="G2810" s="76">
        <v>5.581481420212528</v>
      </c>
      <c r="H2810" s="35">
        <f t="shared" si="48"/>
        <v>403</v>
      </c>
    </row>
    <row r="2811" spans="1:8" x14ac:dyDescent="0.2">
      <c r="A2811" s="3" t="s">
        <v>41</v>
      </c>
      <c r="B2811" s="6">
        <v>2</v>
      </c>
      <c r="C2811" s="28" t="s">
        <v>6</v>
      </c>
      <c r="D2811">
        <v>5</v>
      </c>
      <c r="E2811" s="76">
        <v>276.46015351590177</v>
      </c>
      <c r="F2811" s="76">
        <v>2.4416325448443024</v>
      </c>
      <c r="G2811" s="76">
        <v>5.6220667003276068</v>
      </c>
      <c r="H2811" s="35">
        <f t="shared" si="48"/>
        <v>403</v>
      </c>
    </row>
    <row r="2812" spans="1:8" x14ac:dyDescent="0.2">
      <c r="A2812" s="3" t="s">
        <v>41</v>
      </c>
      <c r="B2812" s="6">
        <v>2</v>
      </c>
      <c r="C2812" s="28" t="s">
        <v>6</v>
      </c>
      <c r="D2812">
        <v>5</v>
      </c>
      <c r="E2812" s="76">
        <v>128.01990063378406</v>
      </c>
      <c r="F2812" s="76">
        <v>2.1072774857701293</v>
      </c>
      <c r="G2812" s="76">
        <v>4.8521857255362715</v>
      </c>
      <c r="H2812" s="35">
        <f t="shared" si="48"/>
        <v>148</v>
      </c>
    </row>
    <row r="2813" spans="1:8" x14ac:dyDescent="0.2">
      <c r="A2813" s="3" t="s">
        <v>41</v>
      </c>
      <c r="B2813" s="6">
        <v>2</v>
      </c>
      <c r="C2813" s="28" t="s">
        <v>6</v>
      </c>
      <c r="D2813">
        <v>0</v>
      </c>
      <c r="E2813" s="76">
        <v>178.67808217291949</v>
      </c>
      <c r="F2813" s="76">
        <v>2.2520712823593025</v>
      </c>
      <c r="G2813" s="76">
        <v>5.1855857631205149</v>
      </c>
      <c r="H2813" s="35">
        <f t="shared" si="48"/>
        <v>403</v>
      </c>
    </row>
    <row r="2814" spans="1:8" x14ac:dyDescent="0.2">
      <c r="A2814" s="3" t="s">
        <v>41</v>
      </c>
      <c r="B2814" s="6">
        <v>2</v>
      </c>
      <c r="C2814" s="28" t="s">
        <v>6</v>
      </c>
      <c r="D2814">
        <v>15</v>
      </c>
      <c r="E2814" s="76">
        <v>58.512163173109897</v>
      </c>
      <c r="F2814" s="76">
        <v>1.7672461541144644</v>
      </c>
      <c r="G2814" s="76">
        <v>4.0692346501150229</v>
      </c>
      <c r="H2814" s="35">
        <f t="shared" si="48"/>
        <v>148</v>
      </c>
    </row>
    <row r="2815" spans="1:8" x14ac:dyDescent="0.2">
      <c r="A2815" s="3" t="s">
        <v>41</v>
      </c>
      <c r="B2815" s="6">
        <v>2</v>
      </c>
      <c r="C2815" s="28" t="s">
        <v>6</v>
      </c>
      <c r="D2815">
        <v>0</v>
      </c>
      <c r="E2815" s="76">
        <v>3.1415926535897931</v>
      </c>
      <c r="F2815" s="76">
        <v>0.49714987269413385</v>
      </c>
      <c r="G2815" s="76">
        <v>1.1447298858494002</v>
      </c>
      <c r="H2815" s="35">
        <f t="shared" si="48"/>
        <v>7</v>
      </c>
    </row>
    <row r="2816" spans="1:8" x14ac:dyDescent="0.2">
      <c r="A2816" s="3" t="s">
        <v>41</v>
      </c>
      <c r="B2816" s="2">
        <v>3</v>
      </c>
      <c r="C2816" s="3" t="s">
        <v>6</v>
      </c>
      <c r="D2816">
        <v>70</v>
      </c>
      <c r="E2816" s="76">
        <v>3343.4399815829374</v>
      </c>
      <c r="F2816" s="76">
        <v>3.5241935315433079</v>
      </c>
      <c r="G2816" s="76">
        <v>8.1147554905576627</v>
      </c>
      <c r="H2816" s="35">
        <f t="shared" si="48"/>
        <v>8103</v>
      </c>
    </row>
    <row r="2817" spans="1:8" x14ac:dyDescent="0.2">
      <c r="A2817" s="3" t="s">
        <v>41</v>
      </c>
      <c r="B2817" s="2">
        <v>3</v>
      </c>
      <c r="C2817" s="3" t="s">
        <v>6</v>
      </c>
      <c r="D2817">
        <v>0</v>
      </c>
      <c r="E2817" s="76">
        <v>4.0840704496667311</v>
      </c>
      <c r="F2817" s="76">
        <v>0.61109322500097063</v>
      </c>
      <c r="G2817" s="76">
        <v>1.4070941503168912</v>
      </c>
      <c r="H2817" s="35">
        <f t="shared" si="48"/>
        <v>7</v>
      </c>
    </row>
    <row r="2818" spans="1:8" x14ac:dyDescent="0.2">
      <c r="A2818" s="3" t="s">
        <v>41</v>
      </c>
      <c r="B2818" s="2">
        <v>3</v>
      </c>
      <c r="C2818" s="3" t="s">
        <v>6</v>
      </c>
      <c r="D2818">
        <v>0</v>
      </c>
      <c r="E2818" s="76">
        <v>244.65152789830515</v>
      </c>
      <c r="F2818" s="76">
        <v>2.3885479323613601</v>
      </c>
      <c r="G2818" s="76">
        <v>5.4998348629570177</v>
      </c>
      <c r="H2818" s="35">
        <f t="shared" si="48"/>
        <v>403</v>
      </c>
    </row>
    <row r="2819" spans="1:8" x14ac:dyDescent="0.2">
      <c r="A2819" s="3" t="s">
        <v>41</v>
      </c>
      <c r="B2819" s="2">
        <v>3</v>
      </c>
      <c r="C2819" s="3" t="s">
        <v>6</v>
      </c>
      <c r="D2819">
        <v>0</v>
      </c>
      <c r="E2819" s="76">
        <v>65.973445725385659</v>
      </c>
      <c r="F2819" s="76">
        <v>1.8193691674280532</v>
      </c>
      <c r="G2819" s="76">
        <v>4.1892523235728234</v>
      </c>
      <c r="H2819" s="35">
        <f t="shared" ref="H2819:H2882" si="49">VLOOKUP(E2819,J$2:K$16,2)</f>
        <v>148</v>
      </c>
    </row>
    <row r="2820" spans="1:8" x14ac:dyDescent="0.2">
      <c r="A2820" s="3" t="s">
        <v>41</v>
      </c>
      <c r="B2820" s="2">
        <v>3</v>
      </c>
      <c r="C2820" s="3" t="s">
        <v>6</v>
      </c>
      <c r="D2820">
        <v>0</v>
      </c>
      <c r="E2820" s="76">
        <v>132.73228961416876</v>
      </c>
      <c r="F2820" s="76">
        <v>2.1229765859798451</v>
      </c>
      <c r="G2820" s="76">
        <v>4.8883342396525826</v>
      </c>
      <c r="H2820" s="35">
        <f t="shared" si="49"/>
        <v>148</v>
      </c>
    </row>
    <row r="2821" spans="1:8" x14ac:dyDescent="0.2">
      <c r="A2821" s="3" t="s">
        <v>41</v>
      </c>
      <c r="B2821" s="2">
        <v>3</v>
      </c>
      <c r="C2821" s="3" t="s">
        <v>6</v>
      </c>
      <c r="D2821">
        <v>0</v>
      </c>
      <c r="E2821" s="76">
        <v>130.76879420567514</v>
      </c>
      <c r="F2821" s="76">
        <v>2.1165041192085101</v>
      </c>
      <c r="G2821" s="76">
        <v>4.8734308341500077</v>
      </c>
      <c r="H2821" s="35">
        <f t="shared" si="49"/>
        <v>148</v>
      </c>
    </row>
    <row r="2822" spans="1:8" x14ac:dyDescent="0.2">
      <c r="A2822" s="3" t="s">
        <v>41</v>
      </c>
      <c r="B2822" s="2">
        <v>3</v>
      </c>
      <c r="C2822" s="3" t="s">
        <v>6</v>
      </c>
      <c r="D2822">
        <v>0</v>
      </c>
      <c r="E2822" s="76">
        <v>1.2566370614359172</v>
      </c>
      <c r="F2822" s="76">
        <v>9.9209864022096222E-2</v>
      </c>
      <c r="G2822" s="76">
        <v>0.22843915397524506</v>
      </c>
      <c r="H2822" s="35">
        <f t="shared" si="49"/>
        <v>3</v>
      </c>
    </row>
    <row r="2823" spans="1:8" x14ac:dyDescent="0.2">
      <c r="A2823" s="3" t="s">
        <v>41</v>
      </c>
      <c r="B2823" s="6">
        <v>3</v>
      </c>
      <c r="C2823" s="28" t="s">
        <v>6</v>
      </c>
      <c r="D2823">
        <v>15</v>
      </c>
      <c r="E2823" s="76">
        <v>138.62277583964962</v>
      </c>
      <c r="F2823" s="76">
        <v>2.1418345910900127</v>
      </c>
      <c r="G2823" s="76">
        <v>4.9317564011028612</v>
      </c>
      <c r="H2823" s="35">
        <f t="shared" si="49"/>
        <v>148</v>
      </c>
    </row>
    <row r="2824" spans="1:8" x14ac:dyDescent="0.2">
      <c r="A2824" s="3" t="s">
        <v>41</v>
      </c>
      <c r="B2824" s="6">
        <v>3</v>
      </c>
      <c r="C2824" s="28" t="s">
        <v>6</v>
      </c>
      <c r="D2824">
        <v>0</v>
      </c>
      <c r="E2824" s="76">
        <v>1.7671458676442586</v>
      </c>
      <c r="F2824" s="76">
        <v>0.24727239947753393</v>
      </c>
      <c r="G2824" s="76">
        <v>0.56936574094583825</v>
      </c>
      <c r="H2824" s="35">
        <f t="shared" si="49"/>
        <v>3</v>
      </c>
    </row>
    <row r="2825" spans="1:8" x14ac:dyDescent="0.2">
      <c r="A2825" s="3" t="s">
        <v>41</v>
      </c>
      <c r="B2825" s="6">
        <v>3</v>
      </c>
      <c r="C2825" s="28" t="s">
        <v>6</v>
      </c>
      <c r="D2825">
        <v>0</v>
      </c>
      <c r="E2825" s="76">
        <v>4.7123889803846897</v>
      </c>
      <c r="F2825" s="76">
        <v>0.67324113174981504</v>
      </c>
      <c r="G2825" s="76">
        <v>1.5501949939575645</v>
      </c>
      <c r="H2825" s="35">
        <f t="shared" si="49"/>
        <v>7</v>
      </c>
    </row>
    <row r="2826" spans="1:8" x14ac:dyDescent="0.2">
      <c r="A2826" s="3" t="s">
        <v>41</v>
      </c>
      <c r="B2826" s="6">
        <v>3</v>
      </c>
      <c r="C2826" s="28" t="s">
        <v>6</v>
      </c>
      <c r="D2826">
        <v>5</v>
      </c>
      <c r="E2826" s="76">
        <v>85.608399810321856</v>
      </c>
      <c r="F2826" s="76">
        <v>1.932516379306795</v>
      </c>
      <c r="G2826" s="76">
        <v>4.4497834069586535</v>
      </c>
      <c r="H2826" s="35">
        <f t="shared" si="49"/>
        <v>148</v>
      </c>
    </row>
    <row r="2827" spans="1:8" x14ac:dyDescent="0.2">
      <c r="A2827" s="3" t="s">
        <v>41</v>
      </c>
      <c r="B2827" s="6">
        <v>3</v>
      </c>
      <c r="C2827" s="28" t="s">
        <v>6</v>
      </c>
      <c r="D2827">
        <v>10</v>
      </c>
      <c r="E2827" s="76">
        <v>235.61944901923448</v>
      </c>
      <c r="F2827" s="76">
        <v>2.3722111360858338</v>
      </c>
      <c r="G2827" s="76">
        <v>5.462217999385711</v>
      </c>
      <c r="H2827" s="35">
        <f t="shared" si="49"/>
        <v>403</v>
      </c>
    </row>
    <row r="2828" spans="1:8" x14ac:dyDescent="0.2">
      <c r="A2828" s="3" t="s">
        <v>41</v>
      </c>
      <c r="B2828" s="6">
        <v>3</v>
      </c>
      <c r="C2828" s="28" t="s">
        <v>6</v>
      </c>
      <c r="D2828">
        <v>10</v>
      </c>
      <c r="E2828" s="76">
        <v>421.36611466273098</v>
      </c>
      <c r="F2828" s="76">
        <v>2.6246596076681414</v>
      </c>
      <c r="G2828" s="76">
        <v>6.0435020868002622</v>
      </c>
      <c r="H2828" s="35">
        <f t="shared" si="49"/>
        <v>1097</v>
      </c>
    </row>
    <row r="2829" spans="1:8" x14ac:dyDescent="0.2">
      <c r="A2829" s="3" t="s">
        <v>41</v>
      </c>
      <c r="B2829" s="6">
        <v>3</v>
      </c>
      <c r="C2829" s="28" t="s">
        <v>6</v>
      </c>
      <c r="D2829">
        <v>5</v>
      </c>
      <c r="E2829" s="76">
        <v>34.557519189487721</v>
      </c>
      <c r="F2829" s="76">
        <v>1.5385425578523588</v>
      </c>
      <c r="G2829" s="76">
        <v>3.5426251586477706</v>
      </c>
      <c r="H2829" s="35">
        <f t="shared" si="49"/>
        <v>55</v>
      </c>
    </row>
    <row r="2830" spans="1:8" x14ac:dyDescent="0.2">
      <c r="A2830" s="3" t="s">
        <v>41</v>
      </c>
      <c r="B2830" s="6">
        <v>3</v>
      </c>
      <c r="C2830" s="28" t="s">
        <v>6</v>
      </c>
      <c r="D2830">
        <v>5</v>
      </c>
      <c r="E2830" s="76">
        <v>3.1415926535897931</v>
      </c>
      <c r="F2830" s="76">
        <v>0.49714987269413385</v>
      </c>
      <c r="G2830" s="76">
        <v>1.1447298858494002</v>
      </c>
      <c r="H2830" s="35">
        <f t="shared" si="49"/>
        <v>7</v>
      </c>
    </row>
    <row r="2831" spans="1:8" x14ac:dyDescent="0.2">
      <c r="A2831" s="3" t="s">
        <v>41</v>
      </c>
      <c r="B2831" s="6">
        <v>3</v>
      </c>
      <c r="C2831" s="28" t="s">
        <v>6</v>
      </c>
      <c r="D2831">
        <v>5</v>
      </c>
      <c r="E2831" s="76">
        <v>17.27875959474386</v>
      </c>
      <c r="F2831" s="76">
        <v>1.2375125621883776</v>
      </c>
      <c r="G2831" s="76">
        <v>2.8494779780878252</v>
      </c>
      <c r="H2831" s="35">
        <f t="shared" si="49"/>
        <v>20</v>
      </c>
    </row>
    <row r="2832" spans="1:8" x14ac:dyDescent="0.2">
      <c r="A2832" s="3" t="s">
        <v>41</v>
      </c>
      <c r="B2832" s="6">
        <v>3</v>
      </c>
      <c r="C2832" s="28" t="s">
        <v>6</v>
      </c>
      <c r="D2832">
        <v>0</v>
      </c>
      <c r="E2832" s="76">
        <v>76.18362184955248</v>
      </c>
      <c r="F2832" s="76">
        <v>1.8818616156324164</v>
      </c>
      <c r="G2832" s="76">
        <v>4.333146503232892</v>
      </c>
      <c r="H2832" s="35">
        <f t="shared" si="49"/>
        <v>148</v>
      </c>
    </row>
    <row r="2833" spans="1:8" x14ac:dyDescent="0.2">
      <c r="A2833" s="3" t="s">
        <v>41</v>
      </c>
      <c r="B2833" s="2">
        <v>4</v>
      </c>
      <c r="C2833" s="3" t="s">
        <v>6</v>
      </c>
      <c r="D2833">
        <v>65</v>
      </c>
      <c r="E2833" s="76">
        <v>1202.8372872431921</v>
      </c>
      <c r="F2833" s="76">
        <v>3.080206882508763</v>
      </c>
      <c r="G2833" s="76">
        <v>7.0924384510023399</v>
      </c>
      <c r="H2833" s="35">
        <f t="shared" si="49"/>
        <v>2981</v>
      </c>
    </row>
    <row r="2834" spans="1:8" x14ac:dyDescent="0.2">
      <c r="A2834" s="3" t="s">
        <v>41</v>
      </c>
      <c r="B2834" s="2">
        <v>4</v>
      </c>
      <c r="C2834" s="3" t="s">
        <v>6</v>
      </c>
      <c r="D2834">
        <v>30</v>
      </c>
      <c r="E2834" s="76">
        <v>192.22620049152547</v>
      </c>
      <c r="F2834" s="76">
        <v>2.2838125818413468</v>
      </c>
      <c r="G2834" s="76">
        <v>5.2586728061401296</v>
      </c>
      <c r="H2834" s="35">
        <f t="shared" si="49"/>
        <v>403</v>
      </c>
    </row>
    <row r="2835" spans="1:8" x14ac:dyDescent="0.2">
      <c r="A2835" s="3" t="s">
        <v>41</v>
      </c>
      <c r="B2835" s="2">
        <v>4</v>
      </c>
      <c r="C2835" s="3" t="s">
        <v>6</v>
      </c>
      <c r="D2835">
        <v>10</v>
      </c>
      <c r="E2835" s="76">
        <v>110.7411410390402</v>
      </c>
      <c r="F2835" s="76">
        <v>2.0443089940215513</v>
      </c>
      <c r="G2835" s="76">
        <v>4.7071954151076776</v>
      </c>
      <c r="H2835" s="35">
        <f t="shared" si="49"/>
        <v>148</v>
      </c>
    </row>
    <row r="2836" spans="1:8" x14ac:dyDescent="0.2">
      <c r="A2836" s="3" t="s">
        <v>41</v>
      </c>
      <c r="B2836" s="6">
        <v>4</v>
      </c>
      <c r="C2836" s="28" t="s">
        <v>6</v>
      </c>
      <c r="D2836">
        <v>5</v>
      </c>
      <c r="E2836" s="76">
        <v>2183.0141951632077</v>
      </c>
      <c r="F2836" s="76">
        <v>3.3390565597407504</v>
      </c>
      <c r="G2836" s="76">
        <v>7.6884618591230334</v>
      </c>
      <c r="H2836" s="35">
        <f t="shared" si="49"/>
        <v>2981</v>
      </c>
    </row>
    <row r="2837" spans="1:8" x14ac:dyDescent="0.2">
      <c r="A2837" s="3" t="s">
        <v>41</v>
      </c>
      <c r="B2837" s="6">
        <v>4</v>
      </c>
      <c r="C2837" s="28" t="s">
        <v>6</v>
      </c>
      <c r="D2837">
        <v>5</v>
      </c>
      <c r="E2837" s="76">
        <v>311.01767270538954</v>
      </c>
      <c r="F2837" s="76">
        <v>2.4927850672916838</v>
      </c>
      <c r="G2837" s="76">
        <v>5.7398497359839897</v>
      </c>
      <c r="H2837" s="35">
        <f t="shared" si="49"/>
        <v>403</v>
      </c>
    </row>
    <row r="2838" spans="1:8" x14ac:dyDescent="0.2">
      <c r="A2838" s="3" t="s">
        <v>41</v>
      </c>
      <c r="B2838" s="6">
        <v>4</v>
      </c>
      <c r="C2838" s="28" t="s">
        <v>6</v>
      </c>
      <c r="D2838">
        <v>10</v>
      </c>
      <c r="E2838" s="76">
        <v>7054.4463036358802</v>
      </c>
      <c r="F2838" s="76">
        <v>3.8484629320928674</v>
      </c>
      <c r="G2838" s="76">
        <v>8.8614133783771933</v>
      </c>
      <c r="H2838" s="35">
        <f t="shared" si="49"/>
        <v>8103</v>
      </c>
    </row>
    <row r="2839" spans="1:8" x14ac:dyDescent="0.2">
      <c r="A2839" s="3" t="s">
        <v>41</v>
      </c>
      <c r="B2839" s="6">
        <v>4</v>
      </c>
      <c r="C2839" s="28" t="s">
        <v>6</v>
      </c>
      <c r="D2839">
        <v>5</v>
      </c>
      <c r="E2839" s="76">
        <v>139.40817400304707</v>
      </c>
      <c r="F2839" s="76">
        <v>2.1442882387572841</v>
      </c>
      <c r="G2839" s="76">
        <v>4.9374061336449797</v>
      </c>
      <c r="H2839" s="35">
        <f t="shared" si="49"/>
        <v>148</v>
      </c>
    </row>
    <row r="2840" spans="1:8" x14ac:dyDescent="0.2">
      <c r="A2840" s="3" t="s">
        <v>41</v>
      </c>
      <c r="B2840" s="6">
        <v>4</v>
      </c>
      <c r="C2840" s="28" t="s">
        <v>6</v>
      </c>
      <c r="D2840">
        <v>0</v>
      </c>
      <c r="E2840" s="76">
        <v>27.68528525976005</v>
      </c>
      <c r="F2840" s="76">
        <v>1.442249002693589</v>
      </c>
      <c r="G2840" s="76">
        <v>3.3209010539877872</v>
      </c>
      <c r="H2840" s="35">
        <f t="shared" si="49"/>
        <v>55</v>
      </c>
    </row>
    <row r="2841" spans="1:8" x14ac:dyDescent="0.2">
      <c r="A2841" s="3" t="s">
        <v>41</v>
      </c>
      <c r="B2841" s="6">
        <v>4</v>
      </c>
      <c r="C2841" s="28" t="s">
        <v>6</v>
      </c>
      <c r="D2841">
        <v>15</v>
      </c>
      <c r="E2841" s="76">
        <v>24.740042147019622</v>
      </c>
      <c r="F2841" s="76">
        <v>1.3934004351557721</v>
      </c>
      <c r="G2841" s="76">
        <v>3.2084230705610968</v>
      </c>
      <c r="H2841" s="35">
        <f t="shared" si="49"/>
        <v>55</v>
      </c>
    </row>
    <row r="2842" spans="1:8" x14ac:dyDescent="0.2">
      <c r="A2842" s="3" t="s">
        <v>41</v>
      </c>
      <c r="B2842" s="6">
        <v>4</v>
      </c>
      <c r="C2842" s="28" t="s">
        <v>6</v>
      </c>
      <c r="D2842">
        <v>25</v>
      </c>
      <c r="E2842" s="76">
        <v>7829.6342909091618</v>
      </c>
      <c r="F2842" s="76">
        <v>3.8937414773645451</v>
      </c>
      <c r="G2842" s="76">
        <v>8.9656710817522143</v>
      </c>
      <c r="H2842" s="35">
        <f t="shared" si="49"/>
        <v>8103</v>
      </c>
    </row>
    <row r="2843" spans="1:8" x14ac:dyDescent="0.2">
      <c r="A2843" s="3" t="s">
        <v>41</v>
      </c>
      <c r="B2843" s="6">
        <v>4</v>
      </c>
      <c r="C2843" s="28" t="s">
        <v>6</v>
      </c>
      <c r="D2843">
        <v>5</v>
      </c>
      <c r="E2843" s="76">
        <v>106.81415022205297</v>
      </c>
      <c r="F2843" s="76">
        <v>2.028628789736389</v>
      </c>
      <c r="G2843" s="76">
        <v>4.6710904104655615</v>
      </c>
      <c r="H2843" s="35">
        <f t="shared" si="49"/>
        <v>148</v>
      </c>
    </row>
    <row r="2844" spans="1:8" x14ac:dyDescent="0.2">
      <c r="A2844" s="3" t="s">
        <v>41</v>
      </c>
      <c r="B2844" s="2">
        <v>5</v>
      </c>
      <c r="C2844" s="3" t="s">
        <v>6</v>
      </c>
      <c r="D2844">
        <v>70</v>
      </c>
      <c r="E2844" s="76">
        <v>267.03537555513242</v>
      </c>
      <c r="F2844" s="76">
        <v>2.4265687984084265</v>
      </c>
      <c r="G2844" s="76">
        <v>5.5873811423397166</v>
      </c>
      <c r="H2844" s="35">
        <f t="shared" si="49"/>
        <v>403</v>
      </c>
    </row>
    <row r="2845" spans="1:8" x14ac:dyDescent="0.2">
      <c r="A2845" s="3" t="s">
        <v>41</v>
      </c>
      <c r="B2845" s="2">
        <v>5</v>
      </c>
      <c r="C2845" s="3" t="s">
        <v>6</v>
      </c>
      <c r="D2845">
        <v>5</v>
      </c>
      <c r="E2845" s="76">
        <v>189.67365646048376</v>
      </c>
      <c r="F2845" s="76">
        <v>2.2780070164537025</v>
      </c>
      <c r="G2845" s="76">
        <v>5.2453049978221369</v>
      </c>
      <c r="H2845" s="35">
        <f t="shared" si="49"/>
        <v>403</v>
      </c>
    </row>
    <row r="2846" spans="1:8" x14ac:dyDescent="0.2">
      <c r="A2846" s="3" t="s">
        <v>41</v>
      </c>
      <c r="B2846" s="2">
        <v>5</v>
      </c>
      <c r="C2846" s="3" t="s">
        <v>6</v>
      </c>
      <c r="D2846">
        <v>20</v>
      </c>
      <c r="E2846" s="76">
        <v>14.576989912656641</v>
      </c>
      <c r="F2846" s="76">
        <v>1.1636678532490148</v>
      </c>
      <c r="G2846" s="76">
        <v>2.6794442520875643</v>
      </c>
      <c r="H2846" s="35">
        <f t="shared" si="49"/>
        <v>20</v>
      </c>
    </row>
    <row r="2847" spans="1:8" x14ac:dyDescent="0.2">
      <c r="A2847" s="3" t="s">
        <v>41</v>
      </c>
      <c r="B2847" s="2">
        <v>5</v>
      </c>
      <c r="C2847" s="3" t="s">
        <v>6</v>
      </c>
      <c r="D2847">
        <v>0</v>
      </c>
      <c r="E2847" s="76">
        <v>14.404202316709201</v>
      </c>
      <c r="F2847" s="76">
        <v>1.1584892127001738</v>
      </c>
      <c r="G2847" s="76">
        <v>2.6675199915578283</v>
      </c>
      <c r="H2847" s="35">
        <f t="shared" si="49"/>
        <v>20</v>
      </c>
    </row>
    <row r="2848" spans="1:8" x14ac:dyDescent="0.2">
      <c r="A2848" s="3" t="s">
        <v>41</v>
      </c>
      <c r="B2848" s="2">
        <v>5</v>
      </c>
      <c r="C2848" s="3" t="s">
        <v>6</v>
      </c>
      <c r="D2848">
        <v>10</v>
      </c>
      <c r="E2848" s="76">
        <v>1949.3582415524666</v>
      </c>
      <c r="F2848" s="76">
        <v>3.2898916585288824</v>
      </c>
      <c r="G2848" s="76">
        <v>7.5752554904940617</v>
      </c>
      <c r="H2848" s="35">
        <f t="shared" si="49"/>
        <v>2981</v>
      </c>
    </row>
    <row r="2849" spans="1:8" x14ac:dyDescent="0.2">
      <c r="A2849" s="3" t="s">
        <v>41</v>
      </c>
      <c r="B2849" s="2">
        <v>5</v>
      </c>
      <c r="C2849" s="3" t="s">
        <v>6</v>
      </c>
      <c r="D2849">
        <v>5</v>
      </c>
      <c r="E2849" s="76">
        <v>10.257300013970674</v>
      </c>
      <c r="F2849" s="76">
        <v>1.0110330583052265</v>
      </c>
      <c r="G2849" s="76">
        <v>2.3279896485777947</v>
      </c>
      <c r="H2849" s="35">
        <f t="shared" si="49"/>
        <v>20</v>
      </c>
    </row>
    <row r="2850" spans="1:8" x14ac:dyDescent="0.2">
      <c r="A2850" s="3" t="s">
        <v>41</v>
      </c>
      <c r="B2850" s="6">
        <v>5</v>
      </c>
      <c r="C2850" s="28" t="s">
        <v>6</v>
      </c>
      <c r="D2850">
        <v>0</v>
      </c>
      <c r="E2850" s="76">
        <v>570.19906662654751</v>
      </c>
      <c r="F2850" s="76">
        <v>2.7560265020662653</v>
      </c>
      <c r="G2850" s="76">
        <v>6.3459855395543059</v>
      </c>
      <c r="H2850" s="35">
        <f t="shared" si="49"/>
        <v>1097</v>
      </c>
    </row>
    <row r="2851" spans="1:8" x14ac:dyDescent="0.2">
      <c r="A2851" s="3" t="s">
        <v>41</v>
      </c>
      <c r="B2851" s="6">
        <v>5</v>
      </c>
      <c r="C2851" s="28" t="s">
        <v>6</v>
      </c>
      <c r="D2851">
        <v>10</v>
      </c>
      <c r="E2851" s="76">
        <v>1513.4622608668828</v>
      </c>
      <c r="F2851" s="76">
        <v>3.1799715960216246</v>
      </c>
      <c r="G2851" s="76">
        <v>7.3221551931438755</v>
      </c>
      <c r="H2851" s="35">
        <f t="shared" si="49"/>
        <v>2981</v>
      </c>
    </row>
    <row r="2852" spans="1:8" x14ac:dyDescent="0.2">
      <c r="A2852" s="3" t="s">
        <v>41</v>
      </c>
      <c r="B2852" s="6">
        <v>5</v>
      </c>
      <c r="C2852" s="28" t="s">
        <v>6</v>
      </c>
      <c r="D2852">
        <v>0</v>
      </c>
      <c r="E2852" s="76">
        <v>378.9546138392688</v>
      </c>
      <c r="F2852" s="76">
        <v>2.578587199045983</v>
      </c>
      <c r="G2852" s="76">
        <v>5.9374164455085499</v>
      </c>
      <c r="H2852" s="35">
        <f t="shared" si="49"/>
        <v>403</v>
      </c>
    </row>
    <row r="2853" spans="1:8" x14ac:dyDescent="0.2">
      <c r="A2853" s="3" t="s">
        <v>41</v>
      </c>
      <c r="B2853" s="6">
        <v>5</v>
      </c>
      <c r="C2853" s="28" t="s">
        <v>6</v>
      </c>
      <c r="D2853">
        <v>60</v>
      </c>
      <c r="E2853" s="76">
        <v>8.2466807156732074</v>
      </c>
      <c r="F2853" s="76">
        <v>0.91627918043610956</v>
      </c>
      <c r="G2853" s="76">
        <v>2.1098107818929872</v>
      </c>
      <c r="H2853" s="35">
        <f t="shared" si="49"/>
        <v>20</v>
      </c>
    </row>
    <row r="2854" spans="1:8" x14ac:dyDescent="0.2">
      <c r="A2854" s="3" t="s">
        <v>41</v>
      </c>
      <c r="B2854" s="6">
        <v>5</v>
      </c>
      <c r="C2854" s="28" t="s">
        <v>6</v>
      </c>
      <c r="D2854">
        <v>10</v>
      </c>
      <c r="E2854" s="76">
        <v>52.621676947629034</v>
      </c>
      <c r="F2854" s="76">
        <v>1.7211646840669979</v>
      </c>
      <c r="G2854" s="76">
        <v>3.9631281441204758</v>
      </c>
      <c r="H2854" s="35">
        <f t="shared" si="49"/>
        <v>55</v>
      </c>
    </row>
    <row r="2855" spans="1:8" x14ac:dyDescent="0.2">
      <c r="A2855" s="3" t="s">
        <v>41</v>
      </c>
      <c r="B2855" s="6">
        <v>5</v>
      </c>
      <c r="C2855" s="28" t="s">
        <v>6</v>
      </c>
      <c r="D2855">
        <v>5</v>
      </c>
      <c r="E2855" s="76">
        <v>12.370021073509811</v>
      </c>
      <c r="F2855" s="76">
        <v>1.0923704394917908</v>
      </c>
      <c r="G2855" s="76">
        <v>2.5152758900011518</v>
      </c>
      <c r="H2855" s="35">
        <f t="shared" si="49"/>
        <v>20</v>
      </c>
    </row>
    <row r="2856" spans="1:8" x14ac:dyDescent="0.2">
      <c r="A2856" s="3" t="s">
        <v>41</v>
      </c>
      <c r="B2856" s="6">
        <v>5</v>
      </c>
      <c r="C2856" s="28" t="s">
        <v>6</v>
      </c>
      <c r="D2856">
        <v>20</v>
      </c>
      <c r="E2856" s="76">
        <v>29.059732045705587</v>
      </c>
      <c r="F2856" s="76">
        <v>1.4632916054331664</v>
      </c>
      <c r="G2856" s="76">
        <v>3.3693534373737339</v>
      </c>
      <c r="H2856" s="35">
        <f t="shared" si="49"/>
        <v>55</v>
      </c>
    </row>
    <row r="2857" spans="1:8" x14ac:dyDescent="0.2">
      <c r="A2857" s="3" t="s">
        <v>41</v>
      </c>
      <c r="B2857" s="6">
        <v>5</v>
      </c>
      <c r="C2857" s="28" t="s">
        <v>6</v>
      </c>
      <c r="D2857">
        <v>60</v>
      </c>
      <c r="E2857" s="76">
        <v>1713.7387925332321</v>
      </c>
      <c r="F2857" s="76">
        <v>3.2339446276184947</v>
      </c>
      <c r="G2857" s="76">
        <v>7.446432691122526</v>
      </c>
      <c r="H2857" s="35">
        <f t="shared" si="49"/>
        <v>2981</v>
      </c>
    </row>
    <row r="2858" spans="1:8" x14ac:dyDescent="0.2">
      <c r="A2858" s="3" t="s">
        <v>41</v>
      </c>
      <c r="B2858" s="6">
        <v>5</v>
      </c>
      <c r="C2858" s="28" t="s">
        <v>6</v>
      </c>
      <c r="D2858">
        <v>0</v>
      </c>
      <c r="E2858" s="76">
        <v>26.703537555513243</v>
      </c>
      <c r="F2858" s="76">
        <v>1.4265687984084265</v>
      </c>
      <c r="G2858" s="76">
        <v>3.2847960493456712</v>
      </c>
      <c r="H2858" s="35">
        <f t="shared" si="49"/>
        <v>55</v>
      </c>
    </row>
    <row r="2859" spans="1:8" x14ac:dyDescent="0.2">
      <c r="A2859" s="3" t="s">
        <v>41</v>
      </c>
      <c r="B2859" s="2">
        <v>6</v>
      </c>
      <c r="C2859" s="3" t="s">
        <v>6</v>
      </c>
      <c r="D2859">
        <v>0</v>
      </c>
      <c r="E2859" s="76">
        <v>4.7752208334564861</v>
      </c>
      <c r="F2859" s="76">
        <v>0.67899346063890642</v>
      </c>
      <c r="G2859" s="76">
        <v>1.5634402207075853</v>
      </c>
      <c r="H2859" s="35">
        <f t="shared" si="49"/>
        <v>7</v>
      </c>
    </row>
    <row r="2860" spans="1:8" x14ac:dyDescent="0.2">
      <c r="A2860" s="3" t="s">
        <v>41</v>
      </c>
      <c r="B2860" s="2">
        <v>6</v>
      </c>
      <c r="C2860" s="3" t="s">
        <v>6</v>
      </c>
      <c r="D2860">
        <v>90</v>
      </c>
      <c r="E2860" s="76">
        <v>639.7068040872216</v>
      </c>
      <c r="F2860" s="76">
        <v>2.8059809700106997</v>
      </c>
      <c r="G2860" s="76">
        <v>6.4610099527716089</v>
      </c>
      <c r="H2860" s="35">
        <f t="shared" si="49"/>
        <v>1097</v>
      </c>
    </row>
    <row r="2861" spans="1:8" x14ac:dyDescent="0.2">
      <c r="A2861" s="3" t="s">
        <v>41</v>
      </c>
      <c r="B2861" s="2">
        <v>6</v>
      </c>
      <c r="C2861" s="3" t="s">
        <v>6</v>
      </c>
      <c r="D2861">
        <v>5</v>
      </c>
      <c r="E2861" s="76">
        <v>258.7886948394592</v>
      </c>
      <c r="F2861" s="76">
        <v>2.4129453002962</v>
      </c>
      <c r="G2861" s="76">
        <v>5.5560118786720718</v>
      </c>
      <c r="H2861" s="35">
        <f t="shared" si="49"/>
        <v>403</v>
      </c>
    </row>
    <row r="2862" spans="1:8" x14ac:dyDescent="0.2">
      <c r="A2862" s="3" t="s">
        <v>41</v>
      </c>
      <c r="B2862" s="2">
        <v>6</v>
      </c>
      <c r="C2862" s="3" t="s">
        <v>6</v>
      </c>
      <c r="D2862">
        <v>0</v>
      </c>
      <c r="E2862" s="76">
        <v>4.6495571273128942</v>
      </c>
      <c r="F2862" s="76">
        <v>0.66741158808909129</v>
      </c>
      <c r="G2862" s="76">
        <v>1.5367719736254239</v>
      </c>
      <c r="H2862" s="35">
        <f t="shared" si="49"/>
        <v>7</v>
      </c>
    </row>
    <row r="2863" spans="1:8" x14ac:dyDescent="0.2">
      <c r="A2863" s="3" t="s">
        <v>41</v>
      </c>
      <c r="B2863" s="2">
        <v>6</v>
      </c>
      <c r="C2863" s="3" t="s">
        <v>6</v>
      </c>
      <c r="D2863">
        <v>0</v>
      </c>
      <c r="E2863" s="76">
        <v>3.9584067435231391</v>
      </c>
      <c r="F2863" s="76">
        <v>0.59752041781169674</v>
      </c>
      <c r="G2863" s="76">
        <v>1.3758416068127868</v>
      </c>
      <c r="H2863" s="35">
        <f t="shared" si="49"/>
        <v>7</v>
      </c>
    </row>
    <row r="2864" spans="1:8" x14ac:dyDescent="0.2">
      <c r="A2864" s="3" t="s">
        <v>41</v>
      </c>
      <c r="B2864" s="2">
        <v>6</v>
      </c>
      <c r="C2864" s="3" t="s">
        <v>6</v>
      </c>
      <c r="D2864">
        <v>2</v>
      </c>
      <c r="E2864" s="76">
        <v>360.10505791773005</v>
      </c>
      <c r="F2864" s="76">
        <v>2.5564292213722113</v>
      </c>
      <c r="G2864" s="76">
        <v>5.8863958164260293</v>
      </c>
      <c r="H2864" s="35">
        <f t="shared" si="49"/>
        <v>403</v>
      </c>
    </row>
    <row r="2865" spans="1:8" x14ac:dyDescent="0.2">
      <c r="A2865" s="3" t="s">
        <v>41</v>
      </c>
      <c r="B2865" s="2">
        <v>6</v>
      </c>
      <c r="C2865" s="3" t="s">
        <v>6</v>
      </c>
      <c r="D2865">
        <v>0</v>
      </c>
      <c r="E2865" s="76">
        <v>127.23450247038662</v>
      </c>
      <c r="F2865" s="76">
        <v>2.1046048959088024</v>
      </c>
      <c r="G2865" s="76">
        <v>4.8460318599618937</v>
      </c>
      <c r="H2865" s="35">
        <f t="shared" si="49"/>
        <v>148</v>
      </c>
    </row>
    <row r="2866" spans="1:8" x14ac:dyDescent="0.2">
      <c r="A2866" s="3" t="s">
        <v>41</v>
      </c>
      <c r="B2866" s="2">
        <v>6</v>
      </c>
      <c r="C2866" s="3" t="s">
        <v>6</v>
      </c>
      <c r="D2866">
        <v>0</v>
      </c>
      <c r="E2866" s="76">
        <v>0.78539816339744828</v>
      </c>
      <c r="F2866" s="76">
        <v>-0.10491011863382856</v>
      </c>
      <c r="G2866" s="76">
        <v>-0.24156447527049049</v>
      </c>
      <c r="H2866" s="35">
        <f t="shared" si="49"/>
        <v>1</v>
      </c>
    </row>
    <row r="2867" spans="1:8" x14ac:dyDescent="0.2">
      <c r="A2867" s="3" t="s">
        <v>41</v>
      </c>
      <c r="B2867" s="6">
        <v>6</v>
      </c>
      <c r="C2867" s="28" t="s">
        <v>6</v>
      </c>
      <c r="D2867">
        <v>5</v>
      </c>
      <c r="E2867" s="76">
        <v>212.05750411731103</v>
      </c>
      <c r="F2867" s="76">
        <v>2.3264536455251585</v>
      </c>
      <c r="G2867" s="76">
        <v>5.3568574837278842</v>
      </c>
      <c r="H2867" s="35">
        <f t="shared" si="49"/>
        <v>403</v>
      </c>
    </row>
    <row r="2868" spans="1:8" x14ac:dyDescent="0.2">
      <c r="A2868" s="3" t="s">
        <v>41</v>
      </c>
      <c r="B2868" s="6">
        <v>6</v>
      </c>
      <c r="C2868" s="28" t="s">
        <v>6</v>
      </c>
      <c r="D2868">
        <v>5</v>
      </c>
      <c r="E2868" s="76">
        <v>136.65928043115599</v>
      </c>
      <c r="F2868" s="76">
        <v>2.1356391296487711</v>
      </c>
      <c r="G2868" s="76">
        <v>4.9174908239440382</v>
      </c>
      <c r="H2868" s="35">
        <f t="shared" si="49"/>
        <v>148</v>
      </c>
    </row>
    <row r="2869" spans="1:8" x14ac:dyDescent="0.2">
      <c r="A2869" s="3" t="s">
        <v>41</v>
      </c>
      <c r="B2869" s="6">
        <v>6</v>
      </c>
      <c r="C2869" s="28" t="s">
        <v>6</v>
      </c>
      <c r="D2869">
        <v>10</v>
      </c>
      <c r="E2869" s="76">
        <v>281.95794065968391</v>
      </c>
      <c r="F2869" s="76">
        <v>2.4501843299444905</v>
      </c>
      <c r="G2869" s="76">
        <v>5.6417579132177886</v>
      </c>
      <c r="H2869" s="35">
        <f t="shared" si="49"/>
        <v>403</v>
      </c>
    </row>
    <row r="2870" spans="1:8" x14ac:dyDescent="0.2">
      <c r="A2870" s="3" t="s">
        <v>41</v>
      </c>
      <c r="B2870" s="6">
        <v>6</v>
      </c>
      <c r="C2870" s="28" t="s">
        <v>6</v>
      </c>
      <c r="D2870">
        <v>0</v>
      </c>
      <c r="E2870" s="76">
        <v>13.351768777756622</v>
      </c>
      <c r="F2870" s="76">
        <v>1.1255388027444455</v>
      </c>
      <c r="G2870" s="76">
        <v>2.5916488687857258</v>
      </c>
      <c r="H2870" s="35">
        <f t="shared" si="49"/>
        <v>20</v>
      </c>
    </row>
    <row r="2871" spans="1:8" x14ac:dyDescent="0.2">
      <c r="A2871" s="3" t="s">
        <v>41</v>
      </c>
      <c r="B2871" s="6">
        <v>6</v>
      </c>
      <c r="C2871" s="28" t="s">
        <v>6</v>
      </c>
      <c r="D2871">
        <v>30</v>
      </c>
      <c r="E2871" s="76">
        <v>1.7671458676442586</v>
      </c>
      <c r="F2871" s="76">
        <v>0.24727239947753393</v>
      </c>
      <c r="G2871" s="76">
        <v>0.56936574094583825</v>
      </c>
      <c r="H2871" s="35">
        <f t="shared" si="49"/>
        <v>3</v>
      </c>
    </row>
    <row r="2872" spans="1:8" x14ac:dyDescent="0.2">
      <c r="A2872" s="3" t="s">
        <v>41</v>
      </c>
      <c r="B2872" s="6">
        <v>6</v>
      </c>
      <c r="C2872" s="28" t="s">
        <v>6</v>
      </c>
      <c r="D2872">
        <v>5</v>
      </c>
      <c r="E2872" s="76">
        <v>95.033177771091246</v>
      </c>
      <c r="F2872" s="76">
        <v>1.9778752516826215</v>
      </c>
      <c r="G2872" s="76">
        <v>4.5542260703262505</v>
      </c>
      <c r="H2872" s="35">
        <f t="shared" si="49"/>
        <v>148</v>
      </c>
    </row>
    <row r="2873" spans="1:8" x14ac:dyDescent="0.2">
      <c r="A2873" s="3" t="s">
        <v>41</v>
      </c>
      <c r="B2873" s="6">
        <v>6</v>
      </c>
      <c r="C2873" s="28" t="s">
        <v>6</v>
      </c>
      <c r="D2873">
        <v>0</v>
      </c>
      <c r="E2873" s="76">
        <v>76.18362184955248</v>
      </c>
      <c r="F2873" s="76">
        <v>1.8818616156324164</v>
      </c>
      <c r="G2873" s="76">
        <v>4.333146503232892</v>
      </c>
      <c r="H2873" s="35">
        <f t="shared" si="49"/>
        <v>148</v>
      </c>
    </row>
    <row r="2874" spans="1:8" x14ac:dyDescent="0.2">
      <c r="A2874" s="3" t="s">
        <v>41</v>
      </c>
      <c r="B2874" s="6">
        <v>6</v>
      </c>
      <c r="C2874" s="28" t="s">
        <v>6</v>
      </c>
      <c r="D2874">
        <v>5</v>
      </c>
      <c r="E2874" s="76">
        <v>111.52653920243766</v>
      </c>
      <c r="F2874" s="76">
        <v>2.0473782257492279</v>
      </c>
      <c r="G2874" s="76">
        <v>4.71426258233077</v>
      </c>
      <c r="H2874" s="35">
        <f t="shared" si="49"/>
        <v>148</v>
      </c>
    </row>
    <row r="2875" spans="1:8" x14ac:dyDescent="0.2">
      <c r="A2875" s="3" t="s">
        <v>41</v>
      </c>
      <c r="B2875" s="6">
        <v>6</v>
      </c>
      <c r="C2875" s="28" t="s">
        <v>6</v>
      </c>
      <c r="D2875">
        <v>0</v>
      </c>
      <c r="E2875" s="76">
        <v>10.602875205865551</v>
      </c>
      <c r="F2875" s="76">
        <v>1.0254236498611775</v>
      </c>
      <c r="G2875" s="76">
        <v>2.3611252101738933</v>
      </c>
      <c r="H2875" s="35">
        <f t="shared" si="49"/>
        <v>20</v>
      </c>
    </row>
    <row r="2876" spans="1:8" x14ac:dyDescent="0.2">
      <c r="A2876" s="3" t="s">
        <v>41</v>
      </c>
      <c r="B2876" s="6">
        <v>6</v>
      </c>
      <c r="C2876" s="28" t="s">
        <v>6</v>
      </c>
      <c r="D2876">
        <v>0</v>
      </c>
      <c r="E2876" s="76">
        <v>2.3561944901923448</v>
      </c>
      <c r="F2876" s="76">
        <v>0.37221113608583389</v>
      </c>
      <c r="G2876" s="76">
        <v>0.85704781339761926</v>
      </c>
      <c r="H2876" s="35">
        <f t="shared" si="49"/>
        <v>3</v>
      </c>
    </row>
    <row r="2877" spans="1:8" x14ac:dyDescent="0.2">
      <c r="A2877" s="3" t="s">
        <v>41</v>
      </c>
      <c r="B2877" s="2">
        <v>7</v>
      </c>
      <c r="C2877" s="3" t="s">
        <v>6</v>
      </c>
      <c r="D2877">
        <v>30</v>
      </c>
      <c r="E2877" s="76">
        <v>12.377875055143784</v>
      </c>
      <c r="F2877" s="76">
        <v>1.0926460945197078</v>
      </c>
      <c r="G2877" s="76">
        <v>2.5159106091592425</v>
      </c>
      <c r="H2877" s="35">
        <f t="shared" si="49"/>
        <v>20</v>
      </c>
    </row>
    <row r="2878" spans="1:8" x14ac:dyDescent="0.2">
      <c r="A2878" s="3" t="s">
        <v>41</v>
      </c>
      <c r="B2878" s="2">
        <v>7</v>
      </c>
      <c r="C2878" s="3" t="s">
        <v>6</v>
      </c>
      <c r="D2878">
        <v>65</v>
      </c>
      <c r="E2878" s="76">
        <v>428.82739721500678</v>
      </c>
      <c r="F2878" s="76">
        <v>2.6322825240709089</v>
      </c>
      <c r="G2878" s="76">
        <v>6.0610545004744143</v>
      </c>
      <c r="H2878" s="35">
        <f t="shared" si="49"/>
        <v>1097</v>
      </c>
    </row>
    <row r="2879" spans="1:8" x14ac:dyDescent="0.2">
      <c r="A2879" s="3" t="s">
        <v>41</v>
      </c>
      <c r="B2879" s="2">
        <v>7</v>
      </c>
      <c r="C2879" s="3" t="s">
        <v>6</v>
      </c>
      <c r="D2879">
        <v>0</v>
      </c>
      <c r="E2879" s="76">
        <v>0.28274333882308139</v>
      </c>
      <c r="F2879" s="76">
        <v>-0.54860761786654122</v>
      </c>
      <c r="G2879" s="76">
        <v>-1.2632157228024719</v>
      </c>
      <c r="H2879" s="35">
        <f t="shared" si="49"/>
        <v>0.37</v>
      </c>
    </row>
    <row r="2880" spans="1:8" x14ac:dyDescent="0.2">
      <c r="A2880" s="3" t="s">
        <v>41</v>
      </c>
      <c r="B2880" s="2">
        <v>7</v>
      </c>
      <c r="C2880" s="3" t="s">
        <v>6</v>
      </c>
      <c r="D2880">
        <v>40</v>
      </c>
      <c r="E2880" s="76">
        <v>19.634954084936208</v>
      </c>
      <c r="F2880" s="76">
        <v>1.2930298900382091</v>
      </c>
      <c r="G2880" s="76">
        <v>2.9773113495977102</v>
      </c>
      <c r="H2880" s="35">
        <f t="shared" si="49"/>
        <v>20</v>
      </c>
    </row>
    <row r="2881" spans="1:8" x14ac:dyDescent="0.2">
      <c r="A2881" s="3" t="s">
        <v>41</v>
      </c>
      <c r="B2881" s="2">
        <v>7</v>
      </c>
      <c r="C2881" s="3" t="s">
        <v>6</v>
      </c>
      <c r="D2881">
        <v>30</v>
      </c>
      <c r="E2881" s="76">
        <v>5.497787143782138</v>
      </c>
      <c r="F2881" s="76">
        <v>0.74018792138042833</v>
      </c>
      <c r="G2881" s="76">
        <v>1.7043456737848228</v>
      </c>
      <c r="H2881" s="35">
        <f t="shared" si="49"/>
        <v>7</v>
      </c>
    </row>
    <row r="2882" spans="1:8" x14ac:dyDescent="0.2">
      <c r="A2882" s="3" t="s">
        <v>41</v>
      </c>
      <c r="B2882" s="6">
        <v>7</v>
      </c>
      <c r="C2882" s="28" t="s">
        <v>6</v>
      </c>
      <c r="D2882">
        <v>0</v>
      </c>
      <c r="E2882" s="76">
        <v>470.84619895677025</v>
      </c>
      <c r="F2882" s="76">
        <v>2.6728790688010391</v>
      </c>
      <c r="G2882" s="76">
        <v>6.1545314991970788</v>
      </c>
      <c r="H2882" s="35">
        <f t="shared" si="49"/>
        <v>1097</v>
      </c>
    </row>
    <row r="2883" spans="1:8" x14ac:dyDescent="0.2">
      <c r="A2883" s="3" t="s">
        <v>41</v>
      </c>
      <c r="B2883" s="6">
        <v>7</v>
      </c>
      <c r="C2883" s="28" t="s">
        <v>6</v>
      </c>
      <c r="D2883">
        <v>75</v>
      </c>
      <c r="E2883" s="76">
        <v>1224.4357367366219</v>
      </c>
      <c r="F2883" s="76">
        <v>3.0879359965550131</v>
      </c>
      <c r="G2883" s="76">
        <v>7.1102353937872858</v>
      </c>
      <c r="H2883" s="35">
        <f t="shared" ref="H2883:H2946" si="50">VLOOKUP(E2883,J$2:K$16,2)</f>
        <v>2981</v>
      </c>
    </row>
    <row r="2884" spans="1:8" x14ac:dyDescent="0.2">
      <c r="A2884" s="3" t="s">
        <v>41</v>
      </c>
      <c r="B2884" s="6">
        <v>7</v>
      </c>
      <c r="C2884" s="28" t="s">
        <v>6</v>
      </c>
      <c r="D2884">
        <v>15</v>
      </c>
      <c r="E2884" s="76">
        <v>301.59289474462014</v>
      </c>
      <c r="F2884" s="76">
        <v>2.4794211057337021</v>
      </c>
      <c r="G2884" s="76">
        <v>5.709078077317236</v>
      </c>
      <c r="H2884" s="35">
        <f t="shared" si="50"/>
        <v>403</v>
      </c>
    </row>
    <row r="2885" spans="1:8" x14ac:dyDescent="0.2">
      <c r="A2885" s="3" t="s">
        <v>41</v>
      </c>
      <c r="B2885" s="6">
        <v>7</v>
      </c>
      <c r="C2885" s="28" t="s">
        <v>6</v>
      </c>
      <c r="D2885">
        <v>10</v>
      </c>
      <c r="E2885" s="76">
        <v>606.32738214283006</v>
      </c>
      <c r="F2885" s="76">
        <v>2.7827071817019076</v>
      </c>
      <c r="G2885" s="76">
        <v>6.4074200747542855</v>
      </c>
      <c r="H2885" s="35">
        <f t="shared" si="50"/>
        <v>1097</v>
      </c>
    </row>
    <row r="2886" spans="1:8" x14ac:dyDescent="0.2">
      <c r="A2886" s="3" t="s">
        <v>41</v>
      </c>
      <c r="B2886" s="6">
        <v>7</v>
      </c>
      <c r="C2886" s="28" t="s">
        <v>6</v>
      </c>
      <c r="D2886">
        <v>10</v>
      </c>
      <c r="E2886" s="76">
        <v>490.87385212340519</v>
      </c>
      <c r="F2886" s="76">
        <v>2.6909698987102466</v>
      </c>
      <c r="G2886" s="76">
        <v>6.1961871744659112</v>
      </c>
      <c r="H2886" s="35">
        <f t="shared" si="50"/>
        <v>1097</v>
      </c>
    </row>
    <row r="2887" spans="1:8" x14ac:dyDescent="0.2">
      <c r="A2887" s="3" t="s">
        <v>41</v>
      </c>
      <c r="B2887" s="6">
        <v>7</v>
      </c>
      <c r="C2887" s="28" t="s">
        <v>6</v>
      </c>
      <c r="D2887">
        <v>5</v>
      </c>
      <c r="E2887" s="76">
        <v>346.36059005827468</v>
      </c>
      <c r="F2887" s="76">
        <v>2.5395284708340098</v>
      </c>
      <c r="G2887" s="76">
        <v>5.8474804001763552</v>
      </c>
      <c r="H2887" s="35">
        <f t="shared" si="50"/>
        <v>403</v>
      </c>
    </row>
    <row r="2888" spans="1:8" x14ac:dyDescent="0.2">
      <c r="A2888" s="3" t="s">
        <v>41</v>
      </c>
      <c r="B2888" s="6">
        <v>7</v>
      </c>
      <c r="C2888" s="28" t="s">
        <v>6</v>
      </c>
      <c r="D2888">
        <v>0</v>
      </c>
      <c r="E2888" s="76">
        <v>3.1415926535897931</v>
      </c>
      <c r="F2888" s="76">
        <v>0.49714987269413385</v>
      </c>
      <c r="G2888" s="76">
        <v>1.1447298858494002</v>
      </c>
      <c r="H2888" s="35">
        <f t="shared" si="50"/>
        <v>7</v>
      </c>
    </row>
    <row r="2889" spans="1:8" x14ac:dyDescent="0.2">
      <c r="A2889" s="3" t="s">
        <v>41</v>
      </c>
      <c r="B2889" s="6">
        <v>7</v>
      </c>
      <c r="C2889" s="28" t="s">
        <v>6</v>
      </c>
      <c r="D2889">
        <v>20</v>
      </c>
      <c r="E2889" s="76">
        <v>400.55306333269863</v>
      </c>
      <c r="F2889" s="76">
        <v>2.6026600574641079</v>
      </c>
      <c r="G2889" s="76">
        <v>5.9928462504478812</v>
      </c>
      <c r="H2889" s="35">
        <f t="shared" si="50"/>
        <v>403</v>
      </c>
    </row>
    <row r="2890" spans="1:8" x14ac:dyDescent="0.2">
      <c r="A2890" s="3" t="s">
        <v>41</v>
      </c>
      <c r="B2890" s="6">
        <v>7</v>
      </c>
      <c r="C2890" s="28" t="s">
        <v>6</v>
      </c>
      <c r="D2890">
        <v>5</v>
      </c>
      <c r="E2890" s="76">
        <v>1.1780972450961724</v>
      </c>
      <c r="F2890" s="76">
        <v>7.1181140421852696E-2</v>
      </c>
      <c r="G2890" s="76">
        <v>0.16390063283767389</v>
      </c>
      <c r="H2890" s="35">
        <f t="shared" si="50"/>
        <v>3</v>
      </c>
    </row>
    <row r="2891" spans="1:8" x14ac:dyDescent="0.2">
      <c r="A2891" s="3" t="s">
        <v>41</v>
      </c>
      <c r="B2891" s="6">
        <v>7</v>
      </c>
      <c r="C2891" s="28" t="s">
        <v>6</v>
      </c>
      <c r="D2891">
        <v>5</v>
      </c>
      <c r="E2891" s="76">
        <v>1.1780972450961724</v>
      </c>
      <c r="F2891" s="76">
        <v>7.1181140421852696E-2</v>
      </c>
      <c r="G2891" s="76">
        <v>0.16390063283767389</v>
      </c>
      <c r="H2891" s="35">
        <f t="shared" si="50"/>
        <v>3</v>
      </c>
    </row>
    <row r="2892" spans="1:8" x14ac:dyDescent="0.2">
      <c r="A2892" s="3" t="s">
        <v>41</v>
      </c>
      <c r="B2892" s="6">
        <v>7</v>
      </c>
      <c r="C2892" s="28" t="s">
        <v>6</v>
      </c>
      <c r="D2892">
        <v>5</v>
      </c>
      <c r="E2892" s="76">
        <v>73.827427359360144</v>
      </c>
      <c r="F2892" s="76">
        <v>1.8682177349658702</v>
      </c>
      <c r="G2892" s="76">
        <v>4.3017303069995139</v>
      </c>
      <c r="H2892" s="35">
        <f t="shared" si="50"/>
        <v>148</v>
      </c>
    </row>
    <row r="2893" spans="1:8" x14ac:dyDescent="0.2">
      <c r="A2893" s="3" t="s">
        <v>41</v>
      </c>
      <c r="B2893" s="2">
        <v>8</v>
      </c>
      <c r="C2893" s="3" t="s">
        <v>6</v>
      </c>
      <c r="D2893">
        <v>10</v>
      </c>
      <c r="E2893" s="76">
        <v>14.137166941154069</v>
      </c>
      <c r="F2893" s="76">
        <v>1.1503623864694774</v>
      </c>
      <c r="G2893" s="76">
        <v>2.6488072826256741</v>
      </c>
      <c r="H2893" s="35">
        <f t="shared" si="50"/>
        <v>20</v>
      </c>
    </row>
    <row r="2894" spans="1:8" x14ac:dyDescent="0.2">
      <c r="A2894" s="3" t="s">
        <v>41</v>
      </c>
      <c r="B2894" s="2">
        <v>8</v>
      </c>
      <c r="C2894" s="3" t="s">
        <v>6</v>
      </c>
      <c r="D2894">
        <v>5</v>
      </c>
      <c r="E2894" s="76">
        <v>16.022122533307943</v>
      </c>
      <c r="F2894" s="76">
        <v>1.2047200487920702</v>
      </c>
      <c r="G2894" s="76">
        <v>2.7739704255796802</v>
      </c>
      <c r="H2894" s="35">
        <f t="shared" si="50"/>
        <v>20</v>
      </c>
    </row>
    <row r="2895" spans="1:8" x14ac:dyDescent="0.2">
      <c r="A2895" s="3" t="s">
        <v>41</v>
      </c>
      <c r="B2895" s="2">
        <v>8</v>
      </c>
      <c r="C2895" s="3" t="s">
        <v>6</v>
      </c>
      <c r="D2895">
        <v>15</v>
      </c>
      <c r="E2895" s="76">
        <v>436.87772838983062</v>
      </c>
      <c r="F2895" s="76">
        <v>2.6403599053551594</v>
      </c>
      <c r="G2895" s="76">
        <v>6.0796533582099599</v>
      </c>
      <c r="H2895" s="35">
        <f t="shared" si="50"/>
        <v>1097</v>
      </c>
    </row>
    <row r="2896" spans="1:8" x14ac:dyDescent="0.2">
      <c r="A2896" s="3" t="s">
        <v>41</v>
      </c>
      <c r="B2896" s="2">
        <v>8</v>
      </c>
      <c r="C2896" s="3" t="s">
        <v>6</v>
      </c>
      <c r="D2896">
        <v>5</v>
      </c>
      <c r="E2896" s="76">
        <v>424.11500823462205</v>
      </c>
      <c r="F2896" s="76">
        <v>2.6274836411891398</v>
      </c>
      <c r="G2896" s="76">
        <v>6.0500046642878296</v>
      </c>
      <c r="H2896" s="35">
        <f t="shared" si="50"/>
        <v>1097</v>
      </c>
    </row>
    <row r="2897" spans="1:8" x14ac:dyDescent="0.2">
      <c r="A2897" s="3" t="s">
        <v>41</v>
      </c>
      <c r="B2897" s="2">
        <v>8</v>
      </c>
      <c r="C2897" s="3" t="s">
        <v>6</v>
      </c>
      <c r="D2897">
        <v>30</v>
      </c>
      <c r="E2897" s="76">
        <v>15.904312808798327</v>
      </c>
      <c r="F2897" s="76">
        <v>1.2015149089168589</v>
      </c>
      <c r="G2897" s="76">
        <v>2.7665903182820575</v>
      </c>
      <c r="H2897" s="35">
        <f t="shared" si="50"/>
        <v>20</v>
      </c>
    </row>
    <row r="2898" spans="1:8" x14ac:dyDescent="0.2">
      <c r="A2898" s="3" t="s">
        <v>41</v>
      </c>
      <c r="B2898" s="2">
        <v>8</v>
      </c>
      <c r="C2898" s="3" t="s">
        <v>6</v>
      </c>
      <c r="D2898">
        <v>60</v>
      </c>
      <c r="E2898" s="76">
        <v>69.115038378975441</v>
      </c>
      <c r="F2898" s="76">
        <v>1.8395725535163401</v>
      </c>
      <c r="G2898" s="76">
        <v>4.235772339207716</v>
      </c>
      <c r="H2898" s="35">
        <f t="shared" si="50"/>
        <v>148</v>
      </c>
    </row>
    <row r="2899" spans="1:8" x14ac:dyDescent="0.2">
      <c r="A2899" s="3" t="s">
        <v>41</v>
      </c>
      <c r="B2899" s="2">
        <v>8</v>
      </c>
      <c r="C2899" s="3" t="s">
        <v>6</v>
      </c>
      <c r="D2899">
        <v>5</v>
      </c>
      <c r="E2899" s="76">
        <v>182.01602436735863</v>
      </c>
      <c r="F2899" s="76">
        <v>2.2601096241827059</v>
      </c>
      <c r="G2899" s="76">
        <v>5.2040947291754742</v>
      </c>
      <c r="H2899" s="35">
        <f t="shared" si="50"/>
        <v>403</v>
      </c>
    </row>
    <row r="2900" spans="1:8" x14ac:dyDescent="0.2">
      <c r="A2900" s="3" t="s">
        <v>41</v>
      </c>
      <c r="B2900" s="2">
        <v>8</v>
      </c>
      <c r="C2900" s="3" t="s">
        <v>6</v>
      </c>
      <c r="D2900">
        <v>5</v>
      </c>
      <c r="E2900" s="76">
        <v>127.23450247038662</v>
      </c>
      <c r="F2900" s="76">
        <v>2.1046048959088024</v>
      </c>
      <c r="G2900" s="76">
        <v>4.8460318599618937</v>
      </c>
      <c r="H2900" s="35">
        <f t="shared" si="50"/>
        <v>148</v>
      </c>
    </row>
    <row r="2901" spans="1:8" x14ac:dyDescent="0.2">
      <c r="A2901" s="3" t="s">
        <v>41</v>
      </c>
      <c r="B2901" s="7">
        <v>8</v>
      </c>
      <c r="C2901" t="s">
        <v>6</v>
      </c>
      <c r="D2901">
        <v>0</v>
      </c>
      <c r="E2901" s="76">
        <v>504.22562090116179</v>
      </c>
      <c r="F2901" s="76">
        <v>2.7026249094350248</v>
      </c>
      <c r="G2901" s="76">
        <v>6.2230238284194703</v>
      </c>
      <c r="H2901" s="35">
        <f t="shared" si="50"/>
        <v>1097</v>
      </c>
    </row>
    <row r="2902" spans="1:8" x14ac:dyDescent="0.2">
      <c r="A2902" s="3" t="s">
        <v>41</v>
      </c>
      <c r="B2902" s="7">
        <v>8</v>
      </c>
      <c r="C2902" t="s">
        <v>6</v>
      </c>
      <c r="D2902">
        <v>0</v>
      </c>
      <c r="E2902" s="76">
        <v>2964.0926686619696</v>
      </c>
      <c r="F2902" s="76">
        <v>3.4718917771950841</v>
      </c>
      <c r="G2902" s="76">
        <v>7.9943262506580046</v>
      </c>
      <c r="H2902" s="35">
        <f t="shared" si="50"/>
        <v>2981</v>
      </c>
    </row>
    <row r="2903" spans="1:8" x14ac:dyDescent="0.2">
      <c r="A2903" s="3" t="s">
        <v>41</v>
      </c>
      <c r="B2903" s="7">
        <v>8</v>
      </c>
      <c r="C2903" t="s">
        <v>6</v>
      </c>
      <c r="D2903">
        <v>5</v>
      </c>
      <c r="E2903" s="76">
        <v>141.37166941154069</v>
      </c>
      <c r="F2903" s="76">
        <v>2.1503623864694776</v>
      </c>
      <c r="G2903" s="76">
        <v>4.9513923756197196</v>
      </c>
      <c r="H2903" s="35">
        <f t="shared" si="50"/>
        <v>148</v>
      </c>
    </row>
    <row r="2904" spans="1:8" x14ac:dyDescent="0.2">
      <c r="A2904" s="3" t="s">
        <v>41</v>
      </c>
      <c r="B2904" s="7">
        <v>8</v>
      </c>
      <c r="C2904" t="s">
        <v>6</v>
      </c>
      <c r="D2904">
        <v>5</v>
      </c>
      <c r="E2904" s="76">
        <v>430.39819354180167</v>
      </c>
      <c r="F2904" s="76">
        <v>2.6338704398505408</v>
      </c>
      <c r="G2904" s="76">
        <v>6.064710811677525</v>
      </c>
      <c r="H2904" s="35">
        <f t="shared" si="50"/>
        <v>1097</v>
      </c>
    </row>
    <row r="2905" spans="1:8" x14ac:dyDescent="0.2">
      <c r="A2905" s="3" t="s">
        <v>41</v>
      </c>
      <c r="B2905" s="7">
        <v>8</v>
      </c>
      <c r="C2905" t="s">
        <v>6</v>
      </c>
      <c r="D2905">
        <v>5</v>
      </c>
      <c r="E2905" s="76">
        <v>1463.9821765728436</v>
      </c>
      <c r="F2905" s="76">
        <v>3.1655357893841338</v>
      </c>
      <c r="G2905" s="76">
        <v>7.2889155199750464</v>
      </c>
      <c r="H2905" s="35">
        <f t="shared" si="50"/>
        <v>2981</v>
      </c>
    </row>
    <row r="2906" spans="1:8" x14ac:dyDescent="0.2">
      <c r="A2906" s="3" t="s">
        <v>41</v>
      </c>
      <c r="B2906" s="7">
        <v>8</v>
      </c>
      <c r="C2906" t="s">
        <v>6</v>
      </c>
      <c r="D2906">
        <v>0</v>
      </c>
      <c r="E2906" s="76">
        <v>1.5707963267948966</v>
      </c>
      <c r="F2906" s="76">
        <v>0.19611987703015263</v>
      </c>
      <c r="G2906" s="76">
        <v>0.45158270528945482</v>
      </c>
      <c r="H2906" s="35">
        <f t="shared" si="50"/>
        <v>3</v>
      </c>
    </row>
    <row r="2907" spans="1:8" x14ac:dyDescent="0.2">
      <c r="A2907" s="3" t="s">
        <v>41</v>
      </c>
      <c r="B2907" s="7">
        <v>8</v>
      </c>
      <c r="C2907" t="s">
        <v>6</v>
      </c>
      <c r="D2907">
        <v>0</v>
      </c>
      <c r="E2907" s="76">
        <v>1.5707963267948966</v>
      </c>
      <c r="F2907" s="76">
        <v>0.19611987703015263</v>
      </c>
      <c r="G2907" s="76">
        <v>0.45158270528945482</v>
      </c>
      <c r="H2907" s="35">
        <f t="shared" si="50"/>
        <v>3</v>
      </c>
    </row>
    <row r="2908" spans="1:8" x14ac:dyDescent="0.2">
      <c r="A2908" s="3" t="s">
        <v>41</v>
      </c>
      <c r="B2908" s="7">
        <v>8</v>
      </c>
      <c r="C2908" t="s">
        <v>6</v>
      </c>
      <c r="D2908">
        <v>10</v>
      </c>
      <c r="E2908" s="76">
        <v>9.4247779607693793</v>
      </c>
      <c r="F2908" s="76">
        <v>0.97427112741379629</v>
      </c>
      <c r="G2908" s="76">
        <v>2.2433421745175099</v>
      </c>
      <c r="H2908" s="35">
        <f t="shared" si="50"/>
        <v>20</v>
      </c>
    </row>
    <row r="2909" spans="1:8" x14ac:dyDescent="0.2">
      <c r="A2909" s="3" t="s">
        <v>41</v>
      </c>
      <c r="B2909" s="7">
        <v>8</v>
      </c>
      <c r="C2909" t="s">
        <v>6</v>
      </c>
      <c r="D2909">
        <v>5</v>
      </c>
      <c r="E2909" s="76">
        <v>32.986722862692829</v>
      </c>
      <c r="F2909" s="76">
        <v>1.518339171764072</v>
      </c>
      <c r="G2909" s="76">
        <v>3.496105143012878</v>
      </c>
      <c r="H2909" s="35">
        <f t="shared" si="50"/>
        <v>55</v>
      </c>
    </row>
    <row r="2910" spans="1:8" x14ac:dyDescent="0.2">
      <c r="A2910" s="3" t="s">
        <v>41</v>
      </c>
      <c r="B2910" s="7">
        <v>8</v>
      </c>
      <c r="C2910" t="s">
        <v>6</v>
      </c>
      <c r="D2910">
        <v>0</v>
      </c>
      <c r="E2910" s="76">
        <v>0.78539816339744828</v>
      </c>
      <c r="F2910" s="76">
        <v>-0.10491011863382856</v>
      </c>
      <c r="G2910" s="76">
        <v>-0.24156447527049049</v>
      </c>
      <c r="H2910" s="35">
        <f t="shared" si="50"/>
        <v>1</v>
      </c>
    </row>
    <row r="2911" spans="1:8" x14ac:dyDescent="0.2">
      <c r="A2911" s="3" t="s">
        <v>41</v>
      </c>
      <c r="B2911" s="7">
        <v>8</v>
      </c>
      <c r="C2911" t="s">
        <v>6</v>
      </c>
      <c r="D2911">
        <v>0</v>
      </c>
      <c r="E2911" s="76">
        <v>24.347343065320896</v>
      </c>
      <c r="F2911" s="76">
        <v>1.386451575200444</v>
      </c>
      <c r="G2911" s="76">
        <v>3.1924227292146559</v>
      </c>
      <c r="H2911" s="35">
        <f t="shared" si="50"/>
        <v>55</v>
      </c>
    </row>
    <row r="2912" spans="1:8" x14ac:dyDescent="0.2">
      <c r="A2912" s="3" t="s">
        <v>41</v>
      </c>
      <c r="B2912" s="7">
        <v>8</v>
      </c>
      <c r="C2912" t="s">
        <v>6</v>
      </c>
      <c r="D2912">
        <v>0</v>
      </c>
      <c r="E2912" s="76">
        <v>479.09287967244347</v>
      </c>
      <c r="F2912" s="76">
        <v>2.6804197163769383</v>
      </c>
      <c r="G2912" s="76">
        <v>6.1718944818968664</v>
      </c>
      <c r="H2912" s="35">
        <f t="shared" si="50"/>
        <v>1097</v>
      </c>
    </row>
    <row r="2913" spans="1:8" x14ac:dyDescent="0.2">
      <c r="A2913" s="3" t="s">
        <v>41</v>
      </c>
      <c r="B2913" s="7">
        <v>8</v>
      </c>
      <c r="C2913" t="s">
        <v>6</v>
      </c>
      <c r="D2913">
        <v>0</v>
      </c>
      <c r="E2913" s="76">
        <v>232.4778563656447</v>
      </c>
      <c r="F2913" s="76">
        <v>2.3663815924251099</v>
      </c>
      <c r="G2913" s="76">
        <v>5.4487949790535701</v>
      </c>
      <c r="H2913" s="35">
        <f t="shared" si="50"/>
        <v>403</v>
      </c>
    </row>
    <row r="2914" spans="1:8" x14ac:dyDescent="0.2">
      <c r="A2914" s="3" t="s">
        <v>41</v>
      </c>
      <c r="B2914" s="7">
        <v>8</v>
      </c>
      <c r="C2914" t="s">
        <v>6</v>
      </c>
      <c r="D2914">
        <v>0</v>
      </c>
      <c r="E2914" s="76">
        <v>113.09733552923255</v>
      </c>
      <c r="F2914" s="76">
        <v>2.053452373461421</v>
      </c>
      <c r="G2914" s="76">
        <v>4.7282488243055099</v>
      </c>
      <c r="H2914" s="35">
        <f t="shared" si="50"/>
        <v>148</v>
      </c>
    </row>
    <row r="2915" spans="1:8" x14ac:dyDescent="0.2">
      <c r="A2915" s="3" t="s">
        <v>41</v>
      </c>
      <c r="B2915" s="7">
        <v>8</v>
      </c>
      <c r="C2915" t="s">
        <v>6</v>
      </c>
      <c r="D2915">
        <v>0</v>
      </c>
      <c r="E2915" s="76">
        <v>20.420352248333657</v>
      </c>
      <c r="F2915" s="76">
        <v>1.3100632293369894</v>
      </c>
      <c r="G2915" s="76">
        <v>3.0165320627509917</v>
      </c>
      <c r="H2915" s="35">
        <f t="shared" si="50"/>
        <v>55</v>
      </c>
    </row>
    <row r="2916" spans="1:8" x14ac:dyDescent="0.2">
      <c r="A2916" s="3" t="s">
        <v>41</v>
      </c>
      <c r="B2916" s="7">
        <v>8</v>
      </c>
      <c r="C2916" t="s">
        <v>6</v>
      </c>
      <c r="D2916">
        <v>5</v>
      </c>
      <c r="E2916" s="76">
        <v>136.65928043115599</v>
      </c>
      <c r="F2916" s="76">
        <v>2.1356391296487711</v>
      </c>
      <c r="G2916" s="76">
        <v>4.9174908239440382</v>
      </c>
      <c r="H2916" s="35">
        <f t="shared" si="50"/>
        <v>148</v>
      </c>
    </row>
    <row r="2917" spans="1:8" x14ac:dyDescent="0.2">
      <c r="A2917" s="3" t="s">
        <v>41</v>
      </c>
      <c r="B2917" s="2">
        <v>9</v>
      </c>
      <c r="C2917" s="3" t="s">
        <v>6</v>
      </c>
      <c r="D2917">
        <v>60</v>
      </c>
      <c r="E2917" s="76">
        <v>1519.5490966332131</v>
      </c>
      <c r="F2917" s="76">
        <v>3.1817147366979079</v>
      </c>
      <c r="G2917" s="76">
        <v>7.3261689228800781</v>
      </c>
      <c r="H2917" s="35">
        <f t="shared" si="50"/>
        <v>2981</v>
      </c>
    </row>
    <row r="2918" spans="1:8" x14ac:dyDescent="0.2">
      <c r="A2918" s="3" t="s">
        <v>41</v>
      </c>
      <c r="B2918" s="2">
        <v>9</v>
      </c>
      <c r="C2918" s="3" t="s">
        <v>6</v>
      </c>
      <c r="D2918">
        <v>20</v>
      </c>
      <c r="E2918" s="76">
        <v>108.77764563054659</v>
      </c>
      <c r="F2918" s="76">
        <v>2.036539654766639</v>
      </c>
      <c r="G2918" s="76">
        <v>4.6893058503569023</v>
      </c>
      <c r="H2918" s="35">
        <f t="shared" si="50"/>
        <v>148</v>
      </c>
    </row>
    <row r="2919" spans="1:8" x14ac:dyDescent="0.2">
      <c r="A2919" s="3" t="s">
        <v>41</v>
      </c>
      <c r="B2919" s="6">
        <v>9</v>
      </c>
      <c r="C2919" s="28" t="s">
        <v>6</v>
      </c>
      <c r="D2919">
        <v>5</v>
      </c>
      <c r="E2919" s="76">
        <v>158.25772992458582</v>
      </c>
      <c r="F2919" s="76">
        <v>2.1993649318432995</v>
      </c>
      <c r="G2919" s="76">
        <v>5.0642249061162472</v>
      </c>
      <c r="H2919" s="35">
        <f t="shared" si="50"/>
        <v>403</v>
      </c>
    </row>
    <row r="2920" spans="1:8" x14ac:dyDescent="0.2">
      <c r="A2920" s="3" t="s">
        <v>41</v>
      </c>
      <c r="B2920" s="6">
        <v>9</v>
      </c>
      <c r="C2920" s="28" t="s">
        <v>6</v>
      </c>
      <c r="D2920">
        <v>10</v>
      </c>
      <c r="E2920" s="76">
        <v>1.1780972450961724</v>
      </c>
      <c r="F2920" s="76">
        <v>7.1181140421852696E-2</v>
      </c>
      <c r="G2920" s="76">
        <v>0.16390063283767389</v>
      </c>
      <c r="H2920" s="35">
        <f t="shared" si="50"/>
        <v>3</v>
      </c>
    </row>
    <row r="2921" spans="1:8" x14ac:dyDescent="0.2">
      <c r="A2921" s="3" t="s">
        <v>41</v>
      </c>
      <c r="B2921" s="6">
        <v>9</v>
      </c>
      <c r="C2921" s="28" t="s">
        <v>6</v>
      </c>
      <c r="D2921">
        <v>20</v>
      </c>
      <c r="E2921" s="76">
        <v>371.49333128699305</v>
      </c>
      <c r="F2921" s="76">
        <v>2.5699510221039832</v>
      </c>
      <c r="G2921" s="76">
        <v>5.9175309132214426</v>
      </c>
      <c r="H2921" s="35">
        <f t="shared" si="50"/>
        <v>403</v>
      </c>
    </row>
    <row r="2922" spans="1:8" x14ac:dyDescent="0.2">
      <c r="A2922" s="3" t="s">
        <v>41</v>
      </c>
      <c r="B2922" s="6">
        <v>9</v>
      </c>
      <c r="C2922" s="28" t="s">
        <v>6</v>
      </c>
      <c r="D2922">
        <v>5</v>
      </c>
      <c r="E2922" s="76">
        <v>15.707963267948966</v>
      </c>
      <c r="F2922" s="76">
        <v>1.1961198770301527</v>
      </c>
      <c r="G2922" s="76">
        <v>2.7541677982835004</v>
      </c>
      <c r="H2922" s="35">
        <f t="shared" si="50"/>
        <v>20</v>
      </c>
    </row>
    <row r="2923" spans="1:8" x14ac:dyDescent="0.2">
      <c r="A2923" s="3" t="s">
        <v>41</v>
      </c>
      <c r="B2923" s="6">
        <v>9</v>
      </c>
      <c r="C2923" s="28" t="s">
        <v>6</v>
      </c>
      <c r="D2923">
        <v>0</v>
      </c>
      <c r="E2923" s="76">
        <v>14.137166941154069</v>
      </c>
      <c r="F2923" s="76">
        <v>1.1503623864694774</v>
      </c>
      <c r="G2923" s="76">
        <v>2.6488072826256741</v>
      </c>
      <c r="H2923" s="35">
        <f t="shared" si="50"/>
        <v>20</v>
      </c>
    </row>
    <row r="2924" spans="1:8" x14ac:dyDescent="0.2">
      <c r="A2924" s="3" t="s">
        <v>41</v>
      </c>
      <c r="B2924" s="6">
        <v>9</v>
      </c>
      <c r="C2924" s="28" t="s">
        <v>6</v>
      </c>
      <c r="D2924">
        <v>0</v>
      </c>
      <c r="E2924" s="76">
        <v>31.21957699504857</v>
      </c>
      <c r="F2924" s="76">
        <v>1.4944270143586607</v>
      </c>
      <c r="G2924" s="76">
        <v>3.4410453658298503</v>
      </c>
      <c r="H2924" s="35">
        <f t="shared" si="50"/>
        <v>55</v>
      </c>
    </row>
    <row r="2925" spans="1:8" x14ac:dyDescent="0.2">
      <c r="A2925" s="3" t="s">
        <v>41</v>
      </c>
      <c r="B2925" s="6">
        <v>9</v>
      </c>
      <c r="C2925" s="28" t="s">
        <v>6</v>
      </c>
      <c r="D2925">
        <v>0</v>
      </c>
      <c r="E2925" s="76">
        <v>7.8539816339744828</v>
      </c>
      <c r="F2925" s="76">
        <v>0.8950898813661714</v>
      </c>
      <c r="G2925" s="76">
        <v>2.061020617723555</v>
      </c>
      <c r="H2925" s="35">
        <f t="shared" si="50"/>
        <v>20</v>
      </c>
    </row>
    <row r="2926" spans="1:8" x14ac:dyDescent="0.2">
      <c r="A2926" s="3" t="s">
        <v>41</v>
      </c>
      <c r="B2926" s="6">
        <v>9</v>
      </c>
      <c r="C2926" s="28" t="s">
        <v>6</v>
      </c>
      <c r="D2926">
        <v>0</v>
      </c>
      <c r="E2926" s="76">
        <v>0.78539816339744828</v>
      </c>
      <c r="F2926" s="76">
        <v>-0.10491011863382856</v>
      </c>
      <c r="G2926" s="76">
        <v>-0.24156447527049049</v>
      </c>
      <c r="H2926" s="35">
        <f t="shared" si="50"/>
        <v>1</v>
      </c>
    </row>
    <row r="2927" spans="1:8" x14ac:dyDescent="0.2">
      <c r="A2927" s="3" t="s">
        <v>41</v>
      </c>
      <c r="B2927" s="6">
        <v>9</v>
      </c>
      <c r="C2927" s="28" t="s">
        <v>6</v>
      </c>
      <c r="D2927">
        <v>20</v>
      </c>
      <c r="E2927" s="76">
        <v>8.2466807156732074</v>
      </c>
      <c r="F2927" s="76">
        <v>0.91627918043610956</v>
      </c>
      <c r="G2927" s="76">
        <v>2.1098107818929872</v>
      </c>
      <c r="H2927" s="35">
        <f t="shared" si="50"/>
        <v>20</v>
      </c>
    </row>
    <row r="2928" spans="1:8" x14ac:dyDescent="0.2">
      <c r="A2928" s="3" t="s">
        <v>41</v>
      </c>
      <c r="B2928" s="6">
        <v>9</v>
      </c>
      <c r="C2928" s="28" t="s">
        <v>6</v>
      </c>
      <c r="D2928">
        <v>5</v>
      </c>
      <c r="E2928" s="76">
        <v>24.347343065320896</v>
      </c>
      <c r="F2928" s="76">
        <v>1.386451575200444</v>
      </c>
      <c r="G2928" s="76">
        <v>3.1924227292146559</v>
      </c>
      <c r="H2928" s="35">
        <f t="shared" si="50"/>
        <v>55</v>
      </c>
    </row>
    <row r="2929" spans="1:8" x14ac:dyDescent="0.2">
      <c r="A2929" s="3" t="s">
        <v>41</v>
      </c>
      <c r="B2929" s="6">
        <v>9</v>
      </c>
      <c r="C2929" s="28" t="s">
        <v>6</v>
      </c>
      <c r="D2929">
        <v>20</v>
      </c>
      <c r="E2929" s="76">
        <v>351.85837720205683</v>
      </c>
      <c r="F2929" s="76">
        <v>2.5463678953643156</v>
      </c>
      <c r="G2929" s="76">
        <v>5.863228757144495</v>
      </c>
      <c r="H2929" s="35">
        <f t="shared" si="50"/>
        <v>403</v>
      </c>
    </row>
    <row r="2930" spans="1:8" x14ac:dyDescent="0.2">
      <c r="A2930" s="3" t="s">
        <v>41</v>
      </c>
      <c r="B2930" s="2">
        <v>10</v>
      </c>
      <c r="C2930" s="3" t="s">
        <v>6</v>
      </c>
      <c r="D2930">
        <v>70</v>
      </c>
      <c r="E2930" s="76">
        <v>11474.667167236719</v>
      </c>
      <c r="F2930" s="76">
        <v>4.0597400973004678</v>
      </c>
      <c r="G2930" s="76">
        <v>9.3478970294742538</v>
      </c>
      <c r="H2930" s="35">
        <f t="shared" si="50"/>
        <v>22026</v>
      </c>
    </row>
    <row r="2931" spans="1:8" x14ac:dyDescent="0.2">
      <c r="A2931" s="3" t="s">
        <v>41</v>
      </c>
      <c r="B2931" s="2">
        <v>10</v>
      </c>
      <c r="C2931" s="3" t="s">
        <v>6</v>
      </c>
      <c r="D2931">
        <v>15</v>
      </c>
      <c r="E2931" s="76">
        <v>21.009400870881741</v>
      </c>
      <c r="F2931" s="76">
        <v>1.3224136677234186</v>
      </c>
      <c r="G2931" s="76">
        <v>3.044969998071525</v>
      </c>
      <c r="H2931" s="35">
        <f t="shared" si="50"/>
        <v>55</v>
      </c>
    </row>
    <row r="2932" spans="1:8" x14ac:dyDescent="0.2">
      <c r="A2932" s="3" t="s">
        <v>41</v>
      </c>
      <c r="B2932" s="2">
        <v>10</v>
      </c>
      <c r="C2932" s="3" t="s">
        <v>6</v>
      </c>
      <c r="D2932">
        <v>85</v>
      </c>
      <c r="E2932" s="76">
        <v>311.41037178708825</v>
      </c>
      <c r="F2932" s="76">
        <v>2.493333073019794</v>
      </c>
      <c r="G2932" s="76">
        <v>5.7411115658044123</v>
      </c>
      <c r="H2932" s="35">
        <f t="shared" si="50"/>
        <v>403</v>
      </c>
    </row>
    <row r="2933" spans="1:8" x14ac:dyDescent="0.2">
      <c r="A2933" s="3" t="s">
        <v>41</v>
      </c>
      <c r="B2933" s="2">
        <v>10</v>
      </c>
      <c r="C2933" s="3" t="s">
        <v>6</v>
      </c>
      <c r="D2933">
        <v>20</v>
      </c>
      <c r="E2933" s="76">
        <v>104.85065481355934</v>
      </c>
      <c r="F2933" s="76">
        <v>2.0205711470667653</v>
      </c>
      <c r="G2933" s="76">
        <v>4.6525370025698134</v>
      </c>
      <c r="H2933" s="35">
        <f t="shared" si="50"/>
        <v>148</v>
      </c>
    </row>
    <row r="2934" spans="1:8" x14ac:dyDescent="0.2">
      <c r="A2934" s="3" t="s">
        <v>41</v>
      </c>
      <c r="B2934" s="2">
        <v>10</v>
      </c>
      <c r="C2934" s="3" t="s">
        <v>6</v>
      </c>
      <c r="D2934">
        <v>5</v>
      </c>
      <c r="E2934" s="76">
        <v>151.58184553570752</v>
      </c>
      <c r="F2934" s="76">
        <v>2.1806471903739451</v>
      </c>
      <c r="G2934" s="76">
        <v>5.0211257136343947</v>
      </c>
      <c r="H2934" s="35">
        <f t="shared" si="50"/>
        <v>403</v>
      </c>
    </row>
    <row r="2935" spans="1:8" x14ac:dyDescent="0.2">
      <c r="A2935" s="3" t="s">
        <v>41</v>
      </c>
      <c r="B2935" s="7">
        <v>10</v>
      </c>
      <c r="C2935" t="s">
        <v>6</v>
      </c>
      <c r="D2935">
        <v>5</v>
      </c>
      <c r="E2935" s="76">
        <v>102.10176124166827</v>
      </c>
      <c r="F2935" s="76">
        <v>2.0090332336730081</v>
      </c>
      <c r="G2935" s="76">
        <v>4.6259699751850922</v>
      </c>
      <c r="H2935" s="35">
        <f t="shared" si="50"/>
        <v>148</v>
      </c>
    </row>
    <row r="2936" spans="1:8" x14ac:dyDescent="0.2">
      <c r="A2936" s="3" t="s">
        <v>41</v>
      </c>
      <c r="B2936" s="7">
        <v>10</v>
      </c>
      <c r="C2936" t="s">
        <v>6</v>
      </c>
      <c r="D2936">
        <v>10</v>
      </c>
      <c r="E2936" s="76">
        <v>349.50218271186446</v>
      </c>
      <c r="F2936" s="76">
        <v>2.5434498923471032</v>
      </c>
      <c r="G2936" s="76">
        <v>5.8565098068957493</v>
      </c>
      <c r="H2936" s="35">
        <f t="shared" si="50"/>
        <v>403</v>
      </c>
    </row>
    <row r="2937" spans="1:8" x14ac:dyDescent="0.2">
      <c r="A2937" s="3" t="s">
        <v>41</v>
      </c>
      <c r="B2937" s="7">
        <v>10</v>
      </c>
      <c r="C2937" t="s">
        <v>6</v>
      </c>
      <c r="D2937">
        <v>0</v>
      </c>
      <c r="E2937" s="76">
        <v>7.0685834705770345</v>
      </c>
      <c r="F2937" s="76">
        <v>0.84933239080549627</v>
      </c>
      <c r="G2937" s="76">
        <v>1.9556601020657289</v>
      </c>
      <c r="H2937" s="35">
        <f t="shared" si="50"/>
        <v>20</v>
      </c>
    </row>
    <row r="2938" spans="1:8" x14ac:dyDescent="0.2">
      <c r="A2938" s="3" t="s">
        <v>41</v>
      </c>
      <c r="B2938" s="7">
        <v>10</v>
      </c>
      <c r="C2938" t="s">
        <v>6</v>
      </c>
      <c r="D2938">
        <v>0</v>
      </c>
      <c r="E2938" s="76">
        <v>301.59289474462014</v>
      </c>
      <c r="F2938" s="76">
        <v>2.4794211057337021</v>
      </c>
      <c r="G2938" s="76">
        <v>5.709078077317236</v>
      </c>
      <c r="H2938" s="35">
        <f t="shared" si="50"/>
        <v>403</v>
      </c>
    </row>
    <row r="2939" spans="1:8" x14ac:dyDescent="0.2">
      <c r="A2939" s="3" t="s">
        <v>41</v>
      </c>
      <c r="B2939" s="7">
        <v>10</v>
      </c>
      <c r="C2939" t="s">
        <v>6</v>
      </c>
      <c r="D2939">
        <v>0</v>
      </c>
      <c r="E2939" s="76">
        <v>347.14598822167216</v>
      </c>
      <c r="F2939" s="76">
        <v>2.5405121507152635</v>
      </c>
      <c r="G2939" s="76">
        <v>5.8497454068072079</v>
      </c>
      <c r="H2939" s="35">
        <f t="shared" si="50"/>
        <v>403</v>
      </c>
    </row>
    <row r="2940" spans="1:8" x14ac:dyDescent="0.2">
      <c r="A2940" s="3" t="s">
        <v>41</v>
      </c>
      <c r="B2940" s="7">
        <v>10</v>
      </c>
      <c r="C2940" t="s">
        <v>6</v>
      </c>
      <c r="D2940">
        <v>0</v>
      </c>
      <c r="E2940" s="76">
        <v>7.0685834705770345</v>
      </c>
      <c r="F2940" s="76">
        <v>0.84933239080549627</v>
      </c>
      <c r="G2940" s="76">
        <v>1.9556601020657289</v>
      </c>
      <c r="H2940" s="35">
        <f t="shared" si="50"/>
        <v>20</v>
      </c>
    </row>
    <row r="2941" spans="1:8" x14ac:dyDescent="0.2">
      <c r="A2941" s="3" t="s">
        <v>41</v>
      </c>
      <c r="B2941" s="7">
        <v>10</v>
      </c>
      <c r="C2941" t="s">
        <v>6</v>
      </c>
      <c r="D2941">
        <v>0</v>
      </c>
      <c r="E2941" s="76">
        <v>181.42697574481056</v>
      </c>
      <c r="F2941" s="76">
        <v>2.2587018612583156</v>
      </c>
      <c r="G2941" s="76">
        <v>5.2008532352513033</v>
      </c>
      <c r="H2941" s="35">
        <f t="shared" si="50"/>
        <v>403</v>
      </c>
    </row>
    <row r="2942" spans="1:8" x14ac:dyDescent="0.2">
      <c r="A2942" s="3" t="s">
        <v>41</v>
      </c>
      <c r="B2942" s="7">
        <v>10</v>
      </c>
      <c r="C2942" t="s">
        <v>6</v>
      </c>
      <c r="D2942">
        <v>0</v>
      </c>
      <c r="E2942" s="76">
        <v>87.964594300514207</v>
      </c>
      <c r="F2942" s="76">
        <v>1.9443079040363531</v>
      </c>
      <c r="G2942" s="76">
        <v>4.4769343960246042</v>
      </c>
      <c r="H2942" s="35">
        <f t="shared" si="50"/>
        <v>148</v>
      </c>
    </row>
    <row r="2943" spans="1:8" x14ac:dyDescent="0.2">
      <c r="A2943" s="3" t="s">
        <v>41</v>
      </c>
      <c r="B2943" s="7">
        <v>10</v>
      </c>
      <c r="C2943" t="s">
        <v>6</v>
      </c>
      <c r="D2943">
        <v>0</v>
      </c>
      <c r="E2943" s="76">
        <v>3.1415926535897931</v>
      </c>
      <c r="F2943" s="76">
        <v>0.49714987269413385</v>
      </c>
      <c r="G2943" s="76">
        <v>1.1447298858494002</v>
      </c>
      <c r="H2943" s="35">
        <f t="shared" si="50"/>
        <v>7</v>
      </c>
    </row>
    <row r="2944" spans="1:8" x14ac:dyDescent="0.2">
      <c r="A2944" s="3" t="s">
        <v>41</v>
      </c>
      <c r="B2944" s="7">
        <v>10</v>
      </c>
      <c r="C2944" t="s">
        <v>6</v>
      </c>
      <c r="D2944">
        <v>0</v>
      </c>
      <c r="E2944" s="76">
        <v>125.66370614359172</v>
      </c>
      <c r="F2944" s="76">
        <v>2.0992098640220962</v>
      </c>
      <c r="G2944" s="76">
        <v>4.8336093399633366</v>
      </c>
      <c r="H2944" s="35">
        <f t="shared" si="50"/>
        <v>148</v>
      </c>
    </row>
    <row r="2945" spans="1:8" x14ac:dyDescent="0.2">
      <c r="A2945" s="3" t="s">
        <v>41</v>
      </c>
      <c r="B2945" s="7">
        <v>10</v>
      </c>
      <c r="C2945" t="s">
        <v>6</v>
      </c>
      <c r="D2945">
        <v>0</v>
      </c>
      <c r="E2945" s="76">
        <v>19.634954084936208</v>
      </c>
      <c r="F2945" s="76">
        <v>1.2930298900382091</v>
      </c>
      <c r="G2945" s="76">
        <v>2.9773113495977102</v>
      </c>
      <c r="H2945" s="35">
        <f t="shared" si="50"/>
        <v>20</v>
      </c>
    </row>
    <row r="2946" spans="1:8" x14ac:dyDescent="0.2">
      <c r="A2946" s="3" t="s">
        <v>41</v>
      </c>
      <c r="B2946" s="7">
        <v>10</v>
      </c>
      <c r="C2946" t="s">
        <v>6</v>
      </c>
      <c r="D2946">
        <v>0</v>
      </c>
      <c r="E2946" s="76">
        <v>35.342917352885173</v>
      </c>
      <c r="F2946" s="76">
        <v>1.5483023951415151</v>
      </c>
      <c r="G2946" s="76">
        <v>3.5650980144998292</v>
      </c>
      <c r="H2946" s="35">
        <f t="shared" si="50"/>
        <v>55</v>
      </c>
    </row>
    <row r="2947" spans="1:8" x14ac:dyDescent="0.2">
      <c r="A2947" s="3" t="s">
        <v>41</v>
      </c>
      <c r="B2947" s="2">
        <v>1</v>
      </c>
      <c r="C2947" s="3" t="s">
        <v>12</v>
      </c>
      <c r="D2947">
        <v>0</v>
      </c>
      <c r="E2947" s="76">
        <v>764.58511206741593</v>
      </c>
      <c r="F2947" s="76">
        <v>2.8834258372222221</v>
      </c>
      <c r="G2947" s="76">
        <v>6.6393333495417641</v>
      </c>
      <c r="H2947" s="35">
        <f t="shared" ref="H2947:H3010" si="51">VLOOKUP(E2947,J$2:K$16,2)</f>
        <v>1097</v>
      </c>
    </row>
    <row r="2948" spans="1:8" x14ac:dyDescent="0.2">
      <c r="A2948" s="3" t="s">
        <v>41</v>
      </c>
      <c r="B2948" s="2">
        <v>1</v>
      </c>
      <c r="C2948" s="3" t="s">
        <v>12</v>
      </c>
      <c r="D2948">
        <v>10</v>
      </c>
      <c r="E2948" s="76">
        <v>417.04642476404501</v>
      </c>
      <c r="F2948" s="76">
        <v>2.6201844024476406</v>
      </c>
      <c r="G2948" s="76">
        <v>6.033197545971448</v>
      </c>
      <c r="H2948" s="35">
        <f t="shared" si="51"/>
        <v>1097</v>
      </c>
    </row>
    <row r="2949" spans="1:8" x14ac:dyDescent="0.2">
      <c r="A2949" s="3" t="s">
        <v>41</v>
      </c>
      <c r="B2949" s="2">
        <v>1</v>
      </c>
      <c r="C2949" s="3" t="s">
        <v>12</v>
      </c>
      <c r="D2949">
        <v>0</v>
      </c>
      <c r="E2949" s="76">
        <v>1.0995574287564276</v>
      </c>
      <c r="F2949" s="76">
        <v>4.1217917044409476E-2</v>
      </c>
      <c r="G2949" s="76">
        <v>9.4907761350722444E-2</v>
      </c>
      <c r="H2949" s="35">
        <f t="shared" si="51"/>
        <v>3</v>
      </c>
    </row>
    <row r="2950" spans="1:8" x14ac:dyDescent="0.2">
      <c r="A2950" s="3" t="s">
        <v>41</v>
      </c>
      <c r="B2950" s="2">
        <v>1</v>
      </c>
      <c r="C2950" s="3" t="s">
        <v>12</v>
      </c>
      <c r="D2950">
        <v>40</v>
      </c>
      <c r="E2950" s="76">
        <v>1488.9185682607126</v>
      </c>
      <c r="F2950" s="76">
        <v>3.1728709460247715</v>
      </c>
      <c r="G2950" s="76">
        <v>7.3058053423105545</v>
      </c>
      <c r="H2950" s="35">
        <f t="shared" si="51"/>
        <v>2981</v>
      </c>
    </row>
    <row r="2951" spans="1:8" x14ac:dyDescent="0.2">
      <c r="A2951" s="3" t="s">
        <v>41</v>
      </c>
      <c r="B2951" s="2">
        <v>1</v>
      </c>
      <c r="C2951" s="3" t="s">
        <v>12</v>
      </c>
      <c r="D2951">
        <v>0</v>
      </c>
      <c r="E2951" s="76">
        <v>774.00989002818528</v>
      </c>
      <c r="F2951" s="76">
        <v>2.8887465099816336</v>
      </c>
      <c r="G2951" s="76">
        <v>6.6515846513222847</v>
      </c>
      <c r="H2951" s="35">
        <f t="shared" si="51"/>
        <v>1097</v>
      </c>
    </row>
    <row r="2952" spans="1:8" x14ac:dyDescent="0.2">
      <c r="A2952" s="3" t="s">
        <v>41</v>
      </c>
      <c r="B2952" s="2">
        <v>1</v>
      </c>
      <c r="C2952" s="3" t="s">
        <v>12</v>
      </c>
      <c r="D2952">
        <v>0</v>
      </c>
      <c r="E2952" s="76">
        <v>78.539816339744831</v>
      </c>
      <c r="F2952" s="76">
        <v>1.8950898813661714</v>
      </c>
      <c r="G2952" s="76">
        <v>4.3636057107176009</v>
      </c>
      <c r="H2952" s="35">
        <f t="shared" si="51"/>
        <v>148</v>
      </c>
    </row>
    <row r="2953" spans="1:8" x14ac:dyDescent="0.2">
      <c r="A2953" s="3" t="s">
        <v>41</v>
      </c>
      <c r="B2953" s="7">
        <v>1</v>
      </c>
      <c r="C2953" t="s">
        <v>12</v>
      </c>
      <c r="D2953">
        <v>0</v>
      </c>
      <c r="E2953" s="76">
        <v>639.31410500552295</v>
      </c>
      <c r="F2953" s="76">
        <v>2.8057142862553728</v>
      </c>
      <c r="G2953" s="76">
        <v>6.46039589073205</v>
      </c>
      <c r="H2953" s="35">
        <f t="shared" si="51"/>
        <v>1097</v>
      </c>
    </row>
    <row r="2954" spans="1:8" x14ac:dyDescent="0.2">
      <c r="A2954" s="3" t="s">
        <v>41</v>
      </c>
      <c r="B2954" s="7">
        <v>1</v>
      </c>
      <c r="C2954" t="s">
        <v>12</v>
      </c>
      <c r="D2954">
        <v>0</v>
      </c>
      <c r="E2954" s="76">
        <v>942.47779607693792</v>
      </c>
      <c r="F2954" s="76">
        <v>2.9742711274137963</v>
      </c>
      <c r="G2954" s="76">
        <v>6.8485123605056009</v>
      </c>
      <c r="H2954" s="35">
        <f t="shared" si="51"/>
        <v>1097</v>
      </c>
    </row>
    <row r="2955" spans="1:8" x14ac:dyDescent="0.2">
      <c r="A2955" s="3" t="s">
        <v>41</v>
      </c>
      <c r="B2955" s="7">
        <v>1</v>
      </c>
      <c r="C2955" t="s">
        <v>12</v>
      </c>
      <c r="D2955">
        <v>5</v>
      </c>
      <c r="E2955" s="76">
        <v>713.92693052828054</v>
      </c>
      <c r="F2955" s="76">
        <v>2.853653764588139</v>
      </c>
      <c r="G2955" s="76">
        <v>6.5707806189069888</v>
      </c>
      <c r="H2955" s="35">
        <f t="shared" si="51"/>
        <v>1097</v>
      </c>
    </row>
    <row r="2956" spans="1:8" x14ac:dyDescent="0.2">
      <c r="A2956" s="3" t="s">
        <v>41</v>
      </c>
      <c r="B2956" s="7">
        <v>1</v>
      </c>
      <c r="C2956" t="s">
        <v>12</v>
      </c>
      <c r="D2956">
        <v>50</v>
      </c>
      <c r="E2956" s="76">
        <v>1570.7963267948965</v>
      </c>
      <c r="F2956" s="76">
        <v>3.1961198770301524</v>
      </c>
      <c r="G2956" s="76">
        <v>7.3593379842715922</v>
      </c>
      <c r="H2956" s="35">
        <f t="shared" si="51"/>
        <v>2981</v>
      </c>
    </row>
    <row r="2957" spans="1:8" x14ac:dyDescent="0.2">
      <c r="A2957" s="3" t="s">
        <v>41</v>
      </c>
      <c r="B2957" s="7">
        <v>1</v>
      </c>
      <c r="C2957" t="s">
        <v>12</v>
      </c>
      <c r="D2957">
        <v>98</v>
      </c>
      <c r="E2957" s="76">
        <v>1083.8494654884787</v>
      </c>
      <c r="F2957" s="76">
        <v>3.0349689677674081</v>
      </c>
      <c r="G2957" s="76">
        <v>6.9882743028807601</v>
      </c>
      <c r="H2957" s="35">
        <f t="shared" si="51"/>
        <v>1097</v>
      </c>
    </row>
    <row r="2958" spans="1:8" x14ac:dyDescent="0.2">
      <c r="A2958" s="3" t="s">
        <v>41</v>
      </c>
      <c r="B2958" s="2">
        <v>2</v>
      </c>
      <c r="C2958" s="3" t="s">
        <v>12</v>
      </c>
      <c r="D2958">
        <v>95</v>
      </c>
      <c r="E2958" s="76">
        <v>706.07294889430602</v>
      </c>
      <c r="F2958" s="76">
        <v>2.8488495730994003</v>
      </c>
      <c r="G2958" s="76">
        <v>6.55971855920113</v>
      </c>
      <c r="H2958" s="35">
        <f t="shared" si="51"/>
        <v>1097</v>
      </c>
    </row>
    <row r="2959" spans="1:8" x14ac:dyDescent="0.2">
      <c r="A2959" s="3" t="s">
        <v>41</v>
      </c>
      <c r="B2959" s="2">
        <v>2</v>
      </c>
      <c r="C2959" s="3" t="s">
        <v>12</v>
      </c>
      <c r="D2959">
        <v>0</v>
      </c>
      <c r="E2959" s="76">
        <v>2.0734511513692633</v>
      </c>
      <c r="F2959" s="76">
        <v>0.31669380823600246</v>
      </c>
      <c r="G2959" s="76">
        <v>0.72921444188773421</v>
      </c>
      <c r="H2959" s="35">
        <f t="shared" si="51"/>
        <v>3</v>
      </c>
    </row>
    <row r="2960" spans="1:8" x14ac:dyDescent="0.2">
      <c r="A2960" s="3" t="s">
        <v>41</v>
      </c>
      <c r="B2960" s="6">
        <v>2</v>
      </c>
      <c r="C2960" s="28" t="s">
        <v>12</v>
      </c>
      <c r="D2960">
        <v>90</v>
      </c>
      <c r="E2960" s="76">
        <v>92.676983280898895</v>
      </c>
      <c r="F2960" s="76">
        <v>1.9669718886722969</v>
      </c>
      <c r="G2960" s="76">
        <v>4.5291201491951742</v>
      </c>
      <c r="H2960" s="35">
        <f t="shared" si="51"/>
        <v>148</v>
      </c>
    </row>
    <row r="2961" spans="1:8" x14ac:dyDescent="0.2">
      <c r="A2961" s="3" t="s">
        <v>41</v>
      </c>
      <c r="B2961" s="6">
        <v>2</v>
      </c>
      <c r="C2961" s="28" t="s">
        <v>12</v>
      </c>
      <c r="D2961">
        <v>95</v>
      </c>
      <c r="E2961" s="76">
        <v>644.02649398590756</v>
      </c>
      <c r="F2961" s="76">
        <v>2.8089037337498883</v>
      </c>
      <c r="G2961" s="76">
        <v>6.4677398649878084</v>
      </c>
      <c r="H2961" s="35">
        <f t="shared" si="51"/>
        <v>1097</v>
      </c>
    </row>
    <row r="2962" spans="1:8" x14ac:dyDescent="0.2">
      <c r="A2962" s="3" t="s">
        <v>41</v>
      </c>
      <c r="B2962" s="6">
        <v>2</v>
      </c>
      <c r="C2962" s="28" t="s">
        <v>12</v>
      </c>
      <c r="D2962">
        <v>95</v>
      </c>
      <c r="E2962" s="76">
        <v>483.80526865282815</v>
      </c>
      <c r="F2962" s="76">
        <v>2.6846705935305968</v>
      </c>
      <c r="G2962" s="76">
        <v>6.1816824882630295</v>
      </c>
      <c r="H2962" s="35">
        <f t="shared" si="51"/>
        <v>1097</v>
      </c>
    </row>
    <row r="2963" spans="1:8" x14ac:dyDescent="0.2">
      <c r="A2963" s="3" t="s">
        <v>41</v>
      </c>
      <c r="B2963" s="6">
        <v>2</v>
      </c>
      <c r="C2963" s="28" t="s">
        <v>12</v>
      </c>
      <c r="D2963">
        <v>0</v>
      </c>
      <c r="E2963" s="76">
        <v>10.210176124166829</v>
      </c>
      <c r="F2963" s="76">
        <v>1.0090332336730083</v>
      </c>
      <c r="G2963" s="76">
        <v>2.3233848821910463</v>
      </c>
      <c r="H2963" s="35">
        <f t="shared" si="51"/>
        <v>20</v>
      </c>
    </row>
    <row r="2964" spans="1:8" x14ac:dyDescent="0.2">
      <c r="A2964" s="3" t="s">
        <v>41</v>
      </c>
      <c r="B2964" s="2">
        <v>3</v>
      </c>
      <c r="C2964" s="3" t="s">
        <v>12</v>
      </c>
      <c r="D2964">
        <v>40</v>
      </c>
      <c r="E2964" s="76">
        <v>304.73448739820992</v>
      </c>
      <c r="F2964" s="76">
        <v>2.4839216069603789</v>
      </c>
      <c r="G2964" s="76">
        <v>5.7194408643527828</v>
      </c>
      <c r="H2964" s="35">
        <f t="shared" si="51"/>
        <v>403</v>
      </c>
    </row>
    <row r="2965" spans="1:8" x14ac:dyDescent="0.2">
      <c r="A2965" s="3" t="s">
        <v>41</v>
      </c>
      <c r="B2965" s="2">
        <v>3</v>
      </c>
      <c r="C2965" s="3" t="s">
        <v>12</v>
      </c>
      <c r="D2965">
        <v>90</v>
      </c>
      <c r="E2965" s="76">
        <v>185.74666564349653</v>
      </c>
      <c r="F2965" s="76">
        <v>2.2689210264400019</v>
      </c>
      <c r="G2965" s="76">
        <v>5.2243837326614972</v>
      </c>
      <c r="H2965" s="35">
        <f t="shared" si="51"/>
        <v>403</v>
      </c>
    </row>
    <row r="2966" spans="1:8" x14ac:dyDescent="0.2">
      <c r="A2966" s="3" t="s">
        <v>41</v>
      </c>
      <c r="B2966" s="2">
        <v>3</v>
      </c>
      <c r="C2966" s="3" t="s">
        <v>12</v>
      </c>
      <c r="D2966">
        <v>98</v>
      </c>
      <c r="E2966" s="76">
        <v>84.823001646924411</v>
      </c>
      <c r="F2966" s="76">
        <v>1.928513636853121</v>
      </c>
      <c r="G2966" s="76">
        <v>4.4405667518537291</v>
      </c>
      <c r="H2966" s="35">
        <f t="shared" si="51"/>
        <v>148</v>
      </c>
    </row>
    <row r="2967" spans="1:8" x14ac:dyDescent="0.2">
      <c r="A2967" s="3" t="s">
        <v>41</v>
      </c>
      <c r="B2967" s="2">
        <v>3</v>
      </c>
      <c r="C2967" s="3" t="s">
        <v>12</v>
      </c>
      <c r="D2967">
        <v>92</v>
      </c>
      <c r="E2967" s="76">
        <v>514.82849610702738</v>
      </c>
      <c r="F2967" s="76">
        <v>2.7116625773922745</v>
      </c>
      <c r="G2967" s="76">
        <v>6.2438338279332637</v>
      </c>
      <c r="H2967" s="35">
        <f t="shared" si="51"/>
        <v>1097</v>
      </c>
    </row>
    <row r="2968" spans="1:8" x14ac:dyDescent="0.2">
      <c r="A2968" s="3" t="s">
        <v>41</v>
      </c>
      <c r="B2968" s="6">
        <v>3</v>
      </c>
      <c r="C2968" s="28" t="s">
        <v>12</v>
      </c>
      <c r="D2968">
        <v>0</v>
      </c>
      <c r="E2968" s="76">
        <v>76.772670472100572</v>
      </c>
      <c r="F2968" s="76">
        <v>1.8852066474340758</v>
      </c>
      <c r="G2968" s="76">
        <v>4.3408487235949851</v>
      </c>
      <c r="H2968" s="35">
        <f t="shared" si="51"/>
        <v>148</v>
      </c>
    </row>
    <row r="2969" spans="1:8" x14ac:dyDescent="0.2">
      <c r="A2969" s="3" t="s">
        <v>41</v>
      </c>
      <c r="B2969" s="6">
        <v>3</v>
      </c>
      <c r="C2969" s="28" t="s">
        <v>12</v>
      </c>
      <c r="D2969">
        <v>0</v>
      </c>
      <c r="E2969" s="76">
        <v>23.561944901923447</v>
      </c>
      <c r="F2969" s="76">
        <v>1.3722111360858338</v>
      </c>
      <c r="G2969" s="76">
        <v>3.1596329063916646</v>
      </c>
      <c r="H2969" s="35">
        <f t="shared" si="51"/>
        <v>55</v>
      </c>
    </row>
    <row r="2970" spans="1:8" x14ac:dyDescent="0.2">
      <c r="A2970" s="3" t="s">
        <v>41</v>
      </c>
      <c r="B2970" s="6">
        <v>3</v>
      </c>
      <c r="C2970" s="28" t="s">
        <v>12</v>
      </c>
      <c r="D2970">
        <v>0</v>
      </c>
      <c r="E2970" s="76">
        <v>10.210176124166829</v>
      </c>
      <c r="F2970" s="76">
        <v>1.0090332336730083</v>
      </c>
      <c r="G2970" s="76">
        <v>2.3233848821910463</v>
      </c>
      <c r="H2970" s="35">
        <f t="shared" si="51"/>
        <v>20</v>
      </c>
    </row>
    <row r="2971" spans="1:8" x14ac:dyDescent="0.2">
      <c r="A2971" s="3" t="s">
        <v>41</v>
      </c>
      <c r="B2971" s="6">
        <v>3</v>
      </c>
      <c r="C2971" s="28" t="s">
        <v>12</v>
      </c>
      <c r="D2971">
        <v>0</v>
      </c>
      <c r="E2971" s="76">
        <v>17.27875959474386</v>
      </c>
      <c r="F2971" s="76">
        <v>1.2375125621883776</v>
      </c>
      <c r="G2971" s="76">
        <v>2.8494779780878252</v>
      </c>
      <c r="H2971" s="35">
        <f t="shared" si="51"/>
        <v>20</v>
      </c>
    </row>
    <row r="2972" spans="1:8" x14ac:dyDescent="0.2">
      <c r="A2972" s="3" t="s">
        <v>41</v>
      </c>
      <c r="B2972" s="6">
        <v>3</v>
      </c>
      <c r="C2972" s="28" t="s">
        <v>12</v>
      </c>
      <c r="D2972">
        <v>50</v>
      </c>
      <c r="E2972" s="76">
        <v>348.71678454846705</v>
      </c>
      <c r="F2972" s="76">
        <v>2.5424728514807913</v>
      </c>
      <c r="G2972" s="76">
        <v>5.8542600871617347</v>
      </c>
      <c r="H2972" s="35">
        <f t="shared" si="51"/>
        <v>403</v>
      </c>
    </row>
    <row r="2973" spans="1:8" x14ac:dyDescent="0.2">
      <c r="A2973" s="3" t="s">
        <v>41</v>
      </c>
      <c r="B2973" s="6">
        <v>3</v>
      </c>
      <c r="C2973" s="28" t="s">
        <v>12</v>
      </c>
      <c r="D2973">
        <v>85</v>
      </c>
      <c r="E2973" s="76">
        <v>742.20126441058858</v>
      </c>
      <c r="F2973" s="76">
        <v>2.8705216898754342</v>
      </c>
      <c r="G2973" s="76">
        <v>6.6096204522232522</v>
      </c>
      <c r="H2973" s="35">
        <f t="shared" si="51"/>
        <v>1097</v>
      </c>
    </row>
    <row r="2974" spans="1:8" x14ac:dyDescent="0.2">
      <c r="A2974" s="3" t="s">
        <v>41</v>
      </c>
      <c r="B2974" s="2">
        <v>4</v>
      </c>
      <c r="C2974" s="3" t="s">
        <v>12</v>
      </c>
      <c r="D2974">
        <v>0</v>
      </c>
      <c r="E2974" s="76">
        <v>4.6024332375090475</v>
      </c>
      <c r="F2974" s="76">
        <v>0.6629874973842621</v>
      </c>
      <c r="G2974" s="76">
        <v>1.5265851283184309</v>
      </c>
      <c r="H2974" s="35">
        <f t="shared" si="51"/>
        <v>7</v>
      </c>
    </row>
    <row r="2975" spans="1:8" x14ac:dyDescent="0.2">
      <c r="A2975" s="3" t="s">
        <v>41</v>
      </c>
      <c r="B2975" s="2">
        <v>4</v>
      </c>
      <c r="C2975" s="3" t="s">
        <v>12</v>
      </c>
      <c r="D2975">
        <v>15</v>
      </c>
      <c r="E2975" s="76">
        <v>547.4225198880215</v>
      </c>
      <c r="F2975" s="76">
        <v>2.7383226594641807</v>
      </c>
      <c r="G2975" s="76">
        <v>6.3052209354900333</v>
      </c>
      <c r="H2975" s="35">
        <f t="shared" si="51"/>
        <v>1097</v>
      </c>
    </row>
    <row r="2976" spans="1:8" x14ac:dyDescent="0.2">
      <c r="A2976" s="3" t="s">
        <v>41</v>
      </c>
      <c r="B2976" s="2">
        <v>4</v>
      </c>
      <c r="C2976" s="3" t="s">
        <v>12</v>
      </c>
      <c r="D2976">
        <v>2</v>
      </c>
      <c r="E2976" s="76">
        <v>357.94521296838707</v>
      </c>
      <c r="F2976" s="76">
        <v>2.5538165586931854</v>
      </c>
      <c r="G2976" s="76">
        <v>5.8803799382882822</v>
      </c>
      <c r="H2976" s="35">
        <f t="shared" si="51"/>
        <v>403</v>
      </c>
    </row>
    <row r="2977" spans="1:8" x14ac:dyDescent="0.2">
      <c r="A2977" s="3" t="s">
        <v>41</v>
      </c>
      <c r="B2977" s="2">
        <v>4</v>
      </c>
      <c r="C2977" s="3" t="s">
        <v>12</v>
      </c>
      <c r="D2977">
        <v>95</v>
      </c>
      <c r="E2977" s="76">
        <v>474.38049069205874</v>
      </c>
      <c r="F2977" s="76">
        <v>2.6761268199873034</v>
      </c>
      <c r="G2977" s="76">
        <v>6.1620097226643242</v>
      </c>
      <c r="H2977" s="35">
        <f t="shared" si="51"/>
        <v>1097</v>
      </c>
    </row>
    <row r="2978" spans="1:8" x14ac:dyDescent="0.2">
      <c r="A2978" s="3" t="s">
        <v>41</v>
      </c>
      <c r="B2978" s="2">
        <v>4</v>
      </c>
      <c r="C2978" s="3" t="s">
        <v>12</v>
      </c>
      <c r="D2978">
        <v>70</v>
      </c>
      <c r="E2978" s="76">
        <v>138.42642629880027</v>
      </c>
      <c r="F2978" s="76">
        <v>2.141219007029608</v>
      </c>
      <c r="G2978" s="76">
        <v>4.9303389664218873</v>
      </c>
      <c r="H2978" s="35">
        <f t="shared" si="51"/>
        <v>148</v>
      </c>
    </row>
    <row r="2979" spans="1:8" x14ac:dyDescent="0.2">
      <c r="A2979" s="3" t="s">
        <v>41</v>
      </c>
      <c r="B2979" s="6">
        <v>4</v>
      </c>
      <c r="C2979" s="28" t="s">
        <v>12</v>
      </c>
      <c r="D2979">
        <v>0</v>
      </c>
      <c r="E2979" s="76">
        <v>91.106186954104004</v>
      </c>
      <c r="F2979" s="76">
        <v>1.95954787059309</v>
      </c>
      <c r="G2979" s="76">
        <v>4.5120257158358745</v>
      </c>
      <c r="H2979" s="35">
        <f t="shared" si="51"/>
        <v>148</v>
      </c>
    </row>
    <row r="2980" spans="1:8" x14ac:dyDescent="0.2">
      <c r="A2980" s="3" t="s">
        <v>41</v>
      </c>
      <c r="B2980" s="6">
        <v>4</v>
      </c>
      <c r="C2980" s="28" t="s">
        <v>12</v>
      </c>
      <c r="D2980">
        <v>20</v>
      </c>
      <c r="E2980" s="76">
        <v>573.34065928013729</v>
      </c>
      <c r="F2980" s="76">
        <v>2.7584127414866275</v>
      </c>
      <c r="G2980" s="76">
        <v>6.351480058871946</v>
      </c>
      <c r="H2980" s="35">
        <f t="shared" si="51"/>
        <v>1097</v>
      </c>
    </row>
    <row r="2981" spans="1:8" x14ac:dyDescent="0.2">
      <c r="A2981" s="3" t="s">
        <v>41</v>
      </c>
      <c r="B2981" s="6">
        <v>4</v>
      </c>
      <c r="C2981" s="28" t="s">
        <v>12</v>
      </c>
      <c r="D2981">
        <v>0</v>
      </c>
      <c r="E2981" s="76">
        <v>660.51985541725401</v>
      </c>
      <c r="F2981" s="76">
        <v>2.8198858771640838</v>
      </c>
      <c r="G2981" s="76">
        <v>6.4930271847024574</v>
      </c>
      <c r="H2981" s="35">
        <f t="shared" si="51"/>
        <v>1097</v>
      </c>
    </row>
    <row r="2982" spans="1:8" x14ac:dyDescent="0.2">
      <c r="A2982" s="3" t="s">
        <v>41</v>
      </c>
      <c r="B2982" s="6">
        <v>4</v>
      </c>
      <c r="C2982" s="28" t="s">
        <v>12</v>
      </c>
      <c r="D2982">
        <v>10</v>
      </c>
      <c r="E2982" s="76">
        <v>1418.4290830957916</v>
      </c>
      <c r="F2982" s="76">
        <v>3.1518076273436586</v>
      </c>
      <c r="G2982" s="76">
        <v>7.2573052587064399</v>
      </c>
      <c r="H2982" s="35">
        <f t="shared" si="51"/>
        <v>2981</v>
      </c>
    </row>
    <row r="2983" spans="1:8" x14ac:dyDescent="0.2">
      <c r="A2983" s="3" t="s">
        <v>41</v>
      </c>
      <c r="B2983" s="6">
        <v>4</v>
      </c>
      <c r="C2983" s="28" t="s">
        <v>12</v>
      </c>
      <c r="D2983">
        <v>0</v>
      </c>
      <c r="E2983" s="76">
        <v>77.754418176347386</v>
      </c>
      <c r="F2983" s="76">
        <v>1.8907250759637213</v>
      </c>
      <c r="G2983" s="76">
        <v>4.3535553748640998</v>
      </c>
      <c r="H2983" s="35">
        <f t="shared" si="51"/>
        <v>148</v>
      </c>
    </row>
    <row r="2984" spans="1:8" x14ac:dyDescent="0.2">
      <c r="A2984" s="3" t="s">
        <v>41</v>
      </c>
      <c r="B2984" s="6">
        <v>4</v>
      </c>
      <c r="C2984" s="28" t="s">
        <v>12</v>
      </c>
      <c r="D2984">
        <v>5</v>
      </c>
      <c r="E2984" s="76">
        <v>12.959069696057897</v>
      </c>
      <c r="F2984" s="76">
        <v>1.1125738255800777</v>
      </c>
      <c r="G2984" s="76">
        <v>2.5617959056360444</v>
      </c>
      <c r="H2984" s="35">
        <f t="shared" si="51"/>
        <v>20</v>
      </c>
    </row>
    <row r="2985" spans="1:8" x14ac:dyDescent="0.2">
      <c r="A2985" s="3" t="s">
        <v>41</v>
      </c>
      <c r="B2985" s="6">
        <v>4</v>
      </c>
      <c r="C2985" s="28" t="s">
        <v>12</v>
      </c>
      <c r="D2985">
        <v>5</v>
      </c>
      <c r="E2985" s="76">
        <v>18.456856839840036</v>
      </c>
      <c r="F2985" s="76">
        <v>1.2661577436379077</v>
      </c>
      <c r="G2985" s="76">
        <v>2.9154359458796231</v>
      </c>
      <c r="H2985" s="35">
        <f t="shared" si="51"/>
        <v>20</v>
      </c>
    </row>
    <row r="2986" spans="1:8" x14ac:dyDescent="0.2">
      <c r="A2986" s="3" t="s">
        <v>41</v>
      </c>
      <c r="B2986" s="2">
        <v>5</v>
      </c>
      <c r="C2986" s="3" t="s">
        <v>12</v>
      </c>
      <c r="D2986">
        <v>95</v>
      </c>
      <c r="E2986" s="76">
        <v>309.4468763785946</v>
      </c>
      <c r="F2986" s="76">
        <v>2.4905861031917453</v>
      </c>
      <c r="G2986" s="76">
        <v>5.734786434027443</v>
      </c>
      <c r="H2986" s="35">
        <f t="shared" si="51"/>
        <v>403</v>
      </c>
    </row>
    <row r="2987" spans="1:8" x14ac:dyDescent="0.2">
      <c r="A2987" s="3" t="s">
        <v>41</v>
      </c>
      <c r="B2987" s="2">
        <v>5</v>
      </c>
      <c r="C2987" s="3" t="s">
        <v>12</v>
      </c>
      <c r="D2987">
        <v>90</v>
      </c>
      <c r="E2987" s="76">
        <v>861.97448432869953</v>
      </c>
      <c r="F2987" s="76">
        <v>2.9354944102803304</v>
      </c>
      <c r="G2987" s="76">
        <v>6.7592256696788358</v>
      </c>
      <c r="H2987" s="35">
        <f t="shared" si="51"/>
        <v>1097</v>
      </c>
    </row>
    <row r="2988" spans="1:8" x14ac:dyDescent="0.2">
      <c r="A2988" s="3" t="s">
        <v>41</v>
      </c>
      <c r="B2988" s="2">
        <v>5</v>
      </c>
      <c r="C2988" s="3" t="s">
        <v>12</v>
      </c>
      <c r="D2988">
        <v>0</v>
      </c>
      <c r="E2988" s="76">
        <v>64.402649398590754</v>
      </c>
      <c r="F2988" s="76">
        <v>1.8089037337498881</v>
      </c>
      <c r="G2988" s="76">
        <v>4.1651547719937625</v>
      </c>
      <c r="H2988" s="35">
        <f t="shared" si="51"/>
        <v>148</v>
      </c>
    </row>
    <row r="2989" spans="1:8" x14ac:dyDescent="0.2">
      <c r="A2989" s="3" t="s">
        <v>41</v>
      </c>
      <c r="B2989" s="2">
        <v>5</v>
      </c>
      <c r="C2989" s="3" t="s">
        <v>12</v>
      </c>
      <c r="D2989">
        <v>0</v>
      </c>
      <c r="E2989" s="76">
        <v>257.02154897181492</v>
      </c>
      <c r="F2989" s="76">
        <v>2.4099695365889646</v>
      </c>
      <c r="G2989" s="76">
        <v>5.5491599295195186</v>
      </c>
      <c r="H2989" s="35">
        <f t="shared" si="51"/>
        <v>403</v>
      </c>
    </row>
    <row r="2990" spans="1:8" x14ac:dyDescent="0.2">
      <c r="A2990" s="3" t="s">
        <v>41</v>
      </c>
      <c r="B2990" s="6">
        <v>5</v>
      </c>
      <c r="C2990" s="28" t="s">
        <v>12</v>
      </c>
      <c r="D2990">
        <v>0</v>
      </c>
      <c r="E2990" s="76">
        <v>430.39819354180167</v>
      </c>
      <c r="F2990" s="76">
        <v>2.6338704398505408</v>
      </c>
      <c r="G2990" s="76">
        <v>6.064710811677525</v>
      </c>
      <c r="H2990" s="35">
        <f t="shared" si="51"/>
        <v>1097</v>
      </c>
    </row>
    <row r="2991" spans="1:8" x14ac:dyDescent="0.2">
      <c r="A2991" s="3" t="s">
        <v>41</v>
      </c>
      <c r="B2991" s="6">
        <v>5</v>
      </c>
      <c r="C2991" s="28" t="s">
        <v>12</v>
      </c>
      <c r="D2991">
        <v>95</v>
      </c>
      <c r="E2991" s="76">
        <v>1583.3626974092558</v>
      </c>
      <c r="F2991" s="76">
        <v>3.1995804091396591</v>
      </c>
      <c r="G2991" s="76">
        <v>7.3673061539207687</v>
      </c>
      <c r="H2991" s="35">
        <f t="shared" si="51"/>
        <v>2981</v>
      </c>
    </row>
    <row r="2992" spans="1:8" x14ac:dyDescent="0.2">
      <c r="A2992" s="3" t="s">
        <v>41</v>
      </c>
      <c r="B2992" s="6">
        <v>5</v>
      </c>
      <c r="C2992" s="28" t="s">
        <v>12</v>
      </c>
      <c r="D2992">
        <v>0</v>
      </c>
      <c r="E2992" s="76">
        <v>6.2831853071795862</v>
      </c>
      <c r="F2992" s="76">
        <v>0.79817986835811505</v>
      </c>
      <c r="G2992" s="76">
        <v>1.8378770664093453</v>
      </c>
      <c r="H2992" s="35">
        <f t="shared" si="51"/>
        <v>7</v>
      </c>
    </row>
    <row r="2993" spans="1:8" x14ac:dyDescent="0.2">
      <c r="A2993" s="3" t="s">
        <v>41</v>
      </c>
      <c r="B2993" s="6">
        <v>5</v>
      </c>
      <c r="C2993" s="28" t="s">
        <v>12</v>
      </c>
      <c r="D2993">
        <v>15</v>
      </c>
      <c r="E2993" s="76">
        <v>645.98998939440116</v>
      </c>
      <c r="F2993" s="76">
        <v>2.8102257879881831</v>
      </c>
      <c r="G2993" s="76">
        <v>6.4707840073690361</v>
      </c>
      <c r="H2993" s="35">
        <f t="shared" si="51"/>
        <v>1097</v>
      </c>
    </row>
    <row r="2994" spans="1:8" x14ac:dyDescent="0.2">
      <c r="A2994" s="3" t="s">
        <v>41</v>
      </c>
      <c r="B2994" s="6">
        <v>5</v>
      </c>
      <c r="C2994" s="28" t="s">
        <v>12</v>
      </c>
      <c r="D2994">
        <v>70</v>
      </c>
      <c r="E2994" s="76">
        <v>150.79644737231007</v>
      </c>
      <c r="F2994" s="76">
        <v>2.1783911100697209</v>
      </c>
      <c r="G2994" s="76">
        <v>5.0159308967572906</v>
      </c>
      <c r="H2994" s="35">
        <f t="shared" si="51"/>
        <v>403</v>
      </c>
    </row>
    <row r="2995" spans="1:8" x14ac:dyDescent="0.2">
      <c r="A2995" s="3" t="s">
        <v>41</v>
      </c>
      <c r="B2995" s="6">
        <v>5</v>
      </c>
      <c r="C2995" s="28" t="s">
        <v>12</v>
      </c>
      <c r="D2995">
        <v>20</v>
      </c>
      <c r="E2995" s="76">
        <v>1167.1016708086081</v>
      </c>
      <c r="F2995" s="76">
        <v>3.0671086907907279</v>
      </c>
      <c r="G2995" s="76">
        <v>7.0622787500072137</v>
      </c>
      <c r="H2995" s="35">
        <f t="shared" si="51"/>
        <v>2981</v>
      </c>
    </row>
    <row r="2996" spans="1:8" x14ac:dyDescent="0.2">
      <c r="A2996" s="3" t="s">
        <v>41</v>
      </c>
      <c r="B2996" s="2">
        <v>6</v>
      </c>
      <c r="C2996" s="3" t="s">
        <v>12</v>
      </c>
      <c r="D2996">
        <v>40</v>
      </c>
      <c r="E2996" s="76">
        <v>198.11668671700633</v>
      </c>
      <c r="F2996" s="76">
        <v>2.2969210562751194</v>
      </c>
      <c r="G2996" s="76">
        <v>5.2888561839632278</v>
      </c>
      <c r="H2996" s="35">
        <f t="shared" si="51"/>
        <v>403</v>
      </c>
    </row>
    <row r="2997" spans="1:8" x14ac:dyDescent="0.2">
      <c r="A2997" s="3" t="s">
        <v>41</v>
      </c>
      <c r="B2997" s="2">
        <v>6</v>
      </c>
      <c r="C2997" s="3" t="s">
        <v>12</v>
      </c>
      <c r="D2997">
        <v>0</v>
      </c>
      <c r="E2997" s="76">
        <v>27.77167905773377</v>
      </c>
      <c r="F2997" s="76">
        <v>1.443602137707207</v>
      </c>
      <c r="G2997" s="76">
        <v>3.3240167624989523</v>
      </c>
      <c r="H2997" s="35">
        <f t="shared" si="51"/>
        <v>55</v>
      </c>
    </row>
    <row r="2998" spans="1:8" x14ac:dyDescent="0.2">
      <c r="A2998" s="3" t="s">
        <v>41</v>
      </c>
      <c r="B2998" s="2">
        <v>6</v>
      </c>
      <c r="C2998" s="3" t="s">
        <v>12</v>
      </c>
      <c r="D2998">
        <v>0</v>
      </c>
      <c r="E2998" s="76">
        <v>372.27872945039047</v>
      </c>
      <c r="F2998" s="76">
        <v>2.5708682230402564</v>
      </c>
      <c r="G2998" s="76">
        <v>5.919642846424586</v>
      </c>
      <c r="H2998" s="35">
        <f t="shared" si="51"/>
        <v>403</v>
      </c>
    </row>
    <row r="2999" spans="1:8" x14ac:dyDescent="0.2">
      <c r="A2999" s="3" t="s">
        <v>41</v>
      </c>
      <c r="B2999" s="2">
        <v>6</v>
      </c>
      <c r="C2999" s="3" t="s">
        <v>12</v>
      </c>
      <c r="D2999">
        <v>15</v>
      </c>
      <c r="E2999" s="76">
        <v>441.19741828851659</v>
      </c>
      <c r="F2999" s="76">
        <v>2.6446329624573379</v>
      </c>
      <c r="G2999" s="76">
        <v>6.0894924357949485</v>
      </c>
      <c r="H2999" s="35">
        <f t="shared" si="51"/>
        <v>1097</v>
      </c>
    </row>
    <row r="3000" spans="1:8" x14ac:dyDescent="0.2">
      <c r="A3000" s="3" t="s">
        <v>41</v>
      </c>
      <c r="B3000" s="6">
        <v>6</v>
      </c>
      <c r="C3000" s="28" t="s">
        <v>12</v>
      </c>
      <c r="D3000">
        <v>5</v>
      </c>
      <c r="E3000" s="76">
        <v>340.86280291449253</v>
      </c>
      <c r="F3000" s="76">
        <v>2.532579610878682</v>
      </c>
      <c r="G3000" s="76">
        <v>5.8314800588299143</v>
      </c>
      <c r="H3000" s="35">
        <f t="shared" si="51"/>
        <v>403</v>
      </c>
    </row>
    <row r="3001" spans="1:8" x14ac:dyDescent="0.2">
      <c r="A3001" s="3" t="s">
        <v>41</v>
      </c>
      <c r="B3001" s="6">
        <v>6</v>
      </c>
      <c r="C3001" s="28" t="s">
        <v>12</v>
      </c>
      <c r="D3001">
        <v>5</v>
      </c>
      <c r="E3001" s="76">
        <v>1462.4113802460488</v>
      </c>
      <c r="F3001" s="76">
        <v>3.1650695580114951</v>
      </c>
      <c r="G3001" s="76">
        <v>7.2878419825665217</v>
      </c>
      <c r="H3001" s="35">
        <f t="shared" si="51"/>
        <v>2981</v>
      </c>
    </row>
    <row r="3002" spans="1:8" x14ac:dyDescent="0.2">
      <c r="A3002" s="3" t="s">
        <v>41</v>
      </c>
      <c r="B3002" s="6">
        <v>6</v>
      </c>
      <c r="C3002" s="28" t="s">
        <v>12</v>
      </c>
      <c r="D3002">
        <v>10</v>
      </c>
      <c r="E3002" s="76">
        <v>331.43802495372319</v>
      </c>
      <c r="F3002" s="76">
        <v>2.5204023323278455</v>
      </c>
      <c r="G3002" s="76">
        <v>5.8034408387655212</v>
      </c>
      <c r="H3002" s="35">
        <f t="shared" si="51"/>
        <v>403</v>
      </c>
    </row>
    <row r="3003" spans="1:8" x14ac:dyDescent="0.2">
      <c r="A3003" s="3" t="s">
        <v>41</v>
      </c>
      <c r="B3003" s="6">
        <v>6</v>
      </c>
      <c r="C3003" s="28" t="s">
        <v>12</v>
      </c>
      <c r="D3003">
        <v>0</v>
      </c>
      <c r="E3003" s="76">
        <v>19.438604544086846</v>
      </c>
      <c r="F3003" s="76">
        <v>1.288665084635759</v>
      </c>
      <c r="G3003" s="76">
        <v>2.967261013744209</v>
      </c>
      <c r="H3003" s="35">
        <f t="shared" si="51"/>
        <v>20</v>
      </c>
    </row>
    <row r="3004" spans="1:8" x14ac:dyDescent="0.2">
      <c r="A3004" s="3" t="s">
        <v>41</v>
      </c>
      <c r="B3004" s="2">
        <v>7</v>
      </c>
      <c r="C3004" s="3" t="s">
        <v>12</v>
      </c>
      <c r="D3004">
        <v>0</v>
      </c>
      <c r="E3004" s="76">
        <v>6.2910392888135602</v>
      </c>
      <c r="F3004" s="76">
        <v>0.79872239745040907</v>
      </c>
      <c r="G3004" s="76">
        <v>1.8391262858097772</v>
      </c>
      <c r="H3004" s="35">
        <f t="shared" si="51"/>
        <v>7</v>
      </c>
    </row>
    <row r="3005" spans="1:8" x14ac:dyDescent="0.2">
      <c r="A3005" s="3" t="s">
        <v>41</v>
      </c>
      <c r="B3005" s="2">
        <v>7</v>
      </c>
      <c r="C3005" s="3" t="s">
        <v>12</v>
      </c>
      <c r="D3005">
        <v>60</v>
      </c>
      <c r="E3005" s="76">
        <v>890.64151729270634</v>
      </c>
      <c r="F3005" s="76">
        <v>2.9497029359230593</v>
      </c>
      <c r="G3005" s="76">
        <v>6.7919420090172071</v>
      </c>
      <c r="H3005" s="35">
        <f t="shared" si="51"/>
        <v>1097</v>
      </c>
    </row>
    <row r="3006" spans="1:8" x14ac:dyDescent="0.2">
      <c r="A3006" s="3" t="s">
        <v>41</v>
      </c>
      <c r="B3006" s="2">
        <v>7</v>
      </c>
      <c r="C3006" s="3" t="s">
        <v>12</v>
      </c>
      <c r="D3006">
        <v>90</v>
      </c>
      <c r="E3006" s="76">
        <v>466.72285859893361</v>
      </c>
      <c r="F3006" s="76">
        <v>2.6690590717663891</v>
      </c>
      <c r="G3006" s="76">
        <v>6.1457356309698126</v>
      </c>
      <c r="H3006" s="35">
        <f t="shared" si="51"/>
        <v>1097</v>
      </c>
    </row>
    <row r="3007" spans="1:8" x14ac:dyDescent="0.2">
      <c r="A3007" s="3" t="s">
        <v>41</v>
      </c>
      <c r="B3007" s="2">
        <v>7</v>
      </c>
      <c r="C3007" s="3" t="s">
        <v>12</v>
      </c>
      <c r="D3007">
        <v>0</v>
      </c>
      <c r="E3007" s="76">
        <v>1.1309733552923256</v>
      </c>
      <c r="F3007" s="76">
        <v>5.3452373461421121E-2</v>
      </c>
      <c r="G3007" s="76">
        <v>0.1230786383174188</v>
      </c>
      <c r="H3007" s="35">
        <f t="shared" si="51"/>
        <v>3</v>
      </c>
    </row>
    <row r="3008" spans="1:8" x14ac:dyDescent="0.2">
      <c r="A3008" s="3" t="s">
        <v>41</v>
      </c>
      <c r="B3008" s="2">
        <v>7</v>
      </c>
      <c r="C3008" s="3" t="s">
        <v>12</v>
      </c>
      <c r="D3008">
        <v>5</v>
      </c>
      <c r="E3008" s="76">
        <v>904.77868423386042</v>
      </c>
      <c r="F3008" s="76">
        <v>2.9565423604533647</v>
      </c>
      <c r="G3008" s="76">
        <v>6.807690365985346</v>
      </c>
      <c r="H3008" s="35">
        <f t="shared" si="51"/>
        <v>1097</v>
      </c>
    </row>
    <row r="3009" spans="1:8" x14ac:dyDescent="0.2">
      <c r="A3009" s="3" t="s">
        <v>41</v>
      </c>
      <c r="B3009" s="6">
        <v>7</v>
      </c>
      <c r="C3009" s="28" t="s">
        <v>12</v>
      </c>
      <c r="D3009">
        <v>10</v>
      </c>
      <c r="E3009" s="76">
        <v>966.03974097886135</v>
      </c>
      <c r="F3009" s="76">
        <v>2.9849949928055692</v>
      </c>
      <c r="G3009" s="76">
        <v>6.873204973095973</v>
      </c>
      <c r="H3009" s="35">
        <f t="shared" si="51"/>
        <v>1097</v>
      </c>
    </row>
    <row r="3010" spans="1:8" x14ac:dyDescent="0.2">
      <c r="A3010" s="3" t="s">
        <v>41</v>
      </c>
      <c r="B3010" s="6">
        <v>7</v>
      </c>
      <c r="C3010" s="28" t="s">
        <v>12</v>
      </c>
      <c r="D3010">
        <v>0</v>
      </c>
      <c r="E3010" s="76">
        <v>107.40319884460105</v>
      </c>
      <c r="F3010" s="76">
        <v>2.03101721637164</v>
      </c>
      <c r="G3010" s="76">
        <v>4.6765899660316004</v>
      </c>
      <c r="H3010" s="35">
        <f t="shared" si="51"/>
        <v>148</v>
      </c>
    </row>
    <row r="3011" spans="1:8" x14ac:dyDescent="0.2">
      <c r="A3011" s="3" t="s">
        <v>41</v>
      </c>
      <c r="B3011" s="6">
        <v>7</v>
      </c>
      <c r="C3011" s="28" t="s">
        <v>12</v>
      </c>
      <c r="D3011">
        <v>0</v>
      </c>
      <c r="E3011" s="76">
        <v>1.5707963267948966</v>
      </c>
      <c r="F3011" s="76">
        <v>0.19611987703015263</v>
      </c>
      <c r="G3011" s="76">
        <v>0.45158270528945482</v>
      </c>
      <c r="H3011" s="35">
        <f t="shared" ref="H3011:H3037" si="52">VLOOKUP(E3011,J$2:K$16,2)</f>
        <v>3</v>
      </c>
    </row>
    <row r="3012" spans="1:8" x14ac:dyDescent="0.2">
      <c r="A3012" s="3" t="s">
        <v>41</v>
      </c>
      <c r="B3012" s="6">
        <v>7</v>
      </c>
      <c r="C3012" s="28" t="s">
        <v>12</v>
      </c>
      <c r="D3012">
        <v>0</v>
      </c>
      <c r="E3012" s="76">
        <v>2.5525440310417071</v>
      </c>
      <c r="F3012" s="76">
        <v>0.40697324234504584</v>
      </c>
      <c r="G3012" s="76">
        <v>0.93709052107115576</v>
      </c>
      <c r="H3012" s="35">
        <f t="shared" si="52"/>
        <v>3</v>
      </c>
    </row>
    <row r="3013" spans="1:8" x14ac:dyDescent="0.2">
      <c r="A3013" s="3" t="s">
        <v>41</v>
      </c>
      <c r="B3013" s="6">
        <v>7</v>
      </c>
      <c r="C3013" s="28" t="s">
        <v>12</v>
      </c>
      <c r="D3013">
        <v>50</v>
      </c>
      <c r="E3013" s="76">
        <v>483.80526865282815</v>
      </c>
      <c r="F3013" s="76">
        <v>2.6846705935305968</v>
      </c>
      <c r="G3013" s="76">
        <v>6.1816824882630295</v>
      </c>
      <c r="H3013" s="35">
        <f t="shared" si="52"/>
        <v>1097</v>
      </c>
    </row>
    <row r="3014" spans="1:8" x14ac:dyDescent="0.2">
      <c r="A3014" s="3" t="s">
        <v>41</v>
      </c>
      <c r="B3014" s="2">
        <v>8</v>
      </c>
      <c r="C3014" s="3" t="s">
        <v>12</v>
      </c>
      <c r="D3014">
        <v>10</v>
      </c>
      <c r="E3014" s="76">
        <v>921.66474474690551</v>
      </c>
      <c r="F3014" s="76">
        <v>2.9645729753007828</v>
      </c>
      <c r="G3014" s="76">
        <v>6.8261815400205874</v>
      </c>
      <c r="H3014" s="35">
        <f t="shared" si="52"/>
        <v>1097</v>
      </c>
    </row>
    <row r="3015" spans="1:8" x14ac:dyDescent="0.2">
      <c r="A3015" s="3" t="s">
        <v>41</v>
      </c>
      <c r="B3015" s="2">
        <v>8</v>
      </c>
      <c r="C3015" s="3" t="s">
        <v>12</v>
      </c>
      <c r="D3015">
        <v>10</v>
      </c>
      <c r="E3015" s="76">
        <v>19.132299260361844</v>
      </c>
      <c r="F3015" s="76">
        <v>1.2817671653270093</v>
      </c>
      <c r="G3015" s="76">
        <v>2.9513779675712062</v>
      </c>
      <c r="H3015" s="35">
        <f t="shared" si="52"/>
        <v>20</v>
      </c>
    </row>
    <row r="3016" spans="1:8" x14ac:dyDescent="0.2">
      <c r="A3016" s="3" t="s">
        <v>41</v>
      </c>
      <c r="B3016" s="7">
        <v>8</v>
      </c>
      <c r="C3016" t="s">
        <v>12</v>
      </c>
      <c r="D3016">
        <v>0</v>
      </c>
      <c r="E3016" s="76">
        <v>90.320788790706558</v>
      </c>
      <c r="F3016" s="76">
        <v>1.9557877217197832</v>
      </c>
      <c r="G3016" s="76">
        <v>4.5033676530927593</v>
      </c>
      <c r="H3016" s="35">
        <f t="shared" si="52"/>
        <v>148</v>
      </c>
    </row>
    <row r="3017" spans="1:8" x14ac:dyDescent="0.2">
      <c r="A3017" s="3" t="s">
        <v>41</v>
      </c>
      <c r="B3017" s="7">
        <v>8</v>
      </c>
      <c r="C3017" t="s">
        <v>12</v>
      </c>
      <c r="D3017">
        <v>80</v>
      </c>
      <c r="E3017" s="76">
        <v>1083.8494654884787</v>
      </c>
      <c r="F3017" s="76">
        <v>3.0349689677674081</v>
      </c>
      <c r="G3017" s="76">
        <v>6.9882743028807601</v>
      </c>
      <c r="H3017" s="35">
        <f t="shared" si="52"/>
        <v>1097</v>
      </c>
    </row>
    <row r="3018" spans="1:8" x14ac:dyDescent="0.2">
      <c r="A3018" s="3" t="s">
        <v>41</v>
      </c>
      <c r="B3018" s="7">
        <v>8</v>
      </c>
      <c r="C3018" t="s">
        <v>12</v>
      </c>
      <c r="D3018">
        <v>0</v>
      </c>
      <c r="E3018" s="76">
        <v>78.539816339744831</v>
      </c>
      <c r="F3018" s="76">
        <v>1.8950898813661714</v>
      </c>
      <c r="G3018" s="76">
        <v>4.3636057107176009</v>
      </c>
      <c r="H3018" s="35">
        <f t="shared" si="52"/>
        <v>148</v>
      </c>
    </row>
    <row r="3019" spans="1:8" x14ac:dyDescent="0.2">
      <c r="A3019" s="3" t="s">
        <v>41</v>
      </c>
      <c r="B3019" s="2">
        <v>9</v>
      </c>
      <c r="C3019" s="3" t="s">
        <v>12</v>
      </c>
      <c r="D3019">
        <v>0</v>
      </c>
      <c r="E3019" s="76">
        <v>837.23444218167981</v>
      </c>
      <c r="F3019" s="76">
        <v>2.9228470860567248</v>
      </c>
      <c r="G3019" s="76">
        <v>6.7301041294552997</v>
      </c>
      <c r="H3019" s="35">
        <f t="shared" si="52"/>
        <v>1097</v>
      </c>
    </row>
    <row r="3020" spans="1:8" x14ac:dyDescent="0.2">
      <c r="A3020" s="3" t="s">
        <v>41</v>
      </c>
      <c r="B3020" s="2">
        <v>9</v>
      </c>
      <c r="C3020" s="3" t="s">
        <v>12</v>
      </c>
      <c r="D3020">
        <v>10</v>
      </c>
      <c r="E3020" s="76">
        <v>5.497787143782138</v>
      </c>
      <c r="F3020" s="76">
        <v>0.74018792138042833</v>
      </c>
      <c r="G3020" s="76">
        <v>1.7043456737848228</v>
      </c>
      <c r="H3020" s="35">
        <f t="shared" si="52"/>
        <v>7</v>
      </c>
    </row>
    <row r="3021" spans="1:8" x14ac:dyDescent="0.2">
      <c r="A3021" s="3" t="s">
        <v>41</v>
      </c>
      <c r="B3021" s="2">
        <v>9</v>
      </c>
      <c r="C3021" s="3" t="s">
        <v>12</v>
      </c>
      <c r="D3021">
        <v>0</v>
      </c>
      <c r="E3021" s="76">
        <v>5.6862827029975254</v>
      </c>
      <c r="F3021" s="76">
        <v>0.75482844756331835</v>
      </c>
      <c r="G3021" s="76">
        <v>1.7380567311271344</v>
      </c>
      <c r="H3021" s="35">
        <f t="shared" si="52"/>
        <v>7</v>
      </c>
    </row>
    <row r="3022" spans="1:8" x14ac:dyDescent="0.2">
      <c r="A3022" s="3" t="s">
        <v>41</v>
      </c>
      <c r="B3022" s="2">
        <v>9</v>
      </c>
      <c r="C3022" s="3" t="s">
        <v>12</v>
      </c>
      <c r="D3022">
        <v>0</v>
      </c>
      <c r="E3022" s="76">
        <v>0.87964594300514221</v>
      </c>
      <c r="F3022" s="76">
        <v>-5.5692095963646875E-2</v>
      </c>
      <c r="G3022" s="76">
        <v>-0.12823578996348717</v>
      </c>
      <c r="H3022" s="35">
        <f t="shared" si="52"/>
        <v>1</v>
      </c>
    </row>
    <row r="3023" spans="1:8" x14ac:dyDescent="0.2">
      <c r="A3023" s="3" t="s">
        <v>41</v>
      </c>
      <c r="B3023" s="6">
        <v>9</v>
      </c>
      <c r="C3023" s="28" t="s">
        <v>12</v>
      </c>
      <c r="D3023">
        <v>90</v>
      </c>
      <c r="E3023" s="76">
        <v>543.49552907103418</v>
      </c>
      <c r="F3023" s="76">
        <v>2.7351959758229292</v>
      </c>
      <c r="G3023" s="76">
        <v>6.2980214803471792</v>
      </c>
      <c r="H3023" s="35">
        <f t="shared" si="52"/>
        <v>1097</v>
      </c>
    </row>
    <row r="3024" spans="1:8" x14ac:dyDescent="0.2">
      <c r="A3024" s="3" t="s">
        <v>41</v>
      </c>
      <c r="B3024" s="6">
        <v>9</v>
      </c>
      <c r="C3024" s="28" t="s">
        <v>12</v>
      </c>
      <c r="D3024">
        <v>15</v>
      </c>
      <c r="E3024" s="76">
        <v>635.38711418853563</v>
      </c>
      <c r="F3024" s="76">
        <v>2.8030384029784439</v>
      </c>
      <c r="G3024" s="76">
        <v>6.4542344417880013</v>
      </c>
      <c r="H3024" s="35">
        <f t="shared" si="52"/>
        <v>1097</v>
      </c>
    </row>
    <row r="3025" spans="1:8" x14ac:dyDescent="0.2">
      <c r="A3025" s="3" t="s">
        <v>41</v>
      </c>
      <c r="B3025" s="6">
        <v>9</v>
      </c>
      <c r="C3025" s="28" t="s">
        <v>12</v>
      </c>
      <c r="D3025">
        <v>5</v>
      </c>
      <c r="E3025" s="76">
        <v>407.42529726242628</v>
      </c>
      <c r="F3025" s="76">
        <v>2.6100479910863204</v>
      </c>
      <c r="G3025" s="76">
        <v>6.0098575962744176</v>
      </c>
      <c r="H3025" s="35">
        <f t="shared" si="52"/>
        <v>1097</v>
      </c>
    </row>
    <row r="3026" spans="1:8" x14ac:dyDescent="0.2">
      <c r="A3026" s="3" t="s">
        <v>41</v>
      </c>
      <c r="B3026" s="6">
        <v>9</v>
      </c>
      <c r="C3026" s="28" t="s">
        <v>12</v>
      </c>
      <c r="D3026">
        <v>80</v>
      </c>
      <c r="E3026" s="76">
        <v>42.411500823462205</v>
      </c>
      <c r="F3026" s="76">
        <v>1.62748364118914</v>
      </c>
      <c r="G3026" s="76">
        <v>3.7474195712937837</v>
      </c>
      <c r="H3026" s="35">
        <f t="shared" si="52"/>
        <v>55</v>
      </c>
    </row>
    <row r="3027" spans="1:8" x14ac:dyDescent="0.2">
      <c r="A3027" s="3" t="s">
        <v>41</v>
      </c>
      <c r="B3027" s="6">
        <v>9</v>
      </c>
      <c r="C3027" s="28" t="s">
        <v>12</v>
      </c>
      <c r="D3027">
        <v>95</v>
      </c>
      <c r="E3027" s="76">
        <v>719.42471767206257</v>
      </c>
      <c r="F3027" s="76">
        <v>2.8569853550340216</v>
      </c>
      <c r="G3027" s="76">
        <v>6.5784518894036399</v>
      </c>
      <c r="H3027" s="35">
        <f t="shared" si="52"/>
        <v>1097</v>
      </c>
    </row>
    <row r="3028" spans="1:8" x14ac:dyDescent="0.2">
      <c r="A3028" s="3" t="s">
        <v>41</v>
      </c>
      <c r="B3028" s="6">
        <v>9</v>
      </c>
      <c r="C3028" s="28" t="s">
        <v>12</v>
      </c>
      <c r="D3028">
        <v>80</v>
      </c>
      <c r="E3028" s="76">
        <v>321.22784882955636</v>
      </c>
      <c r="F3028" s="76">
        <v>2.5068131893735135</v>
      </c>
      <c r="G3028" s="76">
        <v>5.7721506807723113</v>
      </c>
      <c r="H3028" s="35">
        <f t="shared" si="52"/>
        <v>403</v>
      </c>
    </row>
    <row r="3029" spans="1:8" x14ac:dyDescent="0.2">
      <c r="A3029" s="3" t="s">
        <v>41</v>
      </c>
      <c r="B3029" s="6">
        <v>9</v>
      </c>
      <c r="C3029" s="28" t="s">
        <v>12</v>
      </c>
      <c r="D3029">
        <v>70</v>
      </c>
      <c r="E3029" s="76">
        <v>1681.5374678339367</v>
      </c>
      <c r="F3029" s="76">
        <v>3.2257065486606096</v>
      </c>
      <c r="G3029" s="76">
        <v>7.4274638133191919</v>
      </c>
      <c r="H3029" s="35">
        <f t="shared" si="52"/>
        <v>2981</v>
      </c>
    </row>
    <row r="3030" spans="1:8" x14ac:dyDescent="0.2">
      <c r="A3030" s="3" t="s">
        <v>41</v>
      </c>
      <c r="B3030" s="2">
        <v>10</v>
      </c>
      <c r="C3030" s="3" t="s">
        <v>12</v>
      </c>
      <c r="D3030">
        <v>0</v>
      </c>
      <c r="E3030" s="76">
        <v>99.352867669777211</v>
      </c>
      <c r="F3030" s="76">
        <v>1.9971804068780081</v>
      </c>
      <c r="G3030" s="76">
        <v>4.5986778328970841</v>
      </c>
      <c r="H3030" s="35">
        <f t="shared" si="52"/>
        <v>148</v>
      </c>
    </row>
    <row r="3031" spans="1:8" x14ac:dyDescent="0.2">
      <c r="A3031" s="3" t="s">
        <v>41</v>
      </c>
      <c r="B3031" s="2">
        <v>10</v>
      </c>
      <c r="C3031" s="3" t="s">
        <v>12</v>
      </c>
      <c r="D3031">
        <v>0</v>
      </c>
      <c r="E3031" s="76">
        <v>1.2252211349000193</v>
      </c>
      <c r="F3031" s="76">
        <v>8.8214479720633024E-2</v>
      </c>
      <c r="G3031" s="76">
        <v>0.20312134599095516</v>
      </c>
      <c r="H3031" s="35">
        <f t="shared" si="52"/>
        <v>3</v>
      </c>
    </row>
    <row r="3032" spans="1:8" x14ac:dyDescent="0.2">
      <c r="A3032" s="3" t="s">
        <v>41</v>
      </c>
      <c r="B3032" s="2">
        <v>10</v>
      </c>
      <c r="C3032" s="3" t="s">
        <v>12</v>
      </c>
      <c r="D3032">
        <v>0</v>
      </c>
      <c r="E3032" s="76">
        <v>26.507188014663878</v>
      </c>
      <c r="F3032" s="76">
        <v>1.4233636585332152</v>
      </c>
      <c r="G3032" s="76">
        <v>3.2774159420480484</v>
      </c>
      <c r="H3032" s="35">
        <f t="shared" si="52"/>
        <v>55</v>
      </c>
    </row>
    <row r="3033" spans="1:8" x14ac:dyDescent="0.2">
      <c r="A3033" s="3" t="s">
        <v>41</v>
      </c>
      <c r="B3033" s="2">
        <v>10</v>
      </c>
      <c r="C3033" s="3" t="s">
        <v>12</v>
      </c>
      <c r="D3033">
        <v>5</v>
      </c>
      <c r="E3033" s="76">
        <v>74.612825522757589</v>
      </c>
      <c r="F3033" s="76">
        <v>1.8728134866550192</v>
      </c>
      <c r="G3033" s="76">
        <v>4.3123124163300508</v>
      </c>
      <c r="H3033" s="35">
        <f t="shared" si="52"/>
        <v>148</v>
      </c>
    </row>
    <row r="3034" spans="1:8" x14ac:dyDescent="0.2">
      <c r="A3034" s="3" t="s">
        <v>41</v>
      </c>
      <c r="B3034" s="7">
        <v>10</v>
      </c>
      <c r="C3034" t="s">
        <v>12</v>
      </c>
      <c r="D3034">
        <v>95</v>
      </c>
      <c r="E3034" s="76">
        <v>523.07517682270054</v>
      </c>
      <c r="F3034" s="76">
        <v>2.7185641105364726</v>
      </c>
      <c r="G3034" s="76">
        <v>6.2597251952698985</v>
      </c>
      <c r="H3034" s="35">
        <f t="shared" si="52"/>
        <v>1097</v>
      </c>
    </row>
    <row r="3035" spans="1:8" x14ac:dyDescent="0.2">
      <c r="A3035" s="3" t="s">
        <v>41</v>
      </c>
      <c r="B3035" s="7">
        <v>10</v>
      </c>
      <c r="C3035" t="s">
        <v>12</v>
      </c>
      <c r="D3035">
        <v>0</v>
      </c>
      <c r="E3035" s="76">
        <v>417.83182292744249</v>
      </c>
      <c r="F3035" s="76">
        <v>2.6210015136612195</v>
      </c>
      <c r="G3035" s="76">
        <v>6.0350790140711537</v>
      </c>
      <c r="H3035" s="35">
        <f t="shared" si="52"/>
        <v>1097</v>
      </c>
    </row>
    <row r="3036" spans="1:8" x14ac:dyDescent="0.2">
      <c r="A3036" s="3" t="s">
        <v>41</v>
      </c>
      <c r="B3036" s="6">
        <v>4</v>
      </c>
      <c r="C3036" s="28" t="s">
        <v>7</v>
      </c>
      <c r="D3036">
        <v>40</v>
      </c>
      <c r="E3036" s="76">
        <v>7.0685834705770345</v>
      </c>
      <c r="F3036" s="76">
        <v>0.84933239080549627</v>
      </c>
      <c r="G3036" s="76">
        <v>1.9556601020657289</v>
      </c>
      <c r="H3036" s="35">
        <f t="shared" si="52"/>
        <v>20</v>
      </c>
    </row>
    <row r="3037" spans="1:8" x14ac:dyDescent="0.2">
      <c r="A3037" s="3" t="s">
        <v>41</v>
      </c>
      <c r="B3037" s="6">
        <v>4</v>
      </c>
      <c r="C3037" s="28" t="s">
        <v>7</v>
      </c>
      <c r="D3037">
        <v>25</v>
      </c>
      <c r="E3037" s="76">
        <v>7.8539816339744828</v>
      </c>
      <c r="F3037" s="76">
        <v>0.8950898813661714</v>
      </c>
      <c r="G3037" s="76">
        <v>2.061020617723555</v>
      </c>
      <c r="H3037" s="35">
        <f t="shared" si="52"/>
        <v>20</v>
      </c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170"/>
  <sheetViews>
    <sheetView topLeftCell="I1" workbookViewId="0">
      <selection activeCell="R18" sqref="R18"/>
    </sheetView>
  </sheetViews>
  <sheetFormatPr defaultRowHeight="11.25" x14ac:dyDescent="0.2"/>
  <cols>
    <col min="1" max="1" width="14.1640625" style="15" bestFit="1" customWidth="1"/>
    <col min="2" max="2" width="20.83203125" style="15" bestFit="1" customWidth="1"/>
    <col min="3" max="3" width="10.6640625" style="55" bestFit="1" customWidth="1"/>
    <col min="4" max="4" width="9.6640625" style="55" bestFit="1" customWidth="1"/>
    <col min="5" max="5" width="8.6640625" style="55" bestFit="1" customWidth="1"/>
    <col min="6" max="6" width="12.5" style="55" bestFit="1" customWidth="1"/>
    <col min="7" max="7" width="11.6640625" style="55" bestFit="1" customWidth="1"/>
    <col min="8" max="8" width="10.6640625" style="55" bestFit="1" customWidth="1"/>
    <col min="9" max="10" width="9.6640625" style="55" bestFit="1" customWidth="1"/>
    <col min="11" max="11" width="9.33203125" style="15"/>
    <col min="12" max="12" width="13.5" style="15" bestFit="1" customWidth="1"/>
    <col min="13" max="13" width="9.33203125" style="15"/>
    <col min="14" max="18" width="9.33203125" style="55"/>
    <col min="19" max="20" width="9.33203125" style="15"/>
    <col min="21" max="21" width="12.83203125" style="15" bestFit="1" customWidth="1"/>
    <col min="22" max="22" width="20.83203125" style="15" bestFit="1" customWidth="1"/>
    <col min="23" max="23" width="4.1640625" style="15" bestFit="1" customWidth="1"/>
    <col min="24" max="24" width="10.6640625" style="15" bestFit="1" customWidth="1"/>
    <col min="25" max="25" width="10.6640625" style="15" customWidth="1"/>
    <col min="26" max="26" width="9.33203125" style="88" bestFit="1"/>
    <col min="27" max="27" width="8.6640625" style="88" bestFit="1" customWidth="1"/>
    <col min="28" max="28" width="9.83203125" style="88" bestFit="1" customWidth="1"/>
    <col min="29" max="29" width="8.33203125" style="88" bestFit="1" customWidth="1"/>
    <col min="30" max="33" width="9.33203125" style="88"/>
    <col min="34" max="34" width="20.83203125" style="15" bestFit="1" customWidth="1"/>
    <col min="35" max="35" width="18" style="15" customWidth="1"/>
    <col min="36" max="36" width="18" style="94" customWidth="1"/>
    <col min="37" max="37" width="18" style="15" customWidth="1"/>
    <col min="38" max="38" width="18" style="94" customWidth="1"/>
    <col min="39" max="39" width="18" style="15" customWidth="1"/>
    <col min="40" max="40" width="18" style="94" customWidth="1"/>
    <col min="41" max="41" width="18" style="15" customWidth="1"/>
    <col min="42" max="42" width="18" style="94" customWidth="1"/>
    <col min="43" max="43" width="18" style="15" customWidth="1"/>
    <col min="44" max="44" width="18" style="94" customWidth="1"/>
    <col min="45" max="45" width="18" style="15" customWidth="1"/>
    <col min="46" max="46" width="18" style="94" customWidth="1"/>
    <col min="47" max="47" width="12.6640625" style="15" customWidth="1"/>
    <col min="48" max="48" width="22.5" style="55" customWidth="1"/>
    <col min="49" max="52" width="14.1640625" style="15" bestFit="1" customWidth="1"/>
    <col min="53" max="53" width="12.6640625" style="15" bestFit="1" customWidth="1"/>
    <col min="54" max="54" width="16" style="15" bestFit="1" customWidth="1"/>
    <col min="55" max="55" width="18.6640625" style="15" bestFit="1" customWidth="1"/>
    <col min="56" max="56" width="9.33203125" style="15"/>
    <col min="57" max="57" width="20.83203125" style="15" bestFit="1" customWidth="1"/>
    <col min="58" max="58" width="5.6640625" style="15" customWidth="1"/>
    <col min="59" max="60" width="9.6640625" style="15" customWidth="1"/>
    <col min="61" max="61" width="5.6640625" style="15" customWidth="1"/>
    <col min="62" max="63" width="9.83203125" style="15" customWidth="1"/>
    <col min="64" max="64" width="5.6640625" style="15" customWidth="1"/>
    <col min="65" max="66" width="9.6640625" style="15" bestFit="1" customWidth="1"/>
    <col min="67" max="67" width="5.6640625" style="15" customWidth="1"/>
    <col min="68" max="68" width="8.6640625" style="15" bestFit="1" customWidth="1"/>
    <col min="69" max="69" width="9.6640625" style="15" bestFit="1" customWidth="1"/>
    <col min="70" max="70" width="5.6640625" style="15" bestFit="1" customWidth="1"/>
    <col min="71" max="71" width="6.6640625" style="15" bestFit="1" customWidth="1"/>
    <col min="72" max="72" width="5.6640625" style="15" customWidth="1"/>
    <col min="73" max="73" width="6.6640625" style="15" bestFit="1" customWidth="1"/>
    <col min="74" max="74" width="7.6640625" style="15" bestFit="1" customWidth="1"/>
    <col min="75" max="75" width="5.1640625" style="15" bestFit="1" customWidth="1"/>
    <col min="76" max="76" width="9.33203125" style="15"/>
    <col min="77" max="77" width="12.83203125" style="15" bestFit="1" customWidth="1"/>
    <col min="78" max="78" width="20.83203125" style="15" bestFit="1" customWidth="1"/>
    <col min="79" max="79" width="4.1640625" style="15" bestFit="1" customWidth="1"/>
    <col min="80" max="90" width="9.33203125" style="15"/>
    <col min="91" max="91" width="12.83203125" style="15" bestFit="1" customWidth="1"/>
    <col min="92" max="92" width="20.83203125" style="15" bestFit="1" customWidth="1"/>
    <col min="93" max="93" width="9.33203125" style="15"/>
    <col min="94" max="94" width="9.5" style="55" bestFit="1" customWidth="1"/>
    <col min="95" max="95" width="9.6640625" style="55" bestFit="1" customWidth="1"/>
    <col min="96" max="98" width="9.5" style="55" bestFit="1" customWidth="1"/>
    <col min="99" max="102" width="9.33203125" style="15"/>
    <col min="103" max="103" width="9.33203125" style="116"/>
    <col min="104" max="104" width="20.83203125" style="116" bestFit="1" customWidth="1"/>
    <col min="105" max="106" width="9.33203125" style="116"/>
    <col min="107" max="107" width="19" style="116" bestFit="1" customWidth="1"/>
    <col min="108" max="113" width="12.83203125" style="116" bestFit="1" customWidth="1"/>
    <col min="114" max="114" width="12.1640625" style="116" bestFit="1" customWidth="1"/>
    <col min="115" max="16384" width="9.33203125" style="15"/>
  </cols>
  <sheetData>
    <row r="1" spans="1:114" x14ac:dyDescent="0.2">
      <c r="A1" s="54" t="s">
        <v>4</v>
      </c>
      <c r="B1" s="47" t="s">
        <v>58</v>
      </c>
      <c r="C1" s="61" t="s">
        <v>59</v>
      </c>
      <c r="D1" s="61" t="s">
        <v>60</v>
      </c>
      <c r="E1" s="61" t="s">
        <v>78</v>
      </c>
      <c r="F1" s="61" t="s">
        <v>61</v>
      </c>
      <c r="G1" s="61" t="s">
        <v>62</v>
      </c>
      <c r="H1" s="61" t="s">
        <v>63</v>
      </c>
      <c r="I1" s="61" t="s">
        <v>64</v>
      </c>
      <c r="J1" s="61" t="s">
        <v>56</v>
      </c>
      <c r="L1" s="54" t="s">
        <v>92</v>
      </c>
      <c r="M1" s="47" t="s">
        <v>58</v>
      </c>
      <c r="N1" s="61" t="s">
        <v>59</v>
      </c>
      <c r="O1" s="61" t="s">
        <v>61</v>
      </c>
      <c r="P1" s="61" t="s">
        <v>62</v>
      </c>
      <c r="Q1" s="61" t="s">
        <v>63</v>
      </c>
      <c r="R1" s="61" t="s">
        <v>64</v>
      </c>
      <c r="S1" s="61" t="s">
        <v>56</v>
      </c>
      <c r="U1" s="66" t="s">
        <v>42</v>
      </c>
      <c r="V1" s="27" t="s">
        <v>2</v>
      </c>
      <c r="W1" s="47" t="s">
        <v>238</v>
      </c>
      <c r="X1" s="55" t="s">
        <v>59</v>
      </c>
      <c r="Y1" s="15" t="s">
        <v>63</v>
      </c>
      <c r="Z1" s="55" t="s">
        <v>60</v>
      </c>
      <c r="AA1" s="55" t="s">
        <v>64</v>
      </c>
      <c r="AB1" s="55" t="s">
        <v>56</v>
      </c>
      <c r="AC1" s="55" t="s">
        <v>248</v>
      </c>
      <c r="AD1" s="88" t="s">
        <v>317</v>
      </c>
      <c r="AE1" s="55" t="s">
        <v>315</v>
      </c>
      <c r="AF1" s="15" t="s">
        <v>316</v>
      </c>
      <c r="AG1" s="87"/>
      <c r="AH1" s="36"/>
      <c r="AI1" s="46" t="s">
        <v>42</v>
      </c>
      <c r="AJ1" s="91" t="s">
        <v>239</v>
      </c>
      <c r="AK1" s="44"/>
      <c r="AL1" s="44"/>
      <c r="AM1" s="44"/>
      <c r="AN1" s="44"/>
      <c r="AO1" s="44"/>
      <c r="AP1" s="44"/>
      <c r="AQ1" s="44"/>
      <c r="AR1" s="44"/>
      <c r="AS1" s="44"/>
      <c r="AT1" s="44"/>
      <c r="AU1" s="44"/>
      <c r="AV1" s="67"/>
      <c r="AW1"/>
      <c r="AX1"/>
      <c r="AY1"/>
      <c r="AZ1"/>
      <c r="BA1"/>
      <c r="BB1"/>
      <c r="BC1"/>
      <c r="BY1" s="66" t="s">
        <v>42</v>
      </c>
      <c r="BZ1" s="27" t="s">
        <v>2</v>
      </c>
      <c r="CA1" s="47" t="s">
        <v>238</v>
      </c>
      <c r="CB1" s="55" t="s">
        <v>59</v>
      </c>
      <c r="CC1" s="15" t="s">
        <v>63</v>
      </c>
      <c r="CD1" s="55" t="s">
        <v>60</v>
      </c>
      <c r="CE1" s="55" t="s">
        <v>64</v>
      </c>
      <c r="CF1" s="55" t="s">
        <v>56</v>
      </c>
      <c r="CG1" s="55" t="s">
        <v>248</v>
      </c>
      <c r="CH1" s="88" t="s">
        <v>317</v>
      </c>
      <c r="CI1" s="55" t="s">
        <v>315</v>
      </c>
      <c r="CJ1" s="15" t="s">
        <v>316</v>
      </c>
      <c r="CK1" s="15" t="s">
        <v>59</v>
      </c>
      <c r="CM1" s="66" t="s">
        <v>42</v>
      </c>
      <c r="CN1" s="27" t="s">
        <v>2</v>
      </c>
      <c r="CO1" s="47" t="s">
        <v>238</v>
      </c>
      <c r="CP1" s="55" t="s">
        <v>61</v>
      </c>
      <c r="CQ1" s="55" t="s">
        <v>62</v>
      </c>
      <c r="CR1" s="55" t="s">
        <v>59</v>
      </c>
      <c r="CS1" s="55" t="s">
        <v>63</v>
      </c>
      <c r="CT1" s="55" t="s">
        <v>60</v>
      </c>
      <c r="CU1" s="55" t="s">
        <v>56</v>
      </c>
      <c r="CV1" s="55" t="s">
        <v>315</v>
      </c>
      <c r="CY1" s="113"/>
      <c r="CZ1" s="114"/>
      <c r="DA1" s="115"/>
      <c r="DC1" s="107"/>
      <c r="DD1" s="107"/>
      <c r="DE1" s="107"/>
      <c r="DF1" s="107"/>
      <c r="DG1" s="107"/>
      <c r="DH1" s="107"/>
      <c r="DI1" s="107"/>
      <c r="DJ1" s="107"/>
    </row>
    <row r="2" spans="1:114" s="63" customFormat="1" ht="12.75" x14ac:dyDescent="0.2">
      <c r="A2" s="48" t="s">
        <v>65</v>
      </c>
      <c r="B2" s="49">
        <v>5</v>
      </c>
      <c r="C2" s="51">
        <v>3.7306412780000002</v>
      </c>
      <c r="D2" s="59">
        <v>3.5057141183670497</v>
      </c>
      <c r="E2" s="49" t="s">
        <v>286</v>
      </c>
      <c r="F2" s="59">
        <v>2.35619449</v>
      </c>
      <c r="G2" s="60">
        <v>5.8904862299999996</v>
      </c>
      <c r="H2" s="60">
        <v>1.4693454218132449</v>
      </c>
      <c r="I2" s="53">
        <v>0.65025614582868585</v>
      </c>
      <c r="J2" s="60">
        <f t="shared" ref="J2:J13" si="0">H2/C2</f>
        <v>0.3938586726303962</v>
      </c>
      <c r="L2" s="48" t="s">
        <v>80</v>
      </c>
      <c r="M2" s="49">
        <v>5</v>
      </c>
      <c r="N2" s="53">
        <v>1.254394242</v>
      </c>
      <c r="O2" s="52">
        <v>0.85704780999999997</v>
      </c>
      <c r="P2" s="52">
        <v>1.7733385500000001</v>
      </c>
      <c r="Q2" s="53">
        <v>0.39505709770117897</v>
      </c>
      <c r="R2" s="53">
        <v>0.13527900021441572</v>
      </c>
      <c r="S2" s="63">
        <f>Q2/N2</f>
        <v>0.3149385452147021</v>
      </c>
      <c r="U2" s="15" t="s">
        <v>235</v>
      </c>
      <c r="V2" s="63" t="s">
        <v>221</v>
      </c>
      <c r="W2" s="49">
        <v>213</v>
      </c>
      <c r="X2" s="55">
        <v>47.537532831361531</v>
      </c>
      <c r="Y2" s="15">
        <v>111.09704576782217</v>
      </c>
      <c r="Z2" s="55">
        <v>9.6374415799809636</v>
      </c>
      <c r="AA2" s="55">
        <v>5.2898090538431664</v>
      </c>
      <c r="AB2" s="55">
        <v>2.3370385283127075</v>
      </c>
      <c r="AC2" s="55">
        <v>2.2656556753521153</v>
      </c>
      <c r="AD2" s="88">
        <v>1.9614839036386305</v>
      </c>
      <c r="AE2" s="55">
        <v>-0.12781956626145205</v>
      </c>
      <c r="AF2" s="15">
        <v>0.86574669089281975</v>
      </c>
      <c r="AG2" s="88"/>
      <c r="AH2" s="43"/>
      <c r="AI2" s="36" t="s">
        <v>4</v>
      </c>
      <c r="AJ2" s="44"/>
      <c r="AK2" s="36" t="s">
        <v>15</v>
      </c>
      <c r="AL2" s="44"/>
      <c r="AM2" s="36" t="s">
        <v>232</v>
      </c>
      <c r="AN2" s="44"/>
      <c r="AO2" s="36" t="s">
        <v>233</v>
      </c>
      <c r="AP2" s="44"/>
      <c r="AQ2" s="36" t="s">
        <v>235</v>
      </c>
      <c r="AR2" s="44"/>
      <c r="AS2" s="36" t="s">
        <v>234</v>
      </c>
      <c r="AT2" s="44"/>
      <c r="AU2" s="36" t="s">
        <v>241</v>
      </c>
      <c r="AV2" s="37" t="s">
        <v>309</v>
      </c>
      <c r="AW2"/>
      <c r="AX2"/>
      <c r="AY2"/>
      <c r="AZ2"/>
      <c r="BA2"/>
      <c r="BB2"/>
      <c r="BC2"/>
      <c r="BF2" s="63" t="s">
        <v>242</v>
      </c>
      <c r="BI2" s="63" t="s">
        <v>243</v>
      </c>
      <c r="BN2" s="86"/>
      <c r="BO2" s="47" t="s">
        <v>58</v>
      </c>
      <c r="BP2" s="47" t="s">
        <v>59</v>
      </c>
      <c r="BQ2" s="47" t="s">
        <v>61</v>
      </c>
      <c r="BR2" s="47" t="s">
        <v>62</v>
      </c>
      <c r="BS2" s="47" t="s">
        <v>63</v>
      </c>
      <c r="BT2" s="47" t="s">
        <v>64</v>
      </c>
      <c r="BY2" s="63" t="s">
        <v>232</v>
      </c>
      <c r="BZ2" s="63" t="s">
        <v>221</v>
      </c>
      <c r="CA2" s="49">
        <v>21</v>
      </c>
      <c r="CB2" s="55">
        <v>25147.177621828097</v>
      </c>
      <c r="CC2" s="15">
        <v>61916.851538895709</v>
      </c>
      <c r="CD2" s="55">
        <v>3427.9819188469091</v>
      </c>
      <c r="CE2" s="55">
        <v>4.0833934576871558</v>
      </c>
      <c r="CF2" s="55">
        <v>2.4621789558264791</v>
      </c>
      <c r="CG2" s="55">
        <v>8.1397270000000006</v>
      </c>
      <c r="CH2" s="88">
        <v>2.8701159708932602</v>
      </c>
      <c r="CI2" s="55">
        <v>-1.2542392144407055</v>
      </c>
      <c r="CJ2" s="15">
        <v>0.35260592534531687</v>
      </c>
      <c r="CK2" s="15" t="s">
        <v>63</v>
      </c>
      <c r="CL2" s="15"/>
      <c r="CM2" s="63" t="s">
        <v>4</v>
      </c>
      <c r="CN2" s="63" t="s">
        <v>236</v>
      </c>
      <c r="CO2" s="49">
        <v>93</v>
      </c>
      <c r="CP2" s="94">
        <v>0.39269907999999998</v>
      </c>
      <c r="CQ2" s="94">
        <v>2224.6403</v>
      </c>
      <c r="CR2" s="94">
        <v>120.08188987021514</v>
      </c>
      <c r="CS2" s="94">
        <v>292.99273962354494</v>
      </c>
      <c r="CT2" s="94">
        <v>34.325274445874506</v>
      </c>
      <c r="CU2" s="55">
        <v>2.439941109689499</v>
      </c>
      <c r="CV2" s="55">
        <v>-0.10443609324177665</v>
      </c>
      <c r="CY2" s="117"/>
      <c r="CZ2" s="117"/>
      <c r="DA2" s="118"/>
      <c r="DB2" s="117"/>
      <c r="DC2" s="107"/>
      <c r="DD2" s="107"/>
      <c r="DE2" s="107"/>
      <c r="DF2" s="107"/>
      <c r="DG2" s="107"/>
      <c r="DH2" s="107"/>
      <c r="DI2" s="107"/>
      <c r="DJ2" s="107"/>
    </row>
    <row r="3" spans="1:114" s="63" customFormat="1" x14ac:dyDescent="0.2">
      <c r="A3" s="48" t="s">
        <v>66</v>
      </c>
      <c r="B3" s="49">
        <v>93</v>
      </c>
      <c r="C3" s="51">
        <v>120.08188987021514</v>
      </c>
      <c r="D3" s="59">
        <v>34.325274445874506</v>
      </c>
      <c r="E3" s="49" t="s">
        <v>79</v>
      </c>
      <c r="F3" s="59">
        <v>0.39269907999999998</v>
      </c>
      <c r="G3" s="60">
        <v>2224.6403</v>
      </c>
      <c r="H3" s="60">
        <v>292.99273962354494</v>
      </c>
      <c r="I3" s="53">
        <v>5.3082205715674275</v>
      </c>
      <c r="J3" s="60">
        <f t="shared" si="0"/>
        <v>2.439941109689499</v>
      </c>
      <c r="L3" s="48" t="s">
        <v>81</v>
      </c>
      <c r="M3" s="49">
        <v>93</v>
      </c>
      <c r="N3" s="53">
        <v>3.5358819461290318</v>
      </c>
      <c r="O3" s="52">
        <v>-0.93471170000000003</v>
      </c>
      <c r="P3" s="52">
        <v>7.7073505200000003</v>
      </c>
      <c r="Q3" s="53">
        <v>1.6221628744628702</v>
      </c>
      <c r="R3" s="53">
        <v>-0.10443609324177665</v>
      </c>
      <c r="S3" s="63">
        <f t="shared" ref="S3:S13" si="1">Q3/N3</f>
        <v>0.45877178570363786</v>
      </c>
      <c r="U3" s="63" t="s">
        <v>233</v>
      </c>
      <c r="V3" s="63" t="s">
        <v>236</v>
      </c>
      <c r="W3" s="49">
        <v>196</v>
      </c>
      <c r="X3" s="55">
        <v>1483.1152369537751</v>
      </c>
      <c r="Y3" s="15">
        <v>3692.7935545172099</v>
      </c>
      <c r="Z3" s="55">
        <v>175.57112831972245</v>
      </c>
      <c r="AA3" s="55">
        <v>5.137331071233306</v>
      </c>
      <c r="AB3" s="55">
        <v>2.4898898362759554</v>
      </c>
      <c r="AC3" s="55">
        <v>5.1680442502040798</v>
      </c>
      <c r="AD3" s="88">
        <v>2.4169698952469458</v>
      </c>
      <c r="AE3" s="55">
        <v>-0.16471498528727954</v>
      </c>
      <c r="AF3" s="15">
        <v>0.46767592888770304</v>
      </c>
      <c r="AG3" s="89"/>
      <c r="AH3" s="46" t="s">
        <v>2</v>
      </c>
      <c r="AI3" s="36" t="s">
        <v>240</v>
      </c>
      <c r="AJ3" s="102" t="s">
        <v>310</v>
      </c>
      <c r="AK3" s="36" t="s">
        <v>240</v>
      </c>
      <c r="AL3" s="102" t="s">
        <v>310</v>
      </c>
      <c r="AM3" s="36" t="s">
        <v>240</v>
      </c>
      <c r="AN3" s="102" t="s">
        <v>310</v>
      </c>
      <c r="AO3" s="36" t="s">
        <v>240</v>
      </c>
      <c r="AP3" s="102" t="s">
        <v>310</v>
      </c>
      <c r="AQ3" s="36" t="s">
        <v>240</v>
      </c>
      <c r="AR3" s="102" t="s">
        <v>310</v>
      </c>
      <c r="AS3" s="36" t="s">
        <v>240</v>
      </c>
      <c r="AT3" s="102" t="s">
        <v>310</v>
      </c>
      <c r="AU3" s="43"/>
      <c r="AV3" s="72"/>
      <c r="AW3"/>
      <c r="AX3"/>
      <c r="AY3"/>
      <c r="AZ3"/>
      <c r="BA3"/>
      <c r="BB3"/>
      <c r="BC3"/>
      <c r="BE3" s="63" t="s">
        <v>2</v>
      </c>
      <c r="BF3" s="74" t="s">
        <v>238</v>
      </c>
      <c r="BG3" s="74" t="s">
        <v>59</v>
      </c>
      <c r="BH3" s="74" t="s">
        <v>237</v>
      </c>
      <c r="BI3" s="74" t="s">
        <v>238</v>
      </c>
      <c r="BJ3" s="74" t="s">
        <v>59</v>
      </c>
      <c r="BK3" s="74" t="s">
        <v>237</v>
      </c>
      <c r="BN3" s="48" t="s">
        <v>80</v>
      </c>
      <c r="BO3" s="49">
        <v>5</v>
      </c>
      <c r="BP3" s="53">
        <v>1.254394242</v>
      </c>
      <c r="BQ3" s="52">
        <v>0.85704780999999997</v>
      </c>
      <c r="BR3" s="52">
        <v>1.7733385500000001</v>
      </c>
      <c r="BS3" s="53">
        <v>0.39505709770117897</v>
      </c>
      <c r="BT3" s="53">
        <v>0.13527900021441572</v>
      </c>
      <c r="BY3" s="63" t="s">
        <v>233</v>
      </c>
      <c r="BZ3" s="63" t="s">
        <v>214</v>
      </c>
      <c r="CA3" s="49">
        <v>19</v>
      </c>
      <c r="CB3" s="55">
        <v>1620.9894700526315</v>
      </c>
      <c r="CC3" s="15">
        <v>1523.7612797554389</v>
      </c>
      <c r="CD3" s="55">
        <v>833.22854389025656</v>
      </c>
      <c r="CE3" s="55">
        <v>1.4169221076834573</v>
      </c>
      <c r="CF3" s="55">
        <v>0.9400192338732245</v>
      </c>
      <c r="CG3" s="55">
        <v>6.7253079668421059</v>
      </c>
      <c r="CH3" s="88">
        <v>1.4752341645245342</v>
      </c>
      <c r="CI3" s="55">
        <v>-0.95956059383412129</v>
      </c>
      <c r="CJ3" s="15">
        <v>0.21935562977902348</v>
      </c>
      <c r="CK3" s="63" t="s">
        <v>60</v>
      </c>
      <c r="CN3" s="63" t="s">
        <v>216</v>
      </c>
      <c r="CO3" s="49">
        <v>52</v>
      </c>
      <c r="CP3" s="94">
        <v>1.76714587</v>
      </c>
      <c r="CQ3" s="94">
        <v>2438.6613000000002</v>
      </c>
      <c r="CR3" s="94">
        <v>183.09217098288457</v>
      </c>
      <c r="CS3" s="94">
        <v>475.45866960134424</v>
      </c>
      <c r="CT3" s="94">
        <v>30.630881881042967</v>
      </c>
      <c r="CU3" s="55">
        <v>2.5968268716732297</v>
      </c>
      <c r="CV3" s="55">
        <v>0.63631665201075549</v>
      </c>
      <c r="CY3" s="117"/>
      <c r="CZ3" s="117"/>
      <c r="DA3" s="118"/>
      <c r="DB3" s="117"/>
      <c r="DC3" s="107"/>
      <c r="DD3" s="109"/>
      <c r="DE3" s="109"/>
      <c r="DF3" s="109"/>
      <c r="DG3" s="109"/>
      <c r="DH3" s="109"/>
      <c r="DI3" s="109"/>
      <c r="DJ3" s="109"/>
    </row>
    <row r="4" spans="1:114" s="63" customFormat="1" x14ac:dyDescent="0.2">
      <c r="A4" s="48" t="s">
        <v>67</v>
      </c>
      <c r="B4" s="49">
        <v>52</v>
      </c>
      <c r="C4" s="51">
        <v>183.09217098288457</v>
      </c>
      <c r="D4" s="59">
        <v>30.630881881042967</v>
      </c>
      <c r="E4" s="49" t="s">
        <v>287</v>
      </c>
      <c r="F4" s="59">
        <v>1.76714587</v>
      </c>
      <c r="G4" s="60">
        <v>2438.6613000000002</v>
      </c>
      <c r="H4" s="60">
        <v>475.45866960134424</v>
      </c>
      <c r="I4" s="53">
        <v>3.7875208018806363</v>
      </c>
      <c r="J4" s="60">
        <f t="shared" si="0"/>
        <v>2.5968268716732297</v>
      </c>
      <c r="L4" s="48" t="s">
        <v>82</v>
      </c>
      <c r="M4" s="49">
        <v>52</v>
      </c>
      <c r="N4" s="53">
        <v>3.4220087119230755</v>
      </c>
      <c r="O4" s="52">
        <v>0.56936573999999995</v>
      </c>
      <c r="P4" s="52">
        <v>7.79920452</v>
      </c>
      <c r="Q4" s="53">
        <v>1.8117707029453138</v>
      </c>
      <c r="R4" s="53">
        <v>0.63631665201075549</v>
      </c>
      <c r="S4" s="63">
        <f t="shared" si="1"/>
        <v>0.52944654893270215</v>
      </c>
      <c r="U4" s="15" t="s">
        <v>234</v>
      </c>
      <c r="V4" s="63" t="s">
        <v>221</v>
      </c>
      <c r="W4" s="49">
        <v>167</v>
      </c>
      <c r="X4" s="55">
        <v>455.62720511065862</v>
      </c>
      <c r="Y4" s="15">
        <v>1390.443430731277</v>
      </c>
      <c r="Z4" s="55">
        <v>53.355915991719868</v>
      </c>
      <c r="AA4" s="55">
        <v>5.4306251732617179</v>
      </c>
      <c r="AB4" s="55">
        <v>3.051712924810051</v>
      </c>
      <c r="AC4" s="55">
        <v>3.9769848607185629</v>
      </c>
      <c r="AD4" s="88">
        <v>2.2664925128076678</v>
      </c>
      <c r="AE4" s="55">
        <v>-5.8822441334608622E-2</v>
      </c>
      <c r="AF4" s="15">
        <v>0.56990222296148174</v>
      </c>
      <c r="AG4" s="88"/>
      <c r="AH4" s="36" t="s">
        <v>229</v>
      </c>
      <c r="AI4" s="68">
        <v>5</v>
      </c>
      <c r="AJ4" s="92">
        <v>1.4693454218132449</v>
      </c>
      <c r="AK4" s="68">
        <v>6</v>
      </c>
      <c r="AL4" s="103">
        <v>4.6138660749747791</v>
      </c>
      <c r="AM4" s="68">
        <v>34</v>
      </c>
      <c r="AN4" s="103">
        <v>6.55212158161304</v>
      </c>
      <c r="AO4" s="68">
        <v>7</v>
      </c>
      <c r="AP4" s="103">
        <v>6.913918891318878</v>
      </c>
      <c r="AQ4" s="68"/>
      <c r="AR4" s="103"/>
      <c r="AS4" s="68"/>
      <c r="AT4" s="103"/>
      <c r="AU4" s="68">
        <v>34</v>
      </c>
      <c r="AV4" s="38">
        <v>4.8873129924299858</v>
      </c>
      <c r="AW4"/>
      <c r="AX4"/>
      <c r="AY4"/>
      <c r="AZ4"/>
      <c r="BA4"/>
      <c r="BB4"/>
      <c r="BC4"/>
      <c r="BE4" s="63" t="s">
        <v>229</v>
      </c>
      <c r="BF4" s="63">
        <v>5</v>
      </c>
      <c r="BG4" s="34">
        <v>3.74</v>
      </c>
      <c r="BH4" s="34">
        <v>1.4501724035437995</v>
      </c>
      <c r="BI4" s="63">
        <v>6</v>
      </c>
      <c r="BJ4" s="34">
        <v>4.5666666666666664</v>
      </c>
      <c r="BK4" s="34">
        <v>4.599855070180654</v>
      </c>
      <c r="BN4" s="48" t="s">
        <v>81</v>
      </c>
      <c r="BO4" s="49">
        <v>93</v>
      </c>
      <c r="BP4" s="53">
        <v>3.5358819461290318</v>
      </c>
      <c r="BQ4" s="52">
        <v>-0.93471170000000003</v>
      </c>
      <c r="BR4" s="52">
        <v>7.7073505200000003</v>
      </c>
      <c r="BS4" s="53">
        <v>1.6221628744628702</v>
      </c>
      <c r="BT4" s="53">
        <v>-0.10443609324177665</v>
      </c>
      <c r="BY4" s="15" t="s">
        <v>234</v>
      </c>
      <c r="BZ4" s="63" t="s">
        <v>218</v>
      </c>
      <c r="CA4" s="49">
        <v>89</v>
      </c>
      <c r="CB4" s="55">
        <v>428.48535206134824</v>
      </c>
      <c r="CC4" s="15">
        <v>440.27047690649829</v>
      </c>
      <c r="CD4" s="55">
        <v>140.52481716471448</v>
      </c>
      <c r="CE4" s="55">
        <v>1.0889960282891673</v>
      </c>
      <c r="CF4" s="55">
        <v>1.027504148714663</v>
      </c>
      <c r="CG4" s="55">
        <v>4.9453841075280875</v>
      </c>
      <c r="CH4" s="88">
        <v>2.070504677065983</v>
      </c>
      <c r="CI4" s="55">
        <v>-0.95774656496726152</v>
      </c>
      <c r="CJ4" s="15">
        <v>0.41867418830302122</v>
      </c>
      <c r="CK4" s="15" t="s">
        <v>64</v>
      </c>
      <c r="CL4" s="15"/>
      <c r="CN4" s="63" t="s">
        <v>217</v>
      </c>
      <c r="CO4" s="49">
        <v>63</v>
      </c>
      <c r="CP4" s="94">
        <v>0.94247780000000003</v>
      </c>
      <c r="CQ4" s="94">
        <v>4146.9022999999997</v>
      </c>
      <c r="CR4" s="94">
        <v>133.59610295650793</v>
      </c>
      <c r="CS4" s="94">
        <v>551.40067271954877</v>
      </c>
      <c r="CT4" s="94">
        <v>24.103339458019121</v>
      </c>
      <c r="CU4" s="55">
        <v>4.1273709376017997</v>
      </c>
      <c r="CV4" s="55">
        <v>0.63360217544616648</v>
      </c>
      <c r="CX4" s="15"/>
      <c r="CY4" s="117"/>
      <c r="CZ4" s="117"/>
      <c r="DA4" s="118"/>
      <c r="DB4" s="117"/>
      <c r="DC4" s="107"/>
      <c r="DD4" s="109"/>
      <c r="DE4" s="109"/>
      <c r="DF4" s="109"/>
      <c r="DG4" s="109"/>
      <c r="DH4" s="109"/>
      <c r="DI4" s="109"/>
      <c r="DJ4" s="109"/>
    </row>
    <row r="5" spans="1:114" s="63" customFormat="1" x14ac:dyDescent="0.2">
      <c r="A5" s="48" t="s">
        <v>68</v>
      </c>
      <c r="B5" s="49">
        <v>63</v>
      </c>
      <c r="C5" s="51">
        <v>133.59610295650793</v>
      </c>
      <c r="D5" s="59">
        <v>24.103339458019121</v>
      </c>
      <c r="E5" s="49" t="s">
        <v>288</v>
      </c>
      <c r="F5" s="59">
        <v>0.94247780000000003</v>
      </c>
      <c r="G5" s="60">
        <v>4146.9022999999997</v>
      </c>
      <c r="H5" s="60">
        <v>551.40067271954877</v>
      </c>
      <c r="I5" s="53">
        <v>6.7034045398618529</v>
      </c>
      <c r="J5" s="60">
        <f t="shared" si="0"/>
        <v>4.1273709376017997</v>
      </c>
      <c r="L5" s="48" t="s">
        <v>83</v>
      </c>
      <c r="M5" s="49">
        <v>63</v>
      </c>
      <c r="N5" s="53">
        <v>3.1823503977777792</v>
      </c>
      <c r="O5" s="52">
        <v>-5.9242900000000001E-2</v>
      </c>
      <c r="P5" s="52">
        <v>8.3301169000000002</v>
      </c>
      <c r="Q5" s="53">
        <v>1.5526042197694687</v>
      </c>
      <c r="R5" s="53">
        <v>0.63360217544616648</v>
      </c>
      <c r="S5" s="63">
        <f t="shared" si="1"/>
        <v>0.4878797196102746</v>
      </c>
      <c r="U5" s="63" t="s">
        <v>232</v>
      </c>
      <c r="V5" s="63" t="s">
        <v>236</v>
      </c>
      <c r="W5" s="49">
        <v>156</v>
      </c>
      <c r="X5" s="55">
        <v>638.55282249493587</v>
      </c>
      <c r="Y5" s="15">
        <v>1999.3527553728818</v>
      </c>
      <c r="Z5" s="55">
        <v>72.865716695976744</v>
      </c>
      <c r="AA5" s="55">
        <v>5.8356805854593707</v>
      </c>
      <c r="AB5" s="55">
        <v>3.1310686993145942</v>
      </c>
      <c r="AC5" s="55">
        <v>4.288618250320515</v>
      </c>
      <c r="AD5" s="88">
        <v>2.1577084151644463</v>
      </c>
      <c r="AE5" s="55">
        <v>0.18769537115025361</v>
      </c>
      <c r="AF5" s="15">
        <v>0.50312438394421966</v>
      </c>
      <c r="AG5" s="89"/>
      <c r="AH5" s="39" t="s">
        <v>231</v>
      </c>
      <c r="AI5" s="69"/>
      <c r="AJ5" s="34"/>
      <c r="AK5" s="69">
        <v>2</v>
      </c>
      <c r="AL5" s="70">
        <v>9.024605929095852</v>
      </c>
      <c r="AM5" s="69">
        <v>11</v>
      </c>
      <c r="AN5" s="70">
        <v>1135.7280091462487</v>
      </c>
      <c r="AO5" s="69">
        <v>1</v>
      </c>
      <c r="AP5" s="70" t="e">
        <v>#DIV/0!</v>
      </c>
      <c r="AQ5" s="69">
        <v>1</v>
      </c>
      <c r="AR5" s="70" t="e">
        <v>#DIV/0!</v>
      </c>
      <c r="AS5" s="69">
        <v>2</v>
      </c>
      <c r="AT5" s="70">
        <v>22.214414594697484</v>
      </c>
      <c r="AU5" s="69">
        <v>11</v>
      </c>
      <c r="AV5" s="40">
        <v>388.98900989001396</v>
      </c>
      <c r="AW5"/>
      <c r="AX5"/>
      <c r="AY5"/>
      <c r="AZ5"/>
      <c r="BA5"/>
      <c r="BB5"/>
      <c r="BC5"/>
      <c r="BE5" s="63" t="s">
        <v>231</v>
      </c>
      <c r="BG5" s="34"/>
      <c r="BH5" s="34"/>
      <c r="BI5" s="63">
        <v>2</v>
      </c>
      <c r="BJ5" s="34">
        <v>21.7</v>
      </c>
      <c r="BK5" s="34">
        <v>9.05096679918781</v>
      </c>
      <c r="BN5" s="48" t="s">
        <v>82</v>
      </c>
      <c r="BO5" s="49">
        <v>52</v>
      </c>
      <c r="BP5" s="53">
        <v>3.4220087119230755</v>
      </c>
      <c r="BQ5" s="52">
        <v>0.56936573999999995</v>
      </c>
      <c r="BR5" s="52">
        <v>7.79920452</v>
      </c>
      <c r="BS5" s="53">
        <v>1.8117707029453138</v>
      </c>
      <c r="BT5" s="53">
        <v>0.63631665201075549</v>
      </c>
      <c r="BY5" s="63" t="s">
        <v>232</v>
      </c>
      <c r="BZ5" s="63" t="s">
        <v>218</v>
      </c>
      <c r="CA5" s="49">
        <v>35</v>
      </c>
      <c r="CB5" s="55">
        <v>916.514776974857</v>
      </c>
      <c r="CC5" s="15">
        <v>1141.4133194418996</v>
      </c>
      <c r="CD5" s="55">
        <v>223.16451855272004</v>
      </c>
      <c r="CE5" s="55">
        <v>1.5088636470181687</v>
      </c>
      <c r="CF5" s="55">
        <v>1.2453845241965065</v>
      </c>
      <c r="CG5" s="55">
        <v>5.4079092502857167</v>
      </c>
      <c r="CH5" s="88">
        <v>2.3586267910237009</v>
      </c>
      <c r="CI5" s="55">
        <v>-0.87708998173465813</v>
      </c>
      <c r="CJ5" s="15">
        <v>0.43614392954154829</v>
      </c>
      <c r="CK5" s="63" t="s">
        <v>56</v>
      </c>
      <c r="CM5" s="15"/>
      <c r="CN5" s="63" t="s">
        <v>220</v>
      </c>
      <c r="CO5" s="49">
        <v>89</v>
      </c>
      <c r="CP5" s="94">
        <v>0.39269907999999998</v>
      </c>
      <c r="CQ5" s="94">
        <v>410.90461099999999</v>
      </c>
      <c r="CR5" s="94">
        <v>32.0783084069663</v>
      </c>
      <c r="CS5" s="94">
        <v>50.490941838174741</v>
      </c>
      <c r="CT5" s="94">
        <v>16.585291896841227</v>
      </c>
      <c r="CU5" s="55">
        <v>1.5739901617508563</v>
      </c>
      <c r="CV5" s="55">
        <v>-0.16026858715935358</v>
      </c>
      <c r="CY5" s="117"/>
      <c r="CZ5" s="117"/>
      <c r="DA5" s="118"/>
      <c r="DB5" s="117"/>
      <c r="DC5" s="107"/>
      <c r="DD5" s="109"/>
      <c r="DE5" s="109"/>
      <c r="DF5" s="109"/>
      <c r="DG5" s="109"/>
      <c r="DH5" s="109"/>
      <c r="DI5" s="109"/>
      <c r="DJ5" s="109"/>
    </row>
    <row r="6" spans="1:114" s="63" customFormat="1" x14ac:dyDescent="0.2">
      <c r="A6" s="48" t="s">
        <v>69</v>
      </c>
      <c r="B6" s="49">
        <v>9</v>
      </c>
      <c r="C6" s="51">
        <v>11.130837303333331</v>
      </c>
      <c r="D6" s="59">
        <v>6.59797104572647</v>
      </c>
      <c r="E6" s="49" t="s">
        <v>79</v>
      </c>
      <c r="F6" s="59">
        <v>0.62831853000000004</v>
      </c>
      <c r="G6" s="60">
        <v>32.397674199999997</v>
      </c>
      <c r="H6" s="60">
        <v>10.547865728770857</v>
      </c>
      <c r="I6" s="53">
        <v>1.135299487523463</v>
      </c>
      <c r="J6" s="60">
        <f t="shared" si="0"/>
        <v>0.94762554166631352</v>
      </c>
      <c r="L6" s="48" t="s">
        <v>84</v>
      </c>
      <c r="M6" s="49">
        <v>9</v>
      </c>
      <c r="N6" s="53">
        <v>1.8867621877777778</v>
      </c>
      <c r="O6" s="52">
        <v>-0.46470800000000001</v>
      </c>
      <c r="P6" s="52">
        <v>3.4780866399999999</v>
      </c>
      <c r="Q6" s="53">
        <v>1.2289395539268431</v>
      </c>
      <c r="R6" s="53">
        <v>-0.66199921974091991</v>
      </c>
      <c r="S6" s="63">
        <f t="shared" si="1"/>
        <v>0.65134841152094736</v>
      </c>
      <c r="U6" s="63" t="s">
        <v>233</v>
      </c>
      <c r="V6" s="63" t="s">
        <v>217</v>
      </c>
      <c r="W6" s="49">
        <v>133</v>
      </c>
      <c r="X6" s="55">
        <v>1613.0350985349619</v>
      </c>
      <c r="Y6" s="15">
        <v>4007.8121139230288</v>
      </c>
      <c r="Z6" s="55">
        <v>250.1062300358607</v>
      </c>
      <c r="AA6" s="55">
        <v>3.7811528994878989</v>
      </c>
      <c r="AB6" s="55">
        <v>2.4846403637237167</v>
      </c>
      <c r="AC6" s="55">
        <v>5.5218857476691738</v>
      </c>
      <c r="AD6" s="88">
        <v>2.0548015874125256</v>
      </c>
      <c r="AE6" s="55">
        <v>-3.6338407988818718E-2</v>
      </c>
      <c r="AF6" s="15">
        <v>0.37211954055367258</v>
      </c>
      <c r="AG6" s="89"/>
      <c r="AH6" s="39" t="s">
        <v>236</v>
      </c>
      <c r="AI6" s="69">
        <v>93</v>
      </c>
      <c r="AJ6" s="34">
        <v>292.99273962354494</v>
      </c>
      <c r="AK6" s="69">
        <v>58</v>
      </c>
      <c r="AL6" s="70">
        <v>379.15497184055488</v>
      </c>
      <c r="AM6" s="69">
        <v>156</v>
      </c>
      <c r="AN6" s="70">
        <v>1999.3527553728818</v>
      </c>
      <c r="AO6" s="69">
        <v>196</v>
      </c>
      <c r="AP6" s="70">
        <v>3692.7935545172099</v>
      </c>
      <c r="AQ6" s="69">
        <v>93</v>
      </c>
      <c r="AR6" s="70">
        <v>5.4664490366864147</v>
      </c>
      <c r="AS6" s="69">
        <v>132</v>
      </c>
      <c r="AT6" s="70">
        <v>70.478623475663113</v>
      </c>
      <c r="AU6" s="69">
        <v>196</v>
      </c>
      <c r="AV6" s="40">
        <v>1073.3731823110902</v>
      </c>
      <c r="AW6"/>
      <c r="AX6"/>
      <c r="AY6"/>
      <c r="AZ6"/>
      <c r="BA6"/>
      <c r="BB6"/>
      <c r="BC6"/>
      <c r="BE6" s="63" t="s">
        <v>236</v>
      </c>
      <c r="BF6" s="63">
        <v>93</v>
      </c>
      <c r="BG6" s="34">
        <v>120.01290322580647</v>
      </c>
      <c r="BH6" s="34">
        <v>293.00932772873443</v>
      </c>
      <c r="BI6" s="63">
        <v>58</v>
      </c>
      <c r="BJ6" s="34">
        <v>507.26034482758593</v>
      </c>
      <c r="BK6" s="34">
        <v>2292.9247857948058</v>
      </c>
      <c r="BN6" s="48" t="s">
        <v>83</v>
      </c>
      <c r="BO6" s="49">
        <v>63</v>
      </c>
      <c r="BP6" s="53">
        <v>3.1823503977777792</v>
      </c>
      <c r="BQ6" s="52">
        <v>-5.9242900000000001E-2</v>
      </c>
      <c r="BR6" s="52">
        <v>8.3301169000000002</v>
      </c>
      <c r="BS6" s="53">
        <v>1.5526042197694687</v>
      </c>
      <c r="BT6" s="53">
        <v>0.63360217544616648</v>
      </c>
      <c r="BY6" s="63" t="s">
        <v>233</v>
      </c>
      <c r="BZ6" s="63" t="s">
        <v>218</v>
      </c>
      <c r="CA6" s="49">
        <v>38</v>
      </c>
      <c r="CB6" s="55">
        <v>932.73989240500009</v>
      </c>
      <c r="CC6" s="15">
        <v>1082.5067057598053</v>
      </c>
      <c r="CD6" s="55">
        <v>333.06353996185481</v>
      </c>
      <c r="CE6" s="55">
        <v>1.5896749620978361</v>
      </c>
      <c r="CF6" s="55">
        <v>1.1605665358309514</v>
      </c>
      <c r="CG6" s="55">
        <v>5.8083332823684213</v>
      </c>
      <c r="CH6" s="88">
        <v>1.8682191049290577</v>
      </c>
      <c r="CI6" s="55">
        <v>-0.80315524715649189</v>
      </c>
      <c r="CJ6" s="15">
        <v>0.32164461199224914</v>
      </c>
      <c r="CK6" s="63" t="s">
        <v>248</v>
      </c>
      <c r="CN6" s="63" t="s">
        <v>218</v>
      </c>
      <c r="CO6" s="49">
        <v>20</v>
      </c>
      <c r="CP6" s="94">
        <v>26.703537600000001</v>
      </c>
      <c r="CQ6" s="94">
        <v>4572.1954100000003</v>
      </c>
      <c r="CR6" s="94">
        <v>996.53282442499994</v>
      </c>
      <c r="CS6" s="94">
        <v>1371.313097235995</v>
      </c>
      <c r="CT6" s="94">
        <v>318.76508292467105</v>
      </c>
      <c r="CU6" s="55">
        <v>1.3760842228425776</v>
      </c>
      <c r="CV6" s="55">
        <v>5.5711695958690424E-2</v>
      </c>
      <c r="CY6" s="117"/>
      <c r="CZ6" s="117"/>
      <c r="DA6" s="118"/>
      <c r="DB6" s="117"/>
      <c r="DC6" s="107"/>
      <c r="DD6" s="109"/>
      <c r="DE6" s="109"/>
      <c r="DF6" s="109"/>
      <c r="DG6" s="109"/>
      <c r="DH6" s="109"/>
      <c r="DI6" s="109"/>
      <c r="DJ6" s="109"/>
    </row>
    <row r="7" spans="1:114" s="63" customFormat="1" x14ac:dyDescent="0.2">
      <c r="A7" s="48" t="s">
        <v>70</v>
      </c>
      <c r="B7" s="49">
        <v>27</v>
      </c>
      <c r="C7" s="51">
        <v>1008.2537284107408</v>
      </c>
      <c r="D7" s="59">
        <v>270.242774713394</v>
      </c>
      <c r="E7" s="49" t="s">
        <v>79</v>
      </c>
      <c r="F7" s="59">
        <v>2.35619449</v>
      </c>
      <c r="G7" s="60">
        <v>9570.0766199999998</v>
      </c>
      <c r="H7" s="60">
        <v>2140.034596997079</v>
      </c>
      <c r="I7" s="53">
        <v>3.153332111049834</v>
      </c>
      <c r="J7" s="60">
        <f t="shared" si="0"/>
        <v>2.1225159269882461</v>
      </c>
      <c r="L7" s="48" t="s">
        <v>85</v>
      </c>
      <c r="M7" s="49">
        <v>27</v>
      </c>
      <c r="N7" s="53">
        <v>5.599320720370371</v>
      </c>
      <c r="O7" s="52">
        <v>0.85704780999999997</v>
      </c>
      <c r="P7" s="52">
        <v>9.1663964900000003</v>
      </c>
      <c r="Q7" s="53">
        <v>1.6690499619286172</v>
      </c>
      <c r="R7" s="53">
        <v>-0.18047620661239572</v>
      </c>
      <c r="S7" s="63">
        <f t="shared" si="1"/>
        <v>0.29808079323918718</v>
      </c>
      <c r="U7" s="15" t="s">
        <v>234</v>
      </c>
      <c r="V7" s="63" t="s">
        <v>236</v>
      </c>
      <c r="W7" s="49">
        <v>132</v>
      </c>
      <c r="X7" s="55">
        <v>11.649537259924239</v>
      </c>
      <c r="Y7" s="15">
        <v>70.478623475663113</v>
      </c>
      <c r="Z7" s="55">
        <v>2.7122861170524089</v>
      </c>
      <c r="AA7" s="55">
        <v>11.210027669130497</v>
      </c>
      <c r="AB7" s="55">
        <v>6.0499075545359009</v>
      </c>
      <c r="AC7" s="55">
        <v>0.99779186401514774</v>
      </c>
      <c r="AD7" s="88">
        <v>1.3466364313163559</v>
      </c>
      <c r="AE7" s="55">
        <v>0.43991360302984572</v>
      </c>
      <c r="AF7" s="15">
        <v>1.3496165682264094</v>
      </c>
      <c r="AG7" s="88"/>
      <c r="AH7" s="39" t="s">
        <v>216</v>
      </c>
      <c r="AI7" s="69">
        <v>52</v>
      </c>
      <c r="AJ7" s="34">
        <v>475.45866960134424</v>
      </c>
      <c r="AK7" s="69">
        <v>111</v>
      </c>
      <c r="AL7" s="70">
        <v>1192.751692819505</v>
      </c>
      <c r="AM7" s="69">
        <v>1</v>
      </c>
      <c r="AN7" s="70" t="e">
        <v>#DIV/0!</v>
      </c>
      <c r="AO7" s="69"/>
      <c r="AP7" s="70"/>
      <c r="AQ7" s="69"/>
      <c r="AR7" s="70"/>
      <c r="AS7" s="69"/>
      <c r="AT7" s="70"/>
      <c r="AU7" s="69">
        <v>111</v>
      </c>
      <c r="AV7" s="40">
        <v>834.10518121042469</v>
      </c>
      <c r="AW7"/>
      <c r="AX7"/>
      <c r="AY7"/>
      <c r="AZ7"/>
      <c r="BA7"/>
      <c r="BB7"/>
      <c r="BC7"/>
      <c r="BE7" s="63" t="s">
        <v>216</v>
      </c>
      <c r="BF7" s="63">
        <v>52</v>
      </c>
      <c r="BG7" s="34">
        <v>445.9019230769232</v>
      </c>
      <c r="BH7" s="34">
        <v>2194.0417905371996</v>
      </c>
      <c r="BI7" s="63">
        <v>111</v>
      </c>
      <c r="BJ7" s="34">
        <v>1756.1252252252254</v>
      </c>
      <c r="BK7" s="34">
        <v>6948.2748192819045</v>
      </c>
      <c r="BN7" s="48" t="s">
        <v>84</v>
      </c>
      <c r="BO7" s="49">
        <v>9</v>
      </c>
      <c r="BP7" s="53">
        <v>1.8867621877777778</v>
      </c>
      <c r="BQ7" s="52">
        <v>-0.46470800000000001</v>
      </c>
      <c r="BR7" s="52">
        <v>3.4780866399999999</v>
      </c>
      <c r="BS7" s="53">
        <v>1.2289395539268431</v>
      </c>
      <c r="BT7" s="53">
        <v>-0.66199921974091991</v>
      </c>
      <c r="BY7" s="63" t="s">
        <v>15</v>
      </c>
      <c r="BZ7" s="63" t="s">
        <v>218</v>
      </c>
      <c r="CA7" s="49">
        <v>40</v>
      </c>
      <c r="CB7" s="55">
        <v>786.87628250625028</v>
      </c>
      <c r="CC7" s="15">
        <v>913.58336129492488</v>
      </c>
      <c r="CD7" s="55">
        <v>254.40203704256794</v>
      </c>
      <c r="CE7" s="55">
        <v>1.054577979025072</v>
      </c>
      <c r="CF7" s="55">
        <v>1.1610254135314697</v>
      </c>
      <c r="CG7" s="55">
        <v>5.5389158382500012</v>
      </c>
      <c r="CH7" s="88">
        <v>1.9174341848681025</v>
      </c>
      <c r="CI7" s="55">
        <v>-0.66191457203493997</v>
      </c>
      <c r="CJ7" s="15">
        <v>0.34617499901820287</v>
      </c>
      <c r="CK7" s="15" t="s">
        <v>317</v>
      </c>
      <c r="CL7" s="15"/>
      <c r="CM7" s="15"/>
      <c r="CN7" s="63" t="s">
        <v>214</v>
      </c>
      <c r="CO7" s="49">
        <v>27</v>
      </c>
      <c r="CP7" s="94">
        <v>2.35619449</v>
      </c>
      <c r="CQ7" s="94">
        <v>9570.0766199999998</v>
      </c>
      <c r="CR7" s="94">
        <v>1008.2537284107408</v>
      </c>
      <c r="CS7" s="94">
        <v>2140.034596997079</v>
      </c>
      <c r="CT7" s="94">
        <v>270.242774713394</v>
      </c>
      <c r="CU7" s="55">
        <v>2.1225159269882461</v>
      </c>
      <c r="CV7" s="55">
        <v>-0.18047620661239572</v>
      </c>
      <c r="CX7" s="15"/>
      <c r="CY7" s="117"/>
      <c r="CZ7" s="117"/>
      <c r="DA7" s="118"/>
      <c r="DB7" s="117"/>
      <c r="DC7" s="107"/>
      <c r="DD7" s="109"/>
      <c r="DE7" s="109"/>
      <c r="DF7" s="109"/>
      <c r="DG7" s="109"/>
      <c r="DH7" s="109"/>
      <c r="DI7" s="109"/>
      <c r="DJ7" s="109"/>
    </row>
    <row r="8" spans="1:114" s="63" customFormat="1" x14ac:dyDescent="0.2">
      <c r="A8" s="48" t="s">
        <v>71</v>
      </c>
      <c r="B8" s="49">
        <v>9</v>
      </c>
      <c r="C8" s="51">
        <v>1510.1461351111116</v>
      </c>
      <c r="D8" s="59">
        <v>745.89086247005275</v>
      </c>
      <c r="E8" s="49" t="s">
        <v>79</v>
      </c>
      <c r="F8" s="59">
        <v>166.11171200000001</v>
      </c>
      <c r="G8" s="60">
        <v>4152.4000900000001</v>
      </c>
      <c r="H8" s="60">
        <v>1669.6561255473171</v>
      </c>
      <c r="I8" s="53">
        <v>0.8867017644185452</v>
      </c>
      <c r="J8" s="60">
        <f t="shared" si="0"/>
        <v>1.1056255330047706</v>
      </c>
      <c r="L8" s="48" t="s">
        <v>86</v>
      </c>
      <c r="M8" s="49">
        <v>9</v>
      </c>
      <c r="N8" s="53">
        <v>6.6145792922222224</v>
      </c>
      <c r="O8" s="52">
        <v>5.1126605200000004</v>
      </c>
      <c r="P8" s="52">
        <v>8.3314417800000005</v>
      </c>
      <c r="Q8" s="53">
        <v>1.3198356055852845</v>
      </c>
      <c r="R8" s="53">
        <v>0.31434874469405272</v>
      </c>
      <c r="S8" s="63">
        <f t="shared" si="1"/>
        <v>0.19953432369269775</v>
      </c>
      <c r="U8" s="63" t="s">
        <v>15</v>
      </c>
      <c r="V8" s="63" t="s">
        <v>216</v>
      </c>
      <c r="W8" s="49">
        <v>111</v>
      </c>
      <c r="X8" s="55">
        <v>650.38135566252276</v>
      </c>
      <c r="Y8" s="15">
        <v>1192.751692819505</v>
      </c>
      <c r="Z8" s="55">
        <v>143.66325105236689</v>
      </c>
      <c r="AA8" s="55">
        <v>3.1907696689274672</v>
      </c>
      <c r="AB8" s="55">
        <v>1.8339266377100969</v>
      </c>
      <c r="AC8" s="55">
        <v>4.9674720267567585</v>
      </c>
      <c r="AD8" s="88">
        <v>1.9891590949645721</v>
      </c>
      <c r="AE8" s="55">
        <v>-0.22597735254887472</v>
      </c>
      <c r="AF8" s="15">
        <v>0.40043689914108799</v>
      </c>
      <c r="AG8" s="89"/>
      <c r="AH8" s="39" t="s">
        <v>217</v>
      </c>
      <c r="AI8" s="69">
        <v>63</v>
      </c>
      <c r="AJ8" s="34">
        <v>551.40067271954877</v>
      </c>
      <c r="AK8" s="69">
        <v>97</v>
      </c>
      <c r="AL8" s="70">
        <v>1210.8955393703877</v>
      </c>
      <c r="AM8" s="69">
        <v>50</v>
      </c>
      <c r="AN8" s="70">
        <v>4563.6531424676887</v>
      </c>
      <c r="AO8" s="69">
        <v>133</v>
      </c>
      <c r="AP8" s="70">
        <v>4007.8121139230288</v>
      </c>
      <c r="AQ8" s="69">
        <v>24</v>
      </c>
      <c r="AR8" s="70">
        <v>5.3552907404427188</v>
      </c>
      <c r="AS8" s="69">
        <v>101</v>
      </c>
      <c r="AT8" s="70">
        <v>34.161328484349966</v>
      </c>
      <c r="AU8" s="69">
        <v>133</v>
      </c>
      <c r="AV8" s="40">
        <v>1728.8796812842411</v>
      </c>
      <c r="AW8"/>
      <c r="AX8"/>
      <c r="AY8"/>
      <c r="AZ8"/>
      <c r="BA8"/>
      <c r="BB8"/>
      <c r="BC8"/>
      <c r="BE8" s="63" t="s">
        <v>217</v>
      </c>
      <c r="BF8" s="63">
        <v>63</v>
      </c>
      <c r="BG8" s="34">
        <v>133.58571428571435</v>
      </c>
      <c r="BH8" s="34">
        <v>551.40098747297793</v>
      </c>
      <c r="BI8" s="63">
        <v>97</v>
      </c>
      <c r="BJ8" s="34">
        <v>273.77319587628858</v>
      </c>
      <c r="BK8" s="34">
        <v>1212.8327064592993</v>
      </c>
      <c r="BN8" s="48" t="s">
        <v>85</v>
      </c>
      <c r="BO8" s="49">
        <v>27</v>
      </c>
      <c r="BP8" s="53">
        <v>5.599320720370371</v>
      </c>
      <c r="BQ8" s="52">
        <v>0.85704780999999997</v>
      </c>
      <c r="BR8" s="52">
        <v>9.1663964900000003</v>
      </c>
      <c r="BS8" s="53">
        <v>1.6690499619286172</v>
      </c>
      <c r="BT8" s="53">
        <v>-0.18047620661239572</v>
      </c>
      <c r="BY8" s="63" t="s">
        <v>15</v>
      </c>
      <c r="BZ8" s="63" t="s">
        <v>221</v>
      </c>
      <c r="CA8" s="49">
        <v>52</v>
      </c>
      <c r="CB8" s="55">
        <v>1945.5029939819231</v>
      </c>
      <c r="CC8" s="15">
        <v>2966.6243329077215</v>
      </c>
      <c r="CD8" s="55">
        <v>453.54050587694286</v>
      </c>
      <c r="CE8" s="55">
        <v>2.745602986509136</v>
      </c>
      <c r="CF8" s="55">
        <v>1.5248623837046054</v>
      </c>
      <c r="CG8" s="55">
        <v>6.1170845842307688</v>
      </c>
      <c r="CH8" s="88">
        <v>2.1870829988829619</v>
      </c>
      <c r="CI8" s="55">
        <v>-0.58160800942515578</v>
      </c>
      <c r="CJ8" s="15">
        <v>0.35753682473527382</v>
      </c>
      <c r="CK8" s="63" t="s">
        <v>315</v>
      </c>
      <c r="CN8" s="63" t="s">
        <v>228</v>
      </c>
      <c r="CO8" s="49">
        <v>32</v>
      </c>
      <c r="CP8" s="94">
        <v>0.18849556000000001</v>
      </c>
      <c r="CQ8" s="94">
        <v>14.1371669</v>
      </c>
      <c r="CR8" s="94">
        <v>2.9491701028125004</v>
      </c>
      <c r="CS8" s="94">
        <v>3.1586439855734936</v>
      </c>
      <c r="CT8" s="94">
        <v>1.887548026796545</v>
      </c>
      <c r="CU8" s="55">
        <v>1.071028077546706</v>
      </c>
      <c r="CV8" s="55">
        <v>-6.7201121517922222E-2</v>
      </c>
      <c r="CX8" s="15"/>
      <c r="CY8" s="117"/>
      <c r="CZ8" s="117"/>
      <c r="DA8" s="118"/>
      <c r="DB8" s="117"/>
      <c r="DC8" s="107"/>
      <c r="DD8" s="109"/>
      <c r="DE8" s="109"/>
      <c r="DF8" s="109"/>
      <c r="DG8" s="109"/>
      <c r="DH8" s="109"/>
      <c r="DI8" s="109"/>
      <c r="DJ8" s="109"/>
    </row>
    <row r="9" spans="1:114" s="63" customFormat="1" x14ac:dyDescent="0.2">
      <c r="A9" s="48" t="s">
        <v>72</v>
      </c>
      <c r="B9" s="49">
        <v>32</v>
      </c>
      <c r="C9" s="51">
        <v>2.9491701028125004</v>
      </c>
      <c r="D9" s="59">
        <v>1.887548026796545</v>
      </c>
      <c r="E9" s="49" t="s">
        <v>286</v>
      </c>
      <c r="F9" s="59">
        <v>0.18849556000000001</v>
      </c>
      <c r="G9" s="60">
        <v>14.1371669</v>
      </c>
      <c r="H9" s="60">
        <v>3.1586439855734936</v>
      </c>
      <c r="I9" s="53">
        <v>2.2553067294493072</v>
      </c>
      <c r="J9" s="60">
        <f t="shared" si="0"/>
        <v>1.071028077546706</v>
      </c>
      <c r="L9" s="48" t="s">
        <v>87</v>
      </c>
      <c r="M9" s="49">
        <v>32</v>
      </c>
      <c r="N9" s="53">
        <v>0.63527865031249964</v>
      </c>
      <c r="O9" s="52">
        <v>-1.6686808</v>
      </c>
      <c r="P9" s="52">
        <v>2.6488072800000002</v>
      </c>
      <c r="Q9" s="53">
        <v>0.97873500029732308</v>
      </c>
      <c r="R9" s="53">
        <v>-6.7201121517922222E-2</v>
      </c>
      <c r="S9" s="63">
        <f t="shared" si="1"/>
        <v>1.5406388988766961</v>
      </c>
      <c r="U9" s="15" t="s">
        <v>234</v>
      </c>
      <c r="V9" s="63" t="s">
        <v>217</v>
      </c>
      <c r="W9" s="49">
        <v>101</v>
      </c>
      <c r="X9" s="55">
        <v>12.476710799207915</v>
      </c>
      <c r="Y9" s="15">
        <v>34.161328484349966</v>
      </c>
      <c r="Z9" s="55">
        <v>4.4627049819023572</v>
      </c>
      <c r="AA9" s="55">
        <v>7.3225067900981209</v>
      </c>
      <c r="AB9" s="55">
        <v>2.7380075593736373</v>
      </c>
      <c r="AC9" s="55">
        <v>1.4957550785148512</v>
      </c>
      <c r="AD9" s="88">
        <v>1.2929324704033029</v>
      </c>
      <c r="AE9" s="55">
        <v>0.51145622429618531</v>
      </c>
      <c r="AF9" s="15">
        <v>0.86440119039212449</v>
      </c>
      <c r="AG9" s="88"/>
      <c r="AH9" s="39" t="s">
        <v>230</v>
      </c>
      <c r="AI9" s="69">
        <v>9</v>
      </c>
      <c r="AJ9" s="34">
        <v>10.547865728770857</v>
      </c>
      <c r="AK9" s="69"/>
      <c r="AL9" s="70"/>
      <c r="AM9" s="69"/>
      <c r="AN9" s="70"/>
      <c r="AO9" s="69"/>
      <c r="AP9" s="70"/>
      <c r="AQ9" s="69"/>
      <c r="AR9" s="70"/>
      <c r="AS9" s="69"/>
      <c r="AT9" s="70"/>
      <c r="AU9" s="69">
        <v>9</v>
      </c>
      <c r="AV9" s="40">
        <v>10.547865728770857</v>
      </c>
      <c r="AW9"/>
      <c r="AX9"/>
      <c r="AY9"/>
      <c r="AZ9"/>
      <c r="BA9"/>
      <c r="BB9"/>
      <c r="BC9"/>
      <c r="BE9" s="63" t="s">
        <v>230</v>
      </c>
      <c r="BF9" s="63">
        <v>9</v>
      </c>
      <c r="BG9" s="34">
        <v>11.133333333333333</v>
      </c>
      <c r="BH9" s="34">
        <v>10.550118482747006</v>
      </c>
      <c r="BJ9" s="34"/>
      <c r="BK9" s="34"/>
      <c r="BN9" s="48" t="s">
        <v>86</v>
      </c>
      <c r="BO9" s="49">
        <v>9</v>
      </c>
      <c r="BP9" s="53">
        <v>6.6145792922222224</v>
      </c>
      <c r="BQ9" s="52">
        <v>5.1126605200000004</v>
      </c>
      <c r="BR9" s="52">
        <v>8.3314417800000005</v>
      </c>
      <c r="BS9" s="53">
        <v>1.3198356055852845</v>
      </c>
      <c r="BT9" s="53">
        <v>0.31434874469405272</v>
      </c>
      <c r="BY9" s="63" t="s">
        <v>233</v>
      </c>
      <c r="BZ9" s="63" t="s">
        <v>221</v>
      </c>
      <c r="CA9" s="49">
        <v>71</v>
      </c>
      <c r="CB9" s="55">
        <v>15693.414494098872</v>
      </c>
      <c r="CC9" s="15">
        <v>46337.865823132335</v>
      </c>
      <c r="CD9" s="55">
        <v>846.02671042332975</v>
      </c>
      <c r="CE9" s="55">
        <v>4.8862865842648695</v>
      </c>
      <c r="CF9" s="55">
        <v>2.9526949562542026</v>
      </c>
      <c r="CG9" s="55">
        <v>6.7405509304225362</v>
      </c>
      <c r="CH9" s="88">
        <v>3.0651607326892765</v>
      </c>
      <c r="CI9" s="55">
        <v>-0.44715024369059908</v>
      </c>
      <c r="CJ9" s="15">
        <v>0.45473445187619621</v>
      </c>
      <c r="CK9" s="15" t="s">
        <v>316</v>
      </c>
      <c r="CL9" s="15"/>
      <c r="CN9" s="63" t="s">
        <v>221</v>
      </c>
      <c r="CO9" s="49">
        <v>71</v>
      </c>
      <c r="CP9" s="94">
        <v>1.17809725</v>
      </c>
      <c r="CQ9" s="94">
        <v>77166.154899999994</v>
      </c>
      <c r="CR9" s="94">
        <v>6617.705300676198</v>
      </c>
      <c r="CS9" s="94">
        <v>15796.823434069227</v>
      </c>
      <c r="CT9" s="94">
        <v>353.13380462731897</v>
      </c>
      <c r="CU9" s="55">
        <v>2.3870545327026131</v>
      </c>
      <c r="CV9" s="55">
        <v>3.4067581576049798E-2</v>
      </c>
      <c r="CX9" s="15"/>
      <c r="CY9" s="117"/>
      <c r="CZ9" s="117"/>
      <c r="DA9" s="118"/>
      <c r="DB9" s="117"/>
      <c r="DC9" s="117"/>
      <c r="DD9" s="117"/>
      <c r="DE9" s="117"/>
      <c r="DF9" s="117"/>
      <c r="DG9" s="117"/>
      <c r="DH9" s="117"/>
      <c r="DI9" s="117"/>
      <c r="DJ9" s="117"/>
    </row>
    <row r="10" spans="1:114" s="63" customFormat="1" x14ac:dyDescent="0.2">
      <c r="A10" s="48" t="s">
        <v>73</v>
      </c>
      <c r="B10" s="49">
        <v>71</v>
      </c>
      <c r="C10" s="51">
        <v>6617.705300676198</v>
      </c>
      <c r="D10" s="59">
        <v>353.13380462731897</v>
      </c>
      <c r="E10" s="49" t="s">
        <v>79</v>
      </c>
      <c r="F10" s="59">
        <v>1.17809725</v>
      </c>
      <c r="G10" s="60">
        <v>77166.154899999994</v>
      </c>
      <c r="H10" s="60">
        <v>15796.823434069227</v>
      </c>
      <c r="I10" s="53">
        <v>3.08743131612666</v>
      </c>
      <c r="J10" s="60">
        <f t="shared" si="0"/>
        <v>2.3870545327026131</v>
      </c>
      <c r="L10" s="48" t="s">
        <v>88</v>
      </c>
      <c r="M10" s="49">
        <v>71</v>
      </c>
      <c r="N10" s="53">
        <v>5.8668470338028165</v>
      </c>
      <c r="O10" s="52">
        <v>0.16390062999999999</v>
      </c>
      <c r="P10" s="52">
        <v>11.2537162</v>
      </c>
      <c r="Q10" s="53">
        <v>2.8558145264246839</v>
      </c>
      <c r="R10" s="53">
        <v>3.4067581576049798E-2</v>
      </c>
      <c r="S10" s="63">
        <f t="shared" si="1"/>
        <v>0.4867716015042548</v>
      </c>
      <c r="U10" s="63" t="s">
        <v>15</v>
      </c>
      <c r="V10" s="63" t="s">
        <v>217</v>
      </c>
      <c r="W10" s="49">
        <v>97</v>
      </c>
      <c r="X10" s="55">
        <v>266.84250745422673</v>
      </c>
      <c r="Y10" s="15">
        <v>1210.8955393703877</v>
      </c>
      <c r="Z10" s="55">
        <v>35.849577032305788</v>
      </c>
      <c r="AA10" s="55">
        <v>8.6171187585715732</v>
      </c>
      <c r="AB10" s="55">
        <v>4.5378659904029748</v>
      </c>
      <c r="AC10" s="55">
        <v>3.5793317676288678</v>
      </c>
      <c r="AD10" s="88">
        <v>1.9424713890216736</v>
      </c>
      <c r="AE10" s="55">
        <v>5.2497074884452655E-2</v>
      </c>
      <c r="AF10" s="15">
        <v>0.5426910706040714</v>
      </c>
      <c r="AG10" s="89"/>
      <c r="AH10" s="39" t="s">
        <v>227</v>
      </c>
      <c r="AI10" s="69">
        <v>9</v>
      </c>
      <c r="AJ10" s="34">
        <v>1669.6561255473171</v>
      </c>
      <c r="AK10" s="69">
        <v>3</v>
      </c>
      <c r="AL10" s="70">
        <v>1787.9032866887949</v>
      </c>
      <c r="AM10" s="69">
        <v>31</v>
      </c>
      <c r="AN10" s="70">
        <v>4885.092002019378</v>
      </c>
      <c r="AO10" s="69">
        <v>8</v>
      </c>
      <c r="AP10" s="70">
        <v>3118.5335676398445</v>
      </c>
      <c r="AQ10" s="69"/>
      <c r="AR10" s="70"/>
      <c r="AS10" s="69">
        <v>1</v>
      </c>
      <c r="AT10" s="70" t="e">
        <v>#DIV/0!</v>
      </c>
      <c r="AU10" s="69">
        <v>31</v>
      </c>
      <c r="AV10" s="40">
        <v>2865.2962454738336</v>
      </c>
      <c r="AW10"/>
      <c r="AX10"/>
      <c r="AY10"/>
      <c r="AZ10"/>
      <c r="BA10"/>
      <c r="BB10"/>
      <c r="BC10"/>
      <c r="BE10" s="63" t="s">
        <v>227</v>
      </c>
      <c r="BF10" s="63">
        <v>9</v>
      </c>
      <c r="BG10" s="34">
        <v>16022.6</v>
      </c>
      <c r="BH10" s="34">
        <v>23301.002540126894</v>
      </c>
      <c r="BI10" s="63">
        <v>3</v>
      </c>
      <c r="BJ10" s="34">
        <v>11467.966666666671</v>
      </c>
      <c r="BK10" s="34">
        <v>10632.585026386267</v>
      </c>
      <c r="BN10" s="48" t="s">
        <v>87</v>
      </c>
      <c r="BO10" s="49">
        <v>32</v>
      </c>
      <c r="BP10" s="53">
        <v>0.63527865031249964</v>
      </c>
      <c r="BQ10" s="52">
        <v>-1.6686808</v>
      </c>
      <c r="BR10" s="52">
        <v>2.6488072800000002</v>
      </c>
      <c r="BS10" s="53">
        <v>0.97873500029732308</v>
      </c>
      <c r="BT10" s="53">
        <v>-6.7201121517922222E-2</v>
      </c>
      <c r="BY10" s="63" t="s">
        <v>15</v>
      </c>
      <c r="BZ10" s="63" t="s">
        <v>214</v>
      </c>
      <c r="CA10" s="49">
        <v>17</v>
      </c>
      <c r="CB10" s="55">
        <v>620.94964795882356</v>
      </c>
      <c r="CC10" s="15">
        <v>641.31040599043854</v>
      </c>
      <c r="CD10" s="55">
        <v>302.69987171946576</v>
      </c>
      <c r="CE10" s="55">
        <v>1.5176062710247509</v>
      </c>
      <c r="CF10" s="55">
        <v>1.0327897086318425</v>
      </c>
      <c r="CG10" s="55">
        <v>5.7127417923529409</v>
      </c>
      <c r="CH10" s="88">
        <v>1.4353360023436816</v>
      </c>
      <c r="CI10" s="55">
        <v>-0.41128888410985531</v>
      </c>
      <c r="CJ10" s="15">
        <v>0.25125168518293933</v>
      </c>
      <c r="CM10" s="63" t="s">
        <v>15</v>
      </c>
      <c r="CN10" s="63" t="s">
        <v>236</v>
      </c>
      <c r="CO10" s="49">
        <v>58</v>
      </c>
      <c r="CP10" s="94">
        <v>0.78539815999999996</v>
      </c>
      <c r="CQ10" s="94">
        <v>2057.7431900000001</v>
      </c>
      <c r="CR10" s="94">
        <v>214.44078129741376</v>
      </c>
      <c r="CS10" s="94">
        <v>379.15497184055488</v>
      </c>
      <c r="CT10" s="94">
        <v>36.622958748001722</v>
      </c>
      <c r="CU10" s="55">
        <v>1.7681103824868765</v>
      </c>
      <c r="CV10" s="55">
        <v>0.14902020925561557</v>
      </c>
      <c r="CY10" s="117"/>
      <c r="CZ10" s="117"/>
      <c r="DA10" s="118"/>
      <c r="DB10" s="117"/>
      <c r="DC10" s="117"/>
      <c r="DD10" s="117"/>
      <c r="DE10" s="117"/>
      <c r="DF10" s="117"/>
      <c r="DG10" s="117"/>
      <c r="DH10" s="117"/>
      <c r="DI10" s="117"/>
      <c r="DJ10" s="117"/>
    </row>
    <row r="11" spans="1:114" s="63" customFormat="1" x14ac:dyDescent="0.2">
      <c r="A11" s="48" t="s">
        <v>74</v>
      </c>
      <c r="B11" s="49">
        <v>20</v>
      </c>
      <c r="C11" s="51">
        <v>996.53282442499994</v>
      </c>
      <c r="D11" s="59">
        <v>318.76508292467105</v>
      </c>
      <c r="E11" s="49" t="s">
        <v>289</v>
      </c>
      <c r="F11" s="59">
        <v>26.703537600000001</v>
      </c>
      <c r="G11" s="60">
        <v>4572.1954100000003</v>
      </c>
      <c r="H11" s="60">
        <v>1371.313097235995</v>
      </c>
      <c r="I11" s="53">
        <v>1.6080391982215143</v>
      </c>
      <c r="J11" s="60">
        <f t="shared" si="0"/>
        <v>1.3760842228425776</v>
      </c>
      <c r="L11" s="48" t="s">
        <v>89</v>
      </c>
      <c r="M11" s="49">
        <v>20</v>
      </c>
      <c r="N11" s="53">
        <v>5.7644544149999994</v>
      </c>
      <c r="O11" s="52">
        <v>3.2847960500000002</v>
      </c>
      <c r="P11" s="52">
        <v>8.4277487600000001</v>
      </c>
      <c r="Q11" s="53">
        <v>1.7140004983406931</v>
      </c>
      <c r="R11" s="53">
        <v>5.5711695958690424E-2</v>
      </c>
      <c r="S11" s="63">
        <f t="shared" si="1"/>
        <v>0.2973395875732141</v>
      </c>
      <c r="U11" s="63" t="s">
        <v>4</v>
      </c>
      <c r="V11" s="63" t="s">
        <v>236</v>
      </c>
      <c r="W11" s="49">
        <v>93</v>
      </c>
      <c r="X11" s="55">
        <v>120.08188987021514</v>
      </c>
      <c r="Y11" s="15">
        <v>292.99273962354494</v>
      </c>
      <c r="Z11" s="55">
        <v>34.325274445874506</v>
      </c>
      <c r="AA11" s="55">
        <v>5.3082205715674275</v>
      </c>
      <c r="AB11" s="55">
        <v>2.439941109689499</v>
      </c>
      <c r="AC11" s="55">
        <v>3.5358819461290318</v>
      </c>
      <c r="AD11" s="88">
        <v>1.6221628744628702</v>
      </c>
      <c r="AE11" s="55">
        <v>-0.10443609324177665</v>
      </c>
      <c r="AF11" s="15">
        <v>0.45877178570363786</v>
      </c>
      <c r="AG11" s="89"/>
      <c r="AH11" s="39" t="s">
        <v>226</v>
      </c>
      <c r="AI11" s="69"/>
      <c r="AJ11" s="34"/>
      <c r="AK11" s="69"/>
      <c r="AL11" s="70"/>
      <c r="AM11" s="69">
        <v>3</v>
      </c>
      <c r="AN11" s="70">
        <v>20.174199504535668</v>
      </c>
      <c r="AO11" s="69">
        <v>8</v>
      </c>
      <c r="AP11" s="70">
        <v>678.15190017713951</v>
      </c>
      <c r="AQ11" s="69"/>
      <c r="AR11" s="70"/>
      <c r="AS11" s="69"/>
      <c r="AT11" s="70"/>
      <c r="AU11" s="69">
        <v>8</v>
      </c>
      <c r="AV11" s="40">
        <v>349.16304984083757</v>
      </c>
      <c r="AW11"/>
      <c r="AX11"/>
      <c r="AY11"/>
      <c r="AZ11"/>
      <c r="BA11"/>
      <c r="BB11"/>
      <c r="BC11"/>
      <c r="BE11" s="63" t="s">
        <v>226</v>
      </c>
      <c r="BG11" s="34"/>
      <c r="BH11" s="34"/>
      <c r="BJ11" s="34"/>
      <c r="BK11" s="34"/>
      <c r="BN11" s="48" t="s">
        <v>88</v>
      </c>
      <c r="BO11" s="49">
        <v>71</v>
      </c>
      <c r="BP11" s="53">
        <v>5.8668470338028165</v>
      </c>
      <c r="BQ11" s="52">
        <v>0.16390062999999999</v>
      </c>
      <c r="BR11" s="52">
        <v>11.2537162</v>
      </c>
      <c r="BS11" s="53">
        <v>2.8558145264246839</v>
      </c>
      <c r="BT11" s="53">
        <v>3.4067581576049798E-2</v>
      </c>
      <c r="BY11" s="15" t="s">
        <v>234</v>
      </c>
      <c r="BZ11" s="63" t="s">
        <v>214</v>
      </c>
      <c r="CA11" s="49">
        <v>11</v>
      </c>
      <c r="CB11" s="55">
        <v>278.21944519909096</v>
      </c>
      <c r="CC11" s="15">
        <v>530.93991016391249</v>
      </c>
      <c r="CD11" s="55">
        <v>51.025591522279527</v>
      </c>
      <c r="CE11" s="55">
        <v>2.5297644073830461</v>
      </c>
      <c r="CF11" s="55">
        <v>1.9083493958661926</v>
      </c>
      <c r="CG11" s="55">
        <v>3.9323273063636366</v>
      </c>
      <c r="CH11" s="88">
        <v>2.2125113176423992</v>
      </c>
      <c r="CI11" s="55">
        <v>-0.25855803537886929</v>
      </c>
      <c r="CJ11" s="15">
        <v>0.56264678529224144</v>
      </c>
      <c r="CM11" s="15"/>
      <c r="CN11" s="63" t="s">
        <v>216</v>
      </c>
      <c r="CO11" s="49">
        <v>111</v>
      </c>
      <c r="CP11" s="94">
        <v>1.5707963300000001</v>
      </c>
      <c r="CQ11" s="94">
        <v>7820.7985600000002</v>
      </c>
      <c r="CR11" s="94">
        <v>650.38135566252276</v>
      </c>
      <c r="CS11" s="94">
        <v>1192.751692819505</v>
      </c>
      <c r="CT11" s="94">
        <v>143.66325105236689</v>
      </c>
      <c r="CU11" s="55">
        <v>1.8339266377100969</v>
      </c>
      <c r="CV11" s="55">
        <v>-0.22597735254887472</v>
      </c>
      <c r="CX11" s="55"/>
      <c r="CY11" s="117"/>
      <c r="CZ11" s="117"/>
      <c r="DA11" s="118"/>
      <c r="DB11" s="117"/>
      <c r="DC11" s="117"/>
      <c r="DD11" s="117"/>
      <c r="DE11" s="117"/>
      <c r="DF11" s="117"/>
      <c r="DG11" s="117"/>
      <c r="DH11" s="117"/>
      <c r="DI11" s="117"/>
      <c r="DJ11" s="117"/>
    </row>
    <row r="12" spans="1:114" s="63" customFormat="1" x14ac:dyDescent="0.2">
      <c r="A12" s="48" t="s">
        <v>75</v>
      </c>
      <c r="B12" s="49">
        <v>2</v>
      </c>
      <c r="C12" s="51">
        <v>445.71345775000003</v>
      </c>
      <c r="D12" s="59">
        <v>101.79923705126457</v>
      </c>
      <c r="E12" s="49" t="s">
        <v>79</v>
      </c>
      <c r="F12" s="59">
        <v>11.780972500000001</v>
      </c>
      <c r="G12" s="60">
        <v>879.64594299999999</v>
      </c>
      <c r="H12" s="60">
        <v>613.67320579481304</v>
      </c>
      <c r="I12" s="53" t="s">
        <v>76</v>
      </c>
      <c r="J12" s="60">
        <f t="shared" si="0"/>
        <v>1.3768334680596999</v>
      </c>
      <c r="L12" s="48" t="s">
        <v>90</v>
      </c>
      <c r="M12" s="49">
        <v>2</v>
      </c>
      <c r="N12" s="53">
        <v>4.6230026100000003</v>
      </c>
      <c r="O12" s="52">
        <v>2.46648573</v>
      </c>
      <c r="P12" s="52">
        <v>6.7795194900000002</v>
      </c>
      <c r="Q12" s="53">
        <v>3.0497754191825126</v>
      </c>
      <c r="R12" s="53" t="s">
        <v>76</v>
      </c>
      <c r="S12" s="63">
        <f t="shared" si="1"/>
        <v>0.65969580302324604</v>
      </c>
      <c r="U12" s="15" t="s">
        <v>235</v>
      </c>
      <c r="V12" s="63" t="s">
        <v>236</v>
      </c>
      <c r="W12" s="49">
        <v>93</v>
      </c>
      <c r="X12" s="55">
        <v>2.981050513655914</v>
      </c>
      <c r="Y12" s="15">
        <v>5.4664490366864147</v>
      </c>
      <c r="Z12" s="55">
        <v>1.2225610366541904</v>
      </c>
      <c r="AA12" s="55">
        <v>3.4736650694277125</v>
      </c>
      <c r="AB12" s="55">
        <v>1.8337324415152048</v>
      </c>
      <c r="AC12" s="55">
        <v>0.20094786741935522</v>
      </c>
      <c r="AD12" s="88">
        <v>1.2530294493625216</v>
      </c>
      <c r="AE12" s="55">
        <v>0.51718557567778178</v>
      </c>
      <c r="AF12" s="15">
        <v>6.2355946617118976</v>
      </c>
      <c r="AG12" s="88"/>
      <c r="AH12" s="39" t="s">
        <v>220</v>
      </c>
      <c r="AI12" s="69">
        <v>89</v>
      </c>
      <c r="AJ12" s="34">
        <v>50.490941838174741</v>
      </c>
      <c r="AK12" s="69">
        <v>90</v>
      </c>
      <c r="AL12" s="70">
        <v>168.76205960499092</v>
      </c>
      <c r="AM12" s="69">
        <v>20</v>
      </c>
      <c r="AN12" s="70">
        <v>231.36157966319212</v>
      </c>
      <c r="AO12" s="69">
        <v>2</v>
      </c>
      <c r="AP12" s="70">
        <v>88.913194474673645</v>
      </c>
      <c r="AQ12" s="69"/>
      <c r="AR12" s="70"/>
      <c r="AS12" s="69">
        <v>2</v>
      </c>
      <c r="AT12" s="70">
        <v>0.55536036486743712</v>
      </c>
      <c r="AU12" s="69">
        <v>90</v>
      </c>
      <c r="AV12" s="40">
        <v>108.01662718917976</v>
      </c>
      <c r="AW12"/>
      <c r="AX12"/>
      <c r="AY12"/>
      <c r="AZ12"/>
      <c r="BA12"/>
      <c r="BB12"/>
      <c r="BC12"/>
      <c r="BE12" s="63" t="s">
        <v>220</v>
      </c>
      <c r="BF12" s="63">
        <v>89</v>
      </c>
      <c r="BG12" s="34">
        <v>31.208988764044932</v>
      </c>
      <c r="BH12" s="34">
        <v>50.34242210838201</v>
      </c>
      <c r="BI12" s="63">
        <v>90</v>
      </c>
      <c r="BJ12" s="34">
        <v>76.31</v>
      </c>
      <c r="BK12" s="34">
        <v>168.76616430281021</v>
      </c>
      <c r="BN12" s="48" t="s">
        <v>89</v>
      </c>
      <c r="BO12" s="49">
        <v>20</v>
      </c>
      <c r="BP12" s="53">
        <v>5.7644544149999994</v>
      </c>
      <c r="BQ12" s="52">
        <v>3.2847960500000002</v>
      </c>
      <c r="BR12" s="52">
        <v>8.4277487600000001</v>
      </c>
      <c r="BS12" s="53">
        <v>1.7140004983406931</v>
      </c>
      <c r="BT12" s="53">
        <v>5.5711695958690424E-2</v>
      </c>
      <c r="BY12" s="63" t="s">
        <v>4</v>
      </c>
      <c r="BZ12" s="63" t="s">
        <v>214</v>
      </c>
      <c r="CA12" s="49">
        <v>27</v>
      </c>
      <c r="CB12" s="55">
        <v>1008.2537284107408</v>
      </c>
      <c r="CC12" s="15">
        <v>2140.034596997079</v>
      </c>
      <c r="CD12" s="55">
        <v>270.242774713394</v>
      </c>
      <c r="CE12" s="55">
        <v>3.153332111049834</v>
      </c>
      <c r="CF12" s="55">
        <v>2.1225159269882461</v>
      </c>
      <c r="CG12" s="55">
        <v>5.599320720370371</v>
      </c>
      <c r="CH12" s="88">
        <v>1.6690499619286172</v>
      </c>
      <c r="CI12" s="55">
        <v>-0.18047620661239572</v>
      </c>
      <c r="CJ12" s="15">
        <v>0.29808079323918718</v>
      </c>
      <c r="CK12" s="15"/>
      <c r="CL12" s="15"/>
      <c r="CN12" s="63" t="s">
        <v>217</v>
      </c>
      <c r="CO12" s="49">
        <v>97</v>
      </c>
      <c r="CP12" s="94">
        <v>0.37699112000000001</v>
      </c>
      <c r="CQ12" s="94">
        <v>11491.945900000001</v>
      </c>
      <c r="CR12" s="94">
        <v>266.84250745422673</v>
      </c>
      <c r="CS12" s="94">
        <v>1210.8955393703877</v>
      </c>
      <c r="CT12" s="94">
        <v>35.849577032305788</v>
      </c>
      <c r="CU12" s="55">
        <v>4.5378659904029748</v>
      </c>
      <c r="CV12" s="55">
        <v>5.2497074884452655E-2</v>
      </c>
      <c r="CX12" s="15"/>
      <c r="CY12" s="117"/>
      <c r="CZ12" s="117"/>
      <c r="DA12" s="118"/>
      <c r="DB12" s="117"/>
      <c r="DC12" s="117"/>
      <c r="DD12" s="117"/>
      <c r="DE12" s="117"/>
      <c r="DF12" s="117"/>
      <c r="DG12" s="117"/>
      <c r="DH12" s="117"/>
      <c r="DI12" s="117"/>
      <c r="DJ12" s="117"/>
    </row>
    <row r="13" spans="1:114" s="63" customFormat="1" x14ac:dyDescent="0.2">
      <c r="A13" s="48" t="s">
        <v>77</v>
      </c>
      <c r="B13" s="49">
        <v>89</v>
      </c>
      <c r="C13" s="51">
        <v>32.0783084069663</v>
      </c>
      <c r="D13" s="59">
        <v>16.585291896841227</v>
      </c>
      <c r="E13" s="49" t="s">
        <v>79</v>
      </c>
      <c r="F13" s="59">
        <v>0.39269907999999998</v>
      </c>
      <c r="G13" s="60">
        <v>410.90461099999999</v>
      </c>
      <c r="H13" s="60">
        <v>50.490941838174741</v>
      </c>
      <c r="I13" s="53">
        <v>5.2575617088077378</v>
      </c>
      <c r="J13" s="60">
        <f t="shared" si="0"/>
        <v>1.5739901617508563</v>
      </c>
      <c r="L13" s="48" t="s">
        <v>91</v>
      </c>
      <c r="M13" s="49">
        <v>89</v>
      </c>
      <c r="N13" s="53">
        <v>2.8085162716853942</v>
      </c>
      <c r="O13" s="52">
        <v>-0.93471170000000003</v>
      </c>
      <c r="P13" s="52">
        <v>6.0183610999999999</v>
      </c>
      <c r="Q13" s="53">
        <v>1.1810905841041899</v>
      </c>
      <c r="R13" s="53">
        <v>-0.16026858715935358</v>
      </c>
      <c r="S13" s="63">
        <f t="shared" si="1"/>
        <v>0.42053898566000331</v>
      </c>
      <c r="U13" s="63" t="s">
        <v>15</v>
      </c>
      <c r="V13" s="63" t="s">
        <v>220</v>
      </c>
      <c r="W13" s="49">
        <v>90</v>
      </c>
      <c r="X13" s="55">
        <v>76.308238318888939</v>
      </c>
      <c r="Y13" s="15">
        <v>168.76205960499092</v>
      </c>
      <c r="Z13" s="55">
        <v>16.801304902176241</v>
      </c>
      <c r="AA13" s="55">
        <v>3.8605791542904138</v>
      </c>
      <c r="AB13" s="55">
        <v>2.2115837466950992</v>
      </c>
      <c r="AC13" s="55">
        <v>2.8214565541111121</v>
      </c>
      <c r="AD13" s="88">
        <v>1.7838507410705289</v>
      </c>
      <c r="AE13" s="55">
        <v>0.23817311223569726</v>
      </c>
      <c r="AF13" s="15">
        <v>0.63224462502224266</v>
      </c>
      <c r="AG13" s="89"/>
      <c r="AH13" s="39" t="s">
        <v>224</v>
      </c>
      <c r="AI13" s="69"/>
      <c r="AJ13" s="34"/>
      <c r="AK13" s="69">
        <v>4</v>
      </c>
      <c r="AL13" s="70">
        <v>89.076694712588804</v>
      </c>
      <c r="AM13" s="69">
        <v>1</v>
      </c>
      <c r="AN13" s="70" t="e">
        <v>#DIV/0!</v>
      </c>
      <c r="AO13" s="69"/>
      <c r="AP13" s="70"/>
      <c r="AQ13" s="69"/>
      <c r="AR13" s="70"/>
      <c r="AS13" s="69"/>
      <c r="AT13" s="70"/>
      <c r="AU13" s="69">
        <v>4</v>
      </c>
      <c r="AV13" s="40">
        <v>89.076694712588804</v>
      </c>
      <c r="AW13"/>
      <c r="AX13"/>
      <c r="AY13"/>
      <c r="AZ13"/>
      <c r="BA13"/>
      <c r="BB13"/>
      <c r="BC13"/>
      <c r="BE13" s="63" t="s">
        <v>224</v>
      </c>
      <c r="BG13" s="34"/>
      <c r="BH13" s="34"/>
      <c r="BI13" s="63">
        <v>4</v>
      </c>
      <c r="BJ13" s="34">
        <v>115.1</v>
      </c>
      <c r="BK13" s="34">
        <v>159.89461112453623</v>
      </c>
      <c r="BN13" s="48" t="s">
        <v>90</v>
      </c>
      <c r="BO13" s="49">
        <v>2</v>
      </c>
      <c r="BP13" s="53">
        <v>4.6230026100000003</v>
      </c>
      <c r="BQ13" s="52">
        <v>2.46648573</v>
      </c>
      <c r="BR13" s="52">
        <v>6.7795194900000002</v>
      </c>
      <c r="BS13" s="53">
        <v>3.0497754191825126</v>
      </c>
      <c r="BT13" s="53" t="s">
        <v>76</v>
      </c>
      <c r="BY13" s="63" t="s">
        <v>233</v>
      </c>
      <c r="BZ13" s="63" t="s">
        <v>236</v>
      </c>
      <c r="CA13" s="49">
        <v>196</v>
      </c>
      <c r="CB13" s="55">
        <v>1483.1152369537751</v>
      </c>
      <c r="CC13" s="15">
        <v>3692.7935545172099</v>
      </c>
      <c r="CD13" s="55">
        <v>175.57112831972245</v>
      </c>
      <c r="CE13" s="55">
        <v>5.137331071233306</v>
      </c>
      <c r="CF13" s="55">
        <v>2.4898898362759554</v>
      </c>
      <c r="CG13" s="55">
        <v>5.1680442502040798</v>
      </c>
      <c r="CH13" s="88">
        <v>2.4169698952469458</v>
      </c>
      <c r="CI13" s="55">
        <v>-0.16471498528727954</v>
      </c>
      <c r="CJ13" s="15">
        <v>0.46767592888770304</v>
      </c>
      <c r="CN13" s="63" t="s">
        <v>220</v>
      </c>
      <c r="CO13" s="49">
        <v>90</v>
      </c>
      <c r="CP13" s="94">
        <v>0.37699112000000001</v>
      </c>
      <c r="CQ13" s="94">
        <v>1072.0684900000001</v>
      </c>
      <c r="CR13" s="94">
        <v>76.308238318888939</v>
      </c>
      <c r="CS13" s="94">
        <v>168.76205960499092</v>
      </c>
      <c r="CT13" s="94">
        <v>16.801304902176241</v>
      </c>
      <c r="CU13" s="55">
        <v>2.2115837466950992</v>
      </c>
      <c r="CV13" s="55">
        <v>0.23817311223569726</v>
      </c>
      <c r="CY13" s="117"/>
      <c r="CZ13" s="117"/>
      <c r="DA13" s="118"/>
      <c r="DB13" s="117"/>
      <c r="DC13" s="117"/>
      <c r="DD13" s="117"/>
      <c r="DE13" s="117"/>
      <c r="DF13" s="117"/>
      <c r="DG13" s="117"/>
      <c r="DH13" s="117"/>
      <c r="DI13" s="117"/>
      <c r="DJ13" s="117"/>
    </row>
    <row r="14" spans="1:114" s="63" customFormat="1" x14ac:dyDescent="0.2">
      <c r="C14" s="64"/>
      <c r="D14" s="64"/>
      <c r="E14" s="64"/>
      <c r="F14" s="64"/>
      <c r="G14" s="64"/>
      <c r="H14" s="64"/>
      <c r="I14" s="64"/>
      <c r="J14" s="64"/>
      <c r="L14" s="48"/>
      <c r="M14" s="49"/>
      <c r="N14" s="53"/>
      <c r="O14" s="52"/>
      <c r="P14" s="52"/>
      <c r="Q14" s="53"/>
      <c r="R14" s="53"/>
      <c r="U14" s="15" t="s">
        <v>235</v>
      </c>
      <c r="V14" s="63" t="s">
        <v>214</v>
      </c>
      <c r="W14" s="49">
        <v>90</v>
      </c>
      <c r="X14" s="55">
        <v>45.731466141888895</v>
      </c>
      <c r="Y14" s="15">
        <v>81.577338757618833</v>
      </c>
      <c r="Z14" s="55">
        <v>12.165171840409393</v>
      </c>
      <c r="AA14" s="55">
        <v>2.7308994888806741</v>
      </c>
      <c r="AB14" s="55">
        <v>1.7838338815666355</v>
      </c>
      <c r="AC14" s="55">
        <v>2.4985771002222226</v>
      </c>
      <c r="AD14" s="88">
        <v>1.7503111006952723</v>
      </c>
      <c r="AE14" s="55">
        <v>6.7365607594228688E-2</v>
      </c>
      <c r="AF14" s="15">
        <v>0.70052314997187803</v>
      </c>
      <c r="AG14" s="88"/>
      <c r="AH14" s="39" t="s">
        <v>250</v>
      </c>
      <c r="AI14" s="69"/>
      <c r="AJ14" s="34"/>
      <c r="AK14" s="69"/>
      <c r="AL14" s="70"/>
      <c r="AM14" s="69"/>
      <c r="AN14" s="70"/>
      <c r="AO14" s="69">
        <v>1</v>
      </c>
      <c r="AP14" s="70" t="e">
        <v>#DIV/0!</v>
      </c>
      <c r="AQ14" s="69"/>
      <c r="AR14" s="70"/>
      <c r="AS14" s="69"/>
      <c r="AT14" s="70"/>
      <c r="AU14" s="69">
        <v>1</v>
      </c>
      <c r="AV14" s="40" t="e">
        <v>#DIV/0!</v>
      </c>
      <c r="AW14"/>
      <c r="AX14"/>
      <c r="AY14"/>
      <c r="AZ14"/>
      <c r="BA14"/>
      <c r="BB14"/>
      <c r="BC14"/>
      <c r="BE14" s="63" t="s">
        <v>250</v>
      </c>
      <c r="BG14" s="34"/>
      <c r="BH14" s="34"/>
      <c r="BJ14" s="34"/>
      <c r="BK14" s="34"/>
      <c r="BN14" s="48" t="s">
        <v>91</v>
      </c>
      <c r="BO14" s="49">
        <v>89</v>
      </c>
      <c r="BP14" s="53">
        <v>2.8085162716853942</v>
      </c>
      <c r="BQ14" s="52">
        <v>-0.93471170000000003</v>
      </c>
      <c r="BR14" s="52">
        <v>6.0183610999999999</v>
      </c>
      <c r="BS14" s="53">
        <v>1.1810905841041899</v>
      </c>
      <c r="BT14" s="53">
        <v>-0.16026858715935358</v>
      </c>
      <c r="BY14" s="15" t="s">
        <v>235</v>
      </c>
      <c r="BZ14" s="63" t="s">
        <v>221</v>
      </c>
      <c r="CA14" s="49">
        <v>213</v>
      </c>
      <c r="CB14" s="55">
        <v>47.537532831361531</v>
      </c>
      <c r="CC14" s="15">
        <v>111.09704576782217</v>
      </c>
      <c r="CD14" s="55">
        <v>9.6374415799809636</v>
      </c>
      <c r="CE14" s="55">
        <v>5.2898090538431664</v>
      </c>
      <c r="CF14" s="55">
        <v>2.3370385283127075</v>
      </c>
      <c r="CG14" s="55">
        <v>2.2656556753521153</v>
      </c>
      <c r="CH14" s="88">
        <v>1.9614839036386305</v>
      </c>
      <c r="CI14" s="55">
        <v>-0.12781956626145205</v>
      </c>
      <c r="CJ14" s="15">
        <v>0.86574669089281975</v>
      </c>
      <c r="CK14" s="15"/>
      <c r="CL14" s="15"/>
      <c r="CN14" s="63" t="s">
        <v>218</v>
      </c>
      <c r="CO14" s="49">
        <v>40</v>
      </c>
      <c r="CP14" s="94">
        <v>2.3090706000000001</v>
      </c>
      <c r="CQ14" s="94">
        <v>3180.4698600000002</v>
      </c>
      <c r="CR14" s="94">
        <v>786.87628250625028</v>
      </c>
      <c r="CS14" s="94">
        <v>913.58336129492488</v>
      </c>
      <c r="CT14" s="94">
        <v>254.40203704256794</v>
      </c>
      <c r="CU14" s="55">
        <v>1.1610254135314697</v>
      </c>
      <c r="CV14" s="55">
        <v>-0.66191457203493997</v>
      </c>
      <c r="CY14" s="117"/>
      <c r="CZ14" s="117"/>
      <c r="DA14" s="118"/>
      <c r="DB14" s="117"/>
      <c r="DC14" s="117"/>
      <c r="DD14" s="117"/>
      <c r="DE14" s="117"/>
      <c r="DF14" s="117"/>
      <c r="DG14" s="117"/>
      <c r="DH14" s="117"/>
      <c r="DI14" s="117"/>
      <c r="DJ14" s="117"/>
    </row>
    <row r="15" spans="1:114" s="63" customFormat="1" x14ac:dyDescent="0.2">
      <c r="A15" s="65" t="s">
        <v>15</v>
      </c>
      <c r="B15" s="47" t="s">
        <v>58</v>
      </c>
      <c r="C15" s="61" t="s">
        <v>59</v>
      </c>
      <c r="D15" s="61" t="s">
        <v>60</v>
      </c>
      <c r="E15" s="61" t="s">
        <v>78</v>
      </c>
      <c r="F15" s="61" t="s">
        <v>61</v>
      </c>
      <c r="G15" s="61" t="s">
        <v>62</v>
      </c>
      <c r="H15" s="61" t="s">
        <v>63</v>
      </c>
      <c r="I15" s="61" t="s">
        <v>64</v>
      </c>
      <c r="J15" s="61" t="s">
        <v>56</v>
      </c>
      <c r="L15" s="65" t="s">
        <v>92</v>
      </c>
      <c r="M15" s="47" t="s">
        <v>58</v>
      </c>
      <c r="N15" s="61" t="s">
        <v>59</v>
      </c>
      <c r="O15" s="61" t="s">
        <v>61</v>
      </c>
      <c r="P15" s="61" t="s">
        <v>62</v>
      </c>
      <c r="Q15" s="61" t="s">
        <v>63</v>
      </c>
      <c r="R15" s="61" t="s">
        <v>64</v>
      </c>
      <c r="U15" s="63" t="s">
        <v>4</v>
      </c>
      <c r="V15" s="63" t="s">
        <v>220</v>
      </c>
      <c r="W15" s="49">
        <v>89</v>
      </c>
      <c r="X15" s="55">
        <v>32.0783084069663</v>
      </c>
      <c r="Y15" s="15">
        <v>50.490941838174741</v>
      </c>
      <c r="Z15" s="55">
        <v>16.585291896841227</v>
      </c>
      <c r="AA15" s="55">
        <v>5.2575617088077378</v>
      </c>
      <c r="AB15" s="55">
        <v>1.5739901617508563</v>
      </c>
      <c r="AC15" s="55">
        <v>2.8085162716853942</v>
      </c>
      <c r="AD15" s="88">
        <v>1.1810905841041899</v>
      </c>
      <c r="AE15" s="55">
        <v>-0.16026858715935358</v>
      </c>
      <c r="AF15" s="15">
        <v>0.42053898566000331</v>
      </c>
      <c r="AG15" s="89"/>
      <c r="AH15" s="39" t="s">
        <v>218</v>
      </c>
      <c r="AI15" s="69">
        <v>20</v>
      </c>
      <c r="AJ15" s="34">
        <v>1371.313097235995</v>
      </c>
      <c r="AK15" s="69">
        <v>40</v>
      </c>
      <c r="AL15" s="70">
        <v>913.58336129492488</v>
      </c>
      <c r="AM15" s="69">
        <v>35</v>
      </c>
      <c r="AN15" s="70">
        <v>1141.4133194418996</v>
      </c>
      <c r="AO15" s="69">
        <v>38</v>
      </c>
      <c r="AP15" s="70">
        <v>1082.5067057598053</v>
      </c>
      <c r="AQ15" s="69">
        <v>75</v>
      </c>
      <c r="AR15" s="70">
        <v>353.54292651625457</v>
      </c>
      <c r="AS15" s="69">
        <v>89</v>
      </c>
      <c r="AT15" s="70">
        <v>440.27047690649829</v>
      </c>
      <c r="AU15" s="69">
        <v>89</v>
      </c>
      <c r="AV15" s="40">
        <v>883.77164785922969</v>
      </c>
      <c r="AW15"/>
      <c r="AX15"/>
      <c r="AY15"/>
      <c r="AZ15"/>
      <c r="BA15"/>
      <c r="BB15"/>
      <c r="BC15"/>
      <c r="BE15" s="63" t="s">
        <v>218</v>
      </c>
      <c r="BF15" s="63">
        <v>20</v>
      </c>
      <c r="BG15" s="34">
        <v>6038.1450000000004</v>
      </c>
      <c r="BH15" s="34">
        <v>10455.940918040455</v>
      </c>
      <c r="BI15" s="63">
        <v>40</v>
      </c>
      <c r="BJ15" s="34">
        <v>4969.2950000000001</v>
      </c>
      <c r="BK15" s="34">
        <v>7114.4311778298143</v>
      </c>
      <c r="BY15" s="63" t="s">
        <v>4</v>
      </c>
      <c r="BZ15" s="63" t="s">
        <v>236</v>
      </c>
      <c r="CA15" s="49">
        <v>93</v>
      </c>
      <c r="CB15" s="55">
        <v>120.08188987021514</v>
      </c>
      <c r="CC15" s="15">
        <v>292.99273962354494</v>
      </c>
      <c r="CD15" s="55">
        <v>34.325274445874506</v>
      </c>
      <c r="CE15" s="55">
        <v>5.3082205715674275</v>
      </c>
      <c r="CF15" s="55">
        <v>2.439941109689499</v>
      </c>
      <c r="CG15" s="55">
        <v>3.5358819461290318</v>
      </c>
      <c r="CH15" s="88">
        <v>1.6221628744628702</v>
      </c>
      <c r="CI15" s="55">
        <v>-0.10443609324177665</v>
      </c>
      <c r="CJ15" s="15">
        <v>0.45877178570363786</v>
      </c>
      <c r="CM15" s="15"/>
      <c r="CN15" s="63" t="s">
        <v>214</v>
      </c>
      <c r="CO15" s="49">
        <v>17</v>
      </c>
      <c r="CP15" s="94">
        <v>30.041479800000001</v>
      </c>
      <c r="CQ15" s="94">
        <v>2458.0999000000002</v>
      </c>
      <c r="CR15" s="94">
        <v>620.94964795882356</v>
      </c>
      <c r="CS15" s="94">
        <v>641.31040599043854</v>
      </c>
      <c r="CT15" s="94">
        <v>302.69987171946576</v>
      </c>
      <c r="CU15" s="55">
        <v>1.0327897086318425</v>
      </c>
      <c r="CV15" s="55">
        <v>-0.41128888410985531</v>
      </c>
      <c r="CY15" s="117"/>
      <c r="CZ15" s="117"/>
      <c r="DA15" s="118"/>
      <c r="DB15" s="117"/>
      <c r="DC15" s="117"/>
      <c r="DD15" s="117"/>
      <c r="DE15" s="117"/>
      <c r="DF15" s="117"/>
      <c r="DG15" s="117"/>
      <c r="DH15" s="117"/>
      <c r="DI15" s="117"/>
      <c r="DJ15" s="117"/>
    </row>
    <row r="16" spans="1:114" s="63" customFormat="1" x14ac:dyDescent="0.2">
      <c r="A16" s="48" t="s">
        <v>93</v>
      </c>
      <c r="B16" s="49">
        <v>6</v>
      </c>
      <c r="C16" s="51">
        <v>4.5487643716666657</v>
      </c>
      <c r="D16" s="51">
        <v>2.6627941653299154</v>
      </c>
      <c r="E16" s="49" t="s">
        <v>286</v>
      </c>
      <c r="F16" s="59">
        <v>0.39269907999999998</v>
      </c>
      <c r="G16" s="60">
        <v>11.780972500000001</v>
      </c>
      <c r="H16" s="51">
        <v>4.6138660749747791</v>
      </c>
      <c r="I16" s="53">
        <v>1.0317403544504105</v>
      </c>
      <c r="J16" s="60">
        <f>H16/C16</f>
        <v>1.0143119533105778</v>
      </c>
      <c r="L16" s="48" t="s">
        <v>106</v>
      </c>
      <c r="M16" s="49">
        <v>6</v>
      </c>
      <c r="N16" s="53">
        <v>0.97937600000000002</v>
      </c>
      <c r="O16" s="52">
        <v>-0.93471170000000003</v>
      </c>
      <c r="P16" s="53">
        <v>2.46648573</v>
      </c>
      <c r="Q16" s="53">
        <v>1.234694124032242</v>
      </c>
      <c r="R16" s="53">
        <v>-0.34253489665557624</v>
      </c>
      <c r="S16" s="63">
        <f t="shared" ref="S16:S28" si="2">Q16/N16</f>
        <v>1.2606946913465737</v>
      </c>
      <c r="U16" s="15" t="s">
        <v>234</v>
      </c>
      <c r="V16" s="63" t="s">
        <v>218</v>
      </c>
      <c r="W16" s="49">
        <v>89</v>
      </c>
      <c r="X16" s="55">
        <v>428.48535206134824</v>
      </c>
      <c r="Y16" s="15">
        <v>440.27047690649829</v>
      </c>
      <c r="Z16" s="55">
        <v>140.52481716471448</v>
      </c>
      <c r="AA16" s="55">
        <v>1.0889960282891673</v>
      </c>
      <c r="AB16" s="55">
        <v>1.027504148714663</v>
      </c>
      <c r="AC16" s="55">
        <v>4.9453841075280875</v>
      </c>
      <c r="AD16" s="88">
        <v>2.070504677065983</v>
      </c>
      <c r="AE16" s="55">
        <v>-0.95774656496726152</v>
      </c>
      <c r="AF16" s="15">
        <v>0.41867418830302122</v>
      </c>
      <c r="AG16" s="88"/>
      <c r="AH16" s="39" t="s">
        <v>215</v>
      </c>
      <c r="AI16" s="69"/>
      <c r="AJ16" s="34"/>
      <c r="AK16" s="69"/>
      <c r="AL16" s="70"/>
      <c r="AM16" s="69">
        <v>4</v>
      </c>
      <c r="AN16" s="70">
        <v>131.74312844786414</v>
      </c>
      <c r="AO16" s="69"/>
      <c r="AP16" s="70"/>
      <c r="AQ16" s="69"/>
      <c r="AR16" s="70"/>
      <c r="AS16" s="69"/>
      <c r="AT16" s="70"/>
      <c r="AU16" s="69">
        <v>4</v>
      </c>
      <c r="AV16" s="40">
        <v>131.74312844786414</v>
      </c>
      <c r="AW16"/>
      <c r="AX16"/>
      <c r="AY16"/>
      <c r="AZ16"/>
      <c r="BA16"/>
      <c r="BB16"/>
      <c r="BC16"/>
      <c r="BE16" s="63" t="s">
        <v>215</v>
      </c>
      <c r="BG16" s="34"/>
      <c r="BH16" s="34"/>
      <c r="BJ16" s="34"/>
      <c r="BK16" s="34"/>
      <c r="BY16" s="15" t="s">
        <v>234</v>
      </c>
      <c r="BZ16" s="63" t="s">
        <v>221</v>
      </c>
      <c r="CA16" s="49">
        <v>167</v>
      </c>
      <c r="CB16" s="55">
        <v>455.62720511065862</v>
      </c>
      <c r="CC16" s="15">
        <v>1390.443430731277</v>
      </c>
      <c r="CD16" s="55">
        <v>53.355915991719868</v>
      </c>
      <c r="CE16" s="55">
        <v>5.4306251732617179</v>
      </c>
      <c r="CF16" s="55">
        <v>3.051712924810051</v>
      </c>
      <c r="CG16" s="55">
        <v>3.9769848607185629</v>
      </c>
      <c r="CH16" s="88">
        <v>2.2664925128076678</v>
      </c>
      <c r="CI16" s="55">
        <v>-5.8822441334608622E-2</v>
      </c>
      <c r="CJ16" s="15">
        <v>0.56990222296148174</v>
      </c>
      <c r="CK16" s="15"/>
      <c r="CL16" s="15"/>
      <c r="CM16" s="15"/>
      <c r="CN16" s="63" t="s">
        <v>228</v>
      </c>
      <c r="CO16" s="49">
        <v>55</v>
      </c>
      <c r="CP16" s="94">
        <v>0.28274334000000001</v>
      </c>
      <c r="CQ16" s="94">
        <v>12.959069700000001</v>
      </c>
      <c r="CR16" s="94">
        <v>3.0617676423636371</v>
      </c>
      <c r="CS16" s="94">
        <v>3.0947695191153453</v>
      </c>
      <c r="CT16" s="94">
        <v>1.9528078170789627</v>
      </c>
      <c r="CU16" s="55">
        <v>1.0107787006091133</v>
      </c>
      <c r="CV16" s="55">
        <v>0.11216405342032311</v>
      </c>
      <c r="CX16" s="15"/>
      <c r="CY16" s="117"/>
      <c r="CZ16" s="117"/>
      <c r="DA16" s="118"/>
      <c r="DB16" s="117"/>
      <c r="DC16" s="117"/>
      <c r="DD16" s="117"/>
      <c r="DE16" s="117"/>
      <c r="DF16" s="117"/>
      <c r="DG16" s="117"/>
      <c r="DH16" s="117"/>
      <c r="DI16" s="117"/>
      <c r="DJ16" s="117"/>
    </row>
    <row r="17" spans="1:114" s="63" customFormat="1" x14ac:dyDescent="0.2">
      <c r="A17" s="48" t="s">
        <v>94</v>
      </c>
      <c r="B17" s="49">
        <v>2</v>
      </c>
      <c r="C17" s="51">
        <v>21.696624249999999</v>
      </c>
      <c r="D17" s="51">
        <v>20.736965731706082</v>
      </c>
      <c r="E17" s="49" t="s">
        <v>79</v>
      </c>
      <c r="F17" s="59">
        <v>15.3152642</v>
      </c>
      <c r="G17" s="60">
        <v>28.077984300000001</v>
      </c>
      <c r="H17" s="51">
        <v>9.024605929095852</v>
      </c>
      <c r="I17" s="53" t="s">
        <v>76</v>
      </c>
      <c r="J17" s="60">
        <f t="shared" ref="J17:J28" si="3">H17/C17</f>
        <v>0.41594516387017449</v>
      </c>
      <c r="L17" s="48" t="s">
        <v>107</v>
      </c>
      <c r="M17" s="49">
        <v>2</v>
      </c>
      <c r="N17" s="53">
        <v>3.0319178899999999</v>
      </c>
      <c r="O17" s="52">
        <v>2.7288499900000001</v>
      </c>
      <c r="P17" s="53">
        <v>3.3349857900000002</v>
      </c>
      <c r="Q17" s="53">
        <v>0.42860273449993291</v>
      </c>
      <c r="R17" s="53" t="s">
        <v>76</v>
      </c>
      <c r="S17" s="63">
        <f t="shared" si="2"/>
        <v>0.14136356921589752</v>
      </c>
      <c r="U17" s="15" t="s">
        <v>235</v>
      </c>
      <c r="V17" s="63" t="s">
        <v>218</v>
      </c>
      <c r="W17" s="49">
        <v>75</v>
      </c>
      <c r="X17" s="55">
        <v>132.28094751040004</v>
      </c>
      <c r="Y17" s="15">
        <v>353.54292651625457</v>
      </c>
      <c r="Z17" s="55">
        <v>7.3866406663047552</v>
      </c>
      <c r="AA17" s="55">
        <v>3.2879020509948975</v>
      </c>
      <c r="AB17" s="55">
        <v>2.6726670255250382</v>
      </c>
      <c r="AC17" s="55">
        <v>1.9996730553333322</v>
      </c>
      <c r="AD17" s="88">
        <v>2.3876175422753279</v>
      </c>
      <c r="AE17" s="55">
        <v>0.78206371267735764</v>
      </c>
      <c r="AF17" s="15">
        <v>1.1940039577506474</v>
      </c>
      <c r="AG17" s="88"/>
      <c r="AH17" s="39" t="s">
        <v>214</v>
      </c>
      <c r="AI17" s="69">
        <v>27</v>
      </c>
      <c r="AJ17" s="34">
        <v>2140.034596997079</v>
      </c>
      <c r="AK17" s="69">
        <v>17</v>
      </c>
      <c r="AL17" s="70">
        <v>641.31040599043854</v>
      </c>
      <c r="AM17" s="69">
        <v>45</v>
      </c>
      <c r="AN17" s="70">
        <v>10199.759561770436</v>
      </c>
      <c r="AO17" s="69">
        <v>19</v>
      </c>
      <c r="AP17" s="70">
        <v>1523.7612797554389</v>
      </c>
      <c r="AQ17" s="69">
        <v>90</v>
      </c>
      <c r="AR17" s="70">
        <v>81.577338757618833</v>
      </c>
      <c r="AS17" s="69">
        <v>11</v>
      </c>
      <c r="AT17" s="70">
        <v>530.93991016391249</v>
      </c>
      <c r="AU17" s="69">
        <v>90</v>
      </c>
      <c r="AV17" s="40">
        <v>2519.5638489058206</v>
      </c>
      <c r="AW17"/>
      <c r="AX17"/>
      <c r="AY17"/>
      <c r="AZ17"/>
      <c r="BA17"/>
      <c r="BB17"/>
      <c r="BC17"/>
      <c r="BE17" s="63" t="s">
        <v>214</v>
      </c>
      <c r="BF17" s="63">
        <v>27</v>
      </c>
      <c r="BG17" s="34">
        <v>9487.6740740740697</v>
      </c>
      <c r="BH17" s="34">
        <v>27243.997839094936</v>
      </c>
      <c r="BI17" s="63">
        <v>17</v>
      </c>
      <c r="BJ17" s="34">
        <v>2378.623529411765</v>
      </c>
      <c r="BK17" s="34">
        <v>3264.8551743395551</v>
      </c>
      <c r="BY17" s="63" t="s">
        <v>233</v>
      </c>
      <c r="BZ17" s="63" t="s">
        <v>217</v>
      </c>
      <c r="CA17" s="49">
        <v>133</v>
      </c>
      <c r="CB17" s="55">
        <v>1613.0350985349619</v>
      </c>
      <c r="CC17" s="15">
        <v>4007.8121139230288</v>
      </c>
      <c r="CD17" s="55">
        <v>250.1062300358607</v>
      </c>
      <c r="CE17" s="55">
        <v>3.7811528994878989</v>
      </c>
      <c r="CF17" s="55">
        <v>2.4846403637237167</v>
      </c>
      <c r="CG17" s="55">
        <v>5.5218857476691738</v>
      </c>
      <c r="CH17" s="88">
        <v>2.0548015874125256</v>
      </c>
      <c r="CI17" s="55">
        <v>-3.6338407988818718E-2</v>
      </c>
      <c r="CJ17" s="15">
        <v>0.37211954055367258</v>
      </c>
      <c r="CK17" s="15"/>
      <c r="CL17" s="15"/>
      <c r="CN17" s="63" t="s">
        <v>221</v>
      </c>
      <c r="CO17" s="49">
        <v>52</v>
      </c>
      <c r="CP17" s="94">
        <v>2.35619449</v>
      </c>
      <c r="CQ17" s="94">
        <v>15629.423500000001</v>
      </c>
      <c r="CR17" s="94">
        <v>1945.5029939819231</v>
      </c>
      <c r="CS17" s="94">
        <v>2966.6243329077215</v>
      </c>
      <c r="CT17" s="94">
        <v>453.54050587694286</v>
      </c>
      <c r="CU17" s="55">
        <v>1.5248623837046054</v>
      </c>
      <c r="CV17" s="55">
        <v>-0.58160800942515578</v>
      </c>
      <c r="CY17" s="117"/>
      <c r="CZ17" s="117"/>
      <c r="DA17" s="118"/>
      <c r="DB17" s="117"/>
      <c r="DC17" s="117"/>
      <c r="DD17" s="117"/>
      <c r="DE17" s="117"/>
      <c r="DF17" s="117"/>
      <c r="DG17" s="117"/>
      <c r="DH17" s="117"/>
      <c r="DI17" s="117"/>
      <c r="DJ17" s="117"/>
    </row>
    <row r="18" spans="1:114" s="63" customFormat="1" x14ac:dyDescent="0.2">
      <c r="A18" s="48" t="s">
        <v>95</v>
      </c>
      <c r="B18" s="49">
        <v>58</v>
      </c>
      <c r="C18" s="51">
        <v>214.44078129741376</v>
      </c>
      <c r="D18" s="51">
        <v>36.622958748001722</v>
      </c>
      <c r="E18" s="49" t="s">
        <v>79</v>
      </c>
      <c r="F18" s="59">
        <v>0.78539815999999996</v>
      </c>
      <c r="G18" s="60">
        <v>2057.7431900000001</v>
      </c>
      <c r="H18" s="51">
        <v>379.15497184055488</v>
      </c>
      <c r="I18" s="53">
        <v>2.722716033199942</v>
      </c>
      <c r="J18" s="60">
        <f t="shared" si="3"/>
        <v>1.7681103824868765</v>
      </c>
      <c r="L18" s="48" t="s">
        <v>108</v>
      </c>
      <c r="M18" s="49">
        <v>58</v>
      </c>
      <c r="N18" s="53">
        <v>3.6006753315517237</v>
      </c>
      <c r="O18" s="52">
        <v>-0.24156449999999999</v>
      </c>
      <c r="P18" s="53">
        <v>7.6293651200000001</v>
      </c>
      <c r="Q18" s="53">
        <v>2.1409535893209855</v>
      </c>
      <c r="R18" s="53">
        <v>0.14902020925561557</v>
      </c>
      <c r="S18" s="63">
        <f t="shared" si="2"/>
        <v>0.59459778852050349</v>
      </c>
      <c r="U18" s="63" t="s">
        <v>4</v>
      </c>
      <c r="V18" s="63" t="s">
        <v>221</v>
      </c>
      <c r="W18" s="49">
        <v>71</v>
      </c>
      <c r="X18" s="55">
        <v>6617.705300676198</v>
      </c>
      <c r="Y18" s="15">
        <v>15796.823434069227</v>
      </c>
      <c r="Z18" s="55">
        <v>353.13380462731897</v>
      </c>
      <c r="AA18" s="55">
        <v>3.08743131612666</v>
      </c>
      <c r="AB18" s="55">
        <v>2.3870545327026131</v>
      </c>
      <c r="AC18" s="55">
        <v>5.8668470338028165</v>
      </c>
      <c r="AD18" s="88">
        <v>2.8558145264246839</v>
      </c>
      <c r="AE18" s="55">
        <v>3.4067581576049798E-2</v>
      </c>
      <c r="AF18" s="15">
        <v>0.4867716015042548</v>
      </c>
      <c r="AG18" s="89"/>
      <c r="AH18" s="39" t="s">
        <v>225</v>
      </c>
      <c r="AI18" s="69"/>
      <c r="AJ18" s="34"/>
      <c r="AK18" s="69"/>
      <c r="AL18" s="70"/>
      <c r="AM18" s="69">
        <v>1</v>
      </c>
      <c r="AN18" s="70" t="e">
        <v>#DIV/0!</v>
      </c>
      <c r="AO18" s="69"/>
      <c r="AP18" s="70"/>
      <c r="AQ18" s="69">
        <v>18</v>
      </c>
      <c r="AR18" s="70">
        <v>357.31235395528262</v>
      </c>
      <c r="AS18" s="69"/>
      <c r="AT18" s="70"/>
      <c r="AU18" s="69">
        <v>18</v>
      </c>
      <c r="AV18" s="40">
        <v>357.31235395528262</v>
      </c>
      <c r="AW18"/>
      <c r="AX18"/>
      <c r="AY18"/>
      <c r="AZ18"/>
      <c r="BA18"/>
      <c r="BB18"/>
      <c r="BC18"/>
      <c r="BE18" s="63" t="s">
        <v>225</v>
      </c>
      <c r="BG18" s="34"/>
      <c r="BH18" s="34"/>
      <c r="BJ18" s="34"/>
      <c r="BK18" s="34"/>
      <c r="BY18" s="63" t="s">
        <v>232</v>
      </c>
      <c r="BZ18" s="63" t="s">
        <v>214</v>
      </c>
      <c r="CA18" s="49">
        <v>45</v>
      </c>
      <c r="CB18" s="55">
        <v>4194.1275955057772</v>
      </c>
      <c r="CC18" s="15">
        <v>10199.759561770436</v>
      </c>
      <c r="CD18" s="55">
        <v>533.70015818337072</v>
      </c>
      <c r="CE18" s="55">
        <v>3.8212222802838833</v>
      </c>
      <c r="CF18" s="55">
        <v>2.4319144636181314</v>
      </c>
      <c r="CG18" s="55">
        <v>6.2798341804444453</v>
      </c>
      <c r="CH18" s="88">
        <v>2.2417222698340811</v>
      </c>
      <c r="CI18" s="55">
        <v>9.2954966310082061E-3</v>
      </c>
      <c r="CJ18" s="15">
        <v>0.35697157049382899</v>
      </c>
      <c r="CM18" s="63" t="s">
        <v>234</v>
      </c>
      <c r="CN18" s="63" t="s">
        <v>236</v>
      </c>
      <c r="CO18" s="49">
        <v>132</v>
      </c>
      <c r="CP18" s="94">
        <v>3.1415930000000002E-2</v>
      </c>
      <c r="CQ18" s="94">
        <v>808.567409</v>
      </c>
      <c r="CR18" s="94">
        <v>11.649537259924239</v>
      </c>
      <c r="CS18" s="94">
        <v>70.478623475663113</v>
      </c>
      <c r="CT18" s="94">
        <v>2.7122861170524089</v>
      </c>
      <c r="CU18" s="55">
        <v>6.0499075545359009</v>
      </c>
      <c r="CV18" s="55">
        <v>0.43991360302984572</v>
      </c>
      <c r="CY18" s="117"/>
      <c r="CZ18" s="117"/>
      <c r="DA18" s="118"/>
      <c r="DB18" s="117"/>
      <c r="DC18" s="117"/>
      <c r="DD18" s="117"/>
      <c r="DE18" s="117"/>
      <c r="DF18" s="117"/>
      <c r="DG18" s="117"/>
      <c r="DH18" s="117"/>
      <c r="DI18" s="117"/>
      <c r="DJ18" s="117"/>
    </row>
    <row r="19" spans="1:114" s="63" customFormat="1" x14ac:dyDescent="0.2">
      <c r="A19" s="48" t="s">
        <v>96</v>
      </c>
      <c r="B19" s="49">
        <v>111</v>
      </c>
      <c r="C19" s="51">
        <v>650.38135566252276</v>
      </c>
      <c r="D19" s="51">
        <v>143.66325105236689</v>
      </c>
      <c r="E19" s="49" t="s">
        <v>79</v>
      </c>
      <c r="F19" s="59">
        <v>1.5707963300000001</v>
      </c>
      <c r="G19" s="60">
        <v>7820.7985600000002</v>
      </c>
      <c r="H19" s="51">
        <v>1192.751692819505</v>
      </c>
      <c r="I19" s="53">
        <v>3.1907696689274672</v>
      </c>
      <c r="J19" s="60">
        <f t="shared" si="3"/>
        <v>1.8339266377100969</v>
      </c>
      <c r="L19" s="48" t="s">
        <v>109</v>
      </c>
      <c r="M19" s="49">
        <v>111</v>
      </c>
      <c r="N19" s="53">
        <v>4.9674720267567585</v>
      </c>
      <c r="O19" s="52">
        <v>0.4515827</v>
      </c>
      <c r="P19" s="53">
        <v>8.9645419499999992</v>
      </c>
      <c r="Q19" s="53">
        <v>1.9891590949645721</v>
      </c>
      <c r="R19" s="53">
        <v>-0.22597735254887472</v>
      </c>
      <c r="S19" s="63">
        <f t="shared" si="2"/>
        <v>0.40043689914108799</v>
      </c>
      <c r="U19" s="63" t="s">
        <v>233</v>
      </c>
      <c r="V19" s="63" t="s">
        <v>221</v>
      </c>
      <c r="W19" s="49">
        <v>71</v>
      </c>
      <c r="X19" s="55">
        <v>15693.414494098872</v>
      </c>
      <c r="Y19" s="15">
        <v>46337.865823132335</v>
      </c>
      <c r="Z19" s="55">
        <v>846.02671042332975</v>
      </c>
      <c r="AA19" s="55">
        <v>4.8862865842648695</v>
      </c>
      <c r="AB19" s="55">
        <v>2.9526949562542026</v>
      </c>
      <c r="AC19" s="55">
        <v>6.7405509304225362</v>
      </c>
      <c r="AD19" s="88">
        <v>3.0651607326892765</v>
      </c>
      <c r="AE19" s="55">
        <v>-0.44715024369059908</v>
      </c>
      <c r="AF19" s="15">
        <v>0.45473445187619621</v>
      </c>
      <c r="AG19" s="88"/>
      <c r="AH19" s="39" t="s">
        <v>228</v>
      </c>
      <c r="AI19" s="69">
        <v>32</v>
      </c>
      <c r="AJ19" s="34">
        <v>3.1586439855734936</v>
      </c>
      <c r="AK19" s="69">
        <v>55</v>
      </c>
      <c r="AL19" s="70">
        <v>3.0947695191153453</v>
      </c>
      <c r="AM19" s="69">
        <v>46</v>
      </c>
      <c r="AN19" s="70">
        <v>3.0917801513561174</v>
      </c>
      <c r="AO19" s="69">
        <v>19</v>
      </c>
      <c r="AP19" s="70">
        <v>2.4179359374440939</v>
      </c>
      <c r="AQ19" s="69"/>
      <c r="AR19" s="70"/>
      <c r="AS19" s="69">
        <v>3</v>
      </c>
      <c r="AT19" s="70">
        <v>0.83980085680550576</v>
      </c>
      <c r="AU19" s="69">
        <v>55</v>
      </c>
      <c r="AV19" s="40">
        <v>2.5205860900589108</v>
      </c>
      <c r="AW19"/>
      <c r="AX19"/>
      <c r="AY19"/>
      <c r="AZ19"/>
      <c r="BA19"/>
      <c r="BB19"/>
      <c r="BC19"/>
      <c r="BE19" s="63" t="s">
        <v>228</v>
      </c>
      <c r="BF19" s="63">
        <v>32</v>
      </c>
      <c r="BG19" s="34">
        <v>2.9562499999999998</v>
      </c>
      <c r="BH19" s="34">
        <v>3.1471377164737508</v>
      </c>
      <c r="BI19" s="63">
        <v>55</v>
      </c>
      <c r="BJ19" s="34">
        <v>3.0181818181818176</v>
      </c>
      <c r="BK19" s="34">
        <v>3.0589329360204527</v>
      </c>
      <c r="BY19" s="63" t="s">
        <v>4</v>
      </c>
      <c r="BZ19" s="63" t="s">
        <v>221</v>
      </c>
      <c r="CA19" s="49">
        <v>71</v>
      </c>
      <c r="CB19" s="55">
        <v>6617.705300676198</v>
      </c>
      <c r="CC19" s="15">
        <v>15796.823434069227</v>
      </c>
      <c r="CD19" s="55">
        <v>353.13380462731897</v>
      </c>
      <c r="CE19" s="55">
        <v>3.08743131612666</v>
      </c>
      <c r="CF19" s="55">
        <v>2.3870545327026131</v>
      </c>
      <c r="CG19" s="55">
        <v>5.8668470338028165</v>
      </c>
      <c r="CH19" s="88">
        <v>2.8558145264246839</v>
      </c>
      <c r="CI19" s="55">
        <v>3.4067581576049798E-2</v>
      </c>
      <c r="CJ19" s="15">
        <v>0.4867716015042548</v>
      </c>
      <c r="CK19" s="15"/>
      <c r="CL19" s="15"/>
      <c r="CM19" s="15"/>
      <c r="CN19" s="63" t="s">
        <v>217</v>
      </c>
      <c r="CO19" s="49">
        <v>101</v>
      </c>
      <c r="CP19" s="94">
        <v>0.19634953999999999</v>
      </c>
      <c r="CQ19" s="94">
        <v>314.159265</v>
      </c>
      <c r="CR19" s="94">
        <v>12.476710799207915</v>
      </c>
      <c r="CS19" s="94">
        <v>34.161328484349966</v>
      </c>
      <c r="CT19" s="94">
        <v>4.4627049819023572</v>
      </c>
      <c r="CU19" s="55">
        <v>2.7380075593736373</v>
      </c>
      <c r="CV19" s="55">
        <v>0.51145622429618531</v>
      </c>
      <c r="CY19" s="117"/>
      <c r="CZ19" s="117"/>
      <c r="DA19" s="118"/>
      <c r="DB19" s="117"/>
      <c r="DC19" s="117"/>
      <c r="DD19" s="117"/>
      <c r="DE19" s="117"/>
      <c r="DF19" s="117"/>
      <c r="DG19" s="117"/>
      <c r="DH19" s="117"/>
      <c r="DI19" s="117"/>
      <c r="DJ19" s="117"/>
    </row>
    <row r="20" spans="1:114" s="63" customFormat="1" x14ac:dyDescent="0.2">
      <c r="A20" s="48" t="s">
        <v>97</v>
      </c>
      <c r="B20" s="49">
        <v>97</v>
      </c>
      <c r="C20" s="51">
        <v>266.84250745422673</v>
      </c>
      <c r="D20" s="51">
        <v>35.849577032305788</v>
      </c>
      <c r="E20" s="49" t="s">
        <v>290</v>
      </c>
      <c r="F20" s="59">
        <v>0.37699112000000001</v>
      </c>
      <c r="G20" s="60">
        <v>11491.945900000001</v>
      </c>
      <c r="H20" s="51">
        <v>1210.8955393703877</v>
      </c>
      <c r="I20" s="53">
        <v>8.6171187585715732</v>
      </c>
      <c r="J20" s="60">
        <f t="shared" si="3"/>
        <v>4.5378659904029748</v>
      </c>
      <c r="L20" s="48" t="s">
        <v>110</v>
      </c>
      <c r="M20" s="49">
        <v>97</v>
      </c>
      <c r="N20" s="53">
        <v>3.5793317676288678</v>
      </c>
      <c r="O20" s="52">
        <v>-0.97553369999999995</v>
      </c>
      <c r="P20" s="53">
        <v>9.3494017199999995</v>
      </c>
      <c r="Q20" s="53">
        <v>1.9424713890216736</v>
      </c>
      <c r="R20" s="53">
        <v>5.2497074884452655E-2</v>
      </c>
      <c r="S20" s="63">
        <f t="shared" si="2"/>
        <v>0.5426910706040714</v>
      </c>
      <c r="U20" s="63" t="s">
        <v>4</v>
      </c>
      <c r="V20" s="63" t="s">
        <v>217</v>
      </c>
      <c r="W20" s="49">
        <v>63</v>
      </c>
      <c r="X20" s="55">
        <v>133.59610295650793</v>
      </c>
      <c r="Y20" s="15">
        <v>551.40067271954877</v>
      </c>
      <c r="Z20" s="55">
        <v>24.103339458019121</v>
      </c>
      <c r="AA20" s="55">
        <v>6.7034045398618529</v>
      </c>
      <c r="AB20" s="55">
        <v>4.1273709376017997</v>
      </c>
      <c r="AC20" s="55">
        <v>3.1823503977777792</v>
      </c>
      <c r="AD20" s="88">
        <v>1.5526042197694687</v>
      </c>
      <c r="AE20" s="55">
        <v>0.63360217544616648</v>
      </c>
      <c r="AF20" s="15">
        <v>0.4878797196102746</v>
      </c>
      <c r="AG20" s="89"/>
      <c r="AH20" s="39" t="s">
        <v>221</v>
      </c>
      <c r="AI20" s="69">
        <v>71</v>
      </c>
      <c r="AJ20" s="34">
        <v>15796.823434069227</v>
      </c>
      <c r="AK20" s="69">
        <v>52</v>
      </c>
      <c r="AL20" s="70">
        <v>2966.6243329077215</v>
      </c>
      <c r="AM20" s="69">
        <v>21</v>
      </c>
      <c r="AN20" s="70">
        <v>61916.851538895709</v>
      </c>
      <c r="AO20" s="69">
        <v>71</v>
      </c>
      <c r="AP20" s="70">
        <v>46337.865823132335</v>
      </c>
      <c r="AQ20" s="69">
        <v>213</v>
      </c>
      <c r="AR20" s="70">
        <v>111.09704576782217</v>
      </c>
      <c r="AS20" s="69">
        <v>167</v>
      </c>
      <c r="AT20" s="70">
        <v>1390.443430731277</v>
      </c>
      <c r="AU20" s="69">
        <v>213</v>
      </c>
      <c r="AV20" s="40">
        <v>21419.950934250683</v>
      </c>
      <c r="AW20"/>
      <c r="AX20"/>
      <c r="AY20"/>
      <c r="AZ20"/>
      <c r="BA20"/>
      <c r="BB20"/>
      <c r="BC20"/>
      <c r="BE20" s="63" t="s">
        <v>221</v>
      </c>
      <c r="BF20" s="63">
        <v>71</v>
      </c>
      <c r="BG20" s="34">
        <v>218552.7366197184</v>
      </c>
      <c r="BH20" s="34">
        <v>650410.58881997992</v>
      </c>
      <c r="BI20" s="63">
        <v>52</v>
      </c>
      <c r="BJ20" s="34">
        <v>25452.674999999999</v>
      </c>
      <c r="BK20" s="34">
        <v>60286.363499166844</v>
      </c>
      <c r="BY20" s="63" t="s">
        <v>232</v>
      </c>
      <c r="BZ20" s="63" t="s">
        <v>217</v>
      </c>
      <c r="CA20" s="49">
        <v>50</v>
      </c>
      <c r="CB20" s="55">
        <v>1418.2116841044003</v>
      </c>
      <c r="CC20" s="15">
        <v>4563.6531424676887</v>
      </c>
      <c r="CD20" s="55">
        <v>89.934782784696154</v>
      </c>
      <c r="CE20" s="55">
        <v>5.0522910801891374</v>
      </c>
      <c r="CF20" s="55">
        <v>3.2178927825923478</v>
      </c>
      <c r="CG20" s="55">
        <v>4.4990847710000006</v>
      </c>
      <c r="CH20" s="88">
        <v>2.5499000213693526</v>
      </c>
      <c r="CI20" s="55">
        <v>4.1328743225292161E-2</v>
      </c>
      <c r="CJ20" s="15">
        <v>0.56675971917786128</v>
      </c>
      <c r="CM20" s="15"/>
      <c r="CN20" s="63" t="s">
        <v>218</v>
      </c>
      <c r="CO20" s="49">
        <v>89</v>
      </c>
      <c r="CP20" s="94">
        <v>0.87964593999999996</v>
      </c>
      <c r="CQ20" s="94">
        <v>1681.53747</v>
      </c>
      <c r="CR20" s="94">
        <v>428.48535206134824</v>
      </c>
      <c r="CS20" s="94">
        <v>440.27047690649829</v>
      </c>
      <c r="CT20" s="94">
        <v>140.52481716471448</v>
      </c>
      <c r="CU20" s="55">
        <v>1.027504148714663</v>
      </c>
      <c r="CV20" s="55">
        <v>-0.95774656496726152</v>
      </c>
      <c r="CY20" s="117"/>
      <c r="CZ20" s="117"/>
      <c r="DA20" s="118"/>
      <c r="DB20" s="117"/>
      <c r="DC20" s="117"/>
      <c r="DD20" s="117"/>
      <c r="DE20" s="117"/>
      <c r="DF20" s="117"/>
      <c r="DG20" s="117"/>
      <c r="DH20" s="117"/>
      <c r="DI20" s="117"/>
      <c r="DJ20" s="117"/>
    </row>
    <row r="21" spans="1:114" s="63" customFormat="1" x14ac:dyDescent="0.2">
      <c r="A21" s="48" t="s">
        <v>98</v>
      </c>
      <c r="B21" s="49">
        <v>17</v>
      </c>
      <c r="C21" s="51">
        <v>620.94964795882356</v>
      </c>
      <c r="D21" s="51">
        <v>302.69987171946576</v>
      </c>
      <c r="E21" s="49" t="s">
        <v>79</v>
      </c>
      <c r="F21" s="59">
        <v>30.041479800000001</v>
      </c>
      <c r="G21" s="60">
        <v>2458.0999000000002</v>
      </c>
      <c r="H21" s="51">
        <v>641.31040599043854</v>
      </c>
      <c r="I21" s="53">
        <v>1.5176062710247509</v>
      </c>
      <c r="J21" s="60">
        <f t="shared" si="3"/>
        <v>1.0327897086318425</v>
      </c>
      <c r="L21" s="48" t="s">
        <v>111</v>
      </c>
      <c r="M21" s="49">
        <v>17</v>
      </c>
      <c r="N21" s="53">
        <v>5.7127417923529409</v>
      </c>
      <c r="O21" s="52">
        <v>3.4025790900000001</v>
      </c>
      <c r="P21" s="53">
        <v>7.8071439299999996</v>
      </c>
      <c r="Q21" s="53">
        <v>1.4353360023436816</v>
      </c>
      <c r="R21" s="53">
        <v>-0.41128888410985531</v>
      </c>
      <c r="S21" s="63">
        <f t="shared" si="2"/>
        <v>0.25125168518293933</v>
      </c>
      <c r="U21" s="63" t="s">
        <v>15</v>
      </c>
      <c r="V21" s="63" t="s">
        <v>236</v>
      </c>
      <c r="W21" s="49">
        <v>58</v>
      </c>
      <c r="X21" s="55">
        <v>214.44078129741376</v>
      </c>
      <c r="Y21" s="15">
        <v>379.15497184055488</v>
      </c>
      <c r="Z21" s="55">
        <v>36.622958748001722</v>
      </c>
      <c r="AA21" s="55">
        <v>2.722716033199942</v>
      </c>
      <c r="AB21" s="55">
        <v>1.7681103824868765</v>
      </c>
      <c r="AC21" s="55">
        <v>3.6006753315517237</v>
      </c>
      <c r="AD21" s="88">
        <v>2.1409535893209855</v>
      </c>
      <c r="AE21" s="55">
        <v>0.14902020925561557</v>
      </c>
      <c r="AF21" s="15">
        <v>0.59459778852050349</v>
      </c>
      <c r="AG21" s="89"/>
      <c r="AH21" s="39" t="s">
        <v>219</v>
      </c>
      <c r="AI21" s="69">
        <v>2</v>
      </c>
      <c r="AJ21" s="34">
        <v>613.67320579481304</v>
      </c>
      <c r="AK21" s="69">
        <v>2</v>
      </c>
      <c r="AL21" s="70">
        <v>336.54838256630683</v>
      </c>
      <c r="AM21" s="69">
        <v>22</v>
      </c>
      <c r="AN21" s="70">
        <v>27.202965797772521</v>
      </c>
      <c r="AO21" s="69">
        <v>1</v>
      </c>
      <c r="AP21" s="70" t="e">
        <v>#DIV/0!</v>
      </c>
      <c r="AQ21" s="69"/>
      <c r="AR21" s="70"/>
      <c r="AS21" s="69"/>
      <c r="AT21" s="70"/>
      <c r="AU21" s="69">
        <v>22</v>
      </c>
      <c r="AV21" s="40">
        <v>325.80818471963079</v>
      </c>
      <c r="AW21"/>
      <c r="AX21"/>
      <c r="AY21"/>
      <c r="AZ21"/>
      <c r="BA21"/>
      <c r="BB21"/>
      <c r="BC21"/>
      <c r="BE21" s="63" t="s">
        <v>219</v>
      </c>
      <c r="BF21" s="63">
        <v>2</v>
      </c>
      <c r="BG21" s="34">
        <v>445.7</v>
      </c>
      <c r="BH21" s="34">
        <v>613.62726471368603</v>
      </c>
      <c r="BI21" s="63">
        <v>2</v>
      </c>
      <c r="BJ21" s="34">
        <v>242.7</v>
      </c>
      <c r="BK21" s="34">
        <v>336.58282784479661</v>
      </c>
      <c r="BY21" s="63" t="s">
        <v>15</v>
      </c>
      <c r="BZ21" s="63" t="s">
        <v>217</v>
      </c>
      <c r="CA21" s="49">
        <v>97</v>
      </c>
      <c r="CB21" s="55">
        <v>266.84250745422673</v>
      </c>
      <c r="CC21" s="15">
        <v>1210.8955393703877</v>
      </c>
      <c r="CD21" s="55">
        <v>35.849577032305788</v>
      </c>
      <c r="CE21" s="55">
        <v>8.6171187585715732</v>
      </c>
      <c r="CF21" s="55">
        <v>4.5378659904029748</v>
      </c>
      <c r="CG21" s="55">
        <v>3.5793317676288678</v>
      </c>
      <c r="CH21" s="88">
        <v>1.9424713890216736</v>
      </c>
      <c r="CI21" s="55">
        <v>5.2497074884452655E-2</v>
      </c>
      <c r="CJ21" s="15">
        <v>0.5426910706040714</v>
      </c>
      <c r="CN21" s="63" t="s">
        <v>214</v>
      </c>
      <c r="CO21" s="49">
        <v>11</v>
      </c>
      <c r="CP21" s="94">
        <v>0.69115037999999995</v>
      </c>
      <c r="CQ21" s="94">
        <v>1734.94454</v>
      </c>
      <c r="CR21" s="94">
        <v>278.21944519909096</v>
      </c>
      <c r="CS21" s="94">
        <v>530.93991016391249</v>
      </c>
      <c r="CT21" s="94">
        <v>51.025591522279527</v>
      </c>
      <c r="CU21" s="55">
        <v>1.9083493958661926</v>
      </c>
      <c r="CV21" s="55">
        <v>-0.25855803537886929</v>
      </c>
      <c r="CX21" s="15"/>
      <c r="CY21" s="117"/>
      <c r="CZ21" s="117"/>
      <c r="DA21" s="118"/>
      <c r="DB21" s="117"/>
      <c r="DC21" s="117"/>
      <c r="DD21" s="117"/>
      <c r="DE21" s="117"/>
      <c r="DF21" s="117"/>
      <c r="DG21" s="117"/>
      <c r="DH21" s="117"/>
      <c r="DI21" s="117"/>
      <c r="DJ21" s="117"/>
    </row>
    <row r="22" spans="1:114" s="63" customFormat="1" x14ac:dyDescent="0.2">
      <c r="A22" s="48" t="s">
        <v>99</v>
      </c>
      <c r="B22" s="49">
        <v>4</v>
      </c>
      <c r="C22" s="51">
        <v>78.981602809999998</v>
      </c>
      <c r="D22" s="51">
        <v>42.90449844682076</v>
      </c>
      <c r="E22" s="49" t="s">
        <v>79</v>
      </c>
      <c r="F22" s="59">
        <v>9.81747704</v>
      </c>
      <c r="G22" s="60">
        <v>204.00717299999999</v>
      </c>
      <c r="H22" s="51">
        <v>89.076694712588804</v>
      </c>
      <c r="I22" s="53">
        <v>1.3456643677389901</v>
      </c>
      <c r="J22" s="60">
        <f t="shared" si="3"/>
        <v>1.1278157386457932</v>
      </c>
      <c r="L22" s="48" t="s">
        <v>112</v>
      </c>
      <c r="M22" s="49">
        <v>4</v>
      </c>
      <c r="N22" s="53">
        <v>3.7589766825000002</v>
      </c>
      <c r="O22" s="52">
        <v>2.2841641699999999</v>
      </c>
      <c r="P22" s="53">
        <v>5.3181551599999999</v>
      </c>
      <c r="Q22" s="53">
        <v>1.3586478304334104</v>
      </c>
      <c r="R22" s="53">
        <v>0.12360572500065574</v>
      </c>
      <c r="S22" s="63">
        <f t="shared" si="2"/>
        <v>0.36144087744907427</v>
      </c>
      <c r="U22" s="63" t="s">
        <v>15</v>
      </c>
      <c r="V22" s="63" t="s">
        <v>228</v>
      </c>
      <c r="W22" s="49">
        <v>55</v>
      </c>
      <c r="X22" s="55">
        <v>3.0617676423636371</v>
      </c>
      <c r="Y22" s="15">
        <v>3.0947695191153453</v>
      </c>
      <c r="Z22" s="55">
        <v>1.9528078170789627</v>
      </c>
      <c r="AA22" s="55">
        <v>1.6873091704767991</v>
      </c>
      <c r="AB22" s="55">
        <v>1.0107787006091133</v>
      </c>
      <c r="AC22" s="55">
        <v>0.66926823909090927</v>
      </c>
      <c r="AD22" s="88">
        <v>0.96950898859629286</v>
      </c>
      <c r="AE22" s="55">
        <v>0.11216405342032311</v>
      </c>
      <c r="AF22" s="15">
        <v>1.4486104852565711</v>
      </c>
      <c r="AG22" s="89"/>
      <c r="AH22" s="39" t="s">
        <v>223</v>
      </c>
      <c r="AI22" s="69"/>
      <c r="AJ22" s="34"/>
      <c r="AK22" s="69"/>
      <c r="AL22" s="70"/>
      <c r="AM22" s="69">
        <v>6</v>
      </c>
      <c r="AN22" s="70">
        <v>27.417586601740773</v>
      </c>
      <c r="AO22" s="69"/>
      <c r="AP22" s="70"/>
      <c r="AQ22" s="69"/>
      <c r="AR22" s="70"/>
      <c r="AS22" s="69"/>
      <c r="AT22" s="70"/>
      <c r="AU22" s="69">
        <v>6</v>
      </c>
      <c r="AV22" s="40">
        <v>27.417586601740773</v>
      </c>
      <c r="AW22"/>
      <c r="AX22"/>
      <c r="AY22"/>
      <c r="AZ22"/>
      <c r="BA22"/>
      <c r="BB22"/>
      <c r="BC22"/>
      <c r="BE22" s="63" t="s">
        <v>223</v>
      </c>
      <c r="BG22" s="74" t="s">
        <v>76</v>
      </c>
      <c r="BH22" s="74"/>
      <c r="BJ22" s="74" t="s">
        <v>76</v>
      </c>
      <c r="BK22" s="74"/>
      <c r="BY22" s="63" t="s">
        <v>4</v>
      </c>
      <c r="BZ22" s="63" t="s">
        <v>218</v>
      </c>
      <c r="CA22" s="49">
        <v>20</v>
      </c>
      <c r="CB22" s="55">
        <v>996.53282442499994</v>
      </c>
      <c r="CC22" s="15">
        <v>1371.313097235995</v>
      </c>
      <c r="CD22" s="55">
        <v>318.76508292467105</v>
      </c>
      <c r="CE22" s="55">
        <v>1.6080391982215143</v>
      </c>
      <c r="CF22" s="55">
        <v>1.3760842228425776</v>
      </c>
      <c r="CG22" s="55">
        <v>5.7644544149999994</v>
      </c>
      <c r="CH22" s="88">
        <v>1.7140004983406931</v>
      </c>
      <c r="CI22" s="55">
        <v>5.5711695958690424E-2</v>
      </c>
      <c r="CJ22" s="15">
        <v>0.2973395875732141</v>
      </c>
      <c r="CN22" s="63" t="s">
        <v>221</v>
      </c>
      <c r="CO22" s="49">
        <v>167</v>
      </c>
      <c r="CP22" s="94">
        <v>0.28274334000000001</v>
      </c>
      <c r="CQ22" s="94">
        <v>11474.6672</v>
      </c>
      <c r="CR22" s="94">
        <v>455.62720511065862</v>
      </c>
      <c r="CS22" s="94">
        <v>1390.443430731277</v>
      </c>
      <c r="CT22" s="94">
        <v>53.355915991719868</v>
      </c>
      <c r="CU22" s="55">
        <v>3.051712924810051</v>
      </c>
      <c r="CV22" s="55">
        <v>-5.8822441334608622E-2</v>
      </c>
      <c r="CY22" s="117"/>
      <c r="CZ22" s="117"/>
      <c r="DA22" s="118"/>
      <c r="DB22" s="117"/>
      <c r="DC22" s="117"/>
      <c r="DD22" s="117"/>
      <c r="DE22" s="117"/>
      <c r="DF22" s="117"/>
      <c r="DG22" s="117"/>
      <c r="DH22" s="117"/>
      <c r="DI22" s="117"/>
      <c r="DJ22" s="117"/>
    </row>
    <row r="23" spans="1:114" s="63" customFormat="1" x14ac:dyDescent="0.2">
      <c r="A23" s="48" t="s">
        <v>100</v>
      </c>
      <c r="B23" s="49">
        <v>3</v>
      </c>
      <c r="C23" s="51">
        <v>2076.9854406666673</v>
      </c>
      <c r="D23" s="51">
        <v>1650.1461912734173</v>
      </c>
      <c r="E23" s="49" t="s">
        <v>79</v>
      </c>
      <c r="F23" s="59">
        <v>952.68797199999995</v>
      </c>
      <c r="G23" s="60">
        <v>4138.6556200000005</v>
      </c>
      <c r="H23" s="51">
        <v>1787.9032866887949</v>
      </c>
      <c r="I23" s="53">
        <v>1.7107760965658241</v>
      </c>
      <c r="J23" s="60">
        <f t="shared" si="3"/>
        <v>0.8608164754948483</v>
      </c>
      <c r="L23" s="48" t="s">
        <v>113</v>
      </c>
      <c r="M23" s="49">
        <v>3</v>
      </c>
      <c r="N23" s="53">
        <v>7.4086191633333334</v>
      </c>
      <c r="O23" s="52">
        <v>6.8592874300000002</v>
      </c>
      <c r="P23" s="53">
        <v>8.3281262799999993</v>
      </c>
      <c r="Q23" s="53">
        <v>0.80133903726001965</v>
      </c>
      <c r="R23" s="53">
        <v>1.6351625477646896</v>
      </c>
      <c r="S23" s="63">
        <f t="shared" si="2"/>
        <v>0.10816307595158881</v>
      </c>
      <c r="U23" s="63" t="s">
        <v>4</v>
      </c>
      <c r="V23" s="63" t="s">
        <v>216</v>
      </c>
      <c r="W23" s="49">
        <v>52</v>
      </c>
      <c r="X23" s="55">
        <v>183.09217098288457</v>
      </c>
      <c r="Y23" s="15">
        <v>475.45866960134424</v>
      </c>
      <c r="Z23" s="55">
        <v>30.630881881042967</v>
      </c>
      <c r="AA23" s="55">
        <v>3.7875208018806363</v>
      </c>
      <c r="AB23" s="55">
        <v>2.5968268716732297</v>
      </c>
      <c r="AC23" s="55">
        <v>3.4220087119230755</v>
      </c>
      <c r="AD23" s="88">
        <v>1.8117707029453138</v>
      </c>
      <c r="AE23" s="55">
        <v>0.63631665201075549</v>
      </c>
      <c r="AF23" s="15">
        <v>0.52944654893270215</v>
      </c>
      <c r="AG23" s="89"/>
      <c r="AH23" s="39" t="s">
        <v>222</v>
      </c>
      <c r="AI23" s="69"/>
      <c r="AJ23" s="34"/>
      <c r="AK23" s="69"/>
      <c r="AL23" s="70"/>
      <c r="AM23" s="69">
        <v>14</v>
      </c>
      <c r="AN23" s="70">
        <v>8.5945288888554661</v>
      </c>
      <c r="AO23" s="69"/>
      <c r="AP23" s="70"/>
      <c r="AQ23" s="69"/>
      <c r="AR23" s="70"/>
      <c r="AS23" s="69"/>
      <c r="AT23" s="70"/>
      <c r="AU23" s="69">
        <v>14</v>
      </c>
      <c r="AV23" s="40">
        <v>8.5945288888554661</v>
      </c>
      <c r="AW23"/>
      <c r="AX23"/>
      <c r="AY23"/>
      <c r="AZ23"/>
      <c r="BA23"/>
      <c r="BB23"/>
      <c r="BC23"/>
      <c r="BE23" s="63" t="s">
        <v>222</v>
      </c>
      <c r="BG23" s="74" t="s">
        <v>76</v>
      </c>
      <c r="BH23" s="74"/>
      <c r="BJ23" s="74" t="s">
        <v>76</v>
      </c>
      <c r="BK23" s="74"/>
      <c r="BY23" s="15" t="s">
        <v>235</v>
      </c>
      <c r="BZ23" s="63" t="s">
        <v>214</v>
      </c>
      <c r="CA23" s="49">
        <v>90</v>
      </c>
      <c r="CB23" s="55">
        <v>45.731466141888895</v>
      </c>
      <c r="CC23" s="15">
        <v>81.577338757618833</v>
      </c>
      <c r="CD23" s="55">
        <v>12.165171840409393</v>
      </c>
      <c r="CE23" s="55">
        <v>2.7308994888806741</v>
      </c>
      <c r="CF23" s="55">
        <v>1.7838338815666355</v>
      </c>
      <c r="CG23" s="55">
        <v>2.4985771002222226</v>
      </c>
      <c r="CH23" s="88">
        <v>1.7503111006952723</v>
      </c>
      <c r="CI23" s="55">
        <v>6.7365607594228688E-2</v>
      </c>
      <c r="CJ23" s="15">
        <v>0.70052314997187803</v>
      </c>
      <c r="CM23" s="63" t="s">
        <v>235</v>
      </c>
      <c r="CN23" s="63" t="s">
        <v>236</v>
      </c>
      <c r="CO23" s="49">
        <v>93</v>
      </c>
      <c r="CP23" s="94">
        <v>4.7123890000000002E-2</v>
      </c>
      <c r="CQ23" s="94">
        <v>31.415926500000001</v>
      </c>
      <c r="CR23" s="94">
        <v>2.981050513655914</v>
      </c>
      <c r="CS23" s="94">
        <v>5.4664490366864147</v>
      </c>
      <c r="CT23" s="94">
        <v>1.2225610366541904</v>
      </c>
      <c r="CU23" s="55">
        <v>1.8337324415152048</v>
      </c>
      <c r="CV23" s="55">
        <v>0.51718557567778178</v>
      </c>
      <c r="CX23" s="15"/>
      <c r="CY23" s="117"/>
      <c r="CZ23" s="117"/>
      <c r="DA23" s="118"/>
      <c r="DB23" s="117"/>
      <c r="DC23" s="117"/>
      <c r="DD23" s="117"/>
      <c r="DE23" s="117"/>
      <c r="DF23" s="117"/>
      <c r="DG23" s="117"/>
      <c r="DH23" s="117"/>
      <c r="DI23" s="117"/>
      <c r="DJ23" s="117"/>
    </row>
    <row r="24" spans="1:114" s="63" customFormat="1" x14ac:dyDescent="0.2">
      <c r="A24" s="48" t="s">
        <v>101</v>
      </c>
      <c r="B24" s="49">
        <v>55</v>
      </c>
      <c r="C24" s="51">
        <v>3.0617676423636371</v>
      </c>
      <c r="D24" s="51">
        <v>1.9528078170789627</v>
      </c>
      <c r="E24" s="49" t="s">
        <v>291</v>
      </c>
      <c r="F24" s="59">
        <v>0.28274334000000001</v>
      </c>
      <c r="G24" s="60">
        <v>12.959069700000001</v>
      </c>
      <c r="H24" s="51">
        <v>3.0947695191153453</v>
      </c>
      <c r="I24" s="53">
        <v>1.6873091704767991</v>
      </c>
      <c r="J24" s="60">
        <f t="shared" si="3"/>
        <v>1.0107787006091133</v>
      </c>
      <c r="L24" s="48" t="s">
        <v>114</v>
      </c>
      <c r="M24" s="49">
        <v>55</v>
      </c>
      <c r="N24" s="53">
        <v>0.66926823909090927</v>
      </c>
      <c r="O24" s="52">
        <v>-1.2632156999999999</v>
      </c>
      <c r="P24" s="53">
        <v>2.5617959099999998</v>
      </c>
      <c r="Q24" s="53">
        <v>0.96950898859629286</v>
      </c>
      <c r="R24" s="53">
        <v>0.11216405342032311</v>
      </c>
      <c r="S24" s="63">
        <f t="shared" si="2"/>
        <v>1.4486104852565711</v>
      </c>
      <c r="U24" s="63" t="s">
        <v>15</v>
      </c>
      <c r="V24" s="63" t="s">
        <v>221</v>
      </c>
      <c r="W24" s="49">
        <v>52</v>
      </c>
      <c r="X24" s="55">
        <v>1945.5029939819231</v>
      </c>
      <c r="Y24" s="15">
        <v>2966.6243329077215</v>
      </c>
      <c r="Z24" s="55">
        <v>453.54050587694286</v>
      </c>
      <c r="AA24" s="55">
        <v>2.745602986509136</v>
      </c>
      <c r="AB24" s="55">
        <v>1.5248623837046054</v>
      </c>
      <c r="AC24" s="55">
        <v>6.1170845842307688</v>
      </c>
      <c r="AD24" s="88">
        <v>2.1870829988829619</v>
      </c>
      <c r="AE24" s="55">
        <v>-0.58160800942515578</v>
      </c>
      <c r="AF24" s="15">
        <v>0.35753682473527382</v>
      </c>
      <c r="AG24" s="89"/>
      <c r="AH24" s="41" t="s">
        <v>46</v>
      </c>
      <c r="AI24" s="71">
        <v>93</v>
      </c>
      <c r="AJ24" s="93">
        <v>1914.7516115469334</v>
      </c>
      <c r="AK24" s="71">
        <v>111</v>
      </c>
      <c r="AL24" s="104">
        <v>746.41107456303064</v>
      </c>
      <c r="AM24" s="71">
        <v>156</v>
      </c>
      <c r="AN24" s="104">
        <v>5753.1992146500788</v>
      </c>
      <c r="AO24" s="71">
        <v>196</v>
      </c>
      <c r="AP24" s="104">
        <v>6053.9669994208243</v>
      </c>
      <c r="AQ24" s="71">
        <v>213</v>
      </c>
      <c r="AR24" s="104">
        <v>152.39190079568453</v>
      </c>
      <c r="AS24" s="71">
        <v>167</v>
      </c>
      <c r="AT24" s="104">
        <v>311.23791819725892</v>
      </c>
      <c r="AU24" s="71">
        <v>213</v>
      </c>
      <c r="AV24" s="42">
        <v>2858.1605667530343</v>
      </c>
      <c r="AW24"/>
      <c r="AX24"/>
      <c r="AY24"/>
      <c r="AZ24"/>
      <c r="BA24"/>
      <c r="BB24"/>
      <c r="BC24"/>
      <c r="BE24" s="63" t="s">
        <v>45</v>
      </c>
      <c r="BF24" s="63">
        <f>SUM(BF4:BF23)</f>
        <v>472</v>
      </c>
      <c r="BG24" s="74"/>
      <c r="BH24" s="74"/>
      <c r="BI24" s="63">
        <f>SUM(BI4:BI23)</f>
        <v>537</v>
      </c>
      <c r="BJ24" s="74"/>
      <c r="BK24" s="74"/>
      <c r="BY24" s="63" t="s">
        <v>15</v>
      </c>
      <c r="BZ24" s="63" t="s">
        <v>236</v>
      </c>
      <c r="CA24" s="49">
        <v>58</v>
      </c>
      <c r="CB24" s="55">
        <v>214.44078129741376</v>
      </c>
      <c r="CC24" s="15">
        <v>379.15497184055488</v>
      </c>
      <c r="CD24" s="55">
        <v>36.622958748001722</v>
      </c>
      <c r="CE24" s="55">
        <v>2.722716033199942</v>
      </c>
      <c r="CF24" s="55">
        <v>1.7681103824868765</v>
      </c>
      <c r="CG24" s="55">
        <v>3.6006753315517237</v>
      </c>
      <c r="CH24" s="88">
        <v>2.1409535893209855</v>
      </c>
      <c r="CI24" s="55">
        <v>0.14902020925561557</v>
      </c>
      <c r="CJ24" s="15">
        <v>0.59459778852050349</v>
      </c>
      <c r="CN24" s="63" t="s">
        <v>217</v>
      </c>
      <c r="CO24" s="49">
        <v>24</v>
      </c>
      <c r="CP24" s="94">
        <v>0.28274334000000001</v>
      </c>
      <c r="CQ24" s="94">
        <v>23.5619449</v>
      </c>
      <c r="CR24" s="94">
        <v>3.6095590600000005</v>
      </c>
      <c r="CS24" s="94">
        <v>5.3552907404427188</v>
      </c>
      <c r="CT24" s="94">
        <v>1.5783908837061982</v>
      </c>
      <c r="CU24" s="55">
        <v>1.4836412568472332</v>
      </c>
      <c r="CV24" s="55">
        <v>0.43748200521766034</v>
      </c>
      <c r="CY24" s="117"/>
      <c r="CZ24" s="117"/>
      <c r="DA24" s="118"/>
      <c r="DB24" s="117"/>
      <c r="DC24" s="117"/>
      <c r="DD24" s="117"/>
      <c r="DE24" s="117"/>
      <c r="DF24" s="117"/>
      <c r="DG24" s="117"/>
      <c r="DH24" s="117"/>
      <c r="DI24" s="117"/>
      <c r="DJ24" s="117"/>
    </row>
    <row r="25" spans="1:114" s="63" customFormat="1" x14ac:dyDescent="0.2">
      <c r="A25" s="48" t="s">
        <v>102</v>
      </c>
      <c r="B25" s="49">
        <v>52</v>
      </c>
      <c r="C25" s="51">
        <v>1945.5029939819231</v>
      </c>
      <c r="D25" s="51">
        <v>453.54050587694286</v>
      </c>
      <c r="E25" s="49" t="s">
        <v>79</v>
      </c>
      <c r="F25" s="59">
        <v>2.35619449</v>
      </c>
      <c r="G25" s="60">
        <v>15629.423500000001</v>
      </c>
      <c r="H25" s="51">
        <v>2966.6243329077215</v>
      </c>
      <c r="I25" s="53">
        <v>2.745602986509136</v>
      </c>
      <c r="J25" s="60">
        <f t="shared" si="3"/>
        <v>1.5248623837046054</v>
      </c>
      <c r="L25" s="48" t="s">
        <v>115</v>
      </c>
      <c r="M25" s="49">
        <v>52</v>
      </c>
      <c r="N25" s="53">
        <v>6.1170845842307688</v>
      </c>
      <c r="O25" s="52">
        <v>0.85704780999999997</v>
      </c>
      <c r="P25" s="53">
        <v>9.6569105299999993</v>
      </c>
      <c r="Q25" s="53">
        <v>2.1870829988829619</v>
      </c>
      <c r="R25" s="53">
        <v>-0.58160800942515578</v>
      </c>
      <c r="S25" s="63">
        <f t="shared" si="2"/>
        <v>0.35753682473527382</v>
      </c>
      <c r="U25" s="63" t="s">
        <v>232</v>
      </c>
      <c r="V25" s="63" t="s">
        <v>217</v>
      </c>
      <c r="W25" s="49">
        <v>50</v>
      </c>
      <c r="X25" s="55">
        <v>1418.2116841044003</v>
      </c>
      <c r="Y25" s="15">
        <v>4563.6531424676887</v>
      </c>
      <c r="Z25" s="55">
        <v>89.934782784696154</v>
      </c>
      <c r="AA25" s="55">
        <v>5.0522910801891374</v>
      </c>
      <c r="AB25" s="55">
        <v>3.2178927825923478</v>
      </c>
      <c r="AC25" s="55">
        <v>4.4990847710000006</v>
      </c>
      <c r="AD25" s="88">
        <v>2.5499000213693526</v>
      </c>
      <c r="AE25" s="55">
        <v>4.1328743225292161E-2</v>
      </c>
      <c r="AF25" s="15">
        <v>0.56675971917786128</v>
      </c>
      <c r="AG25" s="89"/>
      <c r="AH25"/>
      <c r="AI25"/>
      <c r="AJ25" s="34"/>
      <c r="AK25"/>
      <c r="AL25" s="34"/>
      <c r="AM25"/>
      <c r="AN25" s="34"/>
      <c r="AO25"/>
      <c r="AP25" s="34"/>
      <c r="AR25" s="73"/>
      <c r="AT25" s="73"/>
      <c r="AV25" s="64"/>
      <c r="BY25" s="63" t="s">
        <v>232</v>
      </c>
      <c r="BZ25" s="63" t="s">
        <v>236</v>
      </c>
      <c r="CA25" s="49">
        <v>156</v>
      </c>
      <c r="CB25" s="55">
        <v>638.55282249493587</v>
      </c>
      <c r="CC25" s="15">
        <v>1999.3527553728818</v>
      </c>
      <c r="CD25" s="55">
        <v>72.865716695976744</v>
      </c>
      <c r="CE25" s="55">
        <v>5.8356805854593707</v>
      </c>
      <c r="CF25" s="55">
        <v>3.1310686993145942</v>
      </c>
      <c r="CG25" s="55">
        <v>4.288618250320515</v>
      </c>
      <c r="CH25" s="88">
        <v>2.1577084151644463</v>
      </c>
      <c r="CI25" s="55">
        <v>0.18769537115025361</v>
      </c>
      <c r="CJ25" s="15">
        <v>0.50312438394421966</v>
      </c>
      <c r="CN25" s="63" t="s">
        <v>218</v>
      </c>
      <c r="CO25" s="49">
        <v>75</v>
      </c>
      <c r="CP25" s="94">
        <v>6.2831849999999995E-2</v>
      </c>
      <c r="CQ25" s="94">
        <v>1708.24101</v>
      </c>
      <c r="CR25" s="94">
        <v>132.28094751040004</v>
      </c>
      <c r="CS25" s="94">
        <v>353.54292651625457</v>
      </c>
      <c r="CT25" s="94">
        <v>7.3866406663047552</v>
      </c>
      <c r="CU25" s="55">
        <v>2.6726670255250382</v>
      </c>
      <c r="CV25" s="55">
        <v>0.78206371267735764</v>
      </c>
      <c r="CY25" s="117"/>
      <c r="CZ25" s="117"/>
      <c r="DA25" s="118"/>
      <c r="DB25" s="117"/>
      <c r="DC25" s="117"/>
      <c r="DD25" s="117"/>
      <c r="DE25" s="117"/>
      <c r="DF25" s="117"/>
      <c r="DG25" s="117"/>
      <c r="DH25" s="117"/>
      <c r="DI25" s="117"/>
      <c r="DJ25" s="117"/>
    </row>
    <row r="26" spans="1:114" s="63" customFormat="1" x14ac:dyDescent="0.2">
      <c r="A26" s="48" t="s">
        <v>103</v>
      </c>
      <c r="B26" s="49">
        <v>40</v>
      </c>
      <c r="C26" s="51">
        <v>786.87628250625028</v>
      </c>
      <c r="D26" s="51">
        <v>254.40203704256794</v>
      </c>
      <c r="E26" s="49" t="s">
        <v>292</v>
      </c>
      <c r="F26" s="59">
        <v>2.3090706000000001</v>
      </c>
      <c r="G26" s="60">
        <v>3180.4698600000002</v>
      </c>
      <c r="H26" s="51">
        <v>913.58336129492488</v>
      </c>
      <c r="I26" s="53">
        <v>1.054577979025072</v>
      </c>
      <c r="J26" s="60">
        <f t="shared" si="3"/>
        <v>1.1610254135314697</v>
      </c>
      <c r="L26" s="48" t="s">
        <v>116</v>
      </c>
      <c r="M26" s="49">
        <v>40</v>
      </c>
      <c r="N26" s="53">
        <v>5.5389158382500012</v>
      </c>
      <c r="O26" s="52">
        <v>0.83684510999999995</v>
      </c>
      <c r="P26" s="53">
        <v>8.0647842199999999</v>
      </c>
      <c r="Q26" s="53">
        <v>1.9174341848681025</v>
      </c>
      <c r="R26" s="53">
        <v>-0.66191457203493997</v>
      </c>
      <c r="S26" s="63">
        <f t="shared" si="2"/>
        <v>0.34617499901820287</v>
      </c>
      <c r="U26" s="63" t="s">
        <v>232</v>
      </c>
      <c r="V26" s="63" t="s">
        <v>228</v>
      </c>
      <c r="W26" s="49">
        <v>46</v>
      </c>
      <c r="X26" s="55">
        <v>2.9268033304347827</v>
      </c>
      <c r="Y26" s="15">
        <v>3.0917801513561174</v>
      </c>
      <c r="Z26" s="55">
        <v>1.8153684836173456</v>
      </c>
      <c r="AA26" s="55">
        <v>2.6633057906923217</v>
      </c>
      <c r="AB26" s="55">
        <v>1.0563675800166685</v>
      </c>
      <c r="AC26" s="55">
        <v>0.59628846543478253</v>
      </c>
      <c r="AD26" s="88">
        <v>1.0674331084925768</v>
      </c>
      <c r="AE26" s="55">
        <v>-0.47972239966196784</v>
      </c>
      <c r="AF26" s="15">
        <v>1.7901287218666222</v>
      </c>
      <c r="AG26" s="89"/>
      <c r="AH26" t="s">
        <v>308</v>
      </c>
      <c r="AI26" t="s">
        <v>42</v>
      </c>
      <c r="AJ26" s="34" t="s">
        <v>239</v>
      </c>
      <c r="AK26"/>
      <c r="AL26" s="34"/>
      <c r="AM26"/>
      <c r="AN26" s="34"/>
      <c r="AO26"/>
      <c r="AP26" s="34"/>
      <c r="AR26" s="73"/>
      <c r="AT26" s="73"/>
      <c r="AV26" s="64"/>
      <c r="BF26" s="63" t="s">
        <v>232</v>
      </c>
      <c r="BI26" s="63" t="s">
        <v>233</v>
      </c>
      <c r="BY26" s="15" t="s">
        <v>235</v>
      </c>
      <c r="BZ26" s="63" t="s">
        <v>217</v>
      </c>
      <c r="CA26" s="49">
        <v>24</v>
      </c>
      <c r="CB26" s="55">
        <v>3.6095590600000005</v>
      </c>
      <c r="CC26" s="15">
        <v>5.3552907404427188</v>
      </c>
      <c r="CD26" s="55">
        <v>1.5783908837061982</v>
      </c>
      <c r="CE26" s="55">
        <v>2.647656568447212</v>
      </c>
      <c r="CF26" s="55">
        <v>1.4836412568472332</v>
      </c>
      <c r="CG26" s="55">
        <v>0.45640589875000015</v>
      </c>
      <c r="CH26" s="88">
        <v>1.3018889875778936</v>
      </c>
      <c r="CI26" s="55">
        <v>0.43748200521766034</v>
      </c>
      <c r="CJ26" s="15">
        <v>2.852480634328991</v>
      </c>
      <c r="CN26" s="63" t="s">
        <v>214</v>
      </c>
      <c r="CO26" s="49">
        <v>90</v>
      </c>
      <c r="CP26" s="94">
        <v>0.37699112000000001</v>
      </c>
      <c r="CQ26" s="94">
        <v>392.69908199999998</v>
      </c>
      <c r="CR26" s="94">
        <v>45.731466141888895</v>
      </c>
      <c r="CS26" s="94">
        <v>81.577338757618833</v>
      </c>
      <c r="CT26" s="94">
        <v>12.165171840409393</v>
      </c>
      <c r="CU26" s="55">
        <v>1.7838338815666355</v>
      </c>
      <c r="CV26" s="55">
        <v>6.7365607594228688E-2</v>
      </c>
      <c r="CY26" s="117"/>
      <c r="CZ26" s="117"/>
      <c r="DA26" s="118"/>
      <c r="DB26" s="117"/>
      <c r="DC26" s="117"/>
      <c r="DD26" s="117"/>
      <c r="DE26" s="117"/>
      <c r="DF26" s="117"/>
      <c r="DG26" s="117"/>
      <c r="DH26" s="117"/>
      <c r="DI26" s="117"/>
      <c r="DJ26" s="117"/>
    </row>
    <row r="27" spans="1:114" s="63" customFormat="1" x14ac:dyDescent="0.2">
      <c r="A27" s="48" t="s">
        <v>104</v>
      </c>
      <c r="B27" s="49">
        <v>2</v>
      </c>
      <c r="C27" s="51">
        <v>242.68803249000001</v>
      </c>
      <c r="D27" s="51">
        <v>47.592795776973361</v>
      </c>
      <c r="E27" s="49" t="s">
        <v>79</v>
      </c>
      <c r="F27" s="59">
        <v>4.7123889800000001</v>
      </c>
      <c r="G27" s="60">
        <v>480.66367600000001</v>
      </c>
      <c r="H27" s="51">
        <v>336.54838256630683</v>
      </c>
      <c r="I27" s="53" t="s">
        <v>76</v>
      </c>
      <c r="J27" s="60">
        <f t="shared" si="3"/>
        <v>1.3867531048535504</v>
      </c>
      <c r="L27" s="48" t="s">
        <v>117</v>
      </c>
      <c r="M27" s="49">
        <v>2</v>
      </c>
      <c r="N27" s="53">
        <v>3.8626814</v>
      </c>
      <c r="O27" s="52">
        <v>1.5501949900000001</v>
      </c>
      <c r="P27" s="53">
        <v>6.1751678099999996</v>
      </c>
      <c r="Q27" s="53">
        <v>3.2703496438254698</v>
      </c>
      <c r="R27" s="53" t="s">
        <v>76</v>
      </c>
      <c r="S27" s="63">
        <f t="shared" si="2"/>
        <v>0.84665270188358521</v>
      </c>
      <c r="U27" s="63" t="s">
        <v>232</v>
      </c>
      <c r="V27" s="63" t="s">
        <v>214</v>
      </c>
      <c r="W27" s="49">
        <v>45</v>
      </c>
      <c r="X27" s="55">
        <v>4194.1275955057772</v>
      </c>
      <c r="Y27" s="15">
        <v>10199.759561770436</v>
      </c>
      <c r="Z27" s="55">
        <v>533.70015818337072</v>
      </c>
      <c r="AA27" s="55">
        <v>3.8212222802838833</v>
      </c>
      <c r="AB27" s="55">
        <v>2.4319144636181314</v>
      </c>
      <c r="AC27" s="55">
        <v>6.2798341804444453</v>
      </c>
      <c r="AD27" s="88">
        <v>2.2417222698340811</v>
      </c>
      <c r="AE27" s="55">
        <v>9.2954966310082061E-3</v>
      </c>
      <c r="AF27" s="15">
        <v>0.35697157049382899</v>
      </c>
      <c r="AG27" s="89"/>
      <c r="AH27"/>
      <c r="AI27" t="s">
        <v>4</v>
      </c>
      <c r="AJ27" s="34"/>
      <c r="AK27" t="s">
        <v>15</v>
      </c>
      <c r="AL27" s="34"/>
      <c r="AM27" t="s">
        <v>232</v>
      </c>
      <c r="AN27" s="34"/>
      <c r="AO27" t="s">
        <v>233</v>
      </c>
      <c r="AP27" s="34"/>
      <c r="AQ27" s="63" t="s">
        <v>235</v>
      </c>
      <c r="AR27" s="73"/>
      <c r="AS27" s="63" t="s">
        <v>234</v>
      </c>
      <c r="AT27" s="73"/>
      <c r="AV27" s="64"/>
      <c r="BE27" s="63" t="s">
        <v>2</v>
      </c>
      <c r="BF27" s="74" t="s">
        <v>238</v>
      </c>
      <c r="BG27" s="74" t="s">
        <v>59</v>
      </c>
      <c r="BH27" s="74" t="s">
        <v>237</v>
      </c>
      <c r="BI27" s="74" t="s">
        <v>238</v>
      </c>
      <c r="BJ27" s="74" t="s">
        <v>59</v>
      </c>
      <c r="BK27" s="74" t="s">
        <v>237</v>
      </c>
      <c r="BY27" s="15" t="s">
        <v>234</v>
      </c>
      <c r="BZ27" s="63" t="s">
        <v>236</v>
      </c>
      <c r="CA27" s="49">
        <v>132</v>
      </c>
      <c r="CB27" s="55">
        <v>11.649537259924239</v>
      </c>
      <c r="CC27" s="15">
        <v>70.478623475663113</v>
      </c>
      <c r="CD27" s="55">
        <v>2.7122861170524089</v>
      </c>
      <c r="CE27" s="55">
        <v>11.210027669130497</v>
      </c>
      <c r="CF27" s="55">
        <v>6.0499075545359009</v>
      </c>
      <c r="CG27" s="55">
        <v>0.99779186401514774</v>
      </c>
      <c r="CH27" s="88">
        <v>1.3466364313163559</v>
      </c>
      <c r="CI27" s="55">
        <v>0.43991360302984572</v>
      </c>
      <c r="CJ27" s="15">
        <v>1.3496165682264094</v>
      </c>
      <c r="CM27" s="15"/>
      <c r="CN27" s="63" t="s">
        <v>225</v>
      </c>
      <c r="CO27" s="49">
        <v>18</v>
      </c>
      <c r="CP27" s="94">
        <v>0.78539815999999996</v>
      </c>
      <c r="CQ27" s="94">
        <v>1487.54412</v>
      </c>
      <c r="CR27" s="94">
        <v>160.4437547461111</v>
      </c>
      <c r="CS27" s="94">
        <v>357.31235395528262</v>
      </c>
      <c r="CT27" s="94">
        <v>32.057741373815489</v>
      </c>
      <c r="CU27" s="55">
        <v>2.2270256297647717</v>
      </c>
      <c r="CV27" s="55">
        <v>0.10688702322160341</v>
      </c>
      <c r="CX27" s="15"/>
      <c r="CY27" s="117"/>
      <c r="CZ27" s="117"/>
      <c r="DA27" s="118"/>
      <c r="DB27" s="117"/>
      <c r="DC27" s="117"/>
      <c r="DD27" s="117"/>
      <c r="DE27" s="117"/>
      <c r="DF27" s="117"/>
      <c r="DG27" s="117"/>
      <c r="DH27" s="117"/>
      <c r="DI27" s="117"/>
      <c r="DJ27" s="117"/>
    </row>
    <row r="28" spans="1:114" s="63" customFormat="1" x14ac:dyDescent="0.2">
      <c r="A28" s="48" t="s">
        <v>105</v>
      </c>
      <c r="B28" s="49">
        <v>90</v>
      </c>
      <c r="C28" s="51">
        <v>76.308238318888939</v>
      </c>
      <c r="D28" s="51">
        <v>16.801304902176241</v>
      </c>
      <c r="E28" s="49" t="s">
        <v>287</v>
      </c>
      <c r="F28" s="59">
        <v>0.37699112000000001</v>
      </c>
      <c r="G28" s="60">
        <v>1072.0684900000001</v>
      </c>
      <c r="H28" s="51">
        <v>168.76205960499092</v>
      </c>
      <c r="I28" s="53">
        <v>3.8605791542904138</v>
      </c>
      <c r="J28" s="60">
        <f t="shared" si="3"/>
        <v>2.2115837466950992</v>
      </c>
      <c r="L28" s="48" t="s">
        <v>118</v>
      </c>
      <c r="M28" s="49">
        <v>90</v>
      </c>
      <c r="N28" s="53">
        <v>2.8214565541111121</v>
      </c>
      <c r="O28" s="52">
        <v>-0.97553369999999995</v>
      </c>
      <c r="P28" s="53">
        <v>6.9773452300000001</v>
      </c>
      <c r="Q28" s="53">
        <v>1.7838507410705289</v>
      </c>
      <c r="R28" s="53">
        <v>0.23817311223569726</v>
      </c>
      <c r="S28" s="63">
        <f t="shared" si="2"/>
        <v>0.63224462502224266</v>
      </c>
      <c r="U28" s="63" t="s">
        <v>15</v>
      </c>
      <c r="V28" s="63" t="s">
        <v>218</v>
      </c>
      <c r="W28" s="49">
        <v>40</v>
      </c>
      <c r="X28" s="55">
        <v>786.87628250625028</v>
      </c>
      <c r="Y28" s="15">
        <v>913.58336129492488</v>
      </c>
      <c r="Z28" s="55">
        <v>254.40203704256794</v>
      </c>
      <c r="AA28" s="55">
        <v>1.054577979025072</v>
      </c>
      <c r="AB28" s="55">
        <v>1.1610254135314697</v>
      </c>
      <c r="AC28" s="55">
        <v>5.5389158382500012</v>
      </c>
      <c r="AD28" s="88">
        <v>1.9174341848681025</v>
      </c>
      <c r="AE28" s="55">
        <v>-0.66191457203493997</v>
      </c>
      <c r="AF28" s="15">
        <v>0.34617499901820287</v>
      </c>
      <c r="AG28" s="89"/>
      <c r="AH28" t="s">
        <v>2</v>
      </c>
      <c r="AI28" t="s">
        <v>240</v>
      </c>
      <c r="AJ28" s="34" t="s">
        <v>307</v>
      </c>
      <c r="AK28" t="s">
        <v>240</v>
      </c>
      <c r="AL28" s="34" t="s">
        <v>307</v>
      </c>
      <c r="AM28" t="s">
        <v>240</v>
      </c>
      <c r="AN28" s="34" t="s">
        <v>307</v>
      </c>
      <c r="AO28" t="s">
        <v>240</v>
      </c>
      <c r="AP28" s="34" t="s">
        <v>307</v>
      </c>
      <c r="AQ28" s="63" t="s">
        <v>240</v>
      </c>
      <c r="AR28" s="73" t="s">
        <v>307</v>
      </c>
      <c r="AS28" s="63" t="s">
        <v>240</v>
      </c>
      <c r="AT28" s="73" t="s">
        <v>307</v>
      </c>
      <c r="AV28" s="64"/>
      <c r="BE28" s="63" t="s">
        <v>229</v>
      </c>
      <c r="BF28" s="63">
        <v>34</v>
      </c>
      <c r="BG28" s="34">
        <v>6.2382352941176453</v>
      </c>
      <c r="BH28" s="73">
        <v>6.5498561032485316</v>
      </c>
      <c r="BI28" s="63">
        <v>7</v>
      </c>
      <c r="BJ28" s="73">
        <v>7.9285714285714288</v>
      </c>
      <c r="BK28" s="73">
        <v>6.9302992445526916</v>
      </c>
      <c r="BY28" s="15" t="s">
        <v>234</v>
      </c>
      <c r="BZ28" s="63" t="s">
        <v>217</v>
      </c>
      <c r="CA28" s="49">
        <v>101</v>
      </c>
      <c r="CB28" s="55">
        <v>12.476710799207915</v>
      </c>
      <c r="CC28" s="15">
        <v>34.161328484349966</v>
      </c>
      <c r="CD28" s="55">
        <v>4.4627049819023572</v>
      </c>
      <c r="CE28" s="55">
        <v>7.3225067900981209</v>
      </c>
      <c r="CF28" s="55">
        <v>2.7380075593736373</v>
      </c>
      <c r="CG28" s="55">
        <v>1.4957550785148512</v>
      </c>
      <c r="CH28" s="88">
        <v>1.2929324704033029</v>
      </c>
      <c r="CI28" s="55">
        <v>0.51145622429618531</v>
      </c>
      <c r="CJ28" s="15">
        <v>0.86440119039212449</v>
      </c>
      <c r="CN28" s="63" t="s">
        <v>221</v>
      </c>
      <c r="CO28" s="49">
        <v>213</v>
      </c>
      <c r="CP28" s="94">
        <v>3.1415930000000002E-2</v>
      </c>
      <c r="CQ28" s="94">
        <v>983.31850099999997</v>
      </c>
      <c r="CR28" s="94">
        <v>47.537532831361531</v>
      </c>
      <c r="CS28" s="94">
        <v>111.09704576782217</v>
      </c>
      <c r="CT28" s="94">
        <v>9.6374415799809636</v>
      </c>
      <c r="CU28" s="55">
        <v>2.3370385283127075</v>
      </c>
      <c r="CV28" s="55">
        <v>-0.12781956626145205</v>
      </c>
      <c r="CY28" s="117"/>
      <c r="CZ28" s="117"/>
      <c r="DA28" s="118"/>
      <c r="DB28" s="117"/>
      <c r="DC28" s="117"/>
      <c r="DD28" s="117"/>
      <c r="DE28" s="117"/>
      <c r="DF28" s="117"/>
      <c r="DG28" s="117"/>
      <c r="DH28" s="117"/>
      <c r="DI28" s="117"/>
      <c r="DJ28" s="117"/>
    </row>
    <row r="29" spans="1:114" s="63" customFormat="1" x14ac:dyDescent="0.2">
      <c r="C29" s="64"/>
      <c r="D29" s="64"/>
      <c r="E29" s="64"/>
      <c r="F29" s="64"/>
      <c r="G29" s="64"/>
      <c r="H29" s="64"/>
      <c r="I29" s="64"/>
      <c r="J29" s="64"/>
      <c r="N29" s="64"/>
      <c r="O29" s="64"/>
      <c r="P29" s="64"/>
      <c r="Q29" s="64"/>
      <c r="R29" s="64"/>
      <c r="U29" s="63" t="s">
        <v>233</v>
      </c>
      <c r="V29" s="63" t="s">
        <v>218</v>
      </c>
      <c r="W29" s="49">
        <v>38</v>
      </c>
      <c r="X29" s="55">
        <v>932.73989240500009</v>
      </c>
      <c r="Y29" s="15">
        <v>1082.5067057598053</v>
      </c>
      <c r="Z29" s="55">
        <v>333.06353996185481</v>
      </c>
      <c r="AA29" s="55">
        <v>1.5896749620978361</v>
      </c>
      <c r="AB29" s="55">
        <v>1.1605665358309514</v>
      </c>
      <c r="AC29" s="55">
        <v>5.8083332823684213</v>
      </c>
      <c r="AD29" s="88">
        <v>1.8682191049290577</v>
      </c>
      <c r="AE29" s="55">
        <v>-0.80315524715649189</v>
      </c>
      <c r="AF29" s="15">
        <v>0.32164461199224914</v>
      </c>
      <c r="AG29" s="88"/>
      <c r="AH29" t="s">
        <v>229</v>
      </c>
      <c r="AI29">
        <v>5</v>
      </c>
      <c r="AJ29" s="34">
        <v>3.7306412780000002</v>
      </c>
      <c r="AK29">
        <v>6</v>
      </c>
      <c r="AL29" s="34">
        <v>4.5487643716666657</v>
      </c>
      <c r="AM29">
        <v>34</v>
      </c>
      <c r="AN29" s="34">
        <v>6.2406814061764706</v>
      </c>
      <c r="AO29">
        <v>7</v>
      </c>
      <c r="AP29" s="34">
        <v>7.9358874385714282</v>
      </c>
      <c r="AR29" s="73"/>
      <c r="AT29" s="73"/>
      <c r="AV29" s="64"/>
      <c r="BE29" s="63" t="s">
        <v>231</v>
      </c>
      <c r="BF29" s="63">
        <v>11</v>
      </c>
      <c r="BG29" s="34">
        <v>464.32727272727288</v>
      </c>
      <c r="BH29" s="73">
        <v>1135.7249703083132</v>
      </c>
      <c r="BI29" s="63">
        <v>1</v>
      </c>
      <c r="BJ29" s="73">
        <v>33</v>
      </c>
      <c r="BK29" s="73">
        <v>0</v>
      </c>
      <c r="BY29" s="15" t="s">
        <v>235</v>
      </c>
      <c r="BZ29" s="63" t="s">
        <v>236</v>
      </c>
      <c r="CA29" s="49">
        <v>93</v>
      </c>
      <c r="CB29" s="55">
        <v>2.981050513655914</v>
      </c>
      <c r="CC29" s="15">
        <v>5.4664490366864147</v>
      </c>
      <c r="CD29" s="55">
        <v>1.2225610366541904</v>
      </c>
      <c r="CE29" s="55">
        <v>3.4736650694277125</v>
      </c>
      <c r="CF29" s="55">
        <v>1.8337324415152048</v>
      </c>
      <c r="CG29" s="55">
        <v>0.20094786741935522</v>
      </c>
      <c r="CH29" s="88">
        <v>1.2530294493625216</v>
      </c>
      <c r="CI29" s="55">
        <v>0.51718557567778178</v>
      </c>
      <c r="CJ29" s="15">
        <v>6.2355946617118976</v>
      </c>
      <c r="CK29" s="15"/>
      <c r="CL29" s="15"/>
      <c r="CM29" s="63" t="s">
        <v>232</v>
      </c>
      <c r="CN29" s="63" t="s">
        <v>229</v>
      </c>
      <c r="CO29" s="49">
        <v>34</v>
      </c>
      <c r="CP29" s="94">
        <v>0.15707963</v>
      </c>
      <c r="CQ29" s="94">
        <v>26.507187999999999</v>
      </c>
      <c r="CR29" s="94">
        <v>6.2406814061764706</v>
      </c>
      <c r="CS29" s="94">
        <v>6.55212158161304</v>
      </c>
      <c r="CT29" s="94">
        <v>3.2568915402103182</v>
      </c>
      <c r="CU29" s="55">
        <v>1.0499048349317006</v>
      </c>
      <c r="CV29" s="55">
        <v>-0.51438516783430066</v>
      </c>
      <c r="CX29" s="15"/>
      <c r="CY29" s="117"/>
      <c r="CZ29" s="117"/>
      <c r="DA29" s="118"/>
      <c r="DB29" s="117"/>
      <c r="DC29" s="117"/>
      <c r="DD29" s="117"/>
      <c r="DE29" s="117"/>
      <c r="DF29" s="117"/>
      <c r="DG29" s="117"/>
      <c r="DH29" s="117"/>
      <c r="DI29" s="117"/>
      <c r="DJ29" s="117"/>
    </row>
    <row r="30" spans="1:114" s="63" customFormat="1" x14ac:dyDescent="0.2">
      <c r="A30" s="65" t="s">
        <v>32</v>
      </c>
      <c r="B30" s="47" t="s">
        <v>58</v>
      </c>
      <c r="C30" s="61" t="s">
        <v>59</v>
      </c>
      <c r="D30" s="61" t="s">
        <v>60</v>
      </c>
      <c r="E30" s="61" t="s">
        <v>78</v>
      </c>
      <c r="F30" s="61" t="s">
        <v>61</v>
      </c>
      <c r="G30" s="61" t="s">
        <v>62</v>
      </c>
      <c r="H30" s="61" t="s">
        <v>63</v>
      </c>
      <c r="I30" s="61" t="s">
        <v>64</v>
      </c>
      <c r="J30" s="61" t="s">
        <v>56</v>
      </c>
      <c r="L30" s="65" t="s">
        <v>92</v>
      </c>
      <c r="M30" s="47" t="s">
        <v>58</v>
      </c>
      <c r="N30" s="47" t="s">
        <v>59</v>
      </c>
      <c r="O30" s="47" t="s">
        <v>61</v>
      </c>
      <c r="P30" s="47" t="s">
        <v>62</v>
      </c>
      <c r="Q30" s="47" t="s">
        <v>63</v>
      </c>
      <c r="R30" s="47" t="s">
        <v>64</v>
      </c>
      <c r="U30" s="63" t="s">
        <v>232</v>
      </c>
      <c r="V30" s="63" t="s">
        <v>218</v>
      </c>
      <c r="W30" s="49">
        <v>35</v>
      </c>
      <c r="X30" s="55">
        <v>916.514776974857</v>
      </c>
      <c r="Y30" s="15">
        <v>1141.4133194418996</v>
      </c>
      <c r="Z30" s="55">
        <v>223.16451855272004</v>
      </c>
      <c r="AA30" s="55">
        <v>1.5088636470181687</v>
      </c>
      <c r="AB30" s="55">
        <v>1.2453845241965065</v>
      </c>
      <c r="AC30" s="55">
        <v>5.4079092502857167</v>
      </c>
      <c r="AD30" s="88">
        <v>2.3586267910237009</v>
      </c>
      <c r="AE30" s="55">
        <v>-0.87708998173465813</v>
      </c>
      <c r="AF30" s="15">
        <v>0.43614392954154829</v>
      </c>
      <c r="AG30" s="89"/>
      <c r="AH30" t="s">
        <v>231</v>
      </c>
      <c r="AI30"/>
      <c r="AJ30" s="34"/>
      <c r="AK30">
        <v>2</v>
      </c>
      <c r="AL30" s="34">
        <v>21.696624249999999</v>
      </c>
      <c r="AM30">
        <v>11</v>
      </c>
      <c r="AN30" s="34">
        <v>464.32810763181817</v>
      </c>
      <c r="AO30">
        <v>1</v>
      </c>
      <c r="AP30" s="34">
        <v>32.986722899999997</v>
      </c>
      <c r="AQ30" s="63">
        <v>1</v>
      </c>
      <c r="AR30" s="73">
        <v>30.630528399999999</v>
      </c>
      <c r="AS30" s="63">
        <v>2</v>
      </c>
      <c r="AT30" s="73">
        <v>105.24335379999999</v>
      </c>
      <c r="AV30" s="64"/>
      <c r="BE30" s="63" t="s">
        <v>236</v>
      </c>
      <c r="BF30" s="63">
        <v>156</v>
      </c>
      <c r="BG30" s="34">
        <v>678.51794871794891</v>
      </c>
      <c r="BH30" s="73">
        <v>2030.4383472854768</v>
      </c>
      <c r="BI30" s="63">
        <v>196</v>
      </c>
      <c r="BJ30" s="73">
        <v>2722.3331632653058</v>
      </c>
      <c r="BK30" s="73">
        <v>10688.73866635886</v>
      </c>
      <c r="BY30" s="63" t="s">
        <v>4</v>
      </c>
      <c r="BZ30" s="63" t="s">
        <v>217</v>
      </c>
      <c r="CA30" s="49">
        <v>63</v>
      </c>
      <c r="CB30" s="55">
        <v>133.59610295650793</v>
      </c>
      <c r="CC30" s="15">
        <v>551.40067271954877</v>
      </c>
      <c r="CD30" s="55">
        <v>24.103339458019121</v>
      </c>
      <c r="CE30" s="55">
        <v>6.7034045398618529</v>
      </c>
      <c r="CF30" s="55">
        <v>4.1273709376017997</v>
      </c>
      <c r="CG30" s="55">
        <v>3.1823503977777792</v>
      </c>
      <c r="CH30" s="88">
        <v>1.5526042197694687</v>
      </c>
      <c r="CI30" s="55">
        <v>0.63360217544616648</v>
      </c>
      <c r="CJ30" s="15">
        <v>0.4878797196102746</v>
      </c>
      <c r="CN30" s="63" t="s">
        <v>231</v>
      </c>
      <c r="CO30" s="49">
        <v>11</v>
      </c>
      <c r="CP30" s="94">
        <v>7.068584E-2</v>
      </c>
      <c r="CQ30" s="94">
        <v>3769.9111800000001</v>
      </c>
      <c r="CR30" s="94">
        <v>464.32810763181817</v>
      </c>
      <c r="CS30" s="94">
        <v>1135.7280091462487</v>
      </c>
      <c r="CT30" s="94">
        <v>23.061717875864293</v>
      </c>
      <c r="CU30" s="55">
        <v>2.4459600667698687</v>
      </c>
      <c r="CV30" s="55">
        <v>-0.56301840688646365</v>
      </c>
      <c r="CX30" s="15"/>
      <c r="CY30" s="117"/>
      <c r="CZ30" s="117"/>
      <c r="DA30" s="118"/>
      <c r="DB30" s="117"/>
      <c r="DC30" s="117"/>
      <c r="DD30" s="117"/>
      <c r="DE30" s="117"/>
      <c r="DF30" s="117"/>
      <c r="DG30" s="117"/>
      <c r="DH30" s="117"/>
      <c r="DI30" s="117"/>
      <c r="DJ30" s="117"/>
    </row>
    <row r="31" spans="1:114" s="63" customFormat="1" x14ac:dyDescent="0.2">
      <c r="A31" s="48" t="s">
        <v>119</v>
      </c>
      <c r="B31" s="49">
        <v>34</v>
      </c>
      <c r="C31" s="60">
        <v>6.2406814061764706</v>
      </c>
      <c r="D31" s="51">
        <v>3.2568915402103182</v>
      </c>
      <c r="E31" s="49" t="s">
        <v>287</v>
      </c>
      <c r="F31" s="59">
        <v>0.15707963</v>
      </c>
      <c r="G31" s="50">
        <v>26.507187999999999</v>
      </c>
      <c r="H31" s="60">
        <v>6.55212158161304</v>
      </c>
      <c r="I31" s="53">
        <v>1.5517021534655298</v>
      </c>
      <c r="J31" s="60">
        <f>H31/C31</f>
        <v>1.0499048349317006</v>
      </c>
      <c r="L31" s="48" t="s">
        <v>137</v>
      </c>
      <c r="M31" s="49">
        <v>34</v>
      </c>
      <c r="N31" s="53">
        <v>1.1807732197058822</v>
      </c>
      <c r="O31" s="52">
        <v>-1.8510024</v>
      </c>
      <c r="P31" s="52">
        <v>3.27741594</v>
      </c>
      <c r="Q31" s="53">
        <v>1.319663156872471</v>
      </c>
      <c r="R31" s="52">
        <v>-0.51438516783430066</v>
      </c>
      <c r="S31" s="63">
        <f t="shared" ref="S31:S48" si="4">Q31/N31</f>
        <v>1.1176262595125461</v>
      </c>
      <c r="U31" s="63" t="s">
        <v>232</v>
      </c>
      <c r="V31" s="63" t="s">
        <v>229</v>
      </c>
      <c r="W31" s="49">
        <v>34</v>
      </c>
      <c r="X31" s="55">
        <v>6.2406814061764706</v>
      </c>
      <c r="Y31" s="15">
        <v>6.55212158161304</v>
      </c>
      <c r="Z31" s="55">
        <v>3.2568915402103182</v>
      </c>
      <c r="AA31" s="55">
        <v>1.5517021534655298</v>
      </c>
      <c r="AB31" s="55">
        <v>1.0499048349317006</v>
      </c>
      <c r="AC31" s="55">
        <v>1.1807732197058822</v>
      </c>
      <c r="AD31" s="88">
        <v>1.319663156872471</v>
      </c>
      <c r="AE31" s="55">
        <v>-0.51438516783430066</v>
      </c>
      <c r="AF31" s="15">
        <v>1.1176262595125461</v>
      </c>
      <c r="AG31" s="89"/>
      <c r="AH31" t="s">
        <v>236</v>
      </c>
      <c r="AI31">
        <v>93</v>
      </c>
      <c r="AJ31" s="34">
        <v>120.08188987021514</v>
      </c>
      <c r="AK31">
        <v>58</v>
      </c>
      <c r="AL31" s="34">
        <v>214.44078129741376</v>
      </c>
      <c r="AM31">
        <v>156</v>
      </c>
      <c r="AN31" s="34">
        <v>638.55282249493587</v>
      </c>
      <c r="AO31">
        <v>196</v>
      </c>
      <c r="AP31" s="34">
        <v>1483.1152369537751</v>
      </c>
      <c r="AQ31" s="63">
        <v>93</v>
      </c>
      <c r="AR31" s="73">
        <v>2.981050513655914</v>
      </c>
      <c r="AS31" s="63">
        <v>132</v>
      </c>
      <c r="AT31" s="73">
        <v>11.649537259924239</v>
      </c>
      <c r="AV31" s="64"/>
      <c r="BE31" s="63" t="s">
        <v>216</v>
      </c>
      <c r="BF31" s="63">
        <v>1</v>
      </c>
      <c r="BG31" s="34">
        <v>502.7</v>
      </c>
      <c r="BH31" s="73">
        <v>0</v>
      </c>
      <c r="BJ31" s="73"/>
      <c r="BK31" s="73"/>
      <c r="BY31" s="15" t="s">
        <v>235</v>
      </c>
      <c r="BZ31" s="63" t="s">
        <v>218</v>
      </c>
      <c r="CA31" s="49">
        <v>75</v>
      </c>
      <c r="CB31" s="55">
        <v>132.28094751040004</v>
      </c>
      <c r="CC31" s="15">
        <v>353.54292651625457</v>
      </c>
      <c r="CD31" s="55">
        <v>7.3866406663047552</v>
      </c>
      <c r="CE31" s="55">
        <v>3.2879020509948975</v>
      </c>
      <c r="CF31" s="55">
        <v>2.6726670255250382</v>
      </c>
      <c r="CG31" s="55">
        <v>1.9996730553333322</v>
      </c>
      <c r="CH31" s="88">
        <v>2.3876175422753279</v>
      </c>
      <c r="CI31" s="55">
        <v>0.78206371267735764</v>
      </c>
      <c r="CJ31" s="15">
        <v>1.1940039577506474</v>
      </c>
      <c r="CN31" s="63" t="s">
        <v>236</v>
      </c>
      <c r="CO31" s="49">
        <v>156</v>
      </c>
      <c r="CP31" s="94">
        <v>0.62831853000000004</v>
      </c>
      <c r="CQ31" s="94">
        <v>17867.808199999999</v>
      </c>
      <c r="CR31" s="94">
        <v>638.55282249493587</v>
      </c>
      <c r="CS31" s="94">
        <v>1999.3527553728818</v>
      </c>
      <c r="CT31" s="94">
        <v>72.865716695976744</v>
      </c>
      <c r="CU31" s="55">
        <v>3.1310686993145942</v>
      </c>
      <c r="CV31" s="55">
        <v>0.18769537115025361</v>
      </c>
      <c r="CY31" s="117"/>
      <c r="CZ31" s="117"/>
      <c r="DA31" s="118"/>
      <c r="DB31" s="117"/>
      <c r="DC31" s="117"/>
      <c r="DD31" s="117"/>
      <c r="DE31" s="117"/>
      <c r="DF31" s="117"/>
      <c r="DG31" s="117"/>
      <c r="DH31" s="117"/>
      <c r="DI31" s="117"/>
      <c r="DJ31" s="117"/>
    </row>
    <row r="32" spans="1:114" s="63" customFormat="1" x14ac:dyDescent="0.2">
      <c r="A32" s="48" t="s">
        <v>120</v>
      </c>
      <c r="B32" s="49">
        <v>11</v>
      </c>
      <c r="C32" s="60">
        <v>464.32810763181817</v>
      </c>
      <c r="D32" s="51">
        <v>23.061717875864293</v>
      </c>
      <c r="E32" s="49" t="s">
        <v>79</v>
      </c>
      <c r="F32" s="59">
        <v>7.068584E-2</v>
      </c>
      <c r="G32" s="50">
        <v>3769.9111800000001</v>
      </c>
      <c r="H32" s="60">
        <v>1135.7280091462487</v>
      </c>
      <c r="I32" s="53">
        <v>2.9671536243578163</v>
      </c>
      <c r="J32" s="60">
        <f t="shared" ref="J32:J48" si="5">H32/C32</f>
        <v>2.4459600667698687</v>
      </c>
      <c r="L32" s="48" t="s">
        <v>138</v>
      </c>
      <c r="M32" s="49">
        <v>11</v>
      </c>
      <c r="N32" s="53">
        <v>3.1381740009090913</v>
      </c>
      <c r="O32" s="52">
        <v>-2.6495101000000001</v>
      </c>
      <c r="P32" s="52">
        <v>8.2348067199999999</v>
      </c>
      <c r="Q32" s="53">
        <v>3.3189546864558697</v>
      </c>
      <c r="R32" s="52">
        <v>-0.56301840688646365</v>
      </c>
      <c r="S32" s="63">
        <f t="shared" si="4"/>
        <v>1.0576069668203256</v>
      </c>
      <c r="U32" s="63" t="s">
        <v>4</v>
      </c>
      <c r="V32" s="63" t="s">
        <v>228</v>
      </c>
      <c r="W32" s="49">
        <v>32</v>
      </c>
      <c r="X32" s="55">
        <v>2.9491701028125004</v>
      </c>
      <c r="Y32" s="15">
        <v>3.1586439855734936</v>
      </c>
      <c r="Z32" s="55">
        <v>1.887548026796545</v>
      </c>
      <c r="AA32" s="55">
        <v>2.2553067294493072</v>
      </c>
      <c r="AB32" s="55">
        <v>1.071028077546706</v>
      </c>
      <c r="AC32" s="55">
        <v>0.63527865031249964</v>
      </c>
      <c r="AD32" s="88">
        <v>0.97873500029732308</v>
      </c>
      <c r="AE32" s="55">
        <v>-6.7201121517922222E-2</v>
      </c>
      <c r="AF32" s="15">
        <v>1.5406388988766961</v>
      </c>
      <c r="AG32" s="89"/>
      <c r="AH32" t="s">
        <v>216</v>
      </c>
      <c r="AI32">
        <v>52</v>
      </c>
      <c r="AJ32" s="34">
        <v>183.09217098288457</v>
      </c>
      <c r="AK32">
        <v>111</v>
      </c>
      <c r="AL32" s="34">
        <v>650.38135566252276</v>
      </c>
      <c r="AM32">
        <v>1</v>
      </c>
      <c r="AN32" s="34">
        <v>502.65482500000002</v>
      </c>
      <c r="AO32"/>
      <c r="AP32" s="34"/>
      <c r="AR32" s="73"/>
      <c r="AT32" s="73"/>
      <c r="AV32" s="64"/>
      <c r="BE32" s="63" t="s">
        <v>217</v>
      </c>
      <c r="BF32" s="63">
        <v>50</v>
      </c>
      <c r="BG32" s="34">
        <v>1418.2139999999997</v>
      </c>
      <c r="BH32" s="73">
        <v>4563.6532528500647</v>
      </c>
      <c r="BI32" s="63">
        <v>133</v>
      </c>
      <c r="BJ32" s="73">
        <v>1613.0360902255641</v>
      </c>
      <c r="BK32" s="73">
        <v>4007.8081165005428</v>
      </c>
      <c r="CA32" s="49"/>
      <c r="CB32" s="55"/>
      <c r="CC32" s="15"/>
      <c r="CD32" s="55"/>
      <c r="CE32" s="55"/>
      <c r="CF32" s="55"/>
      <c r="CG32" s="55"/>
      <c r="CH32" s="88"/>
      <c r="CI32" s="55"/>
      <c r="CJ32" s="15"/>
      <c r="CN32" s="63" t="s">
        <v>217</v>
      </c>
      <c r="CO32" s="49">
        <v>50</v>
      </c>
      <c r="CP32" s="94">
        <v>0.75398224000000003</v>
      </c>
      <c r="CQ32" s="94">
        <v>29083.294000000002</v>
      </c>
      <c r="CR32" s="94">
        <v>1418.2116841044003</v>
      </c>
      <c r="CS32" s="94">
        <v>4563.6531424676887</v>
      </c>
      <c r="CT32" s="94">
        <v>89.934782784696154</v>
      </c>
      <c r="CU32" s="55">
        <v>3.2178927825923478</v>
      </c>
      <c r="CV32" s="55">
        <v>4.1328743225292161E-2</v>
      </c>
      <c r="CX32" s="15"/>
      <c r="CY32" s="117"/>
      <c r="CZ32" s="117"/>
      <c r="DA32" s="117"/>
      <c r="DB32" s="117"/>
      <c r="DC32" s="117"/>
      <c r="DD32" s="117"/>
      <c r="DE32" s="117"/>
      <c r="DF32" s="117"/>
      <c r="DG32" s="117"/>
      <c r="DH32" s="117"/>
      <c r="DI32" s="117"/>
      <c r="DJ32" s="117"/>
    </row>
    <row r="33" spans="1:114" s="63" customFormat="1" x14ac:dyDescent="0.2">
      <c r="A33" s="48" t="s">
        <v>121</v>
      </c>
      <c r="B33" s="49">
        <v>156</v>
      </c>
      <c r="C33" s="60">
        <v>638.55282249493587</v>
      </c>
      <c r="D33" s="51">
        <v>72.865716695976744</v>
      </c>
      <c r="E33" s="49" t="s">
        <v>79</v>
      </c>
      <c r="F33" s="59">
        <v>0.62831853000000004</v>
      </c>
      <c r="G33" s="50">
        <v>17867.808199999999</v>
      </c>
      <c r="H33" s="60">
        <v>1999.3527553728818</v>
      </c>
      <c r="I33" s="53">
        <v>5.8356805854593707</v>
      </c>
      <c r="J33" s="60">
        <f t="shared" si="5"/>
        <v>3.1310686993145942</v>
      </c>
      <c r="L33" s="48" t="s">
        <v>139</v>
      </c>
      <c r="M33" s="49">
        <v>156</v>
      </c>
      <c r="N33" s="53">
        <v>4.288618250320515</v>
      </c>
      <c r="O33" s="52">
        <v>-0.46470800000000001</v>
      </c>
      <c r="P33" s="52">
        <v>9.7907559499999994</v>
      </c>
      <c r="Q33" s="53">
        <v>2.1577084151644463</v>
      </c>
      <c r="R33" s="52">
        <v>0.18769537115025361</v>
      </c>
      <c r="S33" s="63">
        <f t="shared" si="4"/>
        <v>0.50312438394421966</v>
      </c>
      <c r="U33" s="63" t="s">
        <v>232</v>
      </c>
      <c r="V33" s="63" t="s">
        <v>227</v>
      </c>
      <c r="W33" s="49">
        <v>31</v>
      </c>
      <c r="X33" s="55">
        <v>1898.225020740645</v>
      </c>
      <c r="Y33" s="15">
        <v>4885.092002019378</v>
      </c>
      <c r="Z33" s="55">
        <v>157.50788813442588</v>
      </c>
      <c r="AA33" s="55">
        <v>4.478843619242121</v>
      </c>
      <c r="AB33" s="55">
        <v>2.5735052212689324</v>
      </c>
      <c r="AC33" s="55">
        <v>5.0594755383870966</v>
      </c>
      <c r="AD33" s="88">
        <v>2.939598724367892</v>
      </c>
      <c r="AE33" s="55">
        <v>-0.40807646767811095</v>
      </c>
      <c r="AF33" s="15">
        <v>0.58100858519122378</v>
      </c>
      <c r="AG33" s="89"/>
      <c r="AH33" t="s">
        <v>217</v>
      </c>
      <c r="AI33">
        <v>63</v>
      </c>
      <c r="AJ33" s="34">
        <v>133.59610295650793</v>
      </c>
      <c r="AK33">
        <v>97</v>
      </c>
      <c r="AL33" s="34">
        <v>266.84250745422673</v>
      </c>
      <c r="AM33">
        <v>50</v>
      </c>
      <c r="AN33" s="34">
        <v>1418.2116841044003</v>
      </c>
      <c r="AO33">
        <v>133</v>
      </c>
      <c r="AP33" s="34">
        <v>1613.0350985349619</v>
      </c>
      <c r="AQ33" s="63">
        <v>24</v>
      </c>
      <c r="AR33" s="73">
        <v>3.6095590600000005</v>
      </c>
      <c r="AS33" s="63">
        <v>101</v>
      </c>
      <c r="AT33" s="73">
        <v>12.476710799207915</v>
      </c>
      <c r="AV33" s="64"/>
      <c r="BE33" s="63" t="s">
        <v>230</v>
      </c>
      <c r="BG33" s="34"/>
      <c r="BH33" s="73"/>
      <c r="BJ33" s="73"/>
      <c r="BK33" s="73"/>
      <c r="CA33" s="49"/>
      <c r="CB33" s="55"/>
      <c r="CC33" s="15"/>
      <c r="CD33" s="55"/>
      <c r="CE33" s="55"/>
      <c r="CF33" s="55"/>
      <c r="CG33" s="55"/>
      <c r="CH33" s="88"/>
      <c r="CI33" s="55"/>
      <c r="CJ33" s="15"/>
      <c r="CM33" s="15"/>
      <c r="CN33" s="63" t="s">
        <v>227</v>
      </c>
      <c r="CO33" s="49">
        <v>31</v>
      </c>
      <c r="CP33" s="94">
        <v>0.78539815999999996</v>
      </c>
      <c r="CQ33" s="94">
        <v>26218.161499999998</v>
      </c>
      <c r="CR33" s="94">
        <v>1898.225020740645</v>
      </c>
      <c r="CS33" s="94">
        <v>4885.092002019378</v>
      </c>
      <c r="CT33" s="94">
        <v>157.50788813442588</v>
      </c>
      <c r="CU33" s="55">
        <v>2.5735052212689324</v>
      </c>
      <c r="CV33" s="55">
        <v>-0.40807646767811095</v>
      </c>
      <c r="CY33" s="117"/>
      <c r="CZ33" s="117"/>
      <c r="DA33" s="117"/>
      <c r="DB33" s="117"/>
      <c r="DC33" s="117"/>
      <c r="DD33" s="117"/>
      <c r="DE33" s="117"/>
      <c r="DF33" s="117"/>
      <c r="DG33" s="117"/>
      <c r="DH33" s="117"/>
      <c r="DI33" s="117"/>
      <c r="DJ33" s="117"/>
    </row>
    <row r="34" spans="1:114" s="63" customFormat="1" x14ac:dyDescent="0.2">
      <c r="A34" s="48" t="s">
        <v>122</v>
      </c>
      <c r="B34" s="49">
        <v>1</v>
      </c>
      <c r="C34" s="60">
        <v>502.65482500000002</v>
      </c>
      <c r="D34" s="51">
        <v>502.65482499999973</v>
      </c>
      <c r="E34" s="49" t="s">
        <v>293</v>
      </c>
      <c r="F34" s="59">
        <v>502.65482500000002</v>
      </c>
      <c r="G34" s="50">
        <v>502.65482500000002</v>
      </c>
      <c r="H34" s="60" t="s">
        <v>76</v>
      </c>
      <c r="I34" s="53" t="s">
        <v>76</v>
      </c>
      <c r="J34" s="60" t="e">
        <f t="shared" si="5"/>
        <v>#VALUE!</v>
      </c>
      <c r="L34" s="48" t="s">
        <v>140</v>
      </c>
      <c r="M34" s="49">
        <v>1</v>
      </c>
      <c r="N34" s="53">
        <v>6.2199036999999997</v>
      </c>
      <c r="O34" s="52">
        <v>6.2199036999999997</v>
      </c>
      <c r="P34" s="52">
        <v>6.2199036999999997</v>
      </c>
      <c r="Q34" s="53" t="s">
        <v>76</v>
      </c>
      <c r="R34" s="52" t="s">
        <v>76</v>
      </c>
      <c r="S34" s="63" t="e">
        <f t="shared" si="4"/>
        <v>#VALUE!</v>
      </c>
      <c r="U34" s="63" t="s">
        <v>4</v>
      </c>
      <c r="V34" s="63" t="s">
        <v>214</v>
      </c>
      <c r="W34" s="49">
        <v>27</v>
      </c>
      <c r="X34" s="55">
        <v>1008.2537284107408</v>
      </c>
      <c r="Y34" s="15">
        <v>2140.034596997079</v>
      </c>
      <c r="Z34" s="55">
        <v>270.242774713394</v>
      </c>
      <c r="AA34" s="55">
        <v>3.153332111049834</v>
      </c>
      <c r="AB34" s="55">
        <v>2.1225159269882461</v>
      </c>
      <c r="AC34" s="55">
        <v>5.599320720370371</v>
      </c>
      <c r="AD34" s="88">
        <v>1.6690499619286172</v>
      </c>
      <c r="AE34" s="55">
        <v>-0.18047620661239572</v>
      </c>
      <c r="AF34" s="15">
        <v>0.29808079323918718</v>
      </c>
      <c r="AG34" s="89"/>
      <c r="AH34" t="s">
        <v>230</v>
      </c>
      <c r="AI34">
        <v>9</v>
      </c>
      <c r="AJ34" s="34">
        <v>11.130837303333331</v>
      </c>
      <c r="AK34"/>
      <c r="AL34" s="34"/>
      <c r="AM34"/>
      <c r="AN34" s="34"/>
      <c r="AO34"/>
      <c r="AP34" s="34"/>
      <c r="AR34" s="73"/>
      <c r="AT34" s="73"/>
      <c r="AV34" s="64"/>
      <c r="BE34" s="63" t="s">
        <v>227</v>
      </c>
      <c r="BF34" s="63">
        <v>31</v>
      </c>
      <c r="BG34" s="34">
        <v>38805.087096774194</v>
      </c>
      <c r="BH34" s="73">
        <v>166334.73215817305</v>
      </c>
      <c r="BI34" s="63">
        <v>8</v>
      </c>
      <c r="BJ34" s="73">
        <v>40121.86250000001</v>
      </c>
      <c r="BK34" s="73">
        <v>58938.673508994259</v>
      </c>
      <c r="CA34" s="49"/>
      <c r="CB34" s="55"/>
      <c r="CC34" s="15"/>
      <c r="CD34" s="55"/>
      <c r="CE34" s="55"/>
      <c r="CF34" s="55"/>
      <c r="CG34" s="55"/>
      <c r="CH34" s="88"/>
      <c r="CI34" s="55"/>
      <c r="CJ34" s="15"/>
      <c r="CN34" s="63" t="s">
        <v>220</v>
      </c>
      <c r="CO34" s="49">
        <v>20</v>
      </c>
      <c r="CP34" s="94">
        <v>2.35619449</v>
      </c>
      <c r="CQ34" s="94">
        <v>942.47779600000001</v>
      </c>
      <c r="CR34" s="94">
        <v>115.04119601399998</v>
      </c>
      <c r="CS34" s="94">
        <v>231.36157966319212</v>
      </c>
      <c r="CT34" s="94">
        <v>35.992726030440032</v>
      </c>
      <c r="CU34" s="55">
        <v>2.0111193874847797</v>
      </c>
      <c r="CV34" s="55">
        <v>0.45769243970940227</v>
      </c>
      <c r="CY34" s="117"/>
      <c r="CZ34" s="117"/>
      <c r="DA34" s="117"/>
      <c r="DB34" s="117"/>
      <c r="DC34" s="117"/>
      <c r="DD34" s="117"/>
      <c r="DE34" s="117"/>
      <c r="DF34" s="117"/>
      <c r="DG34" s="117"/>
      <c r="DH34" s="117"/>
      <c r="DI34" s="117"/>
      <c r="DJ34" s="117"/>
    </row>
    <row r="35" spans="1:114" s="63" customFormat="1" x14ac:dyDescent="0.2">
      <c r="A35" s="48" t="s">
        <v>123</v>
      </c>
      <c r="B35" s="49">
        <v>50</v>
      </c>
      <c r="C35" s="60">
        <v>1418.2116841044003</v>
      </c>
      <c r="D35" s="51">
        <v>89.934782784696154</v>
      </c>
      <c r="E35" s="49" t="s">
        <v>79</v>
      </c>
      <c r="F35" s="59">
        <v>0.75398224000000003</v>
      </c>
      <c r="G35" s="50">
        <v>29083.294000000002</v>
      </c>
      <c r="H35" s="60">
        <v>4563.6531424676887</v>
      </c>
      <c r="I35" s="53">
        <v>5.0522910801891374</v>
      </c>
      <c r="J35" s="60">
        <f t="shared" si="5"/>
        <v>3.2178927825923478</v>
      </c>
      <c r="L35" s="48" t="s">
        <v>141</v>
      </c>
      <c r="M35" s="49">
        <v>50</v>
      </c>
      <c r="N35" s="53">
        <v>4.4990847710000006</v>
      </c>
      <c r="O35" s="52">
        <v>-0.28238649999999998</v>
      </c>
      <c r="P35" s="52">
        <v>10.277919199999999</v>
      </c>
      <c r="Q35" s="53">
        <v>2.5499000213693526</v>
      </c>
      <c r="R35" s="52">
        <v>4.1328743225292161E-2</v>
      </c>
      <c r="S35" s="63">
        <f t="shared" si="4"/>
        <v>0.56675971917786128</v>
      </c>
      <c r="U35" s="15" t="s">
        <v>235</v>
      </c>
      <c r="V35" s="63" t="s">
        <v>217</v>
      </c>
      <c r="W35" s="49">
        <v>24</v>
      </c>
      <c r="X35" s="55">
        <v>3.6095590600000005</v>
      </c>
      <c r="Y35" s="15">
        <v>5.3552907404427188</v>
      </c>
      <c r="Z35" s="55">
        <v>1.5783908837061982</v>
      </c>
      <c r="AA35" s="55">
        <v>2.647656568447212</v>
      </c>
      <c r="AB35" s="55">
        <v>1.4836412568472332</v>
      </c>
      <c r="AC35" s="55">
        <v>0.45640589875000015</v>
      </c>
      <c r="AD35" s="88">
        <v>1.3018889875778936</v>
      </c>
      <c r="AE35" s="55">
        <v>0.43748200521766034</v>
      </c>
      <c r="AF35" s="15">
        <v>2.852480634328991</v>
      </c>
      <c r="AG35" s="88"/>
      <c r="AH35" t="s">
        <v>227</v>
      </c>
      <c r="AI35">
        <v>9</v>
      </c>
      <c r="AJ35" s="34">
        <v>1510.1461351111116</v>
      </c>
      <c r="AK35">
        <v>3</v>
      </c>
      <c r="AL35" s="34">
        <v>2076.9854406666673</v>
      </c>
      <c r="AM35">
        <v>31</v>
      </c>
      <c r="AN35" s="34">
        <v>1898.225020740645</v>
      </c>
      <c r="AO35">
        <v>8</v>
      </c>
      <c r="AP35" s="34">
        <v>2541.9411562749997</v>
      </c>
      <c r="AR35" s="73"/>
      <c r="AS35" s="63">
        <v>1</v>
      </c>
      <c r="AT35" s="73">
        <v>1222.07954</v>
      </c>
      <c r="AV35" s="64"/>
      <c r="BE35" s="63" t="s">
        <v>226</v>
      </c>
      <c r="BF35" s="63">
        <v>3</v>
      </c>
      <c r="BG35" s="34">
        <v>19.766666666666673</v>
      </c>
      <c r="BH35" s="73">
        <v>20.164903504190978</v>
      </c>
      <c r="BI35" s="63">
        <v>8</v>
      </c>
      <c r="BJ35" s="73">
        <v>329.2</v>
      </c>
      <c r="BK35" s="73">
        <v>678.13929458271537</v>
      </c>
      <c r="CA35" s="49"/>
      <c r="CB35" s="55"/>
      <c r="CC35" s="15"/>
      <c r="CD35" s="55"/>
      <c r="CE35" s="55"/>
      <c r="CF35" s="55"/>
      <c r="CG35" s="55"/>
      <c r="CH35" s="88"/>
      <c r="CI35" s="55"/>
      <c r="CJ35" s="15"/>
      <c r="CK35" s="15"/>
      <c r="CL35" s="15"/>
      <c r="CM35" s="15"/>
      <c r="CN35" s="63" t="s">
        <v>218</v>
      </c>
      <c r="CO35" s="49">
        <v>35</v>
      </c>
      <c r="CP35" s="94">
        <v>0.97389371999999996</v>
      </c>
      <c r="CQ35" s="94">
        <v>4182.2452199999998</v>
      </c>
      <c r="CR35" s="94">
        <v>916.514776974857</v>
      </c>
      <c r="CS35" s="94">
        <v>1141.4133194418996</v>
      </c>
      <c r="CT35" s="94">
        <v>223.16451855272004</v>
      </c>
      <c r="CU35" s="55">
        <v>1.2453845241965065</v>
      </c>
      <c r="CV35" s="55">
        <v>-0.87708998173465813</v>
      </c>
      <c r="CY35" s="117"/>
      <c r="CZ35" s="117"/>
      <c r="DA35" s="117"/>
      <c r="DB35" s="117"/>
      <c r="DC35" s="117"/>
      <c r="DD35" s="117"/>
      <c r="DE35" s="117"/>
      <c r="DF35" s="117"/>
      <c r="DG35" s="117"/>
      <c r="DH35" s="117"/>
      <c r="DI35" s="117"/>
      <c r="DJ35" s="117"/>
    </row>
    <row r="36" spans="1:114" s="63" customFormat="1" x14ac:dyDescent="0.2">
      <c r="A36" s="48" t="s">
        <v>124</v>
      </c>
      <c r="B36" s="49">
        <v>4</v>
      </c>
      <c r="C36" s="60">
        <v>143.23698994249997</v>
      </c>
      <c r="D36" s="51">
        <v>75.351717805629079</v>
      </c>
      <c r="E36" s="49" t="s">
        <v>79</v>
      </c>
      <c r="F36" s="59">
        <v>7.0685834700000001</v>
      </c>
      <c r="G36" s="50">
        <v>318.87165399999998</v>
      </c>
      <c r="H36" s="60">
        <v>131.74312844786414</v>
      </c>
      <c r="I36" s="53">
        <v>0.80621663238481134</v>
      </c>
      <c r="J36" s="60">
        <f t="shared" si="5"/>
        <v>0.91975633180193295</v>
      </c>
      <c r="L36" s="48" t="s">
        <v>142</v>
      </c>
      <c r="M36" s="49">
        <v>4</v>
      </c>
      <c r="N36" s="53">
        <v>4.3221667225000004</v>
      </c>
      <c r="O36" s="52">
        <v>1.9556601</v>
      </c>
      <c r="P36" s="52">
        <v>5.7647886799999997</v>
      </c>
      <c r="Q36" s="53">
        <v>1.6571392847368791</v>
      </c>
      <c r="R36" s="52">
        <v>-1.4464612013268385</v>
      </c>
      <c r="S36" s="63">
        <f t="shared" si="4"/>
        <v>0.38340475764395482</v>
      </c>
      <c r="U36" s="63" t="s">
        <v>232</v>
      </c>
      <c r="V36" s="63" t="s">
        <v>219</v>
      </c>
      <c r="W36" s="49">
        <v>22</v>
      </c>
      <c r="X36" s="55">
        <v>20.604920825454549</v>
      </c>
      <c r="Y36" s="15">
        <v>27.202965797772521</v>
      </c>
      <c r="Z36" s="55">
        <v>8.9129985648924759</v>
      </c>
      <c r="AA36" s="55">
        <v>2.5483513256403088</v>
      </c>
      <c r="AB36" s="55">
        <v>1.3202169534263386</v>
      </c>
      <c r="AC36" s="55">
        <v>2.1875107231818181</v>
      </c>
      <c r="AD36" s="88">
        <v>1.4945649425513172</v>
      </c>
      <c r="AE36" s="55">
        <v>-0.43654968405308198</v>
      </c>
      <c r="AF36" s="15">
        <v>0.68322633883020023</v>
      </c>
      <c r="AG36" s="89"/>
      <c r="AH36" t="s">
        <v>226</v>
      </c>
      <c r="AI36"/>
      <c r="AJ36" s="34"/>
      <c r="AK36"/>
      <c r="AL36" s="34"/>
      <c r="AM36">
        <v>3</v>
      </c>
      <c r="AN36" s="34">
        <v>19.778943743333336</v>
      </c>
      <c r="AO36">
        <v>8</v>
      </c>
      <c r="AP36" s="34">
        <v>329.20454853749993</v>
      </c>
      <c r="AR36" s="73"/>
      <c r="AT36" s="73"/>
      <c r="AV36" s="64"/>
      <c r="BE36" s="63" t="s">
        <v>220</v>
      </c>
      <c r="BF36" s="63">
        <v>20</v>
      </c>
      <c r="BG36" s="34">
        <v>115.04</v>
      </c>
      <c r="BH36" s="73">
        <v>231.36758268130274</v>
      </c>
      <c r="BI36" s="63">
        <v>2</v>
      </c>
      <c r="BJ36" s="73">
        <v>113.15</v>
      </c>
      <c r="BK36" s="73">
        <v>88.883322395149023</v>
      </c>
      <c r="CA36" s="49"/>
      <c r="CB36" s="55"/>
      <c r="CC36" s="15"/>
      <c r="CD36" s="55"/>
      <c r="CE36" s="55"/>
      <c r="CF36" s="55"/>
      <c r="CG36" s="55"/>
      <c r="CH36" s="88"/>
      <c r="CI36" s="55"/>
      <c r="CJ36" s="15"/>
      <c r="CM36" s="15"/>
      <c r="CN36" s="63" t="s">
        <v>214</v>
      </c>
      <c r="CO36" s="49">
        <v>45</v>
      </c>
      <c r="CP36" s="94">
        <v>5.1522119499999999</v>
      </c>
      <c r="CQ36" s="94">
        <v>56727.738599999997</v>
      </c>
      <c r="CR36" s="94">
        <v>4194.1275955057772</v>
      </c>
      <c r="CS36" s="94">
        <v>10199.759561770436</v>
      </c>
      <c r="CT36" s="94">
        <v>533.70015818337072</v>
      </c>
      <c r="CU36" s="55">
        <v>2.4319144636181314</v>
      </c>
      <c r="CV36" s="55">
        <v>9.2954966310082061E-3</v>
      </c>
      <c r="CY36" s="117"/>
      <c r="CZ36" s="117"/>
      <c r="DA36" s="117"/>
      <c r="DB36" s="117"/>
      <c r="DC36" s="117"/>
      <c r="DD36" s="117"/>
      <c r="DE36" s="117"/>
      <c r="DF36" s="117"/>
      <c r="DG36" s="117"/>
      <c r="DH36" s="117"/>
      <c r="DI36" s="117"/>
      <c r="DJ36" s="117"/>
    </row>
    <row r="37" spans="1:114" s="63" customFormat="1" x14ac:dyDescent="0.2">
      <c r="A37" s="48" t="s">
        <v>125</v>
      </c>
      <c r="B37" s="49">
        <v>45</v>
      </c>
      <c r="C37" s="60">
        <v>4194.1275955057772</v>
      </c>
      <c r="D37" s="51">
        <v>533.70015818337072</v>
      </c>
      <c r="E37" s="49" t="s">
        <v>79</v>
      </c>
      <c r="F37" s="59">
        <v>5.1522119499999999</v>
      </c>
      <c r="G37" s="50">
        <v>56727.738599999997</v>
      </c>
      <c r="H37" s="60">
        <v>10199.759561770436</v>
      </c>
      <c r="I37" s="53">
        <v>3.8212222802838833</v>
      </c>
      <c r="J37" s="60">
        <f t="shared" si="5"/>
        <v>2.4319144636181314</v>
      </c>
      <c r="L37" s="48" t="s">
        <v>143</v>
      </c>
      <c r="M37" s="49">
        <v>45</v>
      </c>
      <c r="N37" s="53">
        <v>6.2798341804444453</v>
      </c>
      <c r="O37" s="52">
        <v>1.6394261299999999</v>
      </c>
      <c r="P37" s="52">
        <v>10.9460186</v>
      </c>
      <c r="Q37" s="53">
        <v>2.2417222698340811</v>
      </c>
      <c r="R37" s="52">
        <v>9.2954966310082061E-3</v>
      </c>
      <c r="S37" s="63">
        <f t="shared" si="4"/>
        <v>0.35697157049382899</v>
      </c>
      <c r="U37" s="63" t="s">
        <v>232</v>
      </c>
      <c r="V37" s="63" t="s">
        <v>221</v>
      </c>
      <c r="W37" s="49">
        <v>21</v>
      </c>
      <c r="X37" s="55">
        <v>25147.177621828097</v>
      </c>
      <c r="Y37" s="15">
        <v>61916.851538895709</v>
      </c>
      <c r="Z37" s="55">
        <v>3427.9819188469091</v>
      </c>
      <c r="AA37" s="55">
        <v>4.0833934576871558</v>
      </c>
      <c r="AB37" s="55">
        <v>2.4621789558264791</v>
      </c>
      <c r="AC37" s="55">
        <v>8.1397270000000006</v>
      </c>
      <c r="AD37" s="88">
        <v>2.8701159708932602</v>
      </c>
      <c r="AE37" s="55">
        <v>-1.2542392144407055</v>
      </c>
      <c r="AF37" s="15">
        <v>0.35260592534531687</v>
      </c>
      <c r="AG37" s="89"/>
      <c r="AH37" t="s">
        <v>220</v>
      </c>
      <c r="AI37">
        <v>89</v>
      </c>
      <c r="AJ37" s="34">
        <v>32.0783084069663</v>
      </c>
      <c r="AK37">
        <v>90</v>
      </c>
      <c r="AL37" s="34">
        <v>76.308238318888939</v>
      </c>
      <c r="AM37">
        <v>20</v>
      </c>
      <c r="AN37" s="34">
        <v>115.04119601399998</v>
      </c>
      <c r="AO37">
        <v>2</v>
      </c>
      <c r="AP37" s="34">
        <v>113.13660525</v>
      </c>
      <c r="AR37" s="73"/>
      <c r="AS37" s="63">
        <v>2</v>
      </c>
      <c r="AT37" s="73">
        <v>7.46128255</v>
      </c>
      <c r="AV37" s="64"/>
      <c r="BE37" s="63" t="s">
        <v>224</v>
      </c>
      <c r="BF37" s="63">
        <v>1</v>
      </c>
      <c r="BG37" s="34">
        <v>1072.0999999999999</v>
      </c>
      <c r="BH37" s="73">
        <v>0</v>
      </c>
      <c r="BJ37" s="73"/>
      <c r="BK37" s="73"/>
      <c r="CA37" s="49"/>
      <c r="CB37" s="55"/>
      <c r="CC37" s="15"/>
      <c r="CD37" s="55"/>
      <c r="CE37" s="55"/>
      <c r="CF37" s="55"/>
      <c r="CG37" s="55"/>
      <c r="CH37" s="88"/>
      <c r="CI37" s="55"/>
      <c r="CJ37" s="15"/>
      <c r="CN37" s="63" t="s">
        <v>228</v>
      </c>
      <c r="CO37" s="49">
        <v>46</v>
      </c>
      <c r="CP37" s="94">
        <v>0.11780973</v>
      </c>
      <c r="CQ37" s="94">
        <v>17.278759600000001</v>
      </c>
      <c r="CR37" s="94">
        <v>2.9268033304347827</v>
      </c>
      <c r="CS37" s="94">
        <v>3.0917801513561174</v>
      </c>
      <c r="CT37" s="94">
        <v>1.8153684836173456</v>
      </c>
      <c r="CU37" s="55">
        <v>1.0563675800166685</v>
      </c>
      <c r="CV37" s="55">
        <v>-0.47972239966196784</v>
      </c>
      <c r="CY37" s="117"/>
      <c r="CZ37" s="117"/>
      <c r="DA37" s="117"/>
      <c r="DB37" s="117"/>
      <c r="DC37" s="117"/>
      <c r="DD37" s="117"/>
      <c r="DE37" s="117"/>
      <c r="DF37" s="117"/>
      <c r="DG37" s="117"/>
      <c r="DH37" s="117"/>
      <c r="DI37" s="117"/>
      <c r="DJ37" s="117"/>
    </row>
    <row r="38" spans="1:114" s="63" customFormat="1" x14ac:dyDescent="0.2">
      <c r="A38" s="48" t="s">
        <v>126</v>
      </c>
      <c r="B38" s="49">
        <v>1</v>
      </c>
      <c r="C38" s="60">
        <v>319.65705300000002</v>
      </c>
      <c r="D38" s="51">
        <v>319.65705300000002</v>
      </c>
      <c r="E38" s="49" t="s">
        <v>294</v>
      </c>
      <c r="F38" s="59">
        <v>319.65705300000002</v>
      </c>
      <c r="G38" s="50">
        <v>319.65705300000002</v>
      </c>
      <c r="H38" s="60" t="s">
        <v>76</v>
      </c>
      <c r="I38" s="53" t="s">
        <v>76</v>
      </c>
      <c r="J38" s="60" t="e">
        <f t="shared" si="5"/>
        <v>#VALUE!</v>
      </c>
      <c r="L38" s="48" t="s">
        <v>144</v>
      </c>
      <c r="M38" s="49">
        <v>1</v>
      </c>
      <c r="N38" s="53">
        <v>5.7672487099999996</v>
      </c>
      <c r="O38" s="52">
        <v>5.7672487099999996</v>
      </c>
      <c r="P38" s="52">
        <v>5.7672487099999996</v>
      </c>
      <c r="Q38" s="53" t="s">
        <v>76</v>
      </c>
      <c r="R38" s="52" t="s">
        <v>76</v>
      </c>
      <c r="S38" s="63" t="e">
        <f t="shared" si="4"/>
        <v>#VALUE!</v>
      </c>
      <c r="U38" s="63" t="s">
        <v>4</v>
      </c>
      <c r="V38" s="63" t="s">
        <v>218</v>
      </c>
      <c r="W38" s="49">
        <v>20</v>
      </c>
      <c r="X38" s="55">
        <v>996.53282442499994</v>
      </c>
      <c r="Y38" s="15">
        <v>1371.313097235995</v>
      </c>
      <c r="Z38" s="55">
        <v>318.76508292467105</v>
      </c>
      <c r="AA38" s="55">
        <v>1.6080391982215143</v>
      </c>
      <c r="AB38" s="55">
        <v>1.3760842228425776</v>
      </c>
      <c r="AC38" s="55">
        <v>5.7644544149999994</v>
      </c>
      <c r="AD38" s="88">
        <v>1.7140004983406931</v>
      </c>
      <c r="AE38" s="55">
        <v>5.5711695958690424E-2</v>
      </c>
      <c r="AF38" s="15">
        <v>0.2973395875732141</v>
      </c>
      <c r="AG38" s="89"/>
      <c r="AH38" t="s">
        <v>224</v>
      </c>
      <c r="AI38"/>
      <c r="AJ38" s="34"/>
      <c r="AK38">
        <v>4</v>
      </c>
      <c r="AL38" s="34">
        <v>78.981602809999998</v>
      </c>
      <c r="AM38">
        <v>1</v>
      </c>
      <c r="AN38" s="34">
        <v>319.65705300000002</v>
      </c>
      <c r="AO38"/>
      <c r="AP38" s="34"/>
      <c r="AR38" s="73"/>
      <c r="AT38" s="73"/>
      <c r="AV38" s="64"/>
      <c r="BE38" s="63" t="s">
        <v>250</v>
      </c>
      <c r="BG38" s="34"/>
      <c r="BH38" s="73"/>
      <c r="BI38" s="63">
        <v>1</v>
      </c>
      <c r="BJ38" s="73">
        <v>9032.1</v>
      </c>
      <c r="BK38" s="73">
        <v>0</v>
      </c>
      <c r="CA38" s="49"/>
      <c r="CB38" s="55"/>
      <c r="CC38" s="15"/>
      <c r="CD38" s="55"/>
      <c r="CE38" s="55"/>
      <c r="CF38" s="55"/>
      <c r="CG38" s="55"/>
      <c r="CH38" s="88"/>
      <c r="CI38" s="55"/>
      <c r="CJ38" s="15"/>
      <c r="CN38" s="63" t="s">
        <v>221</v>
      </c>
      <c r="CO38" s="49">
        <v>21</v>
      </c>
      <c r="CP38" s="94">
        <v>3.1415926500000002</v>
      </c>
      <c r="CQ38" s="94">
        <v>284981.72399999999</v>
      </c>
      <c r="CR38" s="94">
        <v>25147.177621828097</v>
      </c>
      <c r="CS38" s="94">
        <v>61916.851538895709</v>
      </c>
      <c r="CT38" s="94">
        <v>3427.9819188469091</v>
      </c>
      <c r="CU38" s="55">
        <v>2.4621789558264791</v>
      </c>
      <c r="CV38" s="55">
        <v>-1.2542392144407055</v>
      </c>
      <c r="CX38" s="15"/>
      <c r="CY38" s="117"/>
      <c r="CZ38" s="117"/>
      <c r="DA38" s="117"/>
      <c r="DB38" s="117"/>
      <c r="DC38" s="117"/>
      <c r="DD38" s="117"/>
      <c r="DE38" s="117"/>
      <c r="DF38" s="117"/>
      <c r="DG38" s="117"/>
      <c r="DH38" s="117"/>
      <c r="DI38" s="117"/>
      <c r="DJ38" s="117"/>
    </row>
    <row r="39" spans="1:114" s="63" customFormat="1" x14ac:dyDescent="0.2">
      <c r="A39" s="48" t="s">
        <v>127</v>
      </c>
      <c r="B39" s="49">
        <v>31</v>
      </c>
      <c r="C39" s="60">
        <v>1898.225020740645</v>
      </c>
      <c r="D39" s="51">
        <v>157.50788813442588</v>
      </c>
      <c r="E39" s="49" t="s">
        <v>295</v>
      </c>
      <c r="F39" s="59">
        <v>0.78539815999999996</v>
      </c>
      <c r="G39" s="50">
        <v>26218.161499999998</v>
      </c>
      <c r="H39" s="60">
        <v>4885.092002019378</v>
      </c>
      <c r="I39" s="53">
        <v>4.478843619242121</v>
      </c>
      <c r="J39" s="60">
        <f t="shared" si="5"/>
        <v>2.5735052212689324</v>
      </c>
      <c r="L39" s="48" t="s">
        <v>145</v>
      </c>
      <c r="M39" s="49">
        <v>31</v>
      </c>
      <c r="N39" s="53">
        <v>5.0594755383870966</v>
      </c>
      <c r="O39" s="52">
        <v>-0.24156449999999999</v>
      </c>
      <c r="P39" s="52">
        <v>10.174207600000001</v>
      </c>
      <c r="Q39" s="53">
        <v>2.939598724367892</v>
      </c>
      <c r="R39" s="52">
        <v>-0.40807646767811095</v>
      </c>
      <c r="S39" s="63">
        <f t="shared" si="4"/>
        <v>0.58100858519122378</v>
      </c>
      <c r="U39" s="63" t="s">
        <v>232</v>
      </c>
      <c r="V39" s="63" t="s">
        <v>220</v>
      </c>
      <c r="W39" s="49">
        <v>20</v>
      </c>
      <c r="X39" s="55">
        <v>115.04119601399998</v>
      </c>
      <c r="Y39" s="15">
        <v>231.36157966319212</v>
      </c>
      <c r="Z39" s="55">
        <v>35.992726030440032</v>
      </c>
      <c r="AA39" s="55">
        <v>3.0523802811900205</v>
      </c>
      <c r="AB39" s="55">
        <v>2.0111193874847797</v>
      </c>
      <c r="AC39" s="55">
        <v>3.5833168630000007</v>
      </c>
      <c r="AD39" s="88">
        <v>1.493150770450792</v>
      </c>
      <c r="AE39" s="55">
        <v>0.45769243970940227</v>
      </c>
      <c r="AF39" s="15">
        <v>0.41669515355131231</v>
      </c>
      <c r="AG39" s="89"/>
      <c r="AH39" t="s">
        <v>250</v>
      </c>
      <c r="AI39"/>
      <c r="AJ39" s="34"/>
      <c r="AK39"/>
      <c r="AL39" s="34"/>
      <c r="AM39"/>
      <c r="AN39" s="34"/>
      <c r="AO39">
        <v>1</v>
      </c>
      <c r="AP39" s="34">
        <v>2324.7785600000002</v>
      </c>
      <c r="AR39" s="73"/>
      <c r="AT39" s="73"/>
      <c r="AV39" s="64"/>
      <c r="BE39" s="63" t="s">
        <v>218</v>
      </c>
      <c r="BF39" s="63">
        <v>35</v>
      </c>
      <c r="BG39" s="34">
        <v>6365.2342857142867</v>
      </c>
      <c r="BH39" s="73">
        <v>10467.470097343959</v>
      </c>
      <c r="BI39" s="63">
        <v>38</v>
      </c>
      <c r="BJ39" s="73">
        <v>5167.6105263157888</v>
      </c>
      <c r="BK39" s="73">
        <v>7578.5615710616667</v>
      </c>
      <c r="CA39" s="49"/>
      <c r="CB39" s="55"/>
      <c r="CC39" s="15"/>
      <c r="CD39" s="55"/>
      <c r="CE39" s="55"/>
      <c r="CF39" s="55"/>
      <c r="CG39" s="55"/>
      <c r="CH39" s="88"/>
      <c r="CI39" s="55"/>
      <c r="CJ39" s="15"/>
      <c r="CN39" s="63" t="s">
        <v>219</v>
      </c>
      <c r="CO39" s="49">
        <v>22</v>
      </c>
      <c r="CP39" s="94">
        <v>0.25132740999999997</v>
      </c>
      <c r="CQ39" s="94">
        <v>119.380521</v>
      </c>
      <c r="CR39" s="94">
        <v>20.604920825454549</v>
      </c>
      <c r="CS39" s="94">
        <v>27.202965797772521</v>
      </c>
      <c r="CT39" s="94">
        <v>8.9129985648924759</v>
      </c>
      <c r="CU39" s="55">
        <v>1.3202169534263386</v>
      </c>
      <c r="CV39" s="55">
        <v>-0.43654968405308198</v>
      </c>
      <c r="CY39" s="117"/>
      <c r="CZ39" s="117"/>
      <c r="DA39" s="117"/>
      <c r="DB39" s="117"/>
      <c r="DC39" s="117"/>
      <c r="DD39" s="117"/>
      <c r="DE39" s="117"/>
      <c r="DF39" s="117"/>
      <c r="DG39" s="117"/>
      <c r="DH39" s="117"/>
      <c r="DI39" s="117"/>
      <c r="DJ39" s="117"/>
    </row>
    <row r="40" spans="1:114" s="63" customFormat="1" x14ac:dyDescent="0.2">
      <c r="A40" s="48" t="s">
        <v>128</v>
      </c>
      <c r="B40" s="49">
        <v>1</v>
      </c>
      <c r="C40" s="60">
        <v>343.218997</v>
      </c>
      <c r="D40" s="51">
        <v>343.21899699999977</v>
      </c>
      <c r="E40" s="49" t="s">
        <v>296</v>
      </c>
      <c r="F40" s="59">
        <v>343.218997</v>
      </c>
      <c r="G40" s="50">
        <v>343.218997</v>
      </c>
      <c r="H40" s="60" t="s">
        <v>76</v>
      </c>
      <c r="I40" s="53" t="s">
        <v>76</v>
      </c>
      <c r="J40" s="60" t="e">
        <f t="shared" si="5"/>
        <v>#VALUE!</v>
      </c>
      <c r="L40" s="48" t="s">
        <v>146</v>
      </c>
      <c r="M40" s="49">
        <v>1</v>
      </c>
      <c r="N40" s="53">
        <v>5.8383687200000001</v>
      </c>
      <c r="O40" s="52">
        <v>5.8383687200000001</v>
      </c>
      <c r="P40" s="52">
        <v>5.8383687200000001</v>
      </c>
      <c r="Q40" s="53" t="s">
        <v>76</v>
      </c>
      <c r="R40" s="52" t="s">
        <v>76</v>
      </c>
      <c r="S40" s="63" t="e">
        <f t="shared" si="4"/>
        <v>#VALUE!</v>
      </c>
      <c r="U40" s="63" t="s">
        <v>233</v>
      </c>
      <c r="V40" s="63" t="s">
        <v>214</v>
      </c>
      <c r="W40" s="49">
        <v>19</v>
      </c>
      <c r="X40" s="55">
        <v>1620.9894700526315</v>
      </c>
      <c r="Y40" s="15">
        <v>1523.7612797554389</v>
      </c>
      <c r="Z40" s="55">
        <v>833.22854389025656</v>
      </c>
      <c r="AA40" s="55">
        <v>1.4169221076834573</v>
      </c>
      <c r="AB40" s="55">
        <v>0.9400192338732245</v>
      </c>
      <c r="AC40" s="55">
        <v>6.7253079668421059</v>
      </c>
      <c r="AD40" s="88">
        <v>1.4752341645245342</v>
      </c>
      <c r="AE40" s="55">
        <v>-0.95956059383412129</v>
      </c>
      <c r="AF40" s="15">
        <v>0.21935562977902348</v>
      </c>
      <c r="AG40" s="88"/>
      <c r="AH40" t="s">
        <v>218</v>
      </c>
      <c r="AI40">
        <v>20</v>
      </c>
      <c r="AJ40" s="34">
        <v>996.53282442499994</v>
      </c>
      <c r="AK40">
        <v>40</v>
      </c>
      <c r="AL40" s="34">
        <v>786.87628250625028</v>
      </c>
      <c r="AM40">
        <v>35</v>
      </c>
      <c r="AN40" s="34">
        <v>916.514776974857</v>
      </c>
      <c r="AO40">
        <v>38</v>
      </c>
      <c r="AP40" s="34">
        <v>932.73989240500009</v>
      </c>
      <c r="AQ40" s="63">
        <v>75</v>
      </c>
      <c r="AR40" s="73">
        <v>132.28094751040004</v>
      </c>
      <c r="AS40" s="63">
        <v>89</v>
      </c>
      <c r="AT40" s="73">
        <v>428.48535206134824</v>
      </c>
      <c r="AV40" s="64"/>
      <c r="BE40" s="63" t="s">
        <v>215</v>
      </c>
      <c r="BF40" s="63">
        <v>4</v>
      </c>
      <c r="BG40" s="34">
        <v>138.5</v>
      </c>
      <c r="BH40" s="73">
        <v>142.35366755607899</v>
      </c>
      <c r="BJ40" s="73"/>
      <c r="BK40" s="73"/>
      <c r="CA40" s="49"/>
      <c r="CB40" s="55"/>
      <c r="CC40" s="15"/>
      <c r="CD40" s="55"/>
      <c r="CE40" s="55"/>
      <c r="CF40" s="55"/>
      <c r="CG40" s="55"/>
      <c r="CH40" s="88"/>
      <c r="CI40" s="55"/>
      <c r="CJ40" s="15"/>
      <c r="CK40" s="15"/>
      <c r="CL40" s="15"/>
      <c r="CN40" s="63" t="s">
        <v>222</v>
      </c>
      <c r="CO40" s="49">
        <v>14</v>
      </c>
      <c r="CP40" s="94">
        <v>0.47123890000000002</v>
      </c>
      <c r="CQ40" s="94">
        <v>29.452431099999998</v>
      </c>
      <c r="CR40" s="94">
        <v>7.029874562142858</v>
      </c>
      <c r="CS40" s="94">
        <v>8.5945288888554661</v>
      </c>
      <c r="CT40" s="94">
        <v>3.6993457348014518</v>
      </c>
      <c r="CU40" s="55">
        <v>1.2225721544362333</v>
      </c>
      <c r="CV40" s="55">
        <v>0.11855450403962231</v>
      </c>
      <c r="CY40" s="117"/>
      <c r="CZ40" s="117"/>
      <c r="DA40" s="117"/>
      <c r="DB40" s="117"/>
      <c r="DC40" s="117"/>
      <c r="DD40" s="117"/>
      <c r="DE40" s="117"/>
      <c r="DF40" s="117"/>
      <c r="DG40" s="117"/>
      <c r="DH40" s="117"/>
      <c r="DI40" s="117"/>
      <c r="DJ40" s="117"/>
    </row>
    <row r="41" spans="1:114" s="63" customFormat="1" x14ac:dyDescent="0.2">
      <c r="A41" s="48" t="s">
        <v>129</v>
      </c>
      <c r="B41" s="49">
        <v>46</v>
      </c>
      <c r="C41" s="60">
        <v>2.9268033304347827</v>
      </c>
      <c r="D41" s="51">
        <v>1.8153684836173456</v>
      </c>
      <c r="E41" s="49" t="s">
        <v>297</v>
      </c>
      <c r="F41" s="59">
        <v>0.11780973</v>
      </c>
      <c r="G41" s="50">
        <v>17.278759600000001</v>
      </c>
      <c r="H41" s="60">
        <v>3.0917801513561174</v>
      </c>
      <c r="I41" s="53">
        <v>2.6633057906923217</v>
      </c>
      <c r="J41" s="60">
        <f t="shared" si="5"/>
        <v>1.0563675800166685</v>
      </c>
      <c r="L41" s="48" t="s">
        <v>147</v>
      </c>
      <c r="M41" s="49">
        <v>46</v>
      </c>
      <c r="N41" s="53">
        <v>0.59628846543478253</v>
      </c>
      <c r="O41" s="52">
        <v>-2.1386845000000001</v>
      </c>
      <c r="P41" s="52">
        <v>2.8494779800000001</v>
      </c>
      <c r="Q41" s="53">
        <v>1.0674331084925768</v>
      </c>
      <c r="R41" s="52">
        <v>-0.47972239966196784</v>
      </c>
      <c r="S41" s="63">
        <f t="shared" si="4"/>
        <v>1.7901287218666222</v>
      </c>
      <c r="U41" s="63" t="s">
        <v>233</v>
      </c>
      <c r="V41" s="63" t="s">
        <v>228</v>
      </c>
      <c r="W41" s="49">
        <v>19</v>
      </c>
      <c r="X41" s="55">
        <v>3.2519617647368424</v>
      </c>
      <c r="Y41" s="15">
        <v>2.4179359374440939</v>
      </c>
      <c r="Z41" s="55">
        <v>2.2239648486516663</v>
      </c>
      <c r="AA41" s="55">
        <v>0.52592495047246834</v>
      </c>
      <c r="AB41" s="55">
        <v>0.74353147803377073</v>
      </c>
      <c r="AC41" s="55">
        <v>0.79929156684210545</v>
      </c>
      <c r="AD41" s="88">
        <v>1.0107543426318391</v>
      </c>
      <c r="AE41" s="55">
        <v>-0.60699009007845017</v>
      </c>
      <c r="AF41" s="15">
        <v>1.2645627510186237</v>
      </c>
      <c r="AG41" s="88"/>
      <c r="AH41" t="s">
        <v>215</v>
      </c>
      <c r="AI41"/>
      <c r="AJ41" s="34"/>
      <c r="AK41"/>
      <c r="AL41" s="34"/>
      <c r="AM41">
        <v>4</v>
      </c>
      <c r="AN41" s="34">
        <v>143.23698994249997</v>
      </c>
      <c r="AO41"/>
      <c r="AP41" s="34"/>
      <c r="AR41" s="73"/>
      <c r="AT41" s="73"/>
      <c r="AV41" s="64"/>
      <c r="BE41" s="63" t="s">
        <v>214</v>
      </c>
      <c r="BF41" s="63">
        <v>45</v>
      </c>
      <c r="BG41" s="34">
        <v>132053.48222222226</v>
      </c>
      <c r="BH41" s="73">
        <v>475755.43115004728</v>
      </c>
      <c r="BI41" s="63">
        <v>19</v>
      </c>
      <c r="BJ41" s="73">
        <v>16787.742105263158</v>
      </c>
      <c r="BK41" s="73">
        <v>24053.261014403379</v>
      </c>
      <c r="CA41" s="49"/>
      <c r="CB41" s="55"/>
      <c r="CC41" s="15"/>
      <c r="CD41" s="55"/>
      <c r="CE41" s="55"/>
      <c r="CF41" s="55"/>
      <c r="CG41" s="55"/>
      <c r="CH41" s="88"/>
      <c r="CI41" s="55"/>
      <c r="CJ41" s="15"/>
      <c r="CK41" s="15"/>
      <c r="CL41" s="15"/>
      <c r="CM41" s="63" t="s">
        <v>233</v>
      </c>
      <c r="CN41" s="63" t="s">
        <v>236</v>
      </c>
      <c r="CO41" s="49">
        <v>196</v>
      </c>
      <c r="CP41" s="94">
        <v>0.78539815999999996</v>
      </c>
      <c r="CQ41" s="94">
        <v>33772.120999999999</v>
      </c>
      <c r="CR41" s="94">
        <v>1483.1152369537751</v>
      </c>
      <c r="CS41" s="94">
        <v>3692.7935545172099</v>
      </c>
      <c r="CT41" s="94">
        <v>175.57112831972245</v>
      </c>
      <c r="CU41" s="55">
        <v>2.4898898362759554</v>
      </c>
      <c r="CV41" s="55">
        <v>-0.16471498528727954</v>
      </c>
      <c r="CY41" s="117"/>
      <c r="CZ41" s="117"/>
      <c r="DA41" s="117"/>
      <c r="DB41" s="117"/>
      <c r="DC41" s="117"/>
      <c r="DD41" s="117"/>
      <c r="DE41" s="117"/>
      <c r="DF41" s="117"/>
      <c r="DG41" s="117"/>
      <c r="DH41" s="117"/>
      <c r="DI41" s="117"/>
      <c r="DJ41" s="117"/>
    </row>
    <row r="42" spans="1:114" s="63" customFormat="1" x14ac:dyDescent="0.2">
      <c r="A42" s="48" t="s">
        <v>130</v>
      </c>
      <c r="B42" s="49">
        <v>21</v>
      </c>
      <c r="C42" s="60">
        <v>25147.177621828097</v>
      </c>
      <c r="D42" s="51">
        <v>3427.9819188469091</v>
      </c>
      <c r="E42" s="49" t="s">
        <v>79</v>
      </c>
      <c r="F42" s="59">
        <v>3.1415926500000002</v>
      </c>
      <c r="G42" s="50">
        <v>284981.72399999999</v>
      </c>
      <c r="H42" s="60">
        <v>61916.851538895709</v>
      </c>
      <c r="I42" s="53">
        <v>4.0833934576871558</v>
      </c>
      <c r="J42" s="60">
        <f t="shared" si="5"/>
        <v>2.4621789558264791</v>
      </c>
      <c r="L42" s="48" t="s">
        <v>148</v>
      </c>
      <c r="M42" s="49">
        <v>21</v>
      </c>
      <c r="N42" s="53">
        <v>8.1397270000000006</v>
      </c>
      <c r="O42" s="52">
        <v>1.14472989</v>
      </c>
      <c r="P42" s="52">
        <v>12.560180300000001</v>
      </c>
      <c r="Q42" s="53">
        <v>2.8701159708932602</v>
      </c>
      <c r="R42" s="52">
        <v>-1.2542392144407055</v>
      </c>
      <c r="S42" s="63">
        <f t="shared" si="4"/>
        <v>0.35260592534531687</v>
      </c>
      <c r="U42" s="15" t="s">
        <v>235</v>
      </c>
      <c r="V42" s="63" t="s">
        <v>225</v>
      </c>
      <c r="W42" s="49">
        <v>18</v>
      </c>
      <c r="X42" s="55">
        <v>160.4437547461111</v>
      </c>
      <c r="Y42" s="15">
        <v>357.31235395528262</v>
      </c>
      <c r="Z42" s="55">
        <v>32.057741373815489</v>
      </c>
      <c r="AA42" s="55">
        <v>3.4111310875089447</v>
      </c>
      <c r="AB42" s="55">
        <v>2.2270256297647717</v>
      </c>
      <c r="AC42" s="55">
        <v>3.4675386938888888</v>
      </c>
      <c r="AD42" s="88">
        <v>1.9184891586127075</v>
      </c>
      <c r="AE42" s="55">
        <v>0.10688702322160341</v>
      </c>
      <c r="AF42" s="15">
        <v>0.55327116089398198</v>
      </c>
      <c r="AG42" s="88"/>
      <c r="AH42" t="s">
        <v>214</v>
      </c>
      <c r="AI42">
        <v>27</v>
      </c>
      <c r="AJ42" s="34">
        <v>1008.2537284107408</v>
      </c>
      <c r="AK42">
        <v>17</v>
      </c>
      <c r="AL42" s="34">
        <v>620.94964795882356</v>
      </c>
      <c r="AM42">
        <v>45</v>
      </c>
      <c r="AN42" s="34">
        <v>4194.1275955057772</v>
      </c>
      <c r="AO42">
        <v>19</v>
      </c>
      <c r="AP42" s="34">
        <v>1620.9894700526315</v>
      </c>
      <c r="AQ42" s="63">
        <v>90</v>
      </c>
      <c r="AR42" s="73">
        <v>45.731466141888895</v>
      </c>
      <c r="AS42" s="63">
        <v>11</v>
      </c>
      <c r="AT42" s="73">
        <v>278.21944519909096</v>
      </c>
      <c r="AV42" s="64"/>
      <c r="BE42" s="63" t="s">
        <v>225</v>
      </c>
      <c r="BF42" s="63">
        <v>1</v>
      </c>
      <c r="BG42" s="34">
        <v>343.2</v>
      </c>
      <c r="BH42" s="73">
        <v>0</v>
      </c>
      <c r="BJ42" s="73"/>
      <c r="BK42" s="73"/>
      <c r="CA42" s="49"/>
      <c r="CB42" s="55"/>
      <c r="CC42" s="15"/>
      <c r="CD42" s="55"/>
      <c r="CE42" s="55"/>
      <c r="CF42" s="55"/>
      <c r="CG42" s="55"/>
      <c r="CH42" s="88"/>
      <c r="CI42" s="55"/>
      <c r="CJ42" s="15"/>
      <c r="CK42" s="15"/>
      <c r="CL42" s="15"/>
      <c r="CN42" s="63" t="s">
        <v>217</v>
      </c>
      <c r="CO42" s="49">
        <v>133</v>
      </c>
      <c r="CP42" s="94">
        <v>0.78539815999999996</v>
      </c>
      <c r="CQ42" s="94">
        <v>23816.4139</v>
      </c>
      <c r="CR42" s="94">
        <v>1613.0350985349619</v>
      </c>
      <c r="CS42" s="94">
        <v>4007.8121139230288</v>
      </c>
      <c r="CT42" s="94">
        <v>250.1062300358607</v>
      </c>
      <c r="CU42" s="55">
        <v>2.4846403637237167</v>
      </c>
      <c r="CV42" s="55">
        <v>-3.6338407988818718E-2</v>
      </c>
      <c r="CY42" s="116"/>
      <c r="CZ42" s="116"/>
      <c r="DA42" s="116"/>
      <c r="DB42" s="117"/>
      <c r="DC42" s="117"/>
      <c r="DD42" s="117"/>
      <c r="DE42" s="117"/>
      <c r="DF42" s="117"/>
      <c r="DG42" s="117"/>
      <c r="DH42" s="117"/>
      <c r="DI42" s="117"/>
      <c r="DJ42" s="117"/>
    </row>
    <row r="43" spans="1:114" s="63" customFormat="1" x14ac:dyDescent="0.2">
      <c r="A43" s="48" t="s">
        <v>131</v>
      </c>
      <c r="B43" s="49">
        <v>3</v>
      </c>
      <c r="C43" s="60">
        <v>19.778943743333336</v>
      </c>
      <c r="D43" s="51">
        <v>7.7110725923932835</v>
      </c>
      <c r="E43" s="49" t="s">
        <v>79</v>
      </c>
      <c r="F43" s="59">
        <v>0.62831853000000004</v>
      </c>
      <c r="G43" s="50">
        <v>40.840704500000001</v>
      </c>
      <c r="H43" s="60">
        <v>20.174199504535668</v>
      </c>
      <c r="I43" s="53">
        <v>0.42246691343672615</v>
      </c>
      <c r="J43" s="60">
        <f t="shared" si="5"/>
        <v>1.0199836637553286</v>
      </c>
      <c r="L43" s="48" t="s">
        <v>149</v>
      </c>
      <c r="M43" s="49">
        <v>3</v>
      </c>
      <c r="N43" s="53">
        <v>2.0426573033333333</v>
      </c>
      <c r="O43" s="52">
        <v>-0.46470800000000001</v>
      </c>
      <c r="P43" s="52">
        <v>3.7096792399999998</v>
      </c>
      <c r="Q43" s="53">
        <v>2.2104320703867386</v>
      </c>
      <c r="R43" s="52">
        <v>-1.4635133817161921</v>
      </c>
      <c r="S43" s="63">
        <f t="shared" si="4"/>
        <v>1.0821355431376669</v>
      </c>
      <c r="U43" s="63" t="s">
        <v>15</v>
      </c>
      <c r="V43" s="63" t="s">
        <v>214</v>
      </c>
      <c r="W43" s="49">
        <v>17</v>
      </c>
      <c r="X43" s="55">
        <v>620.94964795882356</v>
      </c>
      <c r="Y43" s="15">
        <v>641.31040599043854</v>
      </c>
      <c r="Z43" s="55">
        <v>302.69987171946576</v>
      </c>
      <c r="AA43" s="55">
        <v>1.5176062710247509</v>
      </c>
      <c r="AB43" s="55">
        <v>1.0327897086318425</v>
      </c>
      <c r="AC43" s="55">
        <v>5.7127417923529409</v>
      </c>
      <c r="AD43" s="88">
        <v>1.4353360023436816</v>
      </c>
      <c r="AE43" s="55">
        <v>-0.41128888410985531</v>
      </c>
      <c r="AF43" s="15">
        <v>0.25125168518293933</v>
      </c>
      <c r="AG43" s="89"/>
      <c r="AH43" t="s">
        <v>225</v>
      </c>
      <c r="AI43"/>
      <c r="AJ43" s="34"/>
      <c r="AK43"/>
      <c r="AL43" s="34"/>
      <c r="AM43">
        <v>1</v>
      </c>
      <c r="AN43" s="34">
        <v>343.218997</v>
      </c>
      <c r="AO43"/>
      <c r="AP43" s="34"/>
      <c r="AQ43" s="63">
        <v>18</v>
      </c>
      <c r="AR43" s="73">
        <v>160.4437547461111</v>
      </c>
      <c r="AT43" s="73"/>
      <c r="AV43" s="64"/>
      <c r="BE43" s="63" t="s">
        <v>228</v>
      </c>
      <c r="BF43" s="63">
        <v>46</v>
      </c>
      <c r="BG43" s="34">
        <v>2.7478260869565228</v>
      </c>
      <c r="BH43" s="73">
        <v>2.4160334002874109</v>
      </c>
      <c r="BI43" s="63">
        <v>19</v>
      </c>
      <c r="BJ43" s="73">
        <v>3.2526315789473688</v>
      </c>
      <c r="BK43" s="73">
        <v>2.4231220497193817</v>
      </c>
      <c r="CA43" s="49"/>
      <c r="CB43" s="55"/>
      <c r="CC43" s="15"/>
      <c r="CD43" s="55"/>
      <c r="CE43" s="55"/>
      <c r="CF43" s="55"/>
      <c r="CG43" s="55"/>
      <c r="CH43" s="88"/>
      <c r="CI43" s="55"/>
      <c r="CJ43" s="15"/>
      <c r="CN43" s="63" t="s">
        <v>218</v>
      </c>
      <c r="CO43" s="49">
        <v>38</v>
      </c>
      <c r="CP43" s="94">
        <v>3.33008821</v>
      </c>
      <c r="CQ43" s="94">
        <v>4469.7009500000004</v>
      </c>
      <c r="CR43" s="94">
        <v>932.73989240500009</v>
      </c>
      <c r="CS43" s="94">
        <v>1082.5067057598053</v>
      </c>
      <c r="CT43" s="94">
        <v>333.06353996185481</v>
      </c>
      <c r="CU43" s="55">
        <v>1.1605665358309514</v>
      </c>
      <c r="CV43" s="55">
        <v>-0.80315524715649189</v>
      </c>
      <c r="CY43" s="116"/>
      <c r="CZ43" s="116"/>
      <c r="DA43" s="116"/>
      <c r="DB43" s="117"/>
      <c r="DC43" s="117"/>
      <c r="DD43" s="117"/>
      <c r="DE43" s="117"/>
      <c r="DF43" s="117"/>
      <c r="DG43" s="117"/>
      <c r="DH43" s="117"/>
      <c r="DI43" s="117"/>
      <c r="DJ43" s="117"/>
    </row>
    <row r="44" spans="1:114" s="63" customFormat="1" x14ac:dyDescent="0.2">
      <c r="A44" s="48" t="s">
        <v>132</v>
      </c>
      <c r="B44" s="49">
        <v>35</v>
      </c>
      <c r="C44" s="60">
        <v>916.514776974857</v>
      </c>
      <c r="D44" s="51">
        <v>223.16451855272004</v>
      </c>
      <c r="E44" s="49" t="s">
        <v>79</v>
      </c>
      <c r="F44" s="59">
        <v>0.97389371999999996</v>
      </c>
      <c r="G44" s="50">
        <v>4182.2452199999998</v>
      </c>
      <c r="H44" s="60">
        <v>1141.4133194418996</v>
      </c>
      <c r="I44" s="53">
        <v>1.5088636470181687</v>
      </c>
      <c r="J44" s="60">
        <f t="shared" si="5"/>
        <v>1.2453845241965065</v>
      </c>
      <c r="L44" s="48" t="s">
        <v>150</v>
      </c>
      <c r="M44" s="49">
        <v>35</v>
      </c>
      <c r="N44" s="53">
        <v>5.4079092502857167</v>
      </c>
      <c r="O44" s="52">
        <v>-2.64531E-2</v>
      </c>
      <c r="P44" s="52">
        <v>8.3386035199999995</v>
      </c>
      <c r="Q44" s="53">
        <v>2.3586267910237009</v>
      </c>
      <c r="R44" s="52">
        <v>-0.87708998173465813</v>
      </c>
      <c r="S44" s="63">
        <f t="shared" si="4"/>
        <v>0.43614392954154829</v>
      </c>
      <c r="U44" s="63" t="s">
        <v>232</v>
      </c>
      <c r="V44" s="63" t="s">
        <v>222</v>
      </c>
      <c r="W44" s="49">
        <v>14</v>
      </c>
      <c r="X44" s="55">
        <v>7.029874562142858</v>
      </c>
      <c r="Y44" s="15">
        <v>8.5945288888554661</v>
      </c>
      <c r="Z44" s="55">
        <v>3.6993457348014518</v>
      </c>
      <c r="AA44" s="55">
        <v>1.8008757404031108</v>
      </c>
      <c r="AB44" s="55">
        <v>1.2225721544362333</v>
      </c>
      <c r="AC44" s="55">
        <v>1.3081559735714285</v>
      </c>
      <c r="AD44" s="88">
        <v>1.2043997568240215</v>
      </c>
      <c r="AE44" s="55">
        <v>0.11855450403962231</v>
      </c>
      <c r="AF44" s="15">
        <v>0.92068513323824852</v>
      </c>
      <c r="AG44" s="89"/>
      <c r="AH44" t="s">
        <v>228</v>
      </c>
      <c r="AI44">
        <v>32</v>
      </c>
      <c r="AJ44" s="34">
        <v>2.9491701028125004</v>
      </c>
      <c r="AK44">
        <v>55</v>
      </c>
      <c r="AL44" s="34">
        <v>3.0617676423636371</v>
      </c>
      <c r="AM44">
        <v>46</v>
      </c>
      <c r="AN44" s="34">
        <v>2.9268033304347827</v>
      </c>
      <c r="AO44">
        <v>19</v>
      </c>
      <c r="AP44" s="34">
        <v>3.2519617647368424</v>
      </c>
      <c r="AR44" s="73"/>
      <c r="AS44" s="63">
        <v>3</v>
      </c>
      <c r="AT44" s="73">
        <v>0.96865773333333349</v>
      </c>
      <c r="AV44" s="64"/>
      <c r="BE44" s="63" t="s">
        <v>221</v>
      </c>
      <c r="BF44" s="63">
        <v>21</v>
      </c>
      <c r="BG44" s="34">
        <v>1822789.0380952379</v>
      </c>
      <c r="BH44" s="73">
        <v>6814925.8173895152</v>
      </c>
      <c r="BI44" s="63">
        <v>71</v>
      </c>
      <c r="BJ44" s="73">
        <v>779670.28450704226</v>
      </c>
      <c r="BK44" s="73">
        <v>3464467.7586575635</v>
      </c>
      <c r="CA44" s="49"/>
      <c r="CB44" s="55"/>
      <c r="CC44" s="15"/>
      <c r="CD44" s="55"/>
      <c r="CE44" s="55"/>
      <c r="CF44" s="55"/>
      <c r="CG44" s="55"/>
      <c r="CH44" s="88"/>
      <c r="CI44" s="55"/>
      <c r="CJ44" s="15"/>
      <c r="CN44" s="63" t="s">
        <v>214</v>
      </c>
      <c r="CO44" s="49">
        <v>19</v>
      </c>
      <c r="CP44" s="94">
        <v>26.703537600000001</v>
      </c>
      <c r="CQ44" s="94">
        <v>5968.24064</v>
      </c>
      <c r="CR44" s="94">
        <v>1620.9894700526315</v>
      </c>
      <c r="CS44" s="94">
        <v>1523.7612797554389</v>
      </c>
      <c r="CT44" s="94">
        <v>833.22854389025656</v>
      </c>
      <c r="CU44" s="55">
        <v>0.9400192338732245</v>
      </c>
      <c r="CV44" s="55">
        <v>-0.95956059383412129</v>
      </c>
      <c r="CX44" s="15"/>
      <c r="CY44" s="116"/>
      <c r="CZ44" s="116"/>
      <c r="DA44" s="116"/>
      <c r="DB44" s="117"/>
      <c r="DC44" s="117"/>
      <c r="DD44" s="117"/>
      <c r="DE44" s="117"/>
      <c r="DF44" s="117"/>
      <c r="DG44" s="117"/>
      <c r="DH44" s="117"/>
      <c r="DI44" s="117"/>
      <c r="DJ44" s="117"/>
    </row>
    <row r="45" spans="1:114" s="63" customFormat="1" x14ac:dyDescent="0.2">
      <c r="A45" s="48" t="s">
        <v>133</v>
      </c>
      <c r="B45" s="49">
        <v>22</v>
      </c>
      <c r="C45" s="60">
        <v>20.604920825454549</v>
      </c>
      <c r="D45" s="51">
        <v>8.9129985648924759</v>
      </c>
      <c r="E45" s="49" t="s">
        <v>79</v>
      </c>
      <c r="F45" s="59">
        <v>0.25132740999999997</v>
      </c>
      <c r="G45" s="50">
        <v>119.380521</v>
      </c>
      <c r="H45" s="60">
        <v>27.202965797772521</v>
      </c>
      <c r="I45" s="53">
        <v>2.5483513256403088</v>
      </c>
      <c r="J45" s="60">
        <f t="shared" si="5"/>
        <v>1.3202169534263386</v>
      </c>
      <c r="L45" s="48" t="s">
        <v>151</v>
      </c>
      <c r="M45" s="49">
        <v>22</v>
      </c>
      <c r="N45" s="53">
        <v>2.1875107231818181</v>
      </c>
      <c r="O45" s="52">
        <v>-1.3809988</v>
      </c>
      <c r="P45" s="52">
        <v>4.7823160500000004</v>
      </c>
      <c r="Q45" s="53">
        <v>1.4945649425513172</v>
      </c>
      <c r="R45" s="52">
        <v>-0.43654968405308198</v>
      </c>
      <c r="S45" s="63">
        <f t="shared" si="4"/>
        <v>0.68322633883020023</v>
      </c>
      <c r="U45" s="63" t="s">
        <v>232</v>
      </c>
      <c r="V45" s="63" t="s">
        <v>231</v>
      </c>
      <c r="W45" s="49">
        <v>11</v>
      </c>
      <c r="X45" s="55">
        <v>464.32810763181817</v>
      </c>
      <c r="Y45" s="15">
        <v>1135.7280091462487</v>
      </c>
      <c r="Z45" s="55">
        <v>23.061717875864293</v>
      </c>
      <c r="AA45" s="55">
        <v>2.9671536243578163</v>
      </c>
      <c r="AB45" s="55">
        <v>2.4459600667698687</v>
      </c>
      <c r="AC45" s="55">
        <v>3.1381740009090913</v>
      </c>
      <c r="AD45" s="88">
        <v>3.3189546864558697</v>
      </c>
      <c r="AE45" s="55">
        <v>-0.56301840688646365</v>
      </c>
      <c r="AF45" s="15">
        <v>1.0576069668203256</v>
      </c>
      <c r="AG45" s="89"/>
      <c r="AH45" s="63" t="s">
        <v>221</v>
      </c>
      <c r="AI45" s="63">
        <v>71</v>
      </c>
      <c r="AJ45" s="73">
        <v>6617.705300676198</v>
      </c>
      <c r="AK45" s="63">
        <v>52</v>
      </c>
      <c r="AL45" s="73">
        <v>1945.5029939819231</v>
      </c>
      <c r="AM45" s="63">
        <v>21</v>
      </c>
      <c r="AN45" s="73">
        <v>25147.177621828097</v>
      </c>
      <c r="AO45" s="63">
        <v>71</v>
      </c>
      <c r="AP45" s="73">
        <v>15693.414494098872</v>
      </c>
      <c r="AQ45" s="63">
        <v>213</v>
      </c>
      <c r="AR45" s="73">
        <v>47.537532831361531</v>
      </c>
      <c r="AS45" s="63">
        <v>167</v>
      </c>
      <c r="AT45" s="73">
        <v>455.62720511065862</v>
      </c>
      <c r="AV45" s="64"/>
      <c r="BE45" s="63" t="s">
        <v>219</v>
      </c>
      <c r="BF45" s="63">
        <v>22</v>
      </c>
      <c r="BG45" s="34">
        <v>20.604545454545459</v>
      </c>
      <c r="BH45" s="73">
        <v>27.206467670700718</v>
      </c>
      <c r="BI45" s="63">
        <v>1</v>
      </c>
      <c r="BJ45" s="73">
        <v>412.3</v>
      </c>
      <c r="BK45" s="73">
        <v>0</v>
      </c>
      <c r="CA45" s="49"/>
      <c r="CB45" s="55"/>
      <c r="CC45" s="15"/>
      <c r="CD45" s="55"/>
      <c r="CE45" s="55"/>
      <c r="CF45" s="55"/>
      <c r="CG45" s="55"/>
      <c r="CH45" s="88"/>
      <c r="CI45" s="55"/>
      <c r="CJ45" s="15"/>
      <c r="CN45" s="63" t="s">
        <v>228</v>
      </c>
      <c r="CO45" s="49">
        <v>19</v>
      </c>
      <c r="CP45" s="94">
        <v>0.37699112000000001</v>
      </c>
      <c r="CQ45" s="94">
        <v>7.8539816299999998</v>
      </c>
      <c r="CR45" s="94">
        <v>3.2519617647368424</v>
      </c>
      <c r="CS45" s="94">
        <v>2.4179359374440939</v>
      </c>
      <c r="CT45" s="94">
        <v>2.2239648486516663</v>
      </c>
      <c r="CU45" s="55">
        <v>0.74353147803377073</v>
      </c>
      <c r="CV45" s="55">
        <v>-0.60699009007845017</v>
      </c>
      <c r="CY45" s="116"/>
      <c r="CZ45" s="116"/>
      <c r="DA45" s="116"/>
      <c r="DB45" s="117"/>
      <c r="DC45" s="117"/>
      <c r="DD45" s="117"/>
      <c r="DE45" s="117"/>
      <c r="DF45" s="117"/>
      <c r="DG45" s="117"/>
      <c r="DH45" s="117"/>
      <c r="DI45" s="117"/>
      <c r="DJ45" s="117"/>
    </row>
    <row r="46" spans="1:114" s="63" customFormat="1" x14ac:dyDescent="0.2">
      <c r="A46" s="48" t="s">
        <v>134</v>
      </c>
      <c r="B46" s="49">
        <v>6</v>
      </c>
      <c r="C46" s="60">
        <v>14.248431683333335</v>
      </c>
      <c r="D46" s="51">
        <v>2.0172454109357809</v>
      </c>
      <c r="E46" s="49" t="s">
        <v>79</v>
      </c>
      <c r="F46" s="59">
        <v>9.4247780000000003E-2</v>
      </c>
      <c r="G46" s="50">
        <v>69.704087000000001</v>
      </c>
      <c r="H46" s="60">
        <v>27.417586601740773</v>
      </c>
      <c r="I46" s="53">
        <v>2.3528508493952702</v>
      </c>
      <c r="J46" s="60">
        <f t="shared" si="5"/>
        <v>1.9242529431370088</v>
      </c>
      <c r="L46" s="48" t="s">
        <v>152</v>
      </c>
      <c r="M46" s="49">
        <v>6</v>
      </c>
      <c r="N46" s="53">
        <v>0.70173292333333337</v>
      </c>
      <c r="O46" s="52">
        <v>-2.361828</v>
      </c>
      <c r="P46" s="52">
        <v>4.2442589499999999</v>
      </c>
      <c r="Q46" s="53">
        <v>2.4426829673334716</v>
      </c>
      <c r="R46" s="52">
        <v>0.2707535114511288</v>
      </c>
      <c r="S46" s="63">
        <f t="shared" si="4"/>
        <v>3.4809296900740705</v>
      </c>
      <c r="U46" s="15" t="s">
        <v>234</v>
      </c>
      <c r="V46" s="63" t="s">
        <v>214</v>
      </c>
      <c r="W46" s="49">
        <v>11</v>
      </c>
      <c r="X46" s="55">
        <v>278.21944519909096</v>
      </c>
      <c r="Y46" s="15">
        <v>530.93991016391249</v>
      </c>
      <c r="Z46" s="55">
        <v>51.025591522279527</v>
      </c>
      <c r="AA46" s="55">
        <v>2.5297644073830461</v>
      </c>
      <c r="AB46" s="55">
        <v>1.9083493958661926</v>
      </c>
      <c r="AC46" s="55">
        <v>3.9323273063636366</v>
      </c>
      <c r="AD46" s="88">
        <v>2.2125113176423992</v>
      </c>
      <c r="AE46" s="55">
        <v>-0.25855803537886929</v>
      </c>
      <c r="AF46" s="15">
        <v>0.56264678529224144</v>
      </c>
      <c r="AG46" s="88"/>
      <c r="AH46" s="63" t="s">
        <v>219</v>
      </c>
      <c r="AI46" s="63">
        <v>2</v>
      </c>
      <c r="AJ46" s="73">
        <v>445.71345775000003</v>
      </c>
      <c r="AK46" s="63">
        <v>2</v>
      </c>
      <c r="AL46" s="73">
        <v>242.68803249000001</v>
      </c>
      <c r="AM46" s="63">
        <v>22</v>
      </c>
      <c r="AN46" s="73">
        <v>20.604920825454549</v>
      </c>
      <c r="AO46" s="63">
        <v>1</v>
      </c>
      <c r="AP46" s="73">
        <v>412.33403600000003</v>
      </c>
      <c r="AR46" s="73"/>
      <c r="AT46" s="73"/>
      <c r="AV46" s="64"/>
      <c r="BE46" s="63" t="s">
        <v>223</v>
      </c>
      <c r="BF46" s="63">
        <v>6</v>
      </c>
      <c r="BG46" s="73">
        <v>13.816666666666666</v>
      </c>
      <c r="BH46" s="73">
        <v>31.367206867470149</v>
      </c>
      <c r="BJ46" s="74" t="s">
        <v>76</v>
      </c>
      <c r="BK46" s="74"/>
      <c r="BY46" s="15"/>
      <c r="CA46" s="49"/>
      <c r="CB46" s="55"/>
      <c r="CC46" s="15"/>
      <c r="CD46" s="55"/>
      <c r="CE46" s="55"/>
      <c r="CF46" s="55"/>
      <c r="CG46" s="55"/>
      <c r="CH46" s="88"/>
      <c r="CI46" s="55"/>
      <c r="CJ46" s="15"/>
      <c r="CK46" s="15"/>
      <c r="CL46" s="15"/>
      <c r="CN46" s="63" t="s">
        <v>221</v>
      </c>
      <c r="CO46" s="49">
        <v>71</v>
      </c>
      <c r="CP46" s="94">
        <v>0.78539815999999996</v>
      </c>
      <c r="CQ46" s="94">
        <v>320982.80499999999</v>
      </c>
      <c r="CR46" s="94">
        <v>15693.414494098872</v>
      </c>
      <c r="CS46" s="94">
        <v>46337.865823132335</v>
      </c>
      <c r="CT46" s="94">
        <v>846.02671042332975</v>
      </c>
      <c r="CU46" s="55">
        <v>2.9526949562542026</v>
      </c>
      <c r="CV46" s="55">
        <v>-0.44715024369059908</v>
      </c>
      <c r="CX46" s="15"/>
      <c r="CY46" s="116"/>
      <c r="CZ46" s="116"/>
      <c r="DA46" s="116"/>
      <c r="DB46" s="117"/>
      <c r="DC46" s="117"/>
      <c r="DD46" s="117"/>
      <c r="DE46" s="117"/>
      <c r="DF46" s="117"/>
      <c r="DG46" s="117"/>
      <c r="DH46" s="117"/>
      <c r="DI46" s="117"/>
      <c r="DJ46" s="117"/>
    </row>
    <row r="47" spans="1:114" s="63" customFormat="1" x14ac:dyDescent="0.2">
      <c r="A47" s="48" t="s">
        <v>135</v>
      </c>
      <c r="B47" s="49">
        <v>20</v>
      </c>
      <c r="C47" s="60">
        <v>115.04119601399998</v>
      </c>
      <c r="D47" s="51">
        <v>35.992726030440032</v>
      </c>
      <c r="E47" s="49" t="s">
        <v>298</v>
      </c>
      <c r="F47" s="59">
        <v>2.35619449</v>
      </c>
      <c r="G47" s="50">
        <v>942.47779600000001</v>
      </c>
      <c r="H47" s="60">
        <v>231.36157966319212</v>
      </c>
      <c r="I47" s="53">
        <v>3.0523802811900205</v>
      </c>
      <c r="J47" s="60">
        <f t="shared" si="5"/>
        <v>2.0111193874847797</v>
      </c>
      <c r="L47" s="48" t="s">
        <v>153</v>
      </c>
      <c r="M47" s="49">
        <v>20</v>
      </c>
      <c r="N47" s="53">
        <v>3.5833168630000007</v>
      </c>
      <c r="O47" s="52">
        <v>0.85704780999999997</v>
      </c>
      <c r="P47" s="52">
        <v>6.84851236</v>
      </c>
      <c r="Q47" s="53">
        <v>1.493150770450792</v>
      </c>
      <c r="R47" s="52">
        <v>0.45769243970940227</v>
      </c>
      <c r="S47" s="63">
        <f t="shared" si="4"/>
        <v>0.41669515355131231</v>
      </c>
      <c r="U47" s="63" t="s">
        <v>4</v>
      </c>
      <c r="V47" s="63" t="s">
        <v>230</v>
      </c>
      <c r="W47" s="49">
        <v>9</v>
      </c>
      <c r="X47" s="55">
        <v>11.130837303333331</v>
      </c>
      <c r="Y47" s="15">
        <v>10.547865728770857</v>
      </c>
      <c r="Z47" s="55">
        <v>6.59797104572647</v>
      </c>
      <c r="AA47" s="55">
        <v>1.135299487523463</v>
      </c>
      <c r="AB47" s="55">
        <v>0.94762554166631352</v>
      </c>
      <c r="AC47" s="55">
        <v>1.8867621877777778</v>
      </c>
      <c r="AD47" s="88">
        <v>1.2289395539268431</v>
      </c>
      <c r="AE47" s="55">
        <v>-0.66199921974091991</v>
      </c>
      <c r="AF47" s="15">
        <v>0.65134841152094736</v>
      </c>
      <c r="AG47" s="89"/>
      <c r="AH47" s="63" t="s">
        <v>223</v>
      </c>
      <c r="AJ47" s="73"/>
      <c r="AL47" s="73"/>
      <c r="AM47" s="63">
        <v>6</v>
      </c>
      <c r="AN47" s="73">
        <v>14.248431683333335</v>
      </c>
      <c r="AP47" s="73"/>
      <c r="AR47" s="73"/>
      <c r="AT47" s="73"/>
      <c r="AV47" s="64"/>
      <c r="BE47" s="63" t="s">
        <v>222</v>
      </c>
      <c r="BF47" s="63">
        <v>14</v>
      </c>
      <c r="BG47" s="73">
        <v>6.6785714285714288</v>
      </c>
      <c r="BH47" s="73">
        <v>8.3607304218479133</v>
      </c>
      <c r="BJ47" s="74" t="s">
        <v>76</v>
      </c>
      <c r="BK47" s="74"/>
      <c r="CA47" s="49"/>
      <c r="CB47" s="55"/>
      <c r="CC47" s="15"/>
      <c r="CD47" s="55"/>
      <c r="CE47" s="55"/>
      <c r="CF47" s="55"/>
      <c r="CG47" s="55"/>
      <c r="CH47" s="88"/>
      <c r="CI47" s="55"/>
      <c r="CJ47" s="15"/>
      <c r="CO47" s="49"/>
      <c r="CP47" s="60"/>
      <c r="CQ47" s="60"/>
      <c r="CR47" s="55"/>
      <c r="CS47" s="55"/>
      <c r="CT47" s="55"/>
      <c r="CU47" s="55"/>
      <c r="CV47" s="55"/>
      <c r="CY47" s="116"/>
      <c r="CZ47" s="116"/>
      <c r="DA47" s="116"/>
      <c r="DB47" s="117"/>
      <c r="DC47" s="117"/>
      <c r="DD47" s="117"/>
      <c r="DE47" s="117"/>
      <c r="DF47" s="117"/>
      <c r="DG47" s="117"/>
      <c r="DH47" s="117"/>
      <c r="DI47" s="117"/>
      <c r="DJ47" s="117"/>
    </row>
    <row r="48" spans="1:114" s="63" customFormat="1" x14ac:dyDescent="0.2">
      <c r="A48" s="48" t="s">
        <v>136</v>
      </c>
      <c r="B48" s="49">
        <v>14</v>
      </c>
      <c r="C48" s="60">
        <v>7.029874562142858</v>
      </c>
      <c r="D48" s="51">
        <v>3.6993457348014518</v>
      </c>
      <c r="E48" s="49" t="s">
        <v>286</v>
      </c>
      <c r="F48" s="59">
        <v>0.47123890000000002</v>
      </c>
      <c r="G48" s="50">
        <v>29.452431099999998</v>
      </c>
      <c r="H48" s="60">
        <v>8.5945288888554661</v>
      </c>
      <c r="I48" s="53">
        <v>1.8008757404031108</v>
      </c>
      <c r="J48" s="60">
        <f t="shared" si="5"/>
        <v>1.2225721544362333</v>
      </c>
      <c r="L48" s="48" t="s">
        <v>154</v>
      </c>
      <c r="M48" s="49">
        <v>14</v>
      </c>
      <c r="N48" s="53">
        <v>1.3081559735714285</v>
      </c>
      <c r="O48" s="52">
        <v>-0.75239009999999995</v>
      </c>
      <c r="P48" s="52">
        <v>3.3827764600000001</v>
      </c>
      <c r="Q48" s="53">
        <v>1.2043997568240215</v>
      </c>
      <c r="R48" s="52">
        <v>0.11855450403962231</v>
      </c>
      <c r="S48" s="63">
        <f t="shared" si="4"/>
        <v>0.92068513323824852</v>
      </c>
      <c r="U48" s="63" t="s">
        <v>4</v>
      </c>
      <c r="V48" s="63" t="s">
        <v>227</v>
      </c>
      <c r="W48" s="49">
        <v>9</v>
      </c>
      <c r="X48" s="55">
        <v>1510.1461351111116</v>
      </c>
      <c r="Y48" s="15">
        <v>1669.6561255473171</v>
      </c>
      <c r="Z48" s="55">
        <v>745.89086247005275</v>
      </c>
      <c r="AA48" s="55">
        <v>0.8867017644185452</v>
      </c>
      <c r="AB48" s="55">
        <v>1.1056255330047706</v>
      </c>
      <c r="AC48" s="55">
        <v>6.6145792922222224</v>
      </c>
      <c r="AD48" s="88">
        <v>1.3198356055852845</v>
      </c>
      <c r="AE48" s="55">
        <v>0.31434874469405272</v>
      </c>
      <c r="AF48" s="15">
        <v>0.19953432369269775</v>
      </c>
      <c r="AG48" s="89"/>
      <c r="AH48" s="63" t="s">
        <v>222</v>
      </c>
      <c r="AJ48" s="73"/>
      <c r="AL48" s="73"/>
      <c r="AM48" s="63">
        <v>14</v>
      </c>
      <c r="AN48" s="73">
        <v>7.029874562142858</v>
      </c>
      <c r="AP48" s="73"/>
      <c r="AR48" s="73"/>
      <c r="AT48" s="73"/>
      <c r="AV48" s="64"/>
      <c r="BE48" s="63" t="s">
        <v>45</v>
      </c>
      <c r="BF48" s="63">
        <f>SUM(BF28:BF47)</f>
        <v>501</v>
      </c>
      <c r="BG48" s="74"/>
      <c r="BH48" s="74"/>
      <c r="BI48" s="63">
        <f>SUM(BI28:BI47)</f>
        <v>504</v>
      </c>
      <c r="BJ48" s="74"/>
      <c r="BK48" s="74"/>
      <c r="CA48" s="49"/>
      <c r="CB48" s="55"/>
      <c r="CC48" s="15"/>
      <c r="CD48" s="55"/>
      <c r="CE48" s="55"/>
      <c r="CF48" s="55"/>
      <c r="CG48" s="55"/>
      <c r="CH48" s="88"/>
      <c r="CI48" s="55"/>
      <c r="CJ48" s="15"/>
      <c r="CO48" s="49"/>
      <c r="CP48" s="60"/>
      <c r="CQ48" s="60"/>
      <c r="CR48" s="55"/>
      <c r="CS48" s="55"/>
      <c r="CT48" s="55"/>
      <c r="CU48" s="55"/>
      <c r="CV48" s="55"/>
      <c r="CY48" s="116"/>
      <c r="CZ48" s="116"/>
      <c r="DA48" s="116"/>
      <c r="DB48" s="117"/>
      <c r="DC48" s="117"/>
      <c r="DD48" s="117"/>
      <c r="DE48" s="117"/>
      <c r="DF48" s="117"/>
      <c r="DG48" s="117"/>
      <c r="DH48" s="117"/>
      <c r="DI48" s="117"/>
      <c r="DJ48" s="117"/>
    </row>
    <row r="49" spans="1:114" s="63" customFormat="1" x14ac:dyDescent="0.2">
      <c r="C49" s="64"/>
      <c r="D49" s="64"/>
      <c r="E49" s="64"/>
      <c r="F49" s="64"/>
      <c r="G49" s="64"/>
      <c r="H49" s="64"/>
      <c r="I49" s="64"/>
      <c r="J49" s="64"/>
      <c r="N49" s="64"/>
      <c r="O49" s="64"/>
      <c r="P49" s="64"/>
      <c r="Q49" s="64"/>
      <c r="R49" s="64"/>
      <c r="U49" s="63" t="s">
        <v>233</v>
      </c>
      <c r="V49" s="63" t="s">
        <v>227</v>
      </c>
      <c r="W49" s="49">
        <v>8</v>
      </c>
      <c r="X49" s="55">
        <v>2541.9411562749997</v>
      </c>
      <c r="Y49" s="15">
        <v>3118.5335676398445</v>
      </c>
      <c r="Z49" s="55">
        <v>710.43269900479254</v>
      </c>
      <c r="AA49" s="55">
        <v>1.0822438971073318</v>
      </c>
      <c r="AB49" s="55">
        <v>1.2268315338226761</v>
      </c>
      <c r="AC49" s="55">
        <v>6.5658742212500005</v>
      </c>
      <c r="AD49" s="88">
        <v>2.0891197115282729</v>
      </c>
      <c r="AE49" s="55">
        <v>-0.26098058941832974</v>
      </c>
      <c r="AF49" s="15">
        <v>0.31817845440398179</v>
      </c>
      <c r="AG49" s="88"/>
      <c r="AH49" s="63" t="s">
        <v>46</v>
      </c>
      <c r="AI49" s="63">
        <v>93</v>
      </c>
      <c r="AJ49" s="73">
        <v>922.08421393948083</v>
      </c>
      <c r="AK49" s="63">
        <v>111</v>
      </c>
      <c r="AL49" s="73">
        <v>537.63569533928819</v>
      </c>
      <c r="AM49" s="63">
        <v>156</v>
      </c>
      <c r="AN49" s="73">
        <v>2009.5431303215503</v>
      </c>
      <c r="AO49" s="63">
        <v>196</v>
      </c>
      <c r="AP49" s="73">
        <v>2085.2972054008501</v>
      </c>
      <c r="AQ49" s="63">
        <v>213</v>
      </c>
      <c r="AR49" s="73">
        <v>60.459262743345349</v>
      </c>
      <c r="AS49" s="63">
        <v>167</v>
      </c>
      <c r="AT49" s="73">
        <v>280.24567605706255</v>
      </c>
      <c r="AV49" s="64"/>
      <c r="CA49" s="49"/>
      <c r="CB49" s="55"/>
      <c r="CC49" s="15"/>
      <c r="CD49" s="55"/>
      <c r="CE49" s="55"/>
      <c r="CF49" s="55"/>
      <c r="CG49" s="55"/>
      <c r="CH49" s="88"/>
      <c r="CI49" s="55"/>
      <c r="CJ49" s="15"/>
      <c r="CK49" s="15"/>
      <c r="CL49" s="15"/>
      <c r="CO49" s="49"/>
      <c r="CP49" s="60"/>
      <c r="CQ49" s="60"/>
      <c r="CR49" s="55"/>
      <c r="CS49" s="55"/>
      <c r="CT49" s="55"/>
      <c r="CU49" s="55"/>
      <c r="CV49" s="55"/>
      <c r="CY49" s="116"/>
      <c r="CZ49" s="116"/>
      <c r="DA49" s="116"/>
      <c r="DB49" s="117"/>
      <c r="DC49" s="117"/>
      <c r="DD49" s="117"/>
      <c r="DE49" s="117"/>
      <c r="DF49" s="117"/>
      <c r="DG49" s="117"/>
      <c r="DH49" s="117"/>
      <c r="DI49" s="117"/>
      <c r="DJ49" s="117"/>
    </row>
    <row r="50" spans="1:114" s="63" customFormat="1" x14ac:dyDescent="0.2">
      <c r="A50" s="65" t="s">
        <v>35</v>
      </c>
      <c r="B50" s="47" t="s">
        <v>58</v>
      </c>
      <c r="C50" s="47" t="s">
        <v>59</v>
      </c>
      <c r="D50" s="47" t="s">
        <v>60</v>
      </c>
      <c r="E50" s="47" t="s">
        <v>78</v>
      </c>
      <c r="F50" s="47" t="s">
        <v>61</v>
      </c>
      <c r="G50" s="47" t="s">
        <v>62</v>
      </c>
      <c r="H50" s="47" t="s">
        <v>63</v>
      </c>
      <c r="I50" s="47" t="s">
        <v>64</v>
      </c>
      <c r="J50" s="61" t="s">
        <v>56</v>
      </c>
      <c r="L50" s="65" t="s">
        <v>92</v>
      </c>
      <c r="M50" s="47" t="s">
        <v>58</v>
      </c>
      <c r="N50" s="47" t="s">
        <v>59</v>
      </c>
      <c r="O50" s="47" t="s">
        <v>61</v>
      </c>
      <c r="P50" s="47" t="s">
        <v>62</v>
      </c>
      <c r="Q50" s="47" t="s">
        <v>63</v>
      </c>
      <c r="R50" s="47" t="s">
        <v>64</v>
      </c>
      <c r="U50" s="63" t="s">
        <v>233</v>
      </c>
      <c r="V50" s="63" t="s">
        <v>226</v>
      </c>
      <c r="W50" s="49">
        <v>8</v>
      </c>
      <c r="X50" s="55">
        <v>329.20454853749993</v>
      </c>
      <c r="Y50" s="15">
        <v>678.15190017713951</v>
      </c>
      <c r="Z50" s="55">
        <v>115.01165072589615</v>
      </c>
      <c r="AA50" s="55">
        <v>2.8067964665202232</v>
      </c>
      <c r="AB50" s="55">
        <v>2.059971234267107</v>
      </c>
      <c r="AC50" s="55">
        <v>4.7450334337500006</v>
      </c>
      <c r="AD50" s="88">
        <v>1.3219298156607229</v>
      </c>
      <c r="AE50" s="55">
        <v>1.420988330300536</v>
      </c>
      <c r="AF50" s="15">
        <v>0.27859230796104245</v>
      </c>
      <c r="AG50" s="88"/>
      <c r="AJ50" s="73"/>
      <c r="AL50" s="73"/>
      <c r="AN50" s="73"/>
      <c r="AP50" s="73"/>
      <c r="AR50" s="73"/>
      <c r="AT50" s="73"/>
      <c r="AV50" s="64"/>
      <c r="CA50" s="49"/>
      <c r="CB50" s="55"/>
      <c r="CC50" s="15"/>
      <c r="CD50" s="55"/>
      <c r="CE50" s="55"/>
      <c r="CF50" s="55"/>
      <c r="CG50" s="55"/>
      <c r="CH50" s="88"/>
      <c r="CI50" s="55"/>
      <c r="CJ50" s="15"/>
      <c r="CK50" s="15"/>
      <c r="CL50" s="15"/>
      <c r="CO50" s="49"/>
      <c r="CP50" s="60"/>
      <c r="CQ50" s="60"/>
      <c r="CR50" s="55"/>
      <c r="CS50" s="55"/>
      <c r="CT50" s="55"/>
      <c r="CU50" s="55"/>
      <c r="CV50" s="55"/>
      <c r="CY50" s="116"/>
      <c r="CZ50" s="116"/>
      <c r="DA50" s="116"/>
      <c r="DB50" s="117"/>
      <c r="DC50" s="117"/>
      <c r="DD50" s="117"/>
      <c r="DE50" s="117"/>
      <c r="DF50" s="117"/>
      <c r="DG50" s="117"/>
      <c r="DH50" s="117"/>
      <c r="DI50" s="117"/>
      <c r="DJ50" s="117"/>
    </row>
    <row r="51" spans="1:114" s="63" customFormat="1" x14ac:dyDescent="0.2">
      <c r="A51" s="48" t="s">
        <v>155</v>
      </c>
      <c r="B51" s="49">
        <v>7</v>
      </c>
      <c r="C51" s="60">
        <v>7.9358874385714282</v>
      </c>
      <c r="D51" s="51">
        <v>4.823028563027135</v>
      </c>
      <c r="E51" s="49" t="s">
        <v>79</v>
      </c>
      <c r="F51" s="51">
        <v>0.94247780000000003</v>
      </c>
      <c r="G51" s="50">
        <v>17.278759600000001</v>
      </c>
      <c r="H51" s="60">
        <v>6.913918891318878</v>
      </c>
      <c r="I51" s="53">
        <v>0.50211543735835285</v>
      </c>
      <c r="J51" s="60">
        <f>H51/C51</f>
        <v>0.87122189482106382</v>
      </c>
      <c r="L51" s="48" t="s">
        <v>168</v>
      </c>
      <c r="M51" s="49">
        <v>7</v>
      </c>
      <c r="N51" s="53">
        <v>1.5734020657142858</v>
      </c>
      <c r="O51" s="53">
        <v>-5.9242900000000001E-2</v>
      </c>
      <c r="P51" s="52">
        <v>2.8494779800000001</v>
      </c>
      <c r="Q51" s="53">
        <v>1.2177596267638817</v>
      </c>
      <c r="R51" s="53">
        <v>-0.48886675604367802</v>
      </c>
      <c r="S51" s="63">
        <f t="shared" ref="S51:S63" si="6">Q51/N51</f>
        <v>0.77396595142453228</v>
      </c>
      <c r="U51" s="63" t="s">
        <v>233</v>
      </c>
      <c r="V51" s="63" t="s">
        <v>229</v>
      </c>
      <c r="W51" s="49">
        <v>7</v>
      </c>
      <c r="X51" s="55">
        <v>7.9358874385714282</v>
      </c>
      <c r="Y51" s="15">
        <v>6.913918891318878</v>
      </c>
      <c r="Z51" s="55">
        <v>4.823028563027135</v>
      </c>
      <c r="AA51" s="55">
        <v>0.50211543735835285</v>
      </c>
      <c r="AB51" s="55">
        <v>0.87122189482106382</v>
      </c>
      <c r="AC51" s="55">
        <v>1.5734020657142858</v>
      </c>
      <c r="AD51" s="88">
        <v>1.2177596267638817</v>
      </c>
      <c r="AE51" s="55">
        <v>-0.48886675604367802</v>
      </c>
      <c r="AF51" s="15">
        <v>0.77396595142453228</v>
      </c>
      <c r="AG51" s="89"/>
      <c r="AJ51" s="73"/>
      <c r="AL51" s="73"/>
      <c r="AN51" s="73"/>
      <c r="AP51" s="73"/>
      <c r="AR51" s="73"/>
      <c r="AT51" s="73"/>
      <c r="AV51" s="64"/>
      <c r="BF51" s="63" t="s">
        <v>235</v>
      </c>
      <c r="BI51" s="63" t="s">
        <v>234</v>
      </c>
      <c r="BY51" s="15"/>
      <c r="CA51" s="49"/>
      <c r="CB51" s="55"/>
      <c r="CC51" s="15"/>
      <c r="CD51" s="55"/>
      <c r="CE51" s="55"/>
      <c r="CF51" s="55"/>
      <c r="CG51" s="55"/>
      <c r="CH51" s="88"/>
      <c r="CI51" s="55"/>
      <c r="CJ51" s="15"/>
      <c r="CO51" s="49"/>
      <c r="CP51" s="60"/>
      <c r="CQ51" s="60"/>
      <c r="CR51" s="55"/>
      <c r="CS51" s="55"/>
      <c r="CT51" s="55"/>
      <c r="CU51" s="55"/>
      <c r="CV51" s="55"/>
      <c r="CY51" s="116"/>
      <c r="CZ51" s="116"/>
      <c r="DA51" s="116"/>
      <c r="DB51" s="117"/>
      <c r="DC51" s="117"/>
      <c r="DD51" s="117"/>
      <c r="DE51" s="117"/>
      <c r="DF51" s="117"/>
      <c r="DG51" s="117"/>
      <c r="DH51" s="117"/>
      <c r="DI51" s="117"/>
      <c r="DJ51" s="117"/>
    </row>
    <row r="52" spans="1:114" s="63" customFormat="1" x14ac:dyDescent="0.2">
      <c r="A52" s="48" t="s">
        <v>156</v>
      </c>
      <c r="B52" s="49">
        <v>1</v>
      </c>
      <c r="C52" s="60">
        <v>32.986722899999997</v>
      </c>
      <c r="D52" s="51">
        <v>32.986722900000004</v>
      </c>
      <c r="E52" s="49" t="s">
        <v>299</v>
      </c>
      <c r="F52" s="51">
        <v>32.986722899999997</v>
      </c>
      <c r="G52" s="50">
        <v>32.986722899999997</v>
      </c>
      <c r="H52" s="60" t="s">
        <v>76</v>
      </c>
      <c r="I52" s="53" t="s">
        <v>76</v>
      </c>
      <c r="J52" s="60" t="e">
        <f t="shared" ref="J52:J63" si="7">H52/C52</f>
        <v>#VALUE!</v>
      </c>
      <c r="L52" s="48" t="s">
        <v>169</v>
      </c>
      <c r="M52" s="49">
        <v>1</v>
      </c>
      <c r="N52" s="53">
        <v>3.4961051400000001</v>
      </c>
      <c r="O52" s="53">
        <v>3.4961051400000001</v>
      </c>
      <c r="P52" s="52">
        <v>3.4961051400000001</v>
      </c>
      <c r="Q52" s="53" t="s">
        <v>76</v>
      </c>
      <c r="R52" s="53" t="s">
        <v>76</v>
      </c>
      <c r="S52" s="63" t="e">
        <f t="shared" si="6"/>
        <v>#VALUE!</v>
      </c>
      <c r="U52" s="63" t="s">
        <v>15</v>
      </c>
      <c r="V52" s="63" t="s">
        <v>229</v>
      </c>
      <c r="W52" s="49">
        <v>6</v>
      </c>
      <c r="X52" s="55">
        <v>4.5487643716666657</v>
      </c>
      <c r="Y52" s="15">
        <v>4.6138660749747791</v>
      </c>
      <c r="Z52" s="55">
        <v>2.6627941653299154</v>
      </c>
      <c r="AA52" s="55">
        <v>1.0317403544504105</v>
      </c>
      <c r="AB52" s="55">
        <v>1.0143119533105778</v>
      </c>
      <c r="AC52" s="55">
        <v>0.97937600000000002</v>
      </c>
      <c r="AD52" s="88">
        <v>1.234694124032242</v>
      </c>
      <c r="AE52" s="55">
        <v>-0.34253489665557624</v>
      </c>
      <c r="AF52" s="15">
        <v>1.2606946913465737</v>
      </c>
      <c r="AG52" s="89"/>
      <c r="AJ52" s="73"/>
      <c r="AL52" s="73"/>
      <c r="AN52" s="73"/>
      <c r="AP52" s="73"/>
      <c r="AR52" s="73"/>
      <c r="AT52" s="73"/>
      <c r="AV52" s="64"/>
      <c r="BE52" s="63" t="s">
        <v>2</v>
      </c>
      <c r="BF52" s="74" t="s">
        <v>238</v>
      </c>
      <c r="BG52" s="74" t="s">
        <v>59</v>
      </c>
      <c r="BH52" s="74" t="s">
        <v>237</v>
      </c>
      <c r="BI52" s="74" t="s">
        <v>238</v>
      </c>
      <c r="BJ52" s="74" t="s">
        <v>59</v>
      </c>
      <c r="BK52" s="74" t="s">
        <v>237</v>
      </c>
      <c r="BL52" s="74" t="s">
        <v>45</v>
      </c>
      <c r="BY52" s="15"/>
      <c r="CA52" s="49"/>
      <c r="CB52" s="55"/>
      <c r="CC52" s="15"/>
      <c r="CD52" s="55"/>
      <c r="CE52" s="55"/>
      <c r="CF52" s="55"/>
      <c r="CG52" s="55"/>
      <c r="CH52" s="88"/>
      <c r="CI52" s="55"/>
      <c r="CJ52" s="15"/>
      <c r="CO52" s="49"/>
      <c r="CP52" s="60"/>
      <c r="CQ52" s="60"/>
      <c r="CR52" s="55"/>
      <c r="CS52" s="55"/>
      <c r="CT52" s="55"/>
      <c r="CU52" s="55"/>
      <c r="CV52" s="55"/>
      <c r="CY52" s="116"/>
      <c r="CZ52" s="116"/>
      <c r="DA52" s="116"/>
      <c r="DB52" s="117"/>
      <c r="DC52" s="117"/>
      <c r="DD52" s="117"/>
      <c r="DE52" s="117"/>
      <c r="DF52" s="117"/>
      <c r="DG52" s="117"/>
      <c r="DH52" s="117"/>
      <c r="DI52" s="117"/>
      <c r="DJ52" s="117"/>
    </row>
    <row r="53" spans="1:114" s="63" customFormat="1" x14ac:dyDescent="0.2">
      <c r="A53" s="48" t="s">
        <v>157</v>
      </c>
      <c r="B53" s="49">
        <v>196</v>
      </c>
      <c r="C53" s="60">
        <v>1483.1152369537751</v>
      </c>
      <c r="D53" s="51">
        <v>175.57112831972245</v>
      </c>
      <c r="E53" s="49" t="s">
        <v>300</v>
      </c>
      <c r="F53" s="51">
        <v>0.78539815999999996</v>
      </c>
      <c r="G53" s="50">
        <v>33772.120999999999</v>
      </c>
      <c r="H53" s="60">
        <v>3692.7935545172099</v>
      </c>
      <c r="I53" s="53">
        <v>5.137331071233306</v>
      </c>
      <c r="J53" s="60">
        <f t="shared" si="7"/>
        <v>2.4898898362759554</v>
      </c>
      <c r="L53" s="48" t="s">
        <v>170</v>
      </c>
      <c r="M53" s="49">
        <v>196</v>
      </c>
      <c r="N53" s="53">
        <v>5.1680442502040798</v>
      </c>
      <c r="O53" s="53">
        <v>-0.24156449999999999</v>
      </c>
      <c r="P53" s="52">
        <v>10.427390900000001</v>
      </c>
      <c r="Q53" s="53">
        <v>2.4169698952469458</v>
      </c>
      <c r="R53" s="53">
        <v>-0.16471498528727954</v>
      </c>
      <c r="S53" s="63">
        <f t="shared" si="6"/>
        <v>0.46767592888770304</v>
      </c>
      <c r="U53" s="63" t="s">
        <v>232</v>
      </c>
      <c r="V53" s="63" t="s">
        <v>223</v>
      </c>
      <c r="W53" s="49">
        <v>6</v>
      </c>
      <c r="X53" s="55">
        <v>14.248431683333335</v>
      </c>
      <c r="Y53" s="15">
        <v>27.417586601740773</v>
      </c>
      <c r="Z53" s="55">
        <v>2.0172454109357809</v>
      </c>
      <c r="AA53" s="55">
        <v>2.3528508493952702</v>
      </c>
      <c r="AB53" s="55">
        <v>1.9242529431370088</v>
      </c>
      <c r="AC53" s="55">
        <v>0.70173292333333337</v>
      </c>
      <c r="AD53" s="88">
        <v>2.4426829673334716</v>
      </c>
      <c r="AE53" s="55">
        <v>0.2707535114511288</v>
      </c>
      <c r="AF53" s="15">
        <v>3.4809296900740705</v>
      </c>
      <c r="AG53" s="89"/>
      <c r="AJ53" s="73"/>
      <c r="AL53" s="73"/>
      <c r="AN53" s="73"/>
      <c r="AP53" s="73"/>
      <c r="AR53" s="73"/>
      <c r="AT53" s="73"/>
      <c r="AV53" s="64"/>
      <c r="BE53" s="63" t="s">
        <v>229</v>
      </c>
      <c r="BG53" s="73"/>
      <c r="BH53" s="73"/>
      <c r="BJ53" s="73"/>
      <c r="BK53" s="73"/>
      <c r="BL53" s="63">
        <f t="shared" ref="BL53:BL72" si="8">SUM(BI53,BF53,BI28,BF28,BI4,BF4)</f>
        <v>52</v>
      </c>
      <c r="CA53" s="49"/>
      <c r="CB53" s="55"/>
      <c r="CC53" s="15"/>
      <c r="CD53" s="55"/>
      <c r="CE53" s="55"/>
      <c r="CF53" s="55"/>
      <c r="CG53" s="55"/>
      <c r="CH53" s="88"/>
      <c r="CI53" s="55"/>
      <c r="CJ53" s="15"/>
      <c r="CO53" s="49"/>
      <c r="CP53" s="60"/>
      <c r="CQ53" s="60"/>
      <c r="CR53" s="55"/>
      <c r="CS53" s="55"/>
      <c r="CT53" s="55"/>
      <c r="CU53" s="55"/>
      <c r="CV53" s="55"/>
      <c r="CY53" s="116"/>
      <c r="CZ53" s="116"/>
      <c r="DA53" s="116"/>
      <c r="DB53" s="117"/>
      <c r="DC53" s="117"/>
      <c r="DD53" s="117"/>
      <c r="DE53" s="117"/>
      <c r="DF53" s="117"/>
      <c r="DG53" s="117"/>
      <c r="DH53" s="117"/>
      <c r="DI53" s="117"/>
      <c r="DJ53" s="117"/>
    </row>
    <row r="54" spans="1:114" s="63" customFormat="1" x14ac:dyDescent="0.2">
      <c r="A54" s="48" t="s">
        <v>158</v>
      </c>
      <c r="B54" s="49">
        <v>133</v>
      </c>
      <c r="C54" s="60">
        <v>1613.0350985349619</v>
      </c>
      <c r="D54" s="51">
        <v>250.1062300358607</v>
      </c>
      <c r="E54" s="49" t="s">
        <v>79</v>
      </c>
      <c r="F54" s="51">
        <v>0.78539815999999996</v>
      </c>
      <c r="G54" s="50">
        <v>23816.4139</v>
      </c>
      <c r="H54" s="60">
        <v>4007.8121139230288</v>
      </c>
      <c r="I54" s="53">
        <v>3.7811528994878989</v>
      </c>
      <c r="J54" s="60">
        <f t="shared" si="7"/>
        <v>2.4846403637237167</v>
      </c>
      <c r="L54" s="48" t="s">
        <v>171</v>
      </c>
      <c r="M54" s="49">
        <v>133</v>
      </c>
      <c r="N54" s="53">
        <v>5.5218857476691738</v>
      </c>
      <c r="O54" s="53">
        <v>-0.24156449999999999</v>
      </c>
      <c r="P54" s="52">
        <v>10.0781303</v>
      </c>
      <c r="Q54" s="53">
        <v>2.0548015874125256</v>
      </c>
      <c r="R54" s="53">
        <v>-3.6338407988818718E-2</v>
      </c>
      <c r="S54" s="63">
        <f t="shared" si="6"/>
        <v>0.37211954055367258</v>
      </c>
      <c r="U54" s="63" t="s">
        <v>4</v>
      </c>
      <c r="V54" s="63" t="s">
        <v>229</v>
      </c>
      <c r="W54" s="49">
        <v>5</v>
      </c>
      <c r="X54" s="55">
        <v>3.7306412780000002</v>
      </c>
      <c r="Y54" s="15">
        <v>1.4693454218132449</v>
      </c>
      <c r="Z54" s="55">
        <v>3.5057141183670497</v>
      </c>
      <c r="AA54" s="55">
        <v>0.65025614582868585</v>
      </c>
      <c r="AB54" s="55">
        <v>0.3938586726303962</v>
      </c>
      <c r="AC54" s="55">
        <v>1.254394242</v>
      </c>
      <c r="AD54" s="88">
        <v>0.39505709770117897</v>
      </c>
      <c r="AE54" s="55">
        <v>0.13527900021441572</v>
      </c>
      <c r="AF54" s="15">
        <v>0.3149385452147021</v>
      </c>
      <c r="AG54" s="89"/>
      <c r="AJ54" s="73"/>
      <c r="AL54" s="73"/>
      <c r="AN54" s="73"/>
      <c r="AP54" s="73"/>
      <c r="AR54" s="73"/>
      <c r="AT54" s="73"/>
      <c r="AV54" s="64"/>
      <c r="BE54" s="63" t="s">
        <v>231</v>
      </c>
      <c r="BF54" s="63">
        <v>1</v>
      </c>
      <c r="BG54" s="73">
        <v>30.6</v>
      </c>
      <c r="BH54" s="73">
        <v>0</v>
      </c>
      <c r="BI54" s="63">
        <v>2</v>
      </c>
      <c r="BJ54" s="73">
        <v>105.25</v>
      </c>
      <c r="BK54" s="73">
        <v>22.273863607376246</v>
      </c>
      <c r="BL54" s="63">
        <f t="shared" si="8"/>
        <v>17</v>
      </c>
      <c r="CA54" s="49"/>
      <c r="CB54" s="55"/>
      <c r="CC54" s="15"/>
      <c r="CD54" s="55"/>
      <c r="CE54" s="55"/>
      <c r="CF54" s="55"/>
      <c r="CG54" s="55"/>
      <c r="CH54" s="88"/>
      <c r="CI54" s="55"/>
      <c r="CJ54" s="15"/>
      <c r="CO54" s="49"/>
      <c r="CP54" s="60"/>
      <c r="CQ54" s="60"/>
      <c r="CR54" s="55"/>
      <c r="CS54" s="55"/>
      <c r="CT54" s="55"/>
      <c r="CU54" s="55"/>
      <c r="CV54" s="55"/>
      <c r="CY54" s="116"/>
      <c r="CZ54" s="116"/>
      <c r="DA54" s="116"/>
      <c r="DB54" s="117"/>
      <c r="DC54" s="117"/>
      <c r="DD54" s="117"/>
      <c r="DE54" s="117"/>
      <c r="DF54" s="117"/>
      <c r="DG54" s="117"/>
      <c r="DH54" s="117"/>
      <c r="DI54" s="117"/>
      <c r="DJ54" s="117"/>
    </row>
    <row r="55" spans="1:114" x14ac:dyDescent="0.2">
      <c r="A55" s="48" t="s">
        <v>159</v>
      </c>
      <c r="B55" s="49">
        <v>19</v>
      </c>
      <c r="C55" s="60">
        <v>1620.9894700526315</v>
      </c>
      <c r="D55" s="51">
        <v>833.22854389025656</v>
      </c>
      <c r="E55" s="49" t="s">
        <v>79</v>
      </c>
      <c r="F55" s="51">
        <v>26.703537600000001</v>
      </c>
      <c r="G55" s="50">
        <v>5968.24064</v>
      </c>
      <c r="H55" s="60">
        <v>1523.7612797554389</v>
      </c>
      <c r="I55" s="53">
        <v>1.4169221076834573</v>
      </c>
      <c r="J55" s="60">
        <f t="shared" si="7"/>
        <v>0.9400192338732245</v>
      </c>
      <c r="L55" s="48" t="s">
        <v>172</v>
      </c>
      <c r="M55" s="49">
        <v>19</v>
      </c>
      <c r="N55" s="53">
        <v>6.7253079668421059</v>
      </c>
      <c r="O55" s="53">
        <v>3.2847960500000002</v>
      </c>
      <c r="P55" s="52">
        <v>8.6942074599999994</v>
      </c>
      <c r="Q55" s="53">
        <v>1.4752341645245342</v>
      </c>
      <c r="R55" s="53">
        <v>-0.95956059383412129</v>
      </c>
      <c r="S55" s="63">
        <f t="shared" si="6"/>
        <v>0.21935562977902348</v>
      </c>
      <c r="U55" s="63" t="s">
        <v>15</v>
      </c>
      <c r="V55" s="63" t="s">
        <v>224</v>
      </c>
      <c r="W55" s="49">
        <v>4</v>
      </c>
      <c r="X55" s="55">
        <v>78.981602809999998</v>
      </c>
      <c r="Y55" s="15">
        <v>89.076694712588804</v>
      </c>
      <c r="Z55" s="55">
        <v>42.90449844682076</v>
      </c>
      <c r="AA55" s="55">
        <v>1.3456643677389901</v>
      </c>
      <c r="AB55" s="55">
        <v>1.1278157386457932</v>
      </c>
      <c r="AC55" s="55">
        <v>3.7589766825000002</v>
      </c>
      <c r="AD55" s="88">
        <v>1.3586478304334104</v>
      </c>
      <c r="AE55" s="55">
        <v>0.12360572500065574</v>
      </c>
      <c r="AF55" s="15">
        <v>0.36144087744907427</v>
      </c>
      <c r="AG55" s="89"/>
      <c r="BE55" s="63" t="s">
        <v>236</v>
      </c>
      <c r="BF55" s="63">
        <v>93</v>
      </c>
      <c r="BG55" s="73">
        <v>2.897849462365591</v>
      </c>
      <c r="BH55" s="73">
        <v>5.472182191193367</v>
      </c>
      <c r="BI55" s="63">
        <v>132</v>
      </c>
      <c r="BJ55" s="73">
        <v>11.644696969696964</v>
      </c>
      <c r="BK55" s="73">
        <v>70.481660561311898</v>
      </c>
      <c r="BL55" s="63">
        <f t="shared" si="8"/>
        <v>728</v>
      </c>
      <c r="BY55" s="63"/>
      <c r="BZ55" s="63"/>
      <c r="CA55" s="49"/>
      <c r="CB55" s="55"/>
      <c r="CD55" s="55"/>
      <c r="CE55" s="55"/>
      <c r="CF55" s="55"/>
      <c r="CG55" s="55"/>
      <c r="CH55" s="88"/>
      <c r="CI55" s="55"/>
      <c r="CK55" s="63"/>
      <c r="CL55" s="63"/>
      <c r="CM55" s="63"/>
      <c r="CN55" s="63"/>
      <c r="CO55" s="49"/>
      <c r="CP55" s="60"/>
      <c r="CQ55" s="60"/>
      <c r="CU55" s="55"/>
      <c r="CV55" s="55"/>
    </row>
    <row r="56" spans="1:114" x14ac:dyDescent="0.2">
      <c r="A56" s="48" t="s">
        <v>160</v>
      </c>
      <c r="B56" s="49">
        <v>8</v>
      </c>
      <c r="C56" s="60">
        <v>2541.9411562749997</v>
      </c>
      <c r="D56" s="51">
        <v>710.43269900479254</v>
      </c>
      <c r="E56" s="49" t="s">
        <v>79</v>
      </c>
      <c r="F56" s="51">
        <v>37.699111799999997</v>
      </c>
      <c r="G56" s="50">
        <v>8017.3444499999996</v>
      </c>
      <c r="H56" s="60">
        <v>3118.5335676398445</v>
      </c>
      <c r="I56" s="53">
        <v>1.0822438971073318</v>
      </c>
      <c r="J56" s="60">
        <f t="shared" si="7"/>
        <v>1.2268315338226761</v>
      </c>
      <c r="L56" s="48" t="s">
        <v>173</v>
      </c>
      <c r="M56" s="49">
        <v>8</v>
      </c>
      <c r="N56" s="53">
        <v>6.5658742212500005</v>
      </c>
      <c r="O56" s="53">
        <v>3.6296365399999999</v>
      </c>
      <c r="P56" s="52">
        <v>8.9893625299999993</v>
      </c>
      <c r="Q56" s="53">
        <v>2.0891197115282729</v>
      </c>
      <c r="R56" s="53">
        <v>-0.26098058941832974</v>
      </c>
      <c r="S56" s="63">
        <f t="shared" si="6"/>
        <v>0.31817845440398179</v>
      </c>
      <c r="U56" s="63" t="s">
        <v>232</v>
      </c>
      <c r="V56" s="63" t="s">
        <v>215</v>
      </c>
      <c r="W56" s="49">
        <v>4</v>
      </c>
      <c r="X56" s="55">
        <v>143.23698994249997</v>
      </c>
      <c r="Y56" s="15">
        <v>131.74312844786414</v>
      </c>
      <c r="Z56" s="55">
        <v>75.351717805629079</v>
      </c>
      <c r="AA56" s="55">
        <v>0.80621663238481134</v>
      </c>
      <c r="AB56" s="55">
        <v>0.91975633180193295</v>
      </c>
      <c r="AC56" s="55">
        <v>4.3221667225000004</v>
      </c>
      <c r="AD56" s="88">
        <v>1.6571392847368791</v>
      </c>
      <c r="AE56" s="55">
        <v>-1.4464612013268385</v>
      </c>
      <c r="AF56" s="15">
        <v>0.38340475764395482</v>
      </c>
      <c r="AG56" s="89"/>
      <c r="BE56" s="63" t="s">
        <v>216</v>
      </c>
      <c r="BF56" s="63"/>
      <c r="BG56" s="73"/>
      <c r="BH56" s="73"/>
      <c r="BI56" s="63"/>
      <c r="BJ56" s="73"/>
      <c r="BK56" s="73"/>
      <c r="BL56" s="63">
        <f t="shared" si="8"/>
        <v>164</v>
      </c>
      <c r="BY56" s="63"/>
      <c r="BZ56" s="63"/>
      <c r="CA56" s="49"/>
      <c r="CB56" s="55"/>
      <c r="CD56" s="55"/>
      <c r="CE56" s="55"/>
      <c r="CF56" s="55"/>
      <c r="CG56" s="55"/>
      <c r="CH56" s="88"/>
      <c r="CI56" s="55"/>
      <c r="CK56" s="63"/>
      <c r="CL56" s="63"/>
      <c r="CM56" s="63"/>
      <c r="CN56" s="63"/>
      <c r="CO56" s="49"/>
      <c r="CP56" s="60"/>
      <c r="CQ56" s="60"/>
      <c r="CU56" s="55"/>
      <c r="CV56" s="55"/>
    </row>
    <row r="57" spans="1:114" x14ac:dyDescent="0.2">
      <c r="A57" s="48" t="s">
        <v>161</v>
      </c>
      <c r="B57" s="49">
        <v>1</v>
      </c>
      <c r="C57" s="60">
        <v>2324.7785600000002</v>
      </c>
      <c r="D57" s="51">
        <v>2324.7785600000002</v>
      </c>
      <c r="E57" s="49" t="s">
        <v>301</v>
      </c>
      <c r="F57" s="51">
        <v>2324.7785600000002</v>
      </c>
      <c r="G57" s="50">
        <v>2324.7785600000002</v>
      </c>
      <c r="H57" s="60" t="s">
        <v>76</v>
      </c>
      <c r="I57" s="53" t="s">
        <v>76</v>
      </c>
      <c r="J57" s="60" t="e">
        <f t="shared" si="7"/>
        <v>#VALUE!</v>
      </c>
      <c r="L57" s="48" t="s">
        <v>174</v>
      </c>
      <c r="M57" s="49">
        <v>1</v>
      </c>
      <c r="N57" s="53">
        <v>7.7513800699999997</v>
      </c>
      <c r="O57" s="53">
        <v>7.7513800699999997</v>
      </c>
      <c r="P57" s="52">
        <v>7.7513800699999997</v>
      </c>
      <c r="Q57" s="53" t="s">
        <v>76</v>
      </c>
      <c r="R57" s="53" t="s">
        <v>76</v>
      </c>
      <c r="S57" s="63" t="e">
        <f t="shared" si="6"/>
        <v>#VALUE!</v>
      </c>
      <c r="U57" s="63" t="s">
        <v>15</v>
      </c>
      <c r="V57" s="63" t="s">
        <v>227</v>
      </c>
      <c r="W57" s="49">
        <v>3</v>
      </c>
      <c r="X57" s="55">
        <v>2076.9854406666673</v>
      </c>
      <c r="Y57" s="15">
        <v>1787.9032866887949</v>
      </c>
      <c r="Z57" s="55">
        <v>1650.1461912734173</v>
      </c>
      <c r="AA57" s="55">
        <v>1.7107760965658241</v>
      </c>
      <c r="AB57" s="55">
        <v>0.8608164754948483</v>
      </c>
      <c r="AC57" s="55">
        <v>7.4086191633333334</v>
      </c>
      <c r="AD57" s="88">
        <v>0.80133903726001965</v>
      </c>
      <c r="AE57" s="55">
        <v>1.6351625477646896</v>
      </c>
      <c r="AF57" s="15">
        <v>0.10816307595158881</v>
      </c>
      <c r="AG57" s="89"/>
      <c r="BE57" s="63" t="s">
        <v>217</v>
      </c>
      <c r="BF57" s="63">
        <v>24</v>
      </c>
      <c r="BG57" s="73">
        <v>3.6124999999999998</v>
      </c>
      <c r="BH57" s="73">
        <v>5.3621307007731458</v>
      </c>
      <c r="BI57" s="63">
        <v>101</v>
      </c>
      <c r="BJ57" s="73">
        <v>12.478217821782174</v>
      </c>
      <c r="BK57" s="73">
        <v>34.164137934273704</v>
      </c>
      <c r="BL57" s="63">
        <f t="shared" si="8"/>
        <v>468</v>
      </c>
      <c r="BY57" s="63"/>
      <c r="BZ57" s="63"/>
      <c r="CA57" s="49"/>
      <c r="CB57" s="55"/>
      <c r="CD57" s="55"/>
      <c r="CE57" s="55"/>
      <c r="CF57" s="55"/>
      <c r="CG57" s="55"/>
      <c r="CH57" s="88"/>
      <c r="CI57" s="55"/>
      <c r="CK57" s="63"/>
      <c r="CL57" s="63"/>
      <c r="CM57" s="63"/>
      <c r="CN57" s="63"/>
      <c r="CO57" s="49"/>
      <c r="CP57" s="60"/>
      <c r="CQ57" s="60"/>
      <c r="CU57" s="55"/>
      <c r="CV57" s="55"/>
    </row>
    <row r="58" spans="1:114" x14ac:dyDescent="0.2">
      <c r="A58" s="48" t="s">
        <v>162</v>
      </c>
      <c r="B58" s="49">
        <v>19</v>
      </c>
      <c r="C58" s="60">
        <v>3.2519617647368424</v>
      </c>
      <c r="D58" s="51">
        <v>2.2239648486516663</v>
      </c>
      <c r="E58" s="49" t="s">
        <v>79</v>
      </c>
      <c r="F58" s="51">
        <v>0.37699112000000001</v>
      </c>
      <c r="G58" s="50">
        <v>7.8539816299999998</v>
      </c>
      <c r="H58" s="60">
        <v>2.4179359374440939</v>
      </c>
      <c r="I58" s="53">
        <v>0.52592495047246834</v>
      </c>
      <c r="J58" s="60">
        <f t="shared" si="7"/>
        <v>0.74353147803377073</v>
      </c>
      <c r="L58" s="48" t="s">
        <v>175</v>
      </c>
      <c r="M58" s="49">
        <v>19</v>
      </c>
      <c r="N58" s="53">
        <v>0.79929156684210545</v>
      </c>
      <c r="O58" s="53">
        <v>-0.97553369999999995</v>
      </c>
      <c r="P58" s="52">
        <v>2.0610206199999999</v>
      </c>
      <c r="Q58" s="53">
        <v>1.0107543426318391</v>
      </c>
      <c r="R58" s="53">
        <v>-0.60699009007845017</v>
      </c>
      <c r="S58" s="63">
        <f t="shared" si="6"/>
        <v>1.2645627510186237</v>
      </c>
      <c r="U58" s="63" t="s">
        <v>232</v>
      </c>
      <c r="V58" s="63" t="s">
        <v>226</v>
      </c>
      <c r="W58" s="49">
        <v>3</v>
      </c>
      <c r="X58" s="55">
        <v>19.778943743333336</v>
      </c>
      <c r="Y58" s="15">
        <v>20.174199504535668</v>
      </c>
      <c r="Z58" s="55">
        <v>7.7110725923932835</v>
      </c>
      <c r="AA58" s="55">
        <v>0.42246691343672615</v>
      </c>
      <c r="AB58" s="55">
        <v>1.0199836637553286</v>
      </c>
      <c r="AC58" s="55">
        <v>2.0426573033333333</v>
      </c>
      <c r="AD58" s="88">
        <v>2.2104320703867386</v>
      </c>
      <c r="AE58" s="55">
        <v>-1.4635133817161921</v>
      </c>
      <c r="AF58" s="15">
        <v>1.0821355431376669</v>
      </c>
      <c r="AG58" s="89"/>
      <c r="BE58" s="63" t="s">
        <v>230</v>
      </c>
      <c r="BF58" s="63"/>
      <c r="BG58" s="73"/>
      <c r="BH58" s="73"/>
      <c r="BI58" s="63"/>
      <c r="BJ58" s="73"/>
      <c r="BK58" s="73"/>
      <c r="BL58" s="63">
        <f t="shared" si="8"/>
        <v>9</v>
      </c>
      <c r="BY58" s="63"/>
      <c r="BZ58" s="63"/>
      <c r="CA58" s="49"/>
      <c r="CB58" s="55"/>
      <c r="CD58" s="55"/>
      <c r="CE58" s="55"/>
      <c r="CF58" s="55"/>
      <c r="CG58" s="55"/>
      <c r="CH58" s="88"/>
      <c r="CI58" s="55"/>
      <c r="CK58" s="63"/>
      <c r="CL58" s="63"/>
      <c r="CM58" s="63"/>
      <c r="CN58" s="63"/>
      <c r="CO58" s="49"/>
      <c r="CP58" s="60"/>
      <c r="CQ58" s="60"/>
      <c r="CU58" s="55"/>
      <c r="CV58" s="55"/>
    </row>
    <row r="59" spans="1:114" x14ac:dyDescent="0.2">
      <c r="A59" s="48" t="s">
        <v>163</v>
      </c>
      <c r="B59" s="49">
        <v>71</v>
      </c>
      <c r="C59" s="60">
        <v>15693.414494098872</v>
      </c>
      <c r="D59" s="51">
        <v>846.02671042332975</v>
      </c>
      <c r="E59" s="49" t="s">
        <v>79</v>
      </c>
      <c r="F59" s="51">
        <v>0.78539815999999996</v>
      </c>
      <c r="G59" s="50">
        <v>320982.80499999999</v>
      </c>
      <c r="H59" s="60">
        <v>46337.865823132335</v>
      </c>
      <c r="I59" s="53">
        <v>4.8862865842648695</v>
      </c>
      <c r="J59" s="60">
        <f t="shared" si="7"/>
        <v>2.9526949562542026</v>
      </c>
      <c r="L59" s="48" t="s">
        <v>176</v>
      </c>
      <c r="M59" s="49">
        <v>71</v>
      </c>
      <c r="N59" s="53">
        <v>6.7405509304225362</v>
      </c>
      <c r="O59" s="53">
        <v>-0.24156449999999999</v>
      </c>
      <c r="P59" s="52">
        <v>12.679142799999999</v>
      </c>
      <c r="Q59" s="53">
        <v>3.0651607326892765</v>
      </c>
      <c r="R59" s="53">
        <v>-0.44715024369059908</v>
      </c>
      <c r="S59" s="63">
        <f t="shared" si="6"/>
        <v>0.45473445187619621</v>
      </c>
      <c r="U59" s="15" t="s">
        <v>234</v>
      </c>
      <c r="V59" s="63" t="s">
        <v>228</v>
      </c>
      <c r="W59" s="49">
        <v>3</v>
      </c>
      <c r="X59" s="55">
        <v>0.96865773333333349</v>
      </c>
      <c r="Y59" s="15">
        <v>0.83980085680550576</v>
      </c>
      <c r="Z59" s="55">
        <v>0.70393741117088882</v>
      </c>
      <c r="AA59" s="55">
        <v>0.93521953942480796</v>
      </c>
      <c r="AB59" s="55">
        <v>0.86697378021810967</v>
      </c>
      <c r="AC59" s="55">
        <v>-0.35106584666666651</v>
      </c>
      <c r="AD59" s="88">
        <v>1.044036497951661</v>
      </c>
      <c r="AE59" s="55">
        <v>-0.46678019271195276</v>
      </c>
      <c r="AF59" s="15">
        <v>-2.9739050604457207</v>
      </c>
      <c r="BE59" s="63" t="s">
        <v>227</v>
      </c>
      <c r="BF59" s="63"/>
      <c r="BG59" s="73"/>
      <c r="BH59" s="73"/>
      <c r="BI59" s="63">
        <v>1</v>
      </c>
      <c r="BJ59" s="73">
        <v>9261.4</v>
      </c>
      <c r="BK59" s="73">
        <v>0</v>
      </c>
      <c r="BL59" s="63">
        <f t="shared" si="8"/>
        <v>52</v>
      </c>
      <c r="BZ59" s="63"/>
      <c r="CA59" s="49"/>
      <c r="CB59" s="55"/>
      <c r="CD59" s="55"/>
      <c r="CE59" s="55"/>
      <c r="CF59" s="55"/>
      <c r="CG59" s="55"/>
      <c r="CH59" s="88"/>
      <c r="CI59" s="55"/>
      <c r="CN59" s="63"/>
      <c r="CO59" s="49"/>
      <c r="CP59" s="60"/>
      <c r="CQ59" s="60"/>
      <c r="CU59" s="55"/>
      <c r="CV59" s="55"/>
    </row>
    <row r="60" spans="1:114" x14ac:dyDescent="0.2">
      <c r="A60" s="48" t="s">
        <v>164</v>
      </c>
      <c r="B60" s="49">
        <v>8</v>
      </c>
      <c r="C60" s="60">
        <v>329.20454853749993</v>
      </c>
      <c r="D60" s="51">
        <v>115.01165072589615</v>
      </c>
      <c r="E60" s="49" t="s">
        <v>79</v>
      </c>
      <c r="F60" s="51">
        <v>19.4386045</v>
      </c>
      <c r="G60" s="50">
        <v>2004.33611</v>
      </c>
      <c r="H60" s="60">
        <v>678.15190017713951</v>
      </c>
      <c r="I60" s="53">
        <v>2.8067964665202232</v>
      </c>
      <c r="J60" s="60">
        <f t="shared" si="7"/>
        <v>2.059971234267107</v>
      </c>
      <c r="L60" s="48" t="s">
        <v>177</v>
      </c>
      <c r="M60" s="49">
        <v>8</v>
      </c>
      <c r="N60" s="53">
        <v>4.7450334337500006</v>
      </c>
      <c r="O60" s="53">
        <v>2.9672610100000001</v>
      </c>
      <c r="P60" s="52">
        <v>7.6030681700000002</v>
      </c>
      <c r="Q60" s="53">
        <v>1.3219298156607229</v>
      </c>
      <c r="R60" s="53">
        <v>1.420988330300536</v>
      </c>
      <c r="S60" s="63">
        <f t="shared" si="6"/>
        <v>0.27859230796104245</v>
      </c>
      <c r="U60" s="63" t="s">
        <v>4</v>
      </c>
      <c r="V60" s="63" t="s">
        <v>219</v>
      </c>
      <c r="W60" s="49">
        <v>2</v>
      </c>
      <c r="X60" s="55">
        <v>445.71345775000003</v>
      </c>
      <c r="Y60" s="15">
        <v>613.67320579481304</v>
      </c>
      <c r="Z60" s="55">
        <v>101.79923705126457</v>
      </c>
      <c r="AA60" s="55" t="s">
        <v>76</v>
      </c>
      <c r="AB60" s="55">
        <v>1.3768334680596999</v>
      </c>
      <c r="AC60" s="55">
        <v>4.6230026100000003</v>
      </c>
      <c r="AD60" s="88">
        <v>3.0497754191825126</v>
      </c>
      <c r="AE60" s="55" t="s">
        <v>76</v>
      </c>
      <c r="AF60" s="15">
        <v>0.65969580302324604</v>
      </c>
      <c r="AG60" s="89"/>
      <c r="BE60" s="63" t="s">
        <v>226</v>
      </c>
      <c r="BF60" s="63"/>
      <c r="BG60" s="73"/>
      <c r="BH60" s="73"/>
      <c r="BI60" s="63"/>
      <c r="BJ60" s="73"/>
      <c r="BK60" s="73"/>
      <c r="BL60" s="63">
        <f t="shared" si="8"/>
        <v>11</v>
      </c>
      <c r="BZ60" s="63"/>
      <c r="CA60" s="49"/>
      <c r="CB60" s="55"/>
      <c r="CD60" s="55"/>
      <c r="CE60" s="55"/>
      <c r="CF60" s="55"/>
      <c r="CG60" s="55"/>
      <c r="CH60" s="88"/>
      <c r="CI60" s="55"/>
      <c r="CK60" s="63"/>
      <c r="CL60" s="63"/>
      <c r="CM60" s="63"/>
      <c r="CN60" s="63"/>
      <c r="CO60" s="49"/>
      <c r="CP60" s="60"/>
      <c r="CQ60" s="60"/>
      <c r="CU60" s="55"/>
      <c r="CV60" s="55"/>
    </row>
    <row r="61" spans="1:114" x14ac:dyDescent="0.2">
      <c r="A61" s="48" t="s">
        <v>165</v>
      </c>
      <c r="B61" s="49">
        <v>38</v>
      </c>
      <c r="C61" s="60">
        <v>932.73989240500009</v>
      </c>
      <c r="D61" s="51">
        <v>333.06353996185481</v>
      </c>
      <c r="E61" s="49" t="s">
        <v>302</v>
      </c>
      <c r="F61" s="51">
        <v>3.33008821</v>
      </c>
      <c r="G61" s="50">
        <v>4469.7009500000004</v>
      </c>
      <c r="H61" s="60">
        <v>1082.5067057598053</v>
      </c>
      <c r="I61" s="53">
        <v>1.5896749620978361</v>
      </c>
      <c r="J61" s="60">
        <f t="shared" si="7"/>
        <v>1.1605665358309514</v>
      </c>
      <c r="L61" s="48" t="s">
        <v>178</v>
      </c>
      <c r="M61" s="49">
        <v>38</v>
      </c>
      <c r="N61" s="53">
        <v>5.8083332823684213</v>
      </c>
      <c r="O61" s="53">
        <v>1.2029987900000001</v>
      </c>
      <c r="P61" s="52">
        <v>8.4050767799999999</v>
      </c>
      <c r="Q61" s="53">
        <v>1.8682191049290577</v>
      </c>
      <c r="R61" s="53">
        <v>-0.80315524715649189</v>
      </c>
      <c r="S61" s="63">
        <f t="shared" si="6"/>
        <v>0.32164461199224914</v>
      </c>
      <c r="U61" s="63" t="s">
        <v>15</v>
      </c>
      <c r="V61" s="63" t="s">
        <v>231</v>
      </c>
      <c r="W61" s="49">
        <v>2</v>
      </c>
      <c r="X61" s="55">
        <v>21.696624249999999</v>
      </c>
      <c r="Y61" s="15">
        <v>9.024605929095852</v>
      </c>
      <c r="Z61" s="55">
        <v>20.736965731706082</v>
      </c>
      <c r="AA61" s="55" t="s">
        <v>76</v>
      </c>
      <c r="AB61" s="55">
        <v>0.41594516387017449</v>
      </c>
      <c r="AC61" s="55">
        <v>3.0319178899999999</v>
      </c>
      <c r="AD61" s="88">
        <v>0.42860273449993291</v>
      </c>
      <c r="AE61" s="55" t="s">
        <v>76</v>
      </c>
      <c r="AF61" s="15">
        <v>0.14136356921589752</v>
      </c>
      <c r="AG61" s="89"/>
      <c r="BE61" s="63" t="s">
        <v>220</v>
      </c>
      <c r="BF61" s="63"/>
      <c r="BG61" s="73"/>
      <c r="BH61" s="73"/>
      <c r="BI61" s="63">
        <v>2</v>
      </c>
      <c r="BJ61" s="73">
        <v>7.5</v>
      </c>
      <c r="BK61" s="73">
        <v>0.56568542494923812</v>
      </c>
      <c r="BL61" s="63">
        <f t="shared" si="8"/>
        <v>203</v>
      </c>
      <c r="CB61" s="63"/>
      <c r="CC61" s="63"/>
      <c r="CD61" s="63"/>
      <c r="CE61" s="63"/>
      <c r="CF61" s="63"/>
      <c r="CG61" s="63"/>
      <c r="CH61" s="63"/>
      <c r="CI61" s="63"/>
      <c r="CJ61" s="63"/>
      <c r="CK61" s="63"/>
      <c r="CL61" s="63"/>
      <c r="CM61" s="63"/>
      <c r="CN61" s="63"/>
      <c r="CO61" s="49"/>
      <c r="CP61" s="60"/>
      <c r="CQ61" s="60"/>
      <c r="CU61" s="55"/>
      <c r="CV61" s="55"/>
    </row>
    <row r="62" spans="1:114" x14ac:dyDescent="0.2">
      <c r="A62" s="48" t="s">
        <v>166</v>
      </c>
      <c r="B62" s="49">
        <v>1</v>
      </c>
      <c r="C62" s="60">
        <v>412.33403600000003</v>
      </c>
      <c r="D62" s="51">
        <v>412.33403600000042</v>
      </c>
      <c r="E62" s="49" t="s">
        <v>303</v>
      </c>
      <c r="F62" s="51">
        <v>412.33403600000003</v>
      </c>
      <c r="G62" s="50">
        <v>412.33403600000003</v>
      </c>
      <c r="H62" s="60" t="s">
        <v>76</v>
      </c>
      <c r="I62" s="53" t="s">
        <v>76</v>
      </c>
      <c r="J62" s="60" t="e">
        <f t="shared" si="7"/>
        <v>#VALUE!</v>
      </c>
      <c r="L62" s="48" t="s">
        <v>179</v>
      </c>
      <c r="M62" s="49">
        <v>1</v>
      </c>
      <c r="N62" s="53">
        <v>6.0218337899999996</v>
      </c>
      <c r="O62" s="53">
        <v>6.0218337899999996</v>
      </c>
      <c r="P62" s="52">
        <v>6.0218337899999996</v>
      </c>
      <c r="Q62" s="53" t="s">
        <v>76</v>
      </c>
      <c r="R62" s="53" t="s">
        <v>76</v>
      </c>
      <c r="S62" s="63" t="e">
        <f t="shared" si="6"/>
        <v>#VALUE!</v>
      </c>
      <c r="U62" s="63" t="s">
        <v>15</v>
      </c>
      <c r="V62" s="63" t="s">
        <v>219</v>
      </c>
      <c r="W62" s="49">
        <v>2</v>
      </c>
      <c r="X62" s="55">
        <v>242.68803249000001</v>
      </c>
      <c r="Y62" s="15">
        <v>336.54838256630683</v>
      </c>
      <c r="Z62" s="55">
        <v>47.592795776973361</v>
      </c>
      <c r="AA62" s="55" t="s">
        <v>76</v>
      </c>
      <c r="AB62" s="55">
        <v>1.3867531048535504</v>
      </c>
      <c r="AC62" s="55">
        <v>3.8626814</v>
      </c>
      <c r="AD62" s="88">
        <v>3.2703496438254698</v>
      </c>
      <c r="AE62" s="55" t="s">
        <v>76</v>
      </c>
      <c r="AF62" s="15">
        <v>0.84665270188358521</v>
      </c>
      <c r="AG62" s="89"/>
      <c r="BE62" s="63" t="s">
        <v>224</v>
      </c>
      <c r="BF62" s="63"/>
      <c r="BG62" s="73"/>
      <c r="BH62" s="73"/>
      <c r="BI62" s="63"/>
      <c r="BJ62" s="73"/>
      <c r="BK62" s="73"/>
      <c r="BL62" s="63">
        <f t="shared" si="8"/>
        <v>5</v>
      </c>
      <c r="CB62" s="63"/>
      <c r="CC62" s="63"/>
      <c r="CD62" s="63"/>
      <c r="CE62" s="63"/>
      <c r="CF62" s="63"/>
      <c r="CG62" s="63"/>
      <c r="CH62" s="63"/>
      <c r="CI62" s="63"/>
      <c r="CJ62" s="63"/>
      <c r="CK62" s="63"/>
      <c r="CL62" s="63"/>
      <c r="CM62" s="63"/>
      <c r="CN62" s="63"/>
      <c r="CO62" s="49"/>
      <c r="CP62" s="60"/>
      <c r="CQ62" s="60"/>
      <c r="CU62" s="55"/>
      <c r="CV62" s="55"/>
    </row>
    <row r="63" spans="1:114" x14ac:dyDescent="0.2">
      <c r="A63" s="48" t="s">
        <v>167</v>
      </c>
      <c r="B63" s="49">
        <v>2</v>
      </c>
      <c r="C63" s="60">
        <v>113.13660525</v>
      </c>
      <c r="D63" s="51">
        <v>94.05909510328469</v>
      </c>
      <c r="E63" s="49" t="s">
        <v>79</v>
      </c>
      <c r="F63" s="51">
        <v>50.265482499999997</v>
      </c>
      <c r="G63" s="50">
        <v>176.00772799999999</v>
      </c>
      <c r="H63" s="60">
        <v>88.913194474673645</v>
      </c>
      <c r="I63" s="53" t="s">
        <v>76</v>
      </c>
      <c r="J63" s="60">
        <f t="shared" si="7"/>
        <v>0.78589236682681574</v>
      </c>
      <c r="L63" s="48" t="s">
        <v>180</v>
      </c>
      <c r="M63" s="49">
        <v>2</v>
      </c>
      <c r="N63" s="53">
        <v>4.5439232600000006</v>
      </c>
      <c r="O63" s="53">
        <v>3.9173186100000001</v>
      </c>
      <c r="P63" s="52">
        <v>5.1705279099999997</v>
      </c>
      <c r="Q63" s="53">
        <v>0.88615279427604654</v>
      </c>
      <c r="R63" s="53" t="s">
        <v>76</v>
      </c>
      <c r="S63" s="63">
        <f t="shared" si="6"/>
        <v>0.19501931339308015</v>
      </c>
      <c r="U63" s="63" t="s">
        <v>233</v>
      </c>
      <c r="V63" s="63" t="s">
        <v>220</v>
      </c>
      <c r="W63" s="49">
        <v>2</v>
      </c>
      <c r="X63" s="55">
        <v>113.13660525</v>
      </c>
      <c r="Y63" s="15">
        <v>88.913194474673645</v>
      </c>
      <c r="Z63" s="55">
        <v>94.05909510328469</v>
      </c>
      <c r="AA63" s="55" t="s">
        <v>76</v>
      </c>
      <c r="AB63" s="55">
        <v>0.78589236682681574</v>
      </c>
      <c r="AC63" s="55">
        <v>4.5439232600000006</v>
      </c>
      <c r="AD63" s="88">
        <v>0.88615279427604654</v>
      </c>
      <c r="AE63" s="55" t="s">
        <v>76</v>
      </c>
      <c r="AF63" s="15">
        <v>0.19501931339308015</v>
      </c>
      <c r="BE63" s="63" t="s">
        <v>250</v>
      </c>
      <c r="BF63" s="63"/>
      <c r="BG63" s="73"/>
      <c r="BH63" s="73"/>
      <c r="BI63" s="63"/>
      <c r="BJ63" s="73"/>
      <c r="BK63" s="73"/>
      <c r="BL63" s="63">
        <f t="shared" si="8"/>
        <v>1</v>
      </c>
      <c r="CB63" s="63"/>
      <c r="CC63" s="63"/>
      <c r="CD63" s="63"/>
      <c r="CE63" s="63"/>
      <c r="CF63" s="63"/>
      <c r="CG63" s="63"/>
      <c r="CH63" s="63"/>
      <c r="CI63" s="63"/>
      <c r="CJ63" s="63"/>
      <c r="CM63" s="63"/>
      <c r="CN63" s="63"/>
      <c r="CO63" s="49"/>
      <c r="CP63" s="60"/>
      <c r="CQ63" s="60"/>
      <c r="CU63" s="55"/>
      <c r="CV63" s="55"/>
    </row>
    <row r="64" spans="1:114" x14ac:dyDescent="0.2">
      <c r="U64" s="15" t="s">
        <v>234</v>
      </c>
      <c r="V64" s="63" t="s">
        <v>231</v>
      </c>
      <c r="W64" s="49">
        <v>2</v>
      </c>
      <c r="X64" s="55">
        <v>105.24335379999999</v>
      </c>
      <c r="Y64" s="15">
        <v>22.214414594697484</v>
      </c>
      <c r="Z64" s="55">
        <v>104.06451561977994</v>
      </c>
      <c r="AA64" s="55" t="s">
        <v>76</v>
      </c>
      <c r="AB64" s="55">
        <v>0.211076650378444</v>
      </c>
      <c r="AC64" s="55">
        <v>4.6450110499999999</v>
      </c>
      <c r="AD64" s="88">
        <v>0.21266530600606395</v>
      </c>
      <c r="AE64" s="55" t="s">
        <v>76</v>
      </c>
      <c r="AF64" s="15">
        <v>4.578359528467945E-2</v>
      </c>
      <c r="BE64" s="63" t="s">
        <v>218</v>
      </c>
      <c r="BF64" s="63">
        <v>75</v>
      </c>
      <c r="BG64" s="73">
        <v>496.42799999999983</v>
      </c>
      <c r="BH64" s="73">
        <v>1518.0000122458428</v>
      </c>
      <c r="BI64" s="63">
        <v>89</v>
      </c>
      <c r="BJ64" s="73">
        <v>1642.4089887640448</v>
      </c>
      <c r="BK64" s="73">
        <v>2304.0044720423207</v>
      </c>
      <c r="BL64" s="63">
        <f t="shared" si="8"/>
        <v>297</v>
      </c>
      <c r="CN64" s="63"/>
      <c r="CO64" s="49"/>
      <c r="CP64" s="60"/>
      <c r="CQ64" s="60"/>
      <c r="CU64" s="55"/>
      <c r="CV64" s="55"/>
    </row>
    <row r="65" spans="1:100" x14ac:dyDescent="0.2">
      <c r="A65" s="54" t="s">
        <v>187</v>
      </c>
      <c r="B65" s="47" t="s">
        <v>58</v>
      </c>
      <c r="C65" s="47" t="s">
        <v>59</v>
      </c>
      <c r="D65" s="47" t="s">
        <v>60</v>
      </c>
      <c r="E65" s="47" t="s">
        <v>78</v>
      </c>
      <c r="F65" s="47" t="s">
        <v>61</v>
      </c>
      <c r="G65" s="47" t="s">
        <v>62</v>
      </c>
      <c r="H65" s="47" t="s">
        <v>63</v>
      </c>
      <c r="I65" s="47" t="s">
        <v>64</v>
      </c>
      <c r="J65" s="61" t="s">
        <v>56</v>
      </c>
      <c r="L65" s="54" t="s">
        <v>92</v>
      </c>
      <c r="M65" s="47" t="s">
        <v>58</v>
      </c>
      <c r="N65" s="47" t="s">
        <v>59</v>
      </c>
      <c r="O65" s="47" t="s">
        <v>61</v>
      </c>
      <c r="P65" s="47" t="s">
        <v>62</v>
      </c>
      <c r="Q65" s="47" t="s">
        <v>63</v>
      </c>
      <c r="R65" s="47" t="s">
        <v>64</v>
      </c>
      <c r="U65" s="15" t="s">
        <v>234</v>
      </c>
      <c r="V65" s="63" t="s">
        <v>220</v>
      </c>
      <c r="W65" s="49">
        <v>2</v>
      </c>
      <c r="X65" s="55">
        <v>7.46128255</v>
      </c>
      <c r="Y65" s="15">
        <v>0.55536036486743712</v>
      </c>
      <c r="Z65" s="55">
        <v>7.4509411971576887</v>
      </c>
      <c r="AA65" s="55" t="s">
        <v>76</v>
      </c>
      <c r="AB65" s="55">
        <v>7.4432292457204577E-2</v>
      </c>
      <c r="AC65" s="55">
        <v>2.00834036</v>
      </c>
      <c r="AD65" s="88">
        <v>7.450113816134088E-2</v>
      </c>
      <c r="AE65" s="55" t="s">
        <v>76</v>
      </c>
      <c r="AF65" s="15">
        <v>3.7095872614610441E-2</v>
      </c>
      <c r="BE65" s="63" t="s">
        <v>215</v>
      </c>
      <c r="BF65" s="63"/>
      <c r="BG65" s="73"/>
      <c r="BH65" s="73"/>
      <c r="BI65" s="79"/>
      <c r="BJ65" s="73"/>
      <c r="BK65" s="73"/>
      <c r="BL65" s="63">
        <f t="shared" si="8"/>
        <v>4</v>
      </c>
      <c r="CN65" s="63"/>
      <c r="CO65" s="49"/>
      <c r="CP65" s="60"/>
      <c r="CQ65" s="60"/>
      <c r="CU65" s="55"/>
      <c r="CV65" s="55"/>
    </row>
    <row r="66" spans="1:100" x14ac:dyDescent="0.2">
      <c r="A66" t="s">
        <v>200</v>
      </c>
      <c r="B66" s="49">
        <v>1</v>
      </c>
      <c r="C66" s="59">
        <v>30.630528399999999</v>
      </c>
      <c r="D66" s="52">
        <v>30.630528400000006</v>
      </c>
      <c r="E66" s="49" t="s">
        <v>304</v>
      </c>
      <c r="F66" s="52">
        <v>30.630528399999999</v>
      </c>
      <c r="G66" s="51">
        <v>30.630528399999999</v>
      </c>
      <c r="H66" s="59" t="s">
        <v>76</v>
      </c>
      <c r="I66" s="53" t="s">
        <v>76</v>
      </c>
      <c r="J66" s="60" t="e">
        <f>H66/C66</f>
        <v>#VALUE!</v>
      </c>
      <c r="L66" t="s">
        <v>201</v>
      </c>
      <c r="M66" s="49">
        <v>1</v>
      </c>
      <c r="N66" s="53">
        <v>3.42199717</v>
      </c>
      <c r="O66" s="52">
        <v>3.42199717</v>
      </c>
      <c r="P66" s="53">
        <v>3.42199717</v>
      </c>
      <c r="Q66" s="53" t="s">
        <v>76</v>
      </c>
      <c r="R66" s="53" t="s">
        <v>76</v>
      </c>
      <c r="S66" s="63" t="e">
        <f t="shared" ref="S66:S72" si="9">Q66/N66</f>
        <v>#VALUE!</v>
      </c>
      <c r="U66" s="63" t="s">
        <v>232</v>
      </c>
      <c r="V66" s="63" t="s">
        <v>216</v>
      </c>
      <c r="W66" s="49">
        <v>1</v>
      </c>
      <c r="X66" s="55">
        <v>502.65482500000002</v>
      </c>
      <c r="Y66" s="15" t="s">
        <v>76</v>
      </c>
      <c r="Z66" s="55">
        <v>502.65482499999973</v>
      </c>
      <c r="AA66" s="55" t="s">
        <v>76</v>
      </c>
      <c r="AB66" s="55" t="e">
        <v>#VALUE!</v>
      </c>
      <c r="AC66" s="55">
        <v>6.2199036999999997</v>
      </c>
      <c r="AD66" s="88" t="s">
        <v>76</v>
      </c>
      <c r="AE66" s="55" t="s">
        <v>76</v>
      </c>
      <c r="AF66" s="15" t="e">
        <v>#VALUE!</v>
      </c>
      <c r="AG66" s="89"/>
      <c r="BE66" s="63" t="s">
        <v>214</v>
      </c>
      <c r="BF66" s="63">
        <v>90</v>
      </c>
      <c r="BG66" s="73">
        <v>45.382222222222232</v>
      </c>
      <c r="BH66" s="73">
        <v>130.16978763516431</v>
      </c>
      <c r="BI66" s="70">
        <v>11</v>
      </c>
      <c r="BJ66" s="34">
        <v>1850.5465846171039</v>
      </c>
      <c r="BK66" s="50">
        <v>4689.444665375865</v>
      </c>
      <c r="BL66" s="63">
        <f t="shared" si="8"/>
        <v>209</v>
      </c>
      <c r="CK66" s="63"/>
      <c r="CL66" s="63"/>
      <c r="CM66" s="63"/>
      <c r="CN66" s="63"/>
      <c r="CO66" s="49"/>
      <c r="CP66" s="60"/>
      <c r="CQ66" s="60"/>
      <c r="CU66" s="55"/>
      <c r="CV66" s="55"/>
    </row>
    <row r="67" spans="1:100" x14ac:dyDescent="0.2">
      <c r="A67" t="s">
        <v>202</v>
      </c>
      <c r="B67" s="49">
        <v>93</v>
      </c>
      <c r="C67" s="59">
        <v>2.981050513655914</v>
      </c>
      <c r="D67" s="52">
        <v>1.2225610366541904</v>
      </c>
      <c r="E67" s="49" t="s">
        <v>295</v>
      </c>
      <c r="F67" s="52">
        <v>4.7123890000000002E-2</v>
      </c>
      <c r="G67" s="51">
        <v>31.415926500000001</v>
      </c>
      <c r="H67" s="59">
        <v>5.4664490366864147</v>
      </c>
      <c r="I67" s="53">
        <v>3.4736650694277125</v>
      </c>
      <c r="J67" s="60">
        <f t="shared" ref="J67:J72" si="10">H67/C67</f>
        <v>1.8337324415152048</v>
      </c>
      <c r="L67" t="s">
        <v>203</v>
      </c>
      <c r="M67" s="49">
        <v>93</v>
      </c>
      <c r="N67" s="53">
        <v>0.20094786741935522</v>
      </c>
      <c r="O67" s="52">
        <v>-3.0549751999999999</v>
      </c>
      <c r="P67" s="53">
        <v>3.4473149799999998</v>
      </c>
      <c r="Q67" s="53">
        <v>1.2530294493625216</v>
      </c>
      <c r="R67" s="53">
        <v>0.51718557567778178</v>
      </c>
      <c r="S67" s="63">
        <f t="shared" si="9"/>
        <v>6.2355946617118976</v>
      </c>
      <c r="U67" s="63" t="s">
        <v>232</v>
      </c>
      <c r="V67" s="63" t="s">
        <v>224</v>
      </c>
      <c r="W67" s="49">
        <v>1</v>
      </c>
      <c r="X67" s="55">
        <v>319.65705300000002</v>
      </c>
      <c r="Y67" s="15" t="s">
        <v>76</v>
      </c>
      <c r="Z67" s="55">
        <v>319.65705300000002</v>
      </c>
      <c r="AA67" s="55" t="s">
        <v>76</v>
      </c>
      <c r="AB67" s="55" t="e">
        <v>#VALUE!</v>
      </c>
      <c r="AC67" s="55">
        <v>5.7672487099999996</v>
      </c>
      <c r="AD67" s="88" t="s">
        <v>76</v>
      </c>
      <c r="AE67" s="55" t="s">
        <v>76</v>
      </c>
      <c r="AF67" s="15" t="e">
        <v>#VALUE!</v>
      </c>
      <c r="AG67" s="89"/>
      <c r="BE67" s="63" t="s">
        <v>225</v>
      </c>
      <c r="BF67" s="63">
        <v>18</v>
      </c>
      <c r="BG67" s="73">
        <v>687.90555555555557</v>
      </c>
      <c r="BH67" s="73">
        <v>2563.3024249456066</v>
      </c>
      <c r="BI67" s="63"/>
      <c r="BJ67" s="73"/>
      <c r="BK67" s="73"/>
      <c r="BL67" s="63">
        <f t="shared" si="8"/>
        <v>19</v>
      </c>
      <c r="CK67" s="63"/>
      <c r="CL67" s="63"/>
      <c r="CM67" s="63"/>
      <c r="CN67" s="63"/>
      <c r="CO67" s="49"/>
      <c r="CP67" s="60"/>
      <c r="CQ67" s="60"/>
      <c r="CU67" s="55"/>
      <c r="CV67" s="55"/>
    </row>
    <row r="68" spans="1:100" x14ac:dyDescent="0.2">
      <c r="A68" t="s">
        <v>204</v>
      </c>
      <c r="B68" s="49">
        <v>24</v>
      </c>
      <c r="C68" s="59">
        <v>3.6095590600000005</v>
      </c>
      <c r="D68" s="52">
        <v>1.5783908837061982</v>
      </c>
      <c r="E68" s="49" t="s">
        <v>79</v>
      </c>
      <c r="F68" s="52">
        <v>0.28274334000000001</v>
      </c>
      <c r="G68" s="51">
        <v>23.5619449</v>
      </c>
      <c r="H68" s="59">
        <v>5.3552907404427188</v>
      </c>
      <c r="I68" s="53">
        <v>2.647656568447212</v>
      </c>
      <c r="J68" s="60">
        <f t="shared" si="10"/>
        <v>1.4836412568472332</v>
      </c>
      <c r="L68" t="s">
        <v>205</v>
      </c>
      <c r="M68" s="49">
        <v>24</v>
      </c>
      <c r="N68" s="53">
        <v>0.45640589875000015</v>
      </c>
      <c r="O68" s="52">
        <v>-1.2632156999999999</v>
      </c>
      <c r="P68" s="53">
        <v>3.15963291</v>
      </c>
      <c r="Q68" s="53">
        <v>1.3018889875778936</v>
      </c>
      <c r="R68" s="53">
        <v>0.43748200521766034</v>
      </c>
      <c r="S68" s="63">
        <f t="shared" si="9"/>
        <v>2.852480634328991</v>
      </c>
      <c r="U68" s="63" t="s">
        <v>232</v>
      </c>
      <c r="V68" s="63" t="s">
        <v>225</v>
      </c>
      <c r="W68" s="49">
        <v>1</v>
      </c>
      <c r="X68" s="55">
        <v>343.218997</v>
      </c>
      <c r="Y68" s="15" t="s">
        <v>76</v>
      </c>
      <c r="Z68" s="55">
        <v>343.21899699999977</v>
      </c>
      <c r="AA68" s="55" t="s">
        <v>76</v>
      </c>
      <c r="AB68" s="55" t="e">
        <v>#VALUE!</v>
      </c>
      <c r="AC68" s="55">
        <v>5.8383687200000001</v>
      </c>
      <c r="AD68" s="88" t="s">
        <v>76</v>
      </c>
      <c r="AE68" s="55" t="s">
        <v>76</v>
      </c>
      <c r="AF68" s="15" t="e">
        <v>#VALUE!</v>
      </c>
      <c r="AG68" s="89"/>
      <c r="BE68" s="63" t="s">
        <v>228</v>
      </c>
      <c r="BF68" s="63"/>
      <c r="BG68" s="73"/>
      <c r="BH68" s="73"/>
      <c r="BI68" s="63">
        <v>3</v>
      </c>
      <c r="BJ68" s="73">
        <v>0.96666666666666679</v>
      </c>
      <c r="BK68" s="73">
        <v>0.86216781042517099</v>
      </c>
      <c r="BL68" s="63">
        <f t="shared" si="8"/>
        <v>155</v>
      </c>
      <c r="CK68" s="63"/>
      <c r="CL68" s="63"/>
      <c r="CM68" s="63"/>
      <c r="CN68" s="63"/>
      <c r="CO68" s="49"/>
      <c r="CP68" s="60"/>
      <c r="CQ68" s="60"/>
      <c r="CU68" s="55"/>
      <c r="CV68" s="55"/>
    </row>
    <row r="69" spans="1:100" x14ac:dyDescent="0.2">
      <c r="A69" t="s">
        <v>206</v>
      </c>
      <c r="B69" s="49">
        <v>90</v>
      </c>
      <c r="C69" s="59">
        <v>45.731466141888895</v>
      </c>
      <c r="D69" s="52">
        <v>12.165171840409393</v>
      </c>
      <c r="E69" s="49" t="s">
        <v>79</v>
      </c>
      <c r="F69" s="52">
        <v>0.37699112000000001</v>
      </c>
      <c r="G69" s="51">
        <v>392.69908199999998</v>
      </c>
      <c r="H69" s="59">
        <v>81.577338757618833</v>
      </c>
      <c r="I69" s="53">
        <v>2.7308994888806741</v>
      </c>
      <c r="J69" s="60">
        <f t="shared" si="10"/>
        <v>1.7838338815666355</v>
      </c>
      <c r="L69" t="s">
        <v>207</v>
      </c>
      <c r="M69" s="49">
        <v>90</v>
      </c>
      <c r="N69" s="53">
        <v>2.4985771002222226</v>
      </c>
      <c r="O69" s="52">
        <v>-0.97553369999999995</v>
      </c>
      <c r="P69" s="53">
        <v>5.9730436200000003</v>
      </c>
      <c r="Q69" s="53">
        <v>1.7503111006952723</v>
      </c>
      <c r="R69" s="53">
        <v>6.7365607594228688E-2</v>
      </c>
      <c r="S69" s="63">
        <f t="shared" si="9"/>
        <v>0.70052314997187803</v>
      </c>
      <c r="U69" s="63" t="s">
        <v>233</v>
      </c>
      <c r="V69" s="63" t="s">
        <v>231</v>
      </c>
      <c r="W69" s="49">
        <v>1</v>
      </c>
      <c r="X69" s="55">
        <v>32.986722899999997</v>
      </c>
      <c r="Y69" s="15" t="s">
        <v>76</v>
      </c>
      <c r="Z69" s="55">
        <v>32.986722900000004</v>
      </c>
      <c r="AA69" s="55" t="s">
        <v>76</v>
      </c>
      <c r="AB69" s="55" t="e">
        <v>#VALUE!</v>
      </c>
      <c r="AC69" s="55">
        <v>3.4961051400000001</v>
      </c>
      <c r="AD69" s="88" t="s">
        <v>76</v>
      </c>
      <c r="AE69" s="55" t="s">
        <v>76</v>
      </c>
      <c r="AF69" s="15" t="e">
        <v>#VALUE!</v>
      </c>
      <c r="AG69" s="89"/>
      <c r="BE69" s="63" t="s">
        <v>221</v>
      </c>
      <c r="BF69" s="63">
        <v>213</v>
      </c>
      <c r="BG69" s="73">
        <v>76.832863849765246</v>
      </c>
      <c r="BH69" s="73">
        <v>354.23716451862254</v>
      </c>
      <c r="BI69" s="63">
        <v>167</v>
      </c>
      <c r="BJ69" s="73">
        <v>4356.2862275449115</v>
      </c>
      <c r="BK69" s="73">
        <v>23812.250250850851</v>
      </c>
      <c r="BL69" s="63">
        <f t="shared" si="8"/>
        <v>595</v>
      </c>
      <c r="CK69" s="63"/>
      <c r="CL69" s="63"/>
      <c r="CM69" s="63"/>
      <c r="CN69" s="63"/>
      <c r="CO69" s="49"/>
      <c r="CP69" s="60"/>
      <c r="CQ69" s="60"/>
      <c r="CU69" s="55"/>
      <c r="CV69" s="55"/>
    </row>
    <row r="70" spans="1:100" x14ac:dyDescent="0.2">
      <c r="A70" t="s">
        <v>208</v>
      </c>
      <c r="B70" s="49">
        <v>18</v>
      </c>
      <c r="C70" s="59">
        <v>160.4437547461111</v>
      </c>
      <c r="D70" s="52">
        <v>32.057741373815489</v>
      </c>
      <c r="E70" s="49" t="s">
        <v>79</v>
      </c>
      <c r="F70" s="52">
        <v>0.78539815999999996</v>
      </c>
      <c r="G70" s="51">
        <v>1487.54412</v>
      </c>
      <c r="H70" s="59">
        <v>357.31235395528262</v>
      </c>
      <c r="I70" s="53">
        <v>3.4111310875089447</v>
      </c>
      <c r="J70" s="60">
        <f t="shared" si="10"/>
        <v>2.2270256297647717</v>
      </c>
      <c r="L70" t="s">
        <v>209</v>
      </c>
      <c r="M70" s="49">
        <v>18</v>
      </c>
      <c r="N70" s="53">
        <v>3.4675386938888888</v>
      </c>
      <c r="O70" s="52">
        <v>-0.24156449999999999</v>
      </c>
      <c r="P70" s="53">
        <v>7.3048818000000004</v>
      </c>
      <c r="Q70" s="53">
        <v>1.9184891586127075</v>
      </c>
      <c r="R70" s="53">
        <v>0.10688702322160341</v>
      </c>
      <c r="S70" s="63">
        <f t="shared" si="9"/>
        <v>0.55327116089398198</v>
      </c>
      <c r="U70" s="63" t="s">
        <v>233</v>
      </c>
      <c r="V70" s="63" t="s">
        <v>250</v>
      </c>
      <c r="W70" s="49">
        <v>1</v>
      </c>
      <c r="X70" s="55">
        <v>2324.7785600000002</v>
      </c>
      <c r="Y70" s="15" t="s">
        <v>76</v>
      </c>
      <c r="Z70" s="55">
        <v>2324.7785600000002</v>
      </c>
      <c r="AA70" s="55" t="s">
        <v>76</v>
      </c>
      <c r="AB70" s="55" t="e">
        <v>#VALUE!</v>
      </c>
      <c r="AC70" s="55">
        <v>7.7513800699999997</v>
      </c>
      <c r="AD70" s="88" t="s">
        <v>76</v>
      </c>
      <c r="AE70" s="55" t="s">
        <v>76</v>
      </c>
      <c r="AF70" s="15" t="e">
        <v>#VALUE!</v>
      </c>
      <c r="BE70" s="63" t="s">
        <v>219</v>
      </c>
      <c r="BF70" s="63"/>
      <c r="BG70" s="75" t="s">
        <v>76</v>
      </c>
      <c r="BH70" s="75"/>
      <c r="BI70" s="63"/>
      <c r="BJ70" s="74" t="s">
        <v>76</v>
      </c>
      <c r="BK70" s="74"/>
      <c r="BL70" s="63">
        <f t="shared" si="8"/>
        <v>27</v>
      </c>
      <c r="CM70" s="63"/>
      <c r="CN70" s="63"/>
      <c r="CO70" s="49"/>
      <c r="CP70" s="60"/>
      <c r="CQ70" s="60"/>
      <c r="CU70" s="55"/>
      <c r="CV70" s="55"/>
    </row>
    <row r="71" spans="1:100" x14ac:dyDescent="0.2">
      <c r="A71" t="s">
        <v>210</v>
      </c>
      <c r="B71" s="49">
        <v>213</v>
      </c>
      <c r="C71" s="59">
        <v>47.537532831361531</v>
      </c>
      <c r="D71" s="52">
        <v>9.6374415799809636</v>
      </c>
      <c r="E71" s="49" t="s">
        <v>79</v>
      </c>
      <c r="F71" s="52">
        <v>3.1415930000000002E-2</v>
      </c>
      <c r="G71" s="51">
        <v>983.31850099999997</v>
      </c>
      <c r="H71" s="59">
        <v>111.09704576782217</v>
      </c>
      <c r="I71" s="53">
        <v>5.2898090538431664</v>
      </c>
      <c r="J71" s="60">
        <f t="shared" si="10"/>
        <v>2.3370385283127075</v>
      </c>
      <c r="L71" t="s">
        <v>211</v>
      </c>
      <c r="M71" s="49">
        <v>213</v>
      </c>
      <c r="N71" s="53">
        <v>2.2656556753521153</v>
      </c>
      <c r="O71" s="52">
        <v>-3.4604403000000001</v>
      </c>
      <c r="P71" s="53">
        <v>6.8909330799999999</v>
      </c>
      <c r="Q71" s="53">
        <v>1.9614839036386305</v>
      </c>
      <c r="R71" s="53">
        <v>-0.12781956626145205</v>
      </c>
      <c r="S71" s="63">
        <f t="shared" si="9"/>
        <v>0.86574669089281975</v>
      </c>
      <c r="U71" s="63" t="s">
        <v>233</v>
      </c>
      <c r="V71" s="63" t="s">
        <v>219</v>
      </c>
      <c r="W71" s="49">
        <v>1</v>
      </c>
      <c r="X71" s="55">
        <v>412.33403600000003</v>
      </c>
      <c r="Y71" s="15" t="s">
        <v>76</v>
      </c>
      <c r="Z71" s="55">
        <v>412.33403600000042</v>
      </c>
      <c r="AA71" s="55" t="s">
        <v>76</v>
      </c>
      <c r="AB71" s="55" t="e">
        <v>#VALUE!</v>
      </c>
      <c r="AC71" s="55">
        <v>6.0218337899999996</v>
      </c>
      <c r="AD71" s="88" t="s">
        <v>76</v>
      </c>
      <c r="AE71" s="55" t="s">
        <v>76</v>
      </c>
      <c r="AF71" s="15" t="e">
        <v>#VALUE!</v>
      </c>
      <c r="BE71" s="63" t="s">
        <v>223</v>
      </c>
      <c r="BF71" s="63"/>
      <c r="BG71" s="75" t="s">
        <v>76</v>
      </c>
      <c r="BH71" s="75"/>
      <c r="BI71" s="63"/>
      <c r="BJ71" s="74" t="s">
        <v>76</v>
      </c>
      <c r="BK71" s="74"/>
      <c r="BL71" s="63">
        <f t="shared" si="8"/>
        <v>6</v>
      </c>
      <c r="CM71" s="63"/>
      <c r="CN71" s="63"/>
      <c r="CO71" s="49"/>
      <c r="CP71" s="60"/>
      <c r="CQ71" s="60"/>
      <c r="CU71" s="55"/>
      <c r="CV71" s="55"/>
    </row>
    <row r="72" spans="1:100" x14ac:dyDescent="0.2">
      <c r="A72" t="s">
        <v>212</v>
      </c>
      <c r="B72" s="49">
        <v>75</v>
      </c>
      <c r="C72" s="59">
        <v>132.28094751040004</v>
      </c>
      <c r="D72" s="52">
        <v>7.3866406663047552</v>
      </c>
      <c r="E72" s="49" t="s">
        <v>79</v>
      </c>
      <c r="F72" s="52">
        <v>6.2831849999999995E-2</v>
      </c>
      <c r="G72" s="51">
        <v>1708.24101</v>
      </c>
      <c r="H72" s="59">
        <v>353.54292651625457</v>
      </c>
      <c r="I72" s="53">
        <v>3.2879020509948975</v>
      </c>
      <c r="J72" s="60">
        <f t="shared" si="10"/>
        <v>2.6726670255250382</v>
      </c>
      <c r="L72" t="s">
        <v>213</v>
      </c>
      <c r="M72" s="49">
        <v>75</v>
      </c>
      <c r="N72" s="53">
        <v>1.9996730553333322</v>
      </c>
      <c r="O72" s="52">
        <v>-2.7672930999999998</v>
      </c>
      <c r="P72" s="53">
        <v>7.4432194699999998</v>
      </c>
      <c r="Q72" s="53">
        <v>2.3876175422753279</v>
      </c>
      <c r="R72" s="53">
        <v>0.78206371267735764</v>
      </c>
      <c r="S72" s="63">
        <f t="shared" si="9"/>
        <v>1.1940039577506474</v>
      </c>
      <c r="U72" s="15" t="s">
        <v>235</v>
      </c>
      <c r="V72" s="63" t="s">
        <v>231</v>
      </c>
      <c r="W72" s="49">
        <v>1</v>
      </c>
      <c r="X72" s="55">
        <v>30.630528399999999</v>
      </c>
      <c r="Y72" s="15" t="s">
        <v>76</v>
      </c>
      <c r="Z72" s="55">
        <v>30.630528400000006</v>
      </c>
      <c r="AA72" s="55" t="s">
        <v>76</v>
      </c>
      <c r="AB72" s="55" t="e">
        <v>#VALUE!</v>
      </c>
      <c r="AC72" s="55">
        <v>3.42199717</v>
      </c>
      <c r="AD72" s="88" t="s">
        <v>76</v>
      </c>
      <c r="AE72" s="55" t="s">
        <v>76</v>
      </c>
      <c r="AF72" s="15" t="e">
        <v>#VALUE!</v>
      </c>
      <c r="BE72" s="63" t="s">
        <v>222</v>
      </c>
      <c r="BF72" s="63"/>
      <c r="BG72" s="74" t="s">
        <v>76</v>
      </c>
      <c r="BH72" s="74"/>
      <c r="BI72" s="63"/>
      <c r="BJ72" s="74" t="s">
        <v>76</v>
      </c>
      <c r="BK72" s="74"/>
      <c r="BL72" s="63">
        <f t="shared" si="8"/>
        <v>14</v>
      </c>
      <c r="CN72" s="63"/>
      <c r="CO72" s="49"/>
      <c r="CP72" s="60"/>
      <c r="CQ72" s="60"/>
      <c r="CU72" s="55"/>
      <c r="CV72" s="55"/>
    </row>
    <row r="73" spans="1:100" x14ac:dyDescent="0.2">
      <c r="U73" s="15" t="s">
        <v>234</v>
      </c>
      <c r="V73" s="63" t="s">
        <v>227</v>
      </c>
      <c r="W73" s="49">
        <v>1</v>
      </c>
      <c r="X73" s="55">
        <v>1222.07954</v>
      </c>
      <c r="Y73" s="15" t="s">
        <v>76</v>
      </c>
      <c r="Z73" s="55">
        <v>1222.0795400000006</v>
      </c>
      <c r="AA73" s="55" t="s">
        <v>76</v>
      </c>
      <c r="AB73" s="55" t="e">
        <v>#VALUE!</v>
      </c>
      <c r="AC73" s="55">
        <v>7.1083092299999997</v>
      </c>
      <c r="AD73" s="88" t="s">
        <v>76</v>
      </c>
      <c r="AE73" s="55" t="s">
        <v>76</v>
      </c>
      <c r="AF73" s="15" t="e">
        <v>#VALUE!</v>
      </c>
      <c r="BE73" s="63" t="s">
        <v>45</v>
      </c>
      <c r="BF73" s="63">
        <f>SUM(BF53:BF72)</f>
        <v>514</v>
      </c>
      <c r="BG73" s="74"/>
      <c r="BH73" s="74"/>
      <c r="BI73" s="63">
        <f>SUM(BI53:BI72)</f>
        <v>508</v>
      </c>
      <c r="BJ73" s="74"/>
      <c r="BK73" s="74"/>
      <c r="BL73" s="63">
        <f>SUM(BL53:BL72)</f>
        <v>3036</v>
      </c>
      <c r="CN73" s="63"/>
      <c r="CO73" s="49"/>
      <c r="CP73" s="60"/>
      <c r="CQ73" s="60"/>
      <c r="CU73" s="55"/>
      <c r="CV73" s="55"/>
    </row>
    <row r="74" spans="1:100" x14ac:dyDescent="0.2">
      <c r="A74" s="54" t="s">
        <v>41</v>
      </c>
      <c r="B74" s="47" t="s">
        <v>58</v>
      </c>
      <c r="C74" s="47" t="s">
        <v>59</v>
      </c>
      <c r="D74" s="47" t="s">
        <v>60</v>
      </c>
      <c r="E74" s="47" t="s">
        <v>78</v>
      </c>
      <c r="F74" s="47" t="s">
        <v>61</v>
      </c>
      <c r="G74" s="47" t="s">
        <v>62</v>
      </c>
      <c r="H74" s="47" t="s">
        <v>63</v>
      </c>
      <c r="I74" s="47" t="s">
        <v>64</v>
      </c>
      <c r="J74" s="61" t="s">
        <v>56</v>
      </c>
      <c r="L74" s="54" t="s">
        <v>92</v>
      </c>
      <c r="M74" s="47" t="s">
        <v>58</v>
      </c>
      <c r="N74" s="47" t="s">
        <v>59</v>
      </c>
      <c r="O74" s="47" t="s">
        <v>61</v>
      </c>
      <c r="P74" s="47" t="s">
        <v>62</v>
      </c>
      <c r="Q74" s="47" t="s">
        <v>63</v>
      </c>
      <c r="R74" s="47" t="s">
        <v>64</v>
      </c>
      <c r="V74" s="54"/>
      <c r="W74" s="47"/>
      <c r="X74" s="47"/>
      <c r="Y74" s="47"/>
      <c r="Z74" s="90"/>
      <c r="AA74" s="90"/>
      <c r="AB74" s="90"/>
      <c r="AC74" s="90"/>
      <c r="AH74" s="61"/>
      <c r="BE74" s="63"/>
      <c r="CK74" s="63"/>
      <c r="CL74" s="63"/>
      <c r="CM74" s="63"/>
      <c r="CN74" s="63"/>
      <c r="CO74" s="63"/>
      <c r="CP74" s="64"/>
      <c r="CQ74" s="64"/>
      <c r="CR74" s="64"/>
      <c r="CS74" s="64"/>
      <c r="CT74" s="64"/>
      <c r="CU74" s="63"/>
    </row>
    <row r="75" spans="1:100" x14ac:dyDescent="0.2">
      <c r="A75" s="48" t="s">
        <v>181</v>
      </c>
      <c r="B75" s="49">
        <v>2</v>
      </c>
      <c r="C75" s="51">
        <v>105.24335379999999</v>
      </c>
      <c r="D75" s="51">
        <v>104.06451561977994</v>
      </c>
      <c r="E75" s="49" t="s">
        <v>79</v>
      </c>
      <c r="F75" s="51">
        <v>89.535390599999999</v>
      </c>
      <c r="G75" s="60">
        <v>120.951317</v>
      </c>
      <c r="H75" s="51">
        <v>22.214414594697484</v>
      </c>
      <c r="I75" s="52" t="s">
        <v>76</v>
      </c>
      <c r="J75" s="60">
        <f>H75/C75</f>
        <v>0.211076650378444</v>
      </c>
      <c r="L75" s="48" t="s">
        <v>188</v>
      </c>
      <c r="M75" s="49">
        <v>2</v>
      </c>
      <c r="N75" s="53">
        <v>4.6450110499999999</v>
      </c>
      <c r="O75" s="52">
        <v>4.4946339699999998</v>
      </c>
      <c r="P75" s="53">
        <v>4.7953881300000001</v>
      </c>
      <c r="Q75" s="53">
        <v>0.21266530600606395</v>
      </c>
      <c r="R75" s="53" t="s">
        <v>76</v>
      </c>
      <c r="S75" s="63">
        <f t="shared" ref="S75:S83" si="11">Q75/N75</f>
        <v>4.578359528467945E-2</v>
      </c>
      <c r="V75" s="54"/>
      <c r="W75" s="47"/>
      <c r="X75" s="47"/>
      <c r="Y75" s="47"/>
      <c r="Z75" s="90"/>
      <c r="AA75" s="90"/>
      <c r="AB75" s="90"/>
      <c r="AC75" s="90"/>
      <c r="AH75" s="47"/>
      <c r="CK75" s="63"/>
      <c r="CL75" s="63"/>
      <c r="CM75" s="63"/>
      <c r="CN75" s="63"/>
      <c r="CO75" s="63"/>
      <c r="CP75" s="64"/>
      <c r="CQ75" s="64"/>
      <c r="CR75" s="64"/>
      <c r="CS75" s="64"/>
      <c r="CT75" s="64"/>
      <c r="CU75" s="63"/>
    </row>
    <row r="76" spans="1:100" x14ac:dyDescent="0.2">
      <c r="A76" s="48" t="s">
        <v>182</v>
      </c>
      <c r="B76" s="49">
        <v>132</v>
      </c>
      <c r="C76" s="51">
        <v>11.649537259924239</v>
      </c>
      <c r="D76" s="51">
        <v>2.7122861170524089</v>
      </c>
      <c r="E76" s="49" t="s">
        <v>305</v>
      </c>
      <c r="F76" s="51">
        <v>3.1415930000000002E-2</v>
      </c>
      <c r="G76" s="60">
        <v>808.567409</v>
      </c>
      <c r="H76" s="51">
        <v>70.478623475663113</v>
      </c>
      <c r="I76" s="52">
        <v>11.210027669130497</v>
      </c>
      <c r="J76" s="60">
        <f t="shared" ref="J76:J83" si="12">H76/C76</f>
        <v>6.0499075545359009</v>
      </c>
      <c r="L76" s="48" t="s">
        <v>189</v>
      </c>
      <c r="M76" s="49">
        <v>132</v>
      </c>
      <c r="N76" s="53">
        <v>0.99779186401514774</v>
      </c>
      <c r="O76" s="52">
        <v>-3.4604403000000001</v>
      </c>
      <c r="P76" s="53">
        <v>6.6952640499999996</v>
      </c>
      <c r="Q76" s="53">
        <v>1.3466364313163559</v>
      </c>
      <c r="R76" s="53">
        <v>0.43991360302984572</v>
      </c>
      <c r="S76" s="63">
        <f t="shared" si="11"/>
        <v>1.3496165682264094</v>
      </c>
      <c r="X76" s="55"/>
      <c r="Y76" s="55"/>
      <c r="AH76" s="47"/>
      <c r="CK76" s="63"/>
      <c r="CL76" s="63"/>
      <c r="CM76" s="63"/>
      <c r="CN76" s="63"/>
      <c r="CO76" s="63"/>
      <c r="CP76" s="64"/>
      <c r="CQ76" s="64"/>
      <c r="CR76" s="64"/>
      <c r="CS76" s="64"/>
      <c r="CT76" s="64"/>
      <c r="CU76" s="63"/>
    </row>
    <row r="77" spans="1:100" x14ac:dyDescent="0.2">
      <c r="A77" s="48" t="s">
        <v>183</v>
      </c>
      <c r="B77" s="49">
        <v>101</v>
      </c>
      <c r="C77" s="51">
        <v>12.476710799207915</v>
      </c>
      <c r="D77" s="51">
        <v>4.4627049819023572</v>
      </c>
      <c r="E77" s="49" t="s">
        <v>79</v>
      </c>
      <c r="F77" s="51">
        <v>0.19634953999999999</v>
      </c>
      <c r="G77" s="60">
        <v>314.159265</v>
      </c>
      <c r="H77" s="51">
        <v>34.161328484349966</v>
      </c>
      <c r="I77" s="52">
        <v>7.3225067900981209</v>
      </c>
      <c r="J77" s="60">
        <f t="shared" si="12"/>
        <v>2.7380075593736373</v>
      </c>
      <c r="L77" s="48" t="s">
        <v>190</v>
      </c>
      <c r="M77" s="49">
        <v>101</v>
      </c>
      <c r="N77" s="53">
        <v>1.4957550785148512</v>
      </c>
      <c r="O77" s="52">
        <v>-1.6278588000000001</v>
      </c>
      <c r="P77" s="53">
        <v>5.7499000699999998</v>
      </c>
      <c r="Q77" s="53">
        <v>1.2929324704033029</v>
      </c>
      <c r="R77" s="53">
        <v>0.51145622429618531</v>
      </c>
      <c r="S77" s="63">
        <f t="shared" si="11"/>
        <v>0.86440119039212449</v>
      </c>
      <c r="X77" s="55"/>
      <c r="Y77" s="55"/>
      <c r="AH77" s="47"/>
    </row>
    <row r="78" spans="1:100" x14ac:dyDescent="0.2">
      <c r="A78" s="48" t="s">
        <v>184</v>
      </c>
      <c r="B78" s="49">
        <v>11</v>
      </c>
      <c r="C78" s="51">
        <v>278.21944519909096</v>
      </c>
      <c r="D78" s="51">
        <v>51.025591522279527</v>
      </c>
      <c r="E78" s="49" t="s">
        <v>79</v>
      </c>
      <c r="F78" s="51">
        <v>0.69115037999999995</v>
      </c>
      <c r="G78" s="60">
        <v>1734.94454</v>
      </c>
      <c r="H78" s="51">
        <v>530.93991016391249</v>
      </c>
      <c r="I78" s="52">
        <v>2.5297644073830461</v>
      </c>
      <c r="J78" s="60">
        <f t="shared" si="12"/>
        <v>1.9083493958661926</v>
      </c>
      <c r="L78" s="48" t="s">
        <v>191</v>
      </c>
      <c r="M78" s="49">
        <v>11</v>
      </c>
      <c r="N78" s="53">
        <v>3.9323273063636366</v>
      </c>
      <c r="O78" s="52">
        <v>-0.3693978</v>
      </c>
      <c r="P78" s="53">
        <v>7.4587307300000001</v>
      </c>
      <c r="Q78" s="53">
        <v>2.2125113176423992</v>
      </c>
      <c r="R78" s="53">
        <v>-0.25855803537886929</v>
      </c>
      <c r="S78" s="63">
        <f t="shared" si="11"/>
        <v>0.56264678529224144</v>
      </c>
      <c r="X78" s="55"/>
      <c r="Y78" s="55"/>
      <c r="AH78" s="47"/>
    </row>
    <row r="79" spans="1:100" x14ac:dyDescent="0.2">
      <c r="A79" s="48" t="s">
        <v>194</v>
      </c>
      <c r="B79" s="49">
        <v>1</v>
      </c>
      <c r="C79" s="51">
        <v>1222.07954</v>
      </c>
      <c r="D79" s="51">
        <v>1222.0795400000006</v>
      </c>
      <c r="E79" s="49" t="s">
        <v>306</v>
      </c>
      <c r="F79" s="51">
        <v>1222.07954</v>
      </c>
      <c r="G79" s="60">
        <v>1222.07954</v>
      </c>
      <c r="H79" s="51" t="s">
        <v>76</v>
      </c>
      <c r="I79" s="52" t="s">
        <v>76</v>
      </c>
      <c r="J79" s="60" t="e">
        <f t="shared" si="12"/>
        <v>#VALUE!</v>
      </c>
      <c r="L79" s="48" t="s">
        <v>195</v>
      </c>
      <c r="M79" s="49">
        <v>1</v>
      </c>
      <c r="N79" s="53">
        <v>7.1083092299999997</v>
      </c>
      <c r="O79" s="52">
        <v>7.1083092299999997</v>
      </c>
      <c r="P79" s="53">
        <v>7.1083092299999997</v>
      </c>
      <c r="Q79" s="53" t="s">
        <v>76</v>
      </c>
      <c r="R79" s="53" t="s">
        <v>76</v>
      </c>
      <c r="S79" s="63" t="e">
        <f t="shared" si="11"/>
        <v>#VALUE!</v>
      </c>
      <c r="X79" s="55"/>
      <c r="Y79" s="55"/>
      <c r="AH79" s="64"/>
    </row>
    <row r="80" spans="1:100" x14ac:dyDescent="0.2">
      <c r="A80" s="48" t="s">
        <v>196</v>
      </c>
      <c r="B80" s="49">
        <v>3</v>
      </c>
      <c r="C80" s="51">
        <v>0.96865773333333349</v>
      </c>
      <c r="D80" s="51">
        <v>0.70393741117088882</v>
      </c>
      <c r="E80" s="49" t="s">
        <v>79</v>
      </c>
      <c r="F80" s="51">
        <v>0.23561945000000001</v>
      </c>
      <c r="G80" s="60">
        <v>1.8849555899999999</v>
      </c>
      <c r="H80" s="51">
        <v>0.83980085680550576</v>
      </c>
      <c r="I80" s="52">
        <v>0.93521953942480796</v>
      </c>
      <c r="J80" s="60">
        <f t="shared" si="12"/>
        <v>0.86697378021810967</v>
      </c>
      <c r="L80" s="48" t="s">
        <v>197</v>
      </c>
      <c r="M80" s="49">
        <v>3</v>
      </c>
      <c r="N80" s="53">
        <v>-0.35106584666666651</v>
      </c>
      <c r="O80" s="52">
        <v>-1.4455373</v>
      </c>
      <c r="P80" s="53">
        <v>0.63390426</v>
      </c>
      <c r="Q80" s="53">
        <v>1.044036497951661</v>
      </c>
      <c r="R80" s="53">
        <v>-0.46678019271195276</v>
      </c>
      <c r="S80" s="63">
        <f t="shared" si="11"/>
        <v>-2.9739050604457207</v>
      </c>
      <c r="X80" s="55"/>
      <c r="Y80" s="55"/>
      <c r="AH80" s="64"/>
    </row>
    <row r="81" spans="1:34" x14ac:dyDescent="0.2">
      <c r="A81" s="48" t="s">
        <v>185</v>
      </c>
      <c r="B81" s="49">
        <v>167</v>
      </c>
      <c r="C81" s="51">
        <v>455.62720511065862</v>
      </c>
      <c r="D81" s="51">
        <v>53.355915991719868</v>
      </c>
      <c r="E81" s="49" t="s">
        <v>300</v>
      </c>
      <c r="F81" s="51">
        <v>0.28274334000000001</v>
      </c>
      <c r="G81" s="60">
        <v>11474.6672</v>
      </c>
      <c r="H81" s="51">
        <v>1390.443430731277</v>
      </c>
      <c r="I81" s="52">
        <v>5.4306251732617179</v>
      </c>
      <c r="J81" s="60">
        <f t="shared" si="12"/>
        <v>3.051712924810051</v>
      </c>
      <c r="L81" s="48" t="s">
        <v>192</v>
      </c>
      <c r="M81" s="49">
        <v>167</v>
      </c>
      <c r="N81" s="53">
        <v>3.9769848607185629</v>
      </c>
      <c r="O81" s="52">
        <v>-1.2632156999999999</v>
      </c>
      <c r="P81" s="53">
        <v>9.3478970300000004</v>
      </c>
      <c r="Q81" s="53">
        <v>2.2664925128076678</v>
      </c>
      <c r="R81" s="53">
        <v>-5.8822441334608622E-2</v>
      </c>
      <c r="S81" s="63">
        <f t="shared" si="11"/>
        <v>0.56990222296148174</v>
      </c>
      <c r="Y81" s="55"/>
      <c r="AH81" s="64"/>
    </row>
    <row r="82" spans="1:34" x14ac:dyDescent="0.2">
      <c r="A82" s="48" t="s">
        <v>186</v>
      </c>
      <c r="B82" s="49">
        <v>89</v>
      </c>
      <c r="C82" s="51">
        <v>428.48535206134824</v>
      </c>
      <c r="D82" s="51">
        <v>140.52481716471448</v>
      </c>
      <c r="E82" s="49" t="s">
        <v>79</v>
      </c>
      <c r="F82" s="51">
        <v>0.87964593999999996</v>
      </c>
      <c r="G82" s="60">
        <v>1681.53747</v>
      </c>
      <c r="H82" s="51">
        <v>440.27047690649829</v>
      </c>
      <c r="I82" s="52">
        <v>1.0889960282891673</v>
      </c>
      <c r="J82" s="60">
        <f t="shared" si="12"/>
        <v>1.027504148714663</v>
      </c>
      <c r="L82" s="48" t="s">
        <v>193</v>
      </c>
      <c r="M82" s="49">
        <v>89</v>
      </c>
      <c r="N82" s="53">
        <v>4.9453841075280875</v>
      </c>
      <c r="O82" s="52">
        <v>-0.12823580000000001</v>
      </c>
      <c r="P82" s="53">
        <v>7.4274638099999999</v>
      </c>
      <c r="Q82" s="53">
        <v>2.070504677065983</v>
      </c>
      <c r="R82" s="53">
        <v>-0.95774656496726152</v>
      </c>
      <c r="S82" s="63">
        <f t="shared" si="11"/>
        <v>0.41867418830302122</v>
      </c>
      <c r="Y82" s="55"/>
      <c r="AH82" s="55"/>
    </row>
    <row r="83" spans="1:34" x14ac:dyDescent="0.2">
      <c r="A83" s="48" t="s">
        <v>198</v>
      </c>
      <c r="B83" s="49">
        <v>2</v>
      </c>
      <c r="C83" s="51">
        <v>7.46128255</v>
      </c>
      <c r="D83" s="51">
        <v>7.4509411971576887</v>
      </c>
      <c r="E83" s="49" t="s">
        <v>79</v>
      </c>
      <c r="F83" s="51">
        <v>7.0685834700000001</v>
      </c>
      <c r="G83" s="60">
        <v>7.8539816299999998</v>
      </c>
      <c r="H83" s="51">
        <v>0.55536036486743712</v>
      </c>
      <c r="I83" s="52" t="s">
        <v>76</v>
      </c>
      <c r="J83" s="60">
        <f t="shared" si="12"/>
        <v>7.4432292457204577E-2</v>
      </c>
      <c r="L83" s="48" t="s">
        <v>199</v>
      </c>
      <c r="M83" s="49">
        <v>2</v>
      </c>
      <c r="N83" s="53">
        <v>2.00834036</v>
      </c>
      <c r="O83" s="52">
        <v>1.9556601</v>
      </c>
      <c r="P83" s="53">
        <v>2.0610206199999999</v>
      </c>
      <c r="Q83" s="53">
        <v>7.450113816134088E-2</v>
      </c>
      <c r="R83" s="53" t="s">
        <v>76</v>
      </c>
      <c r="S83" s="63">
        <f t="shared" si="11"/>
        <v>3.7095872614610441E-2</v>
      </c>
      <c r="Y83" s="55"/>
      <c r="AH83" s="55"/>
    </row>
    <row r="86" spans="1:34" x14ac:dyDescent="0.2">
      <c r="A86" s="15" t="s">
        <v>4</v>
      </c>
      <c r="B86" s="15" t="s">
        <v>58</v>
      </c>
      <c r="C86" s="55" t="s">
        <v>59</v>
      </c>
      <c r="D86" s="55" t="s">
        <v>60</v>
      </c>
      <c r="E86" s="55" t="s">
        <v>78</v>
      </c>
      <c r="F86" s="55" t="s">
        <v>61</v>
      </c>
      <c r="G86" s="55" t="s">
        <v>62</v>
      </c>
    </row>
    <row r="87" spans="1:34" x14ac:dyDescent="0.2">
      <c r="A87" s="55" t="s">
        <v>66</v>
      </c>
      <c r="B87" s="15">
        <v>93</v>
      </c>
      <c r="C87" s="15">
        <v>120.08188987021514</v>
      </c>
      <c r="D87" s="15">
        <v>34.325274445874506</v>
      </c>
      <c r="E87" s="55" t="s">
        <v>79</v>
      </c>
      <c r="F87" s="15">
        <v>0.39269907999999998</v>
      </c>
      <c r="G87" s="55">
        <v>2224.6403</v>
      </c>
    </row>
    <row r="88" spans="1:34" x14ac:dyDescent="0.2">
      <c r="A88" s="15" t="s">
        <v>67</v>
      </c>
      <c r="B88" s="63">
        <v>52</v>
      </c>
      <c r="C88" s="15">
        <v>183.09217098288457</v>
      </c>
      <c r="D88" s="15">
        <v>30.630881881042967</v>
      </c>
      <c r="E88" s="55" t="s">
        <v>287</v>
      </c>
      <c r="F88" s="15">
        <v>1.76714587</v>
      </c>
      <c r="G88" s="55">
        <v>2438.6613000000002</v>
      </c>
      <c r="K88" s="88"/>
      <c r="L88" s="55"/>
      <c r="N88" s="15"/>
      <c r="W88" s="88"/>
      <c r="X88" s="88"/>
      <c r="Y88" s="88"/>
    </row>
    <row r="89" spans="1:34" x14ac:dyDescent="0.2">
      <c r="A89" s="63" t="s">
        <v>68</v>
      </c>
      <c r="B89" s="63">
        <v>63</v>
      </c>
      <c r="C89" s="15">
        <v>133.59610295650793</v>
      </c>
      <c r="D89" s="15">
        <v>24.103339458019121</v>
      </c>
      <c r="E89" s="55" t="s">
        <v>288</v>
      </c>
      <c r="F89" s="15">
        <v>0.94247780000000003</v>
      </c>
      <c r="G89" s="55">
        <v>4146.9022999999997</v>
      </c>
      <c r="K89" s="88"/>
      <c r="L89" s="55"/>
      <c r="N89" s="15"/>
      <c r="T89" s="63"/>
      <c r="W89" s="88"/>
      <c r="X89" s="88"/>
      <c r="Y89" s="88"/>
    </row>
    <row r="90" spans="1:34" x14ac:dyDescent="0.2">
      <c r="A90" s="63" t="s">
        <v>70</v>
      </c>
      <c r="B90" s="63">
        <v>27</v>
      </c>
      <c r="C90" s="15">
        <v>1008.2537284107408</v>
      </c>
      <c r="D90" s="15">
        <v>270.242774713394</v>
      </c>
      <c r="E90" s="55" t="s">
        <v>79</v>
      </c>
      <c r="F90" s="15">
        <v>2.35619449</v>
      </c>
      <c r="G90" s="55">
        <v>9570.0766199999998</v>
      </c>
      <c r="K90" s="88"/>
      <c r="L90" s="55"/>
      <c r="N90" s="15"/>
      <c r="T90" s="63"/>
      <c r="W90" s="88"/>
      <c r="X90" s="88"/>
      <c r="Y90" s="88"/>
    </row>
    <row r="91" spans="1:34" x14ac:dyDescent="0.2">
      <c r="A91" s="15" t="s">
        <v>72</v>
      </c>
      <c r="B91" s="63">
        <v>32</v>
      </c>
      <c r="C91" s="15">
        <v>2.9491701028125004</v>
      </c>
      <c r="D91" s="15">
        <v>1.887548026796545</v>
      </c>
      <c r="E91" s="55" t="s">
        <v>286</v>
      </c>
      <c r="F91" s="15">
        <v>0.18849556000000001</v>
      </c>
      <c r="G91" s="55">
        <v>14.1371669</v>
      </c>
      <c r="K91" s="88"/>
      <c r="L91" s="55"/>
      <c r="N91" s="15"/>
      <c r="T91" s="63"/>
      <c r="W91" s="88"/>
      <c r="X91" s="88"/>
      <c r="Y91" s="88"/>
    </row>
    <row r="92" spans="1:34" x14ac:dyDescent="0.2">
      <c r="A92" s="63" t="s">
        <v>73</v>
      </c>
      <c r="B92" s="63">
        <v>71</v>
      </c>
      <c r="C92" s="15">
        <v>6617.705300676198</v>
      </c>
      <c r="D92" s="15">
        <v>353.13380462731897</v>
      </c>
      <c r="E92" s="55" t="s">
        <v>79</v>
      </c>
      <c r="F92" s="15">
        <v>1.17809725</v>
      </c>
      <c r="G92" s="55">
        <v>77166.154899999994</v>
      </c>
      <c r="K92" s="88"/>
      <c r="L92" s="55"/>
      <c r="N92" s="15"/>
      <c r="T92" s="63"/>
      <c r="W92" s="88"/>
      <c r="X92" s="88"/>
      <c r="Y92" s="88"/>
    </row>
    <row r="93" spans="1:34" x14ac:dyDescent="0.2">
      <c r="A93" s="15" t="s">
        <v>74</v>
      </c>
      <c r="B93" s="63">
        <v>20</v>
      </c>
      <c r="C93" s="15">
        <v>996.53282442499994</v>
      </c>
      <c r="D93" s="15">
        <v>318.76508292467105</v>
      </c>
      <c r="E93" s="55" t="s">
        <v>289</v>
      </c>
      <c r="F93" s="15">
        <v>26.703537600000001</v>
      </c>
      <c r="G93" s="55">
        <v>4572.1954100000003</v>
      </c>
      <c r="K93" s="88"/>
      <c r="L93" s="55"/>
      <c r="N93" s="15"/>
      <c r="T93" s="63"/>
      <c r="W93" s="88"/>
      <c r="X93" s="88"/>
      <c r="Y93" s="88"/>
    </row>
    <row r="94" spans="1:34" x14ac:dyDescent="0.2">
      <c r="A94" s="63" t="s">
        <v>77</v>
      </c>
      <c r="B94" s="63">
        <v>89</v>
      </c>
      <c r="C94" s="15">
        <v>32.0783084069663</v>
      </c>
      <c r="D94" s="15">
        <v>16.585291896841227</v>
      </c>
      <c r="E94" s="55" t="s">
        <v>79</v>
      </c>
      <c r="F94" s="15">
        <v>0.39269907999999998</v>
      </c>
      <c r="G94" s="55">
        <v>410.90461099999999</v>
      </c>
      <c r="K94" s="88"/>
      <c r="L94" s="55"/>
      <c r="N94" s="49"/>
      <c r="T94" s="63"/>
      <c r="W94" s="88"/>
      <c r="X94" s="88"/>
      <c r="Y94" s="88"/>
    </row>
    <row r="95" spans="1:34" x14ac:dyDescent="0.2">
      <c r="A95" s="15" t="s">
        <v>95</v>
      </c>
      <c r="B95" s="63">
        <v>58</v>
      </c>
      <c r="C95" s="15">
        <v>214.44078129741376</v>
      </c>
      <c r="D95" s="15">
        <v>36.622958748001722</v>
      </c>
      <c r="E95" s="55" t="s">
        <v>79</v>
      </c>
      <c r="F95" s="15">
        <v>0.78539815999999996</v>
      </c>
      <c r="G95" s="55">
        <v>2057.7431900000001</v>
      </c>
      <c r="K95" s="88"/>
      <c r="L95" s="55"/>
      <c r="N95" s="15"/>
      <c r="T95" s="63"/>
      <c r="W95" s="88"/>
      <c r="X95" s="88"/>
      <c r="Y95" s="88"/>
    </row>
    <row r="96" spans="1:34" x14ac:dyDescent="0.2">
      <c r="A96" s="15" t="s">
        <v>96</v>
      </c>
      <c r="B96" s="63">
        <v>111</v>
      </c>
      <c r="C96" s="15">
        <v>650.38135566252276</v>
      </c>
      <c r="D96" s="15">
        <v>143.66325105236689</v>
      </c>
      <c r="E96" s="55" t="s">
        <v>79</v>
      </c>
      <c r="F96" s="15">
        <v>1.5707963300000001</v>
      </c>
      <c r="G96" s="55">
        <v>7820.7985600000002</v>
      </c>
      <c r="K96" s="88"/>
      <c r="L96" s="55"/>
      <c r="N96" s="15"/>
      <c r="T96" s="63"/>
      <c r="W96" s="88"/>
      <c r="X96" s="88"/>
      <c r="Y96" s="88"/>
    </row>
    <row r="97" spans="1:25" x14ac:dyDescent="0.2">
      <c r="A97" s="63" t="s">
        <v>97</v>
      </c>
      <c r="B97" s="63">
        <v>97</v>
      </c>
      <c r="C97" s="15">
        <v>266.84250745422673</v>
      </c>
      <c r="D97" s="15">
        <v>35.849577032305788</v>
      </c>
      <c r="E97" s="55" t="s">
        <v>290</v>
      </c>
      <c r="F97" s="15">
        <v>0.37699112000000001</v>
      </c>
      <c r="G97" s="55">
        <v>11491.945900000001</v>
      </c>
      <c r="K97" s="88"/>
      <c r="L97" s="55"/>
      <c r="N97" s="15"/>
      <c r="T97" s="63"/>
      <c r="W97" s="88"/>
      <c r="X97" s="88"/>
      <c r="Y97" s="88"/>
    </row>
    <row r="98" spans="1:25" x14ac:dyDescent="0.2">
      <c r="A98" s="63" t="s">
        <v>98</v>
      </c>
      <c r="B98" s="63">
        <v>17</v>
      </c>
      <c r="C98" s="15">
        <v>620.94964795882356</v>
      </c>
      <c r="D98" s="15">
        <v>302.69987171946576</v>
      </c>
      <c r="E98" s="55" t="s">
        <v>79</v>
      </c>
      <c r="F98" s="15">
        <v>30.041479800000001</v>
      </c>
      <c r="G98" s="55">
        <v>2458.0999000000002</v>
      </c>
      <c r="K98" s="88"/>
      <c r="L98" s="55"/>
      <c r="N98" s="15"/>
      <c r="T98" s="63"/>
      <c r="W98" s="88"/>
      <c r="X98" s="88"/>
      <c r="Y98" s="88"/>
    </row>
    <row r="99" spans="1:25" x14ac:dyDescent="0.2">
      <c r="A99" s="63" t="s">
        <v>101</v>
      </c>
      <c r="B99" s="63">
        <v>55</v>
      </c>
      <c r="C99" s="15">
        <v>3.0617676423636371</v>
      </c>
      <c r="D99" s="15">
        <v>1.9528078170789627</v>
      </c>
      <c r="E99" s="55" t="s">
        <v>291</v>
      </c>
      <c r="F99" s="15">
        <v>0.28274334000000001</v>
      </c>
      <c r="G99" s="55">
        <v>12.959069700000001</v>
      </c>
      <c r="K99" s="88"/>
      <c r="L99" s="55"/>
      <c r="N99" s="15"/>
      <c r="T99" s="63"/>
      <c r="W99" s="88"/>
      <c r="X99" s="88"/>
      <c r="Y99" s="88"/>
    </row>
    <row r="100" spans="1:25" x14ac:dyDescent="0.2">
      <c r="A100" s="63" t="s">
        <v>102</v>
      </c>
      <c r="B100" s="63">
        <v>52</v>
      </c>
      <c r="C100" s="15">
        <v>1945.5029939819231</v>
      </c>
      <c r="D100" s="15">
        <v>453.54050587694286</v>
      </c>
      <c r="E100" s="55" t="s">
        <v>79</v>
      </c>
      <c r="F100" s="15">
        <v>2.35619449</v>
      </c>
      <c r="G100" s="55">
        <v>15629.423500000001</v>
      </c>
      <c r="K100" s="88"/>
      <c r="L100" s="55"/>
      <c r="N100" s="15"/>
      <c r="T100" s="63"/>
      <c r="W100" s="88"/>
      <c r="X100" s="88"/>
      <c r="Y100" s="88"/>
    </row>
    <row r="101" spans="1:25" x14ac:dyDescent="0.2">
      <c r="A101" s="63" t="s">
        <v>103</v>
      </c>
      <c r="B101" s="63">
        <v>40</v>
      </c>
      <c r="C101" s="15">
        <v>786.87628250625028</v>
      </c>
      <c r="D101" s="15">
        <v>254.40203704256794</v>
      </c>
      <c r="E101" s="55" t="s">
        <v>292</v>
      </c>
      <c r="F101" s="15">
        <v>2.3090706000000001</v>
      </c>
      <c r="G101" s="55">
        <v>3180.4698600000002</v>
      </c>
      <c r="K101" s="88"/>
      <c r="L101" s="55"/>
      <c r="N101" s="15"/>
      <c r="T101" s="63"/>
      <c r="W101" s="88"/>
      <c r="X101" s="88"/>
      <c r="Y101" s="88"/>
    </row>
    <row r="102" spans="1:25" x14ac:dyDescent="0.2">
      <c r="A102" s="63" t="s">
        <v>105</v>
      </c>
      <c r="B102" s="63">
        <v>90</v>
      </c>
      <c r="C102" s="15">
        <v>76.308238318888939</v>
      </c>
      <c r="D102" s="15">
        <v>16.801304902176241</v>
      </c>
      <c r="E102" s="55" t="s">
        <v>287</v>
      </c>
      <c r="F102" s="15">
        <v>0.37699112000000001</v>
      </c>
      <c r="G102" s="55">
        <v>1072.0684900000001</v>
      </c>
      <c r="K102" s="88"/>
      <c r="L102" s="55"/>
      <c r="N102" s="15"/>
      <c r="T102" s="63"/>
      <c r="W102" s="88"/>
      <c r="X102" s="88"/>
      <c r="Y102" s="88"/>
    </row>
    <row r="103" spans="1:25" x14ac:dyDescent="0.2">
      <c r="A103" s="63" t="s">
        <v>119</v>
      </c>
      <c r="B103" s="63">
        <v>34</v>
      </c>
      <c r="C103" s="15">
        <v>6.2406814061764706</v>
      </c>
      <c r="D103" s="15">
        <v>3.2568915402103182</v>
      </c>
      <c r="E103" s="55" t="s">
        <v>287</v>
      </c>
      <c r="F103" s="15">
        <v>0.15707963</v>
      </c>
      <c r="G103" s="55">
        <v>26.507187999999999</v>
      </c>
      <c r="K103" s="88"/>
      <c r="L103" s="55"/>
      <c r="N103" s="15"/>
      <c r="T103" s="63"/>
      <c r="W103" s="88"/>
      <c r="X103" s="88"/>
      <c r="Y103" s="88"/>
    </row>
    <row r="104" spans="1:25" x14ac:dyDescent="0.2">
      <c r="A104" s="63" t="s">
        <v>120</v>
      </c>
      <c r="B104" s="63">
        <v>11</v>
      </c>
      <c r="C104" s="15">
        <v>464.32810763181817</v>
      </c>
      <c r="D104" s="15">
        <v>23.061717875864293</v>
      </c>
      <c r="E104" s="55" t="s">
        <v>79</v>
      </c>
      <c r="F104" s="15">
        <v>7.068584E-2</v>
      </c>
      <c r="G104" s="55">
        <v>3769.9111800000001</v>
      </c>
      <c r="K104" s="88"/>
      <c r="L104" s="55"/>
      <c r="N104" s="15"/>
      <c r="T104" s="63"/>
      <c r="W104" s="88"/>
      <c r="X104" s="88"/>
      <c r="Y104" s="88"/>
    </row>
    <row r="105" spans="1:25" x14ac:dyDescent="0.2">
      <c r="A105" s="63" t="s">
        <v>121</v>
      </c>
      <c r="B105" s="63">
        <v>156</v>
      </c>
      <c r="C105" s="15">
        <v>638.55282249493587</v>
      </c>
      <c r="D105" s="15">
        <v>72.865716695976744</v>
      </c>
      <c r="E105" s="55" t="s">
        <v>79</v>
      </c>
      <c r="F105" s="15">
        <v>0.62831853000000004</v>
      </c>
      <c r="G105" s="55">
        <v>17867.808199999999</v>
      </c>
      <c r="K105" s="88"/>
      <c r="L105" s="55"/>
      <c r="N105" s="15"/>
      <c r="T105" s="63"/>
      <c r="W105" s="88"/>
      <c r="X105" s="88"/>
      <c r="Y105" s="88"/>
    </row>
    <row r="106" spans="1:25" x14ac:dyDescent="0.2">
      <c r="A106" s="63" t="s">
        <v>123</v>
      </c>
      <c r="B106" s="63">
        <v>50</v>
      </c>
      <c r="C106" s="15">
        <v>1418.2116841044003</v>
      </c>
      <c r="D106" s="15">
        <v>89.934782784696154</v>
      </c>
      <c r="E106" s="55" t="s">
        <v>79</v>
      </c>
      <c r="F106" s="15">
        <v>0.75398224000000003</v>
      </c>
      <c r="G106" s="55">
        <v>29083.294000000002</v>
      </c>
      <c r="K106" s="88"/>
      <c r="L106" s="55"/>
      <c r="N106" s="15"/>
      <c r="T106" s="63"/>
      <c r="W106" s="88"/>
      <c r="X106" s="88"/>
      <c r="Y106" s="88"/>
    </row>
    <row r="107" spans="1:25" x14ac:dyDescent="0.2">
      <c r="A107" s="15" t="s">
        <v>125</v>
      </c>
      <c r="B107" s="63">
        <v>45</v>
      </c>
      <c r="C107" s="15">
        <v>4194.1275955057772</v>
      </c>
      <c r="D107" s="15">
        <v>533.70015818337072</v>
      </c>
      <c r="E107" s="55" t="s">
        <v>79</v>
      </c>
      <c r="F107" s="15">
        <v>5.1522119499999999</v>
      </c>
      <c r="G107" s="55">
        <v>56727.738599999997</v>
      </c>
      <c r="K107" s="88"/>
      <c r="L107" s="55"/>
      <c r="N107" s="15"/>
      <c r="T107" s="63"/>
      <c r="W107" s="88"/>
      <c r="X107" s="88"/>
      <c r="Y107" s="88"/>
    </row>
    <row r="108" spans="1:25" x14ac:dyDescent="0.2">
      <c r="A108" s="63" t="s">
        <v>127</v>
      </c>
      <c r="B108" s="63">
        <v>31</v>
      </c>
      <c r="C108" s="15">
        <v>1898.225020740645</v>
      </c>
      <c r="D108" s="15">
        <v>157.50788813442588</v>
      </c>
      <c r="E108" s="55" t="s">
        <v>295</v>
      </c>
      <c r="F108" s="15">
        <v>0.78539815999999996</v>
      </c>
      <c r="G108" s="55">
        <v>26218.161499999998</v>
      </c>
      <c r="K108" s="88"/>
      <c r="L108" s="55"/>
      <c r="N108" s="15"/>
      <c r="T108" s="63"/>
      <c r="W108" s="88"/>
      <c r="X108" s="88"/>
      <c r="Y108" s="88"/>
    </row>
    <row r="109" spans="1:25" x14ac:dyDescent="0.2">
      <c r="A109" s="63" t="s">
        <v>129</v>
      </c>
      <c r="B109" s="63">
        <v>46</v>
      </c>
      <c r="C109" s="15">
        <v>2.9268033304347827</v>
      </c>
      <c r="D109" s="15">
        <v>1.8153684836173456</v>
      </c>
      <c r="E109" s="55" t="s">
        <v>297</v>
      </c>
      <c r="F109" s="15">
        <v>0.11780973</v>
      </c>
      <c r="G109" s="55">
        <v>17.278759600000001</v>
      </c>
      <c r="K109" s="88"/>
      <c r="L109" s="55"/>
      <c r="N109" s="15"/>
      <c r="T109" s="63"/>
      <c r="W109" s="88"/>
      <c r="X109" s="88"/>
      <c r="Y109" s="88"/>
    </row>
    <row r="110" spans="1:25" x14ac:dyDescent="0.2">
      <c r="A110" s="63" t="s">
        <v>130</v>
      </c>
      <c r="B110" s="63">
        <v>21</v>
      </c>
      <c r="C110" s="15">
        <v>25147.177621828097</v>
      </c>
      <c r="D110" s="15">
        <v>3427.9819188469091</v>
      </c>
      <c r="E110" s="55" t="s">
        <v>79</v>
      </c>
      <c r="F110" s="15">
        <v>3.1415926500000002</v>
      </c>
      <c r="G110" s="55">
        <v>284981.72399999999</v>
      </c>
      <c r="K110" s="88"/>
      <c r="L110" s="55"/>
      <c r="N110" s="15"/>
      <c r="T110" s="63"/>
      <c r="W110" s="88"/>
      <c r="X110" s="88"/>
      <c r="Y110" s="88"/>
    </row>
    <row r="111" spans="1:25" x14ac:dyDescent="0.2">
      <c r="A111" s="15" t="s">
        <v>132</v>
      </c>
      <c r="B111" s="63">
        <v>35</v>
      </c>
      <c r="C111" s="15">
        <v>916.514776974857</v>
      </c>
      <c r="D111" s="15">
        <v>223.16451855272004</v>
      </c>
      <c r="E111" s="55" t="s">
        <v>79</v>
      </c>
      <c r="F111" s="15">
        <v>0.97389371999999996</v>
      </c>
      <c r="G111" s="55">
        <v>4182.2452199999998</v>
      </c>
      <c r="K111" s="88"/>
      <c r="L111" s="55"/>
      <c r="N111" s="15"/>
      <c r="T111" s="63"/>
      <c r="W111" s="88"/>
      <c r="X111" s="88"/>
      <c r="Y111" s="88"/>
    </row>
    <row r="112" spans="1:25" x14ac:dyDescent="0.2">
      <c r="A112" s="63" t="s">
        <v>133</v>
      </c>
      <c r="B112" s="63">
        <v>22</v>
      </c>
      <c r="C112" s="15">
        <v>20.604920825454549</v>
      </c>
      <c r="D112" s="15">
        <v>8.9129985648924759</v>
      </c>
      <c r="E112" s="55" t="s">
        <v>79</v>
      </c>
      <c r="F112" s="15">
        <v>0.25132740999999997</v>
      </c>
      <c r="G112" s="55">
        <v>119.380521</v>
      </c>
      <c r="K112" s="88"/>
      <c r="L112" s="55"/>
      <c r="N112" s="15"/>
      <c r="T112" s="63"/>
      <c r="W112" s="88"/>
      <c r="X112" s="88"/>
      <c r="Y112" s="88"/>
    </row>
    <row r="113" spans="1:25" x14ac:dyDescent="0.2">
      <c r="A113" s="63" t="s">
        <v>135</v>
      </c>
      <c r="B113" s="63">
        <v>20</v>
      </c>
      <c r="C113" s="15">
        <v>115.04119601399998</v>
      </c>
      <c r="D113" s="15">
        <v>35.992726030440032</v>
      </c>
      <c r="E113" s="55" t="s">
        <v>298</v>
      </c>
      <c r="F113" s="15">
        <v>2.35619449</v>
      </c>
      <c r="G113" s="55">
        <v>942.47779600000001</v>
      </c>
      <c r="K113" s="88"/>
      <c r="L113" s="55"/>
      <c r="N113" s="15"/>
      <c r="T113" s="63"/>
      <c r="W113" s="88"/>
      <c r="X113" s="88"/>
      <c r="Y113" s="88"/>
    </row>
    <row r="114" spans="1:25" x14ac:dyDescent="0.2">
      <c r="A114" s="15" t="s">
        <v>136</v>
      </c>
      <c r="B114" s="63">
        <v>14</v>
      </c>
      <c r="C114" s="15">
        <v>7.029874562142858</v>
      </c>
      <c r="D114" s="15">
        <v>3.6993457348014518</v>
      </c>
      <c r="E114" s="55" t="s">
        <v>286</v>
      </c>
      <c r="F114" s="15">
        <v>0.47123890000000002</v>
      </c>
      <c r="G114" s="55">
        <v>29.452431099999998</v>
      </c>
      <c r="K114" s="88"/>
      <c r="L114" s="55"/>
      <c r="N114" s="15"/>
      <c r="T114" s="63"/>
      <c r="W114" s="88"/>
      <c r="X114" s="88"/>
      <c r="Y114" s="88"/>
    </row>
    <row r="115" spans="1:25" x14ac:dyDescent="0.2">
      <c r="A115" s="63" t="s">
        <v>157</v>
      </c>
      <c r="B115" s="63">
        <v>196</v>
      </c>
      <c r="C115" s="15">
        <v>1483.1152369537751</v>
      </c>
      <c r="D115" s="15">
        <v>175.57112831972245</v>
      </c>
      <c r="E115" s="55" t="s">
        <v>300</v>
      </c>
      <c r="F115" s="15">
        <v>0.78539815999999996</v>
      </c>
      <c r="G115" s="55">
        <v>33772.120999999999</v>
      </c>
      <c r="K115" s="88"/>
      <c r="L115" s="55"/>
      <c r="N115" s="15"/>
      <c r="T115" s="63"/>
      <c r="W115" s="88"/>
      <c r="X115" s="88"/>
      <c r="Y115" s="88"/>
    </row>
    <row r="116" spans="1:25" x14ac:dyDescent="0.2">
      <c r="A116" s="63" t="s">
        <v>158</v>
      </c>
      <c r="B116" s="63">
        <v>133</v>
      </c>
      <c r="C116" s="15">
        <v>1613.0350985349619</v>
      </c>
      <c r="D116" s="15">
        <v>250.1062300358607</v>
      </c>
      <c r="E116" s="55" t="s">
        <v>79</v>
      </c>
      <c r="F116" s="15">
        <v>0.78539815999999996</v>
      </c>
      <c r="G116" s="55">
        <v>23816.4139</v>
      </c>
      <c r="K116" s="88"/>
      <c r="L116" s="55"/>
      <c r="N116" s="15"/>
      <c r="T116" s="63"/>
      <c r="W116" s="88"/>
      <c r="X116" s="88"/>
      <c r="Y116" s="88"/>
    </row>
    <row r="117" spans="1:25" x14ac:dyDescent="0.2">
      <c r="A117" s="63" t="s">
        <v>159</v>
      </c>
      <c r="B117" s="63">
        <v>19</v>
      </c>
      <c r="C117" s="15">
        <v>1620.9894700526315</v>
      </c>
      <c r="D117" s="15">
        <v>833.22854389025656</v>
      </c>
      <c r="E117" s="55" t="s">
        <v>79</v>
      </c>
      <c r="F117" s="15">
        <v>26.703537600000001</v>
      </c>
      <c r="G117" s="55">
        <v>5968.24064</v>
      </c>
      <c r="K117" s="88"/>
      <c r="L117" s="55"/>
      <c r="N117" s="15"/>
      <c r="T117" s="63"/>
      <c r="W117" s="88"/>
      <c r="X117" s="88"/>
      <c r="Y117" s="88"/>
    </row>
    <row r="118" spans="1:25" x14ac:dyDescent="0.2">
      <c r="A118" s="63" t="s">
        <v>162</v>
      </c>
      <c r="B118" s="63">
        <v>19</v>
      </c>
      <c r="C118" s="15">
        <v>3.2519617647368424</v>
      </c>
      <c r="D118" s="15">
        <v>2.2239648486516663</v>
      </c>
      <c r="E118" s="55" t="s">
        <v>79</v>
      </c>
      <c r="F118" s="15">
        <v>0.37699112000000001</v>
      </c>
      <c r="G118" s="55">
        <v>7.8539816299999998</v>
      </c>
      <c r="K118" s="88"/>
      <c r="L118" s="55"/>
      <c r="N118" s="15"/>
      <c r="T118" s="63"/>
      <c r="W118" s="88"/>
      <c r="X118" s="88"/>
      <c r="Y118" s="88"/>
    </row>
    <row r="119" spans="1:25" x14ac:dyDescent="0.2">
      <c r="A119" s="63" t="s">
        <v>163</v>
      </c>
      <c r="B119" s="63">
        <v>71</v>
      </c>
      <c r="C119" s="15">
        <v>15693.414494098872</v>
      </c>
      <c r="D119" s="15">
        <v>846.02671042332975</v>
      </c>
      <c r="E119" s="55" t="s">
        <v>79</v>
      </c>
      <c r="F119" s="15">
        <v>0.78539815999999996</v>
      </c>
      <c r="G119" s="55">
        <v>320982.80499999999</v>
      </c>
      <c r="K119" s="88"/>
      <c r="L119" s="55"/>
      <c r="N119" s="15"/>
      <c r="T119" s="63"/>
      <c r="W119" s="88"/>
      <c r="X119" s="88"/>
      <c r="Y119" s="88"/>
    </row>
    <row r="120" spans="1:25" x14ac:dyDescent="0.2">
      <c r="A120" s="15" t="s">
        <v>165</v>
      </c>
      <c r="B120" s="63">
        <v>38</v>
      </c>
      <c r="C120" s="15">
        <v>932.73989240500009</v>
      </c>
      <c r="D120" s="15">
        <v>333.06353996185481</v>
      </c>
      <c r="E120" s="55" t="s">
        <v>302</v>
      </c>
      <c r="F120" s="15">
        <v>3.33008821</v>
      </c>
      <c r="G120" s="55">
        <v>4469.7009500000004</v>
      </c>
      <c r="K120" s="88"/>
      <c r="L120" s="55"/>
      <c r="N120" s="15"/>
      <c r="T120" s="63"/>
      <c r="W120" s="88"/>
      <c r="X120" s="88"/>
      <c r="Y120" s="88"/>
    </row>
    <row r="121" spans="1:25" x14ac:dyDescent="0.2">
      <c r="A121" s="15" t="s">
        <v>182</v>
      </c>
      <c r="B121" s="15">
        <v>132</v>
      </c>
      <c r="C121" s="55">
        <v>11.649537259924239</v>
      </c>
      <c r="D121" s="55">
        <v>2.7122861170524089</v>
      </c>
      <c r="E121" s="55" t="s">
        <v>305</v>
      </c>
      <c r="F121" s="55">
        <v>3.1415930000000002E-2</v>
      </c>
      <c r="G121" s="55">
        <v>808.567409</v>
      </c>
      <c r="K121" s="88"/>
      <c r="L121" s="55"/>
      <c r="N121" s="15"/>
      <c r="T121" s="63"/>
      <c r="W121" s="88"/>
      <c r="X121" s="88"/>
      <c r="Y121" s="88"/>
    </row>
    <row r="122" spans="1:25" x14ac:dyDescent="0.2">
      <c r="A122" s="15" t="s">
        <v>183</v>
      </c>
      <c r="B122" s="15">
        <v>101</v>
      </c>
      <c r="C122" s="55">
        <v>12.476710799207915</v>
      </c>
      <c r="D122" s="55">
        <v>4.4627049819023572</v>
      </c>
      <c r="E122" s="55" t="s">
        <v>79</v>
      </c>
      <c r="F122" s="55">
        <v>0.19634953999999999</v>
      </c>
      <c r="G122" s="55">
        <v>314.159265</v>
      </c>
      <c r="K122" s="88"/>
      <c r="L122" s="55"/>
      <c r="N122" s="15"/>
      <c r="T122" s="63"/>
      <c r="W122" s="88"/>
      <c r="X122" s="88"/>
      <c r="Y122" s="88"/>
    </row>
    <row r="123" spans="1:25" x14ac:dyDescent="0.2">
      <c r="A123" s="15" t="s">
        <v>184</v>
      </c>
      <c r="B123" s="15">
        <v>11</v>
      </c>
      <c r="C123" s="55">
        <v>278.21944519909096</v>
      </c>
      <c r="D123" s="55">
        <v>51.025591522279527</v>
      </c>
      <c r="E123" s="55" t="s">
        <v>79</v>
      </c>
      <c r="F123" s="55">
        <v>0.69115037999999995</v>
      </c>
      <c r="G123" s="55">
        <v>1734.94454</v>
      </c>
      <c r="K123" s="88"/>
      <c r="L123" s="55"/>
      <c r="N123" s="15"/>
      <c r="T123" s="63"/>
      <c r="W123" s="88"/>
      <c r="X123" s="88"/>
      <c r="Y123" s="88"/>
    </row>
    <row r="124" spans="1:25" x14ac:dyDescent="0.2">
      <c r="A124" s="15" t="s">
        <v>185</v>
      </c>
      <c r="B124" s="15">
        <v>167</v>
      </c>
      <c r="C124" s="55">
        <v>455.62720511065862</v>
      </c>
      <c r="D124" s="55">
        <v>53.355915991719868</v>
      </c>
      <c r="E124" s="55" t="s">
        <v>300</v>
      </c>
      <c r="F124" s="55">
        <v>0.28274334000000001</v>
      </c>
      <c r="G124" s="55">
        <v>11474.6672</v>
      </c>
      <c r="K124" s="88"/>
      <c r="L124" s="55"/>
      <c r="N124" s="15"/>
      <c r="T124" s="63"/>
      <c r="W124" s="88"/>
      <c r="X124" s="88"/>
      <c r="Y124" s="88"/>
    </row>
    <row r="125" spans="1:25" x14ac:dyDescent="0.2">
      <c r="A125" s="15" t="s">
        <v>186</v>
      </c>
      <c r="B125" s="15">
        <v>89</v>
      </c>
      <c r="C125" s="55">
        <v>428.48535206134824</v>
      </c>
      <c r="D125" s="55">
        <v>140.52481716471448</v>
      </c>
      <c r="E125" s="55" t="s">
        <v>79</v>
      </c>
      <c r="F125" s="55">
        <v>0.87964593999999996</v>
      </c>
      <c r="G125" s="55">
        <v>1681.53747</v>
      </c>
      <c r="K125" s="88"/>
      <c r="L125" s="55"/>
      <c r="N125" s="15"/>
      <c r="T125" s="63"/>
      <c r="W125" s="88"/>
      <c r="X125" s="88"/>
      <c r="Y125" s="88"/>
    </row>
    <row r="126" spans="1:25" x14ac:dyDescent="0.2">
      <c r="A126" s="15" t="s">
        <v>202</v>
      </c>
      <c r="B126" s="63">
        <v>93</v>
      </c>
      <c r="C126" s="15">
        <v>2.981050513655914</v>
      </c>
      <c r="D126" s="15">
        <v>1.2225610366541904</v>
      </c>
      <c r="E126" s="55" t="s">
        <v>295</v>
      </c>
      <c r="F126" s="15">
        <v>4.7123890000000002E-2</v>
      </c>
      <c r="G126" s="55">
        <v>31.415926500000001</v>
      </c>
      <c r="K126" s="88"/>
      <c r="L126" s="55"/>
      <c r="N126" s="15"/>
      <c r="T126" s="63"/>
      <c r="W126" s="88"/>
      <c r="X126" s="88"/>
      <c r="Y126" s="88"/>
    </row>
    <row r="127" spans="1:25" x14ac:dyDescent="0.2">
      <c r="A127" s="63" t="s">
        <v>204</v>
      </c>
      <c r="B127" s="63">
        <v>24</v>
      </c>
      <c r="C127" s="15">
        <v>3.6095590600000005</v>
      </c>
      <c r="D127" s="15">
        <v>1.5783908837061982</v>
      </c>
      <c r="E127" s="55" t="s">
        <v>79</v>
      </c>
      <c r="F127" s="15">
        <v>0.28274334000000001</v>
      </c>
      <c r="G127" s="55">
        <v>23.5619449</v>
      </c>
      <c r="K127" s="88"/>
      <c r="L127" s="55"/>
      <c r="N127" s="15"/>
      <c r="T127" s="63"/>
      <c r="W127" s="88"/>
      <c r="X127" s="88"/>
      <c r="Y127" s="88"/>
    </row>
    <row r="128" spans="1:25" x14ac:dyDescent="0.2">
      <c r="A128" s="63" t="s">
        <v>206</v>
      </c>
      <c r="B128" s="63">
        <v>90</v>
      </c>
      <c r="C128" s="15">
        <v>45.731466141888895</v>
      </c>
      <c r="D128" s="15">
        <v>12.165171840409393</v>
      </c>
      <c r="E128" s="55" t="s">
        <v>79</v>
      </c>
      <c r="F128" s="15">
        <v>0.37699112000000001</v>
      </c>
      <c r="G128" s="55">
        <v>392.69908199999998</v>
      </c>
      <c r="K128" s="88"/>
      <c r="L128" s="55"/>
      <c r="N128" s="15"/>
      <c r="T128" s="63"/>
      <c r="W128" s="88"/>
      <c r="X128" s="88"/>
      <c r="Y128" s="88"/>
    </row>
    <row r="129" spans="1:25" x14ac:dyDescent="0.2">
      <c r="A129" s="63" t="s">
        <v>208</v>
      </c>
      <c r="B129" s="63">
        <v>18</v>
      </c>
      <c r="C129" s="15">
        <v>160.4437547461111</v>
      </c>
      <c r="D129" s="15">
        <v>32.057741373815489</v>
      </c>
      <c r="E129" s="55" t="s">
        <v>79</v>
      </c>
      <c r="F129" s="15">
        <v>0.78539815999999996</v>
      </c>
      <c r="G129" s="55">
        <v>1487.54412</v>
      </c>
      <c r="K129" s="88"/>
      <c r="L129" s="55"/>
      <c r="N129" s="15"/>
      <c r="T129" s="63"/>
      <c r="W129" s="88"/>
      <c r="X129" s="88"/>
      <c r="Y129" s="88"/>
    </row>
    <row r="130" spans="1:25" x14ac:dyDescent="0.2">
      <c r="A130" s="63" t="s">
        <v>210</v>
      </c>
      <c r="B130" s="63">
        <v>213</v>
      </c>
      <c r="C130" s="15">
        <v>47.537532831361531</v>
      </c>
      <c r="D130" s="15">
        <v>9.6374415799809636</v>
      </c>
      <c r="E130" s="55" t="s">
        <v>79</v>
      </c>
      <c r="F130" s="15">
        <v>3.1415930000000002E-2</v>
      </c>
      <c r="G130" s="55">
        <v>983.31850099999997</v>
      </c>
      <c r="K130" s="88"/>
      <c r="L130" s="55"/>
      <c r="N130" s="15"/>
      <c r="T130" s="63"/>
      <c r="W130" s="88"/>
      <c r="X130" s="88"/>
      <c r="Y130" s="88"/>
    </row>
    <row r="131" spans="1:25" x14ac:dyDescent="0.2">
      <c r="A131" s="63" t="s">
        <v>212</v>
      </c>
      <c r="B131" s="63">
        <v>75</v>
      </c>
      <c r="C131" s="15">
        <v>132.28094751040004</v>
      </c>
      <c r="D131" s="15">
        <v>7.3866406663047552</v>
      </c>
      <c r="E131" s="55" t="s">
        <v>79</v>
      </c>
      <c r="F131" s="15">
        <v>6.2831849999999995E-2</v>
      </c>
      <c r="G131" s="55">
        <v>1708.24101</v>
      </c>
      <c r="K131" s="88"/>
      <c r="L131" s="55"/>
      <c r="N131" s="15"/>
      <c r="T131" s="63"/>
      <c r="W131" s="88"/>
      <c r="X131" s="88"/>
      <c r="Y131" s="88"/>
    </row>
    <row r="132" spans="1:25" x14ac:dyDescent="0.2">
      <c r="A132" s="63"/>
      <c r="B132" s="63"/>
      <c r="C132" s="15"/>
      <c r="D132" s="15"/>
      <c r="F132" s="15"/>
      <c r="K132" s="88"/>
      <c r="L132" s="55"/>
      <c r="N132" s="15"/>
      <c r="T132" s="63"/>
      <c r="W132" s="88"/>
      <c r="X132" s="88"/>
      <c r="Y132" s="88"/>
    </row>
    <row r="133" spans="1:25" x14ac:dyDescent="0.2">
      <c r="A133" s="63"/>
      <c r="B133" s="63"/>
      <c r="C133" s="15"/>
      <c r="D133" s="15"/>
      <c r="F133" s="15"/>
      <c r="K133" s="88"/>
      <c r="L133" s="55"/>
      <c r="N133" s="15"/>
      <c r="T133" s="63"/>
      <c r="W133" s="88"/>
      <c r="X133" s="88"/>
      <c r="Y133" s="88"/>
    </row>
    <row r="134" spans="1:25" x14ac:dyDescent="0.2">
      <c r="A134" s="63"/>
      <c r="B134" s="63"/>
      <c r="C134" s="15"/>
      <c r="D134" s="15"/>
      <c r="F134" s="15"/>
      <c r="K134" s="88"/>
      <c r="L134" s="55"/>
      <c r="N134" s="15"/>
      <c r="T134" s="63"/>
      <c r="W134" s="88"/>
      <c r="X134" s="88"/>
      <c r="Y134" s="88"/>
    </row>
    <row r="135" spans="1:25" x14ac:dyDescent="0.2">
      <c r="A135" s="63"/>
      <c r="B135" s="63"/>
      <c r="C135" s="15"/>
      <c r="D135" s="15"/>
      <c r="F135" s="15"/>
      <c r="K135" s="88"/>
      <c r="L135" s="55"/>
      <c r="N135" s="15"/>
      <c r="T135" s="63"/>
      <c r="W135" s="88"/>
      <c r="X135" s="88"/>
      <c r="Y135" s="88"/>
    </row>
    <row r="136" spans="1:25" x14ac:dyDescent="0.2">
      <c r="B136" s="63"/>
      <c r="C136" s="15"/>
      <c r="D136" s="15"/>
      <c r="F136" s="15"/>
      <c r="K136" s="88"/>
      <c r="L136" s="55"/>
      <c r="N136" s="15"/>
      <c r="T136" s="63"/>
      <c r="W136" s="88"/>
      <c r="X136" s="88"/>
      <c r="Y136" s="88"/>
    </row>
    <row r="137" spans="1:25" x14ac:dyDescent="0.2">
      <c r="B137" s="63"/>
      <c r="C137" s="15"/>
      <c r="D137" s="15"/>
      <c r="F137" s="15"/>
      <c r="K137" s="88"/>
      <c r="L137" s="55"/>
      <c r="N137" s="15"/>
      <c r="T137" s="63"/>
      <c r="W137" s="88"/>
      <c r="X137" s="88"/>
      <c r="Y137" s="88"/>
    </row>
    <row r="138" spans="1:25" x14ac:dyDescent="0.2">
      <c r="A138" s="63"/>
      <c r="B138" s="63"/>
      <c r="C138" s="15"/>
      <c r="D138" s="15"/>
      <c r="F138" s="15"/>
      <c r="K138" s="88"/>
      <c r="L138" s="55"/>
      <c r="N138" s="15"/>
      <c r="T138" s="63"/>
      <c r="W138" s="88"/>
      <c r="X138" s="88"/>
      <c r="Y138" s="88"/>
    </row>
    <row r="139" spans="1:25" x14ac:dyDescent="0.2">
      <c r="A139" s="63"/>
      <c r="B139" s="63"/>
      <c r="C139" s="15"/>
      <c r="D139" s="15"/>
      <c r="F139" s="15"/>
      <c r="K139" s="88"/>
      <c r="L139" s="55"/>
      <c r="N139" s="15"/>
      <c r="T139" s="63"/>
      <c r="W139" s="88"/>
      <c r="X139" s="88"/>
      <c r="Y139" s="88"/>
    </row>
    <row r="140" spans="1:25" x14ac:dyDescent="0.2">
      <c r="A140" s="63"/>
      <c r="B140" s="63"/>
      <c r="C140" s="15"/>
      <c r="D140" s="15"/>
      <c r="F140" s="15"/>
      <c r="K140" s="88"/>
      <c r="L140" s="55"/>
      <c r="N140" s="15"/>
      <c r="T140" s="63"/>
      <c r="W140" s="88"/>
      <c r="X140" s="88"/>
      <c r="Y140" s="88"/>
    </row>
    <row r="141" spans="1:25" x14ac:dyDescent="0.2">
      <c r="A141" s="63"/>
      <c r="B141" s="63"/>
      <c r="C141" s="15"/>
      <c r="D141" s="15"/>
      <c r="F141" s="15"/>
      <c r="K141" s="88"/>
      <c r="L141" s="55"/>
      <c r="N141" s="15"/>
      <c r="T141" s="63"/>
      <c r="W141" s="88"/>
      <c r="X141" s="88"/>
      <c r="Y141" s="88"/>
    </row>
    <row r="142" spans="1:25" x14ac:dyDescent="0.2">
      <c r="K142" s="88"/>
      <c r="L142" s="55"/>
      <c r="N142" s="15"/>
      <c r="T142" s="63"/>
      <c r="W142" s="88"/>
      <c r="X142" s="88"/>
      <c r="Y142" s="88"/>
    </row>
    <row r="143" spans="1:25" x14ac:dyDescent="0.2">
      <c r="K143" s="88"/>
      <c r="L143" s="55"/>
      <c r="N143" s="15"/>
      <c r="T143" s="63"/>
      <c r="W143" s="88"/>
      <c r="X143" s="88"/>
      <c r="Y143" s="88"/>
    </row>
    <row r="144" spans="1:25" x14ac:dyDescent="0.2">
      <c r="K144" s="88"/>
      <c r="L144" s="55"/>
      <c r="N144" s="15"/>
      <c r="T144" s="63"/>
      <c r="W144" s="88"/>
      <c r="X144" s="88"/>
      <c r="Y144" s="88"/>
    </row>
    <row r="145" spans="11:25" x14ac:dyDescent="0.2">
      <c r="K145" s="88"/>
      <c r="L145" s="55"/>
      <c r="N145" s="15"/>
      <c r="T145" s="63"/>
      <c r="W145" s="88"/>
      <c r="X145" s="88"/>
      <c r="Y145" s="88"/>
    </row>
    <row r="146" spans="11:25" x14ac:dyDescent="0.2">
      <c r="K146" s="88"/>
      <c r="L146" s="55"/>
      <c r="N146" s="15"/>
      <c r="T146" s="63"/>
      <c r="W146" s="88"/>
      <c r="X146" s="88"/>
      <c r="Y146" s="88"/>
    </row>
    <row r="147" spans="11:25" x14ac:dyDescent="0.2">
      <c r="K147" s="88"/>
      <c r="L147" s="55"/>
      <c r="N147" s="15"/>
      <c r="T147" s="63"/>
      <c r="W147" s="88"/>
      <c r="X147" s="88"/>
      <c r="Y147" s="88"/>
    </row>
    <row r="148" spans="11:25" x14ac:dyDescent="0.2">
      <c r="K148" s="88"/>
      <c r="L148" s="55"/>
      <c r="N148" s="15"/>
      <c r="T148" s="63"/>
      <c r="W148" s="88"/>
      <c r="X148" s="88"/>
      <c r="Y148" s="88"/>
    </row>
    <row r="149" spans="11:25" x14ac:dyDescent="0.2">
      <c r="K149" s="88"/>
      <c r="L149" s="55"/>
      <c r="N149" s="15"/>
      <c r="T149" s="63"/>
      <c r="W149" s="88"/>
      <c r="X149" s="88"/>
      <c r="Y149" s="88"/>
    </row>
    <row r="150" spans="11:25" x14ac:dyDescent="0.2">
      <c r="K150" s="88"/>
      <c r="L150" s="55"/>
      <c r="N150" s="15"/>
      <c r="T150" s="63"/>
      <c r="W150" s="88"/>
      <c r="X150" s="88"/>
      <c r="Y150" s="88"/>
    </row>
    <row r="151" spans="11:25" x14ac:dyDescent="0.2">
      <c r="K151" s="88"/>
      <c r="L151" s="55"/>
      <c r="N151" s="49"/>
      <c r="T151" s="63"/>
      <c r="W151" s="88"/>
      <c r="X151" s="88"/>
      <c r="Y151" s="88"/>
    </row>
    <row r="152" spans="11:25" x14ac:dyDescent="0.2">
      <c r="K152" s="88"/>
      <c r="L152" s="55"/>
      <c r="N152" s="15"/>
      <c r="T152" s="63"/>
      <c r="W152" s="88"/>
      <c r="X152" s="88"/>
      <c r="Y152" s="88"/>
    </row>
    <row r="153" spans="11:25" x14ac:dyDescent="0.2">
      <c r="K153" s="88"/>
      <c r="L153" s="55"/>
      <c r="N153" s="15"/>
      <c r="T153" s="63"/>
      <c r="W153" s="88"/>
      <c r="X153" s="88"/>
      <c r="Y153" s="88"/>
    </row>
    <row r="154" spans="11:25" x14ac:dyDescent="0.2">
      <c r="K154" s="88"/>
      <c r="L154" s="55"/>
      <c r="N154" s="15"/>
      <c r="T154" s="63"/>
      <c r="W154" s="88"/>
      <c r="X154" s="88"/>
      <c r="Y154" s="88"/>
    </row>
    <row r="155" spans="11:25" x14ac:dyDescent="0.2">
      <c r="K155" s="88"/>
      <c r="L155" s="55"/>
      <c r="N155" s="15"/>
      <c r="T155" s="63"/>
      <c r="W155" s="88"/>
      <c r="X155" s="88"/>
      <c r="Y155" s="88"/>
    </row>
    <row r="156" spans="11:25" x14ac:dyDescent="0.2">
      <c r="K156" s="88"/>
      <c r="L156" s="55"/>
      <c r="N156" s="15"/>
      <c r="T156" s="63"/>
      <c r="W156" s="88"/>
      <c r="X156" s="88"/>
      <c r="Y156" s="88"/>
    </row>
    <row r="157" spans="11:25" x14ac:dyDescent="0.2">
      <c r="K157" s="88"/>
      <c r="L157" s="55"/>
      <c r="N157" s="15"/>
      <c r="T157" s="63"/>
      <c r="W157" s="88"/>
      <c r="X157" s="88"/>
      <c r="Y157" s="88"/>
    </row>
    <row r="158" spans="11:25" x14ac:dyDescent="0.2">
      <c r="K158" s="88"/>
      <c r="L158" s="55"/>
      <c r="N158" s="15"/>
      <c r="T158" s="63"/>
      <c r="W158" s="88"/>
      <c r="X158" s="88"/>
      <c r="Y158" s="88"/>
    </row>
    <row r="159" spans="11:25" x14ac:dyDescent="0.2">
      <c r="K159" s="88"/>
      <c r="L159" s="55"/>
      <c r="N159" s="15"/>
      <c r="T159" s="63"/>
      <c r="W159" s="88"/>
      <c r="X159" s="88"/>
      <c r="Y159" s="88"/>
    </row>
    <row r="160" spans="11:25" x14ac:dyDescent="0.2">
      <c r="K160" s="88"/>
      <c r="L160" s="55"/>
      <c r="N160" s="15"/>
      <c r="T160" s="63"/>
      <c r="W160" s="88"/>
      <c r="X160" s="88"/>
      <c r="Y160" s="88"/>
    </row>
    <row r="161" spans="9:25" x14ac:dyDescent="0.2">
      <c r="Q161" s="15"/>
      <c r="R161" s="88"/>
      <c r="W161" s="88"/>
      <c r="X161" s="88"/>
      <c r="Y161" s="88"/>
    </row>
    <row r="162" spans="9:25" x14ac:dyDescent="0.2">
      <c r="I162" s="15"/>
      <c r="Q162" s="15"/>
      <c r="R162" s="88"/>
      <c r="W162" s="88"/>
      <c r="X162" s="88"/>
      <c r="Y162" s="88"/>
    </row>
    <row r="163" spans="9:25" x14ac:dyDescent="0.2">
      <c r="I163" s="15"/>
      <c r="Q163" s="15"/>
      <c r="R163" s="88"/>
      <c r="W163" s="88"/>
      <c r="X163" s="88"/>
      <c r="Y163" s="88"/>
    </row>
    <row r="164" spans="9:25" x14ac:dyDescent="0.2">
      <c r="I164" s="15"/>
      <c r="Q164" s="15"/>
      <c r="R164" s="88"/>
      <c r="W164" s="88"/>
      <c r="X164" s="88"/>
      <c r="Y164" s="88"/>
    </row>
    <row r="165" spans="9:25" x14ac:dyDescent="0.2">
      <c r="Q165" s="15"/>
      <c r="R165" s="88"/>
      <c r="W165" s="88"/>
      <c r="X165" s="88"/>
      <c r="Y165" s="88"/>
    </row>
    <row r="166" spans="9:25" x14ac:dyDescent="0.2">
      <c r="W166" s="88"/>
      <c r="X166" s="88"/>
      <c r="Y166" s="88"/>
    </row>
    <row r="167" spans="9:25" x14ac:dyDescent="0.2">
      <c r="W167" s="88"/>
      <c r="X167" s="88"/>
      <c r="Y167" s="88"/>
    </row>
    <row r="168" spans="9:25" x14ac:dyDescent="0.2">
      <c r="W168" s="88"/>
      <c r="X168" s="88"/>
      <c r="Y168" s="88"/>
    </row>
    <row r="169" spans="9:25" x14ac:dyDescent="0.2">
      <c r="W169" s="88"/>
      <c r="X169" s="88"/>
      <c r="Y169" s="88"/>
    </row>
    <row r="170" spans="9:25" x14ac:dyDescent="0.2">
      <c r="W170" s="88"/>
      <c r="X170" s="88"/>
      <c r="Y170" s="88"/>
    </row>
  </sheetData>
  <phoneticPr fontId="1" type="noConversion"/>
  <pageMargins left="0.75" right="0.75" top="1" bottom="1" header="0.5" footer="0.5"/>
  <pageSetup orientation="portrait" r:id="rId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1"/>
  <sheetViews>
    <sheetView workbookViewId="0"/>
  </sheetViews>
  <sheetFormatPr defaultRowHeight="11.25" x14ac:dyDescent="0.2"/>
  <cols>
    <col min="1" max="1" width="17.5" customWidth="1"/>
    <col min="8" max="8" width="11.1640625" bestFit="1" customWidth="1"/>
    <col min="15" max="15" width="11.1640625" bestFit="1" customWidth="1"/>
    <col min="16" max="16" width="9.1640625" style="101" customWidth="1"/>
    <col min="17" max="17" width="2.1640625" bestFit="1" customWidth="1"/>
    <col min="18" max="18" width="9.1640625" customWidth="1"/>
  </cols>
  <sheetData>
    <row r="1" spans="1:17" ht="12.75" x14ac:dyDescent="0.2">
      <c r="A1" s="54" t="s">
        <v>313</v>
      </c>
      <c r="B1" s="86"/>
      <c r="C1" s="47" t="s">
        <v>58</v>
      </c>
      <c r="D1" s="47" t="s">
        <v>59</v>
      </c>
      <c r="E1" s="47" t="s">
        <v>61</v>
      </c>
      <c r="F1" s="47" t="s">
        <v>62</v>
      </c>
      <c r="G1" s="47" t="s">
        <v>63</v>
      </c>
      <c r="H1" s="47" t="s">
        <v>311</v>
      </c>
      <c r="I1" s="47" t="s">
        <v>312</v>
      </c>
      <c r="L1" s="54" t="s">
        <v>314</v>
      </c>
      <c r="N1" t="s">
        <v>58</v>
      </c>
      <c r="O1" t="s">
        <v>311</v>
      </c>
      <c r="P1" s="101" t="s">
        <v>312</v>
      </c>
    </row>
    <row r="2" spans="1:17" x14ac:dyDescent="0.2">
      <c r="B2" s="48" t="s">
        <v>80</v>
      </c>
      <c r="C2" s="49">
        <v>5</v>
      </c>
      <c r="D2" s="53">
        <v>1.254394242</v>
      </c>
      <c r="E2" s="52">
        <v>0.85704780999999997</v>
      </c>
      <c r="F2" s="52">
        <v>1.7733385500000001</v>
      </c>
      <c r="G2" s="53">
        <v>0.39505709770117897</v>
      </c>
      <c r="J2" t="str">
        <f>IF(I2="","",IF(I2&lt;=0.05,"",1))</f>
        <v/>
      </c>
      <c r="M2" t="s">
        <v>81</v>
      </c>
      <c r="N2">
        <v>93</v>
      </c>
      <c r="O2">
        <v>0.99</v>
      </c>
      <c r="P2" s="101">
        <v>0.96</v>
      </c>
      <c r="Q2">
        <v>1</v>
      </c>
    </row>
    <row r="3" spans="1:17" x14ac:dyDescent="0.2">
      <c r="B3" s="48" t="s">
        <v>81</v>
      </c>
      <c r="C3" s="49">
        <v>93</v>
      </c>
      <c r="D3" s="53">
        <v>3.5358819461290318</v>
      </c>
      <c r="E3" s="52">
        <v>-0.93471170000000003</v>
      </c>
      <c r="F3" s="52">
        <v>7.7073505200000003</v>
      </c>
      <c r="G3" s="53">
        <v>1.6221628744628702</v>
      </c>
      <c r="H3">
        <v>0.99</v>
      </c>
      <c r="I3">
        <v>0.96</v>
      </c>
      <c r="J3">
        <f t="shared" ref="J3:J66" si="0">IF(I3="","",IF(I3&lt;=0.05,"",1))</f>
        <v>1</v>
      </c>
      <c r="M3" t="s">
        <v>82</v>
      </c>
      <c r="N3">
        <v>52</v>
      </c>
      <c r="O3">
        <v>0.95</v>
      </c>
      <c r="P3" s="101">
        <v>3.5000000000000003E-2</v>
      </c>
      <c r="Q3" t="s">
        <v>76</v>
      </c>
    </row>
    <row r="4" spans="1:17" x14ac:dyDescent="0.2">
      <c r="B4" s="48" t="s">
        <v>82</v>
      </c>
      <c r="C4" s="49">
        <v>52</v>
      </c>
      <c r="D4" s="53">
        <v>3.4220087119230755</v>
      </c>
      <c r="E4" s="52">
        <v>0.56936573999999995</v>
      </c>
      <c r="F4" s="52">
        <v>7.79920452</v>
      </c>
      <c r="G4" s="53">
        <v>1.8117707029453138</v>
      </c>
      <c r="H4">
        <v>0.95</v>
      </c>
      <c r="I4">
        <v>3.5000000000000003E-2</v>
      </c>
      <c r="J4" t="str">
        <f t="shared" si="0"/>
        <v/>
      </c>
      <c r="M4" t="s">
        <v>83</v>
      </c>
      <c r="N4">
        <v>63</v>
      </c>
      <c r="O4">
        <v>0.97</v>
      </c>
      <c r="P4" s="101">
        <v>9.0999999999999998E-2</v>
      </c>
      <c r="Q4">
        <v>1</v>
      </c>
    </row>
    <row r="5" spans="1:17" x14ac:dyDescent="0.2">
      <c r="B5" s="48" t="s">
        <v>83</v>
      </c>
      <c r="C5" s="49">
        <v>63</v>
      </c>
      <c r="D5" s="53">
        <v>3.1823503977777792</v>
      </c>
      <c r="E5" s="52">
        <v>-5.9242900000000001E-2</v>
      </c>
      <c r="F5" s="52">
        <v>8.3301169000000002</v>
      </c>
      <c r="G5" s="53">
        <v>1.5526042197694687</v>
      </c>
      <c r="H5">
        <v>0.97</v>
      </c>
      <c r="I5">
        <v>9.0999999999999998E-2</v>
      </c>
      <c r="J5">
        <f t="shared" si="0"/>
        <v>1</v>
      </c>
      <c r="M5" t="s">
        <v>85</v>
      </c>
      <c r="N5">
        <v>27</v>
      </c>
      <c r="O5">
        <v>0.93</v>
      </c>
      <c r="P5" s="101">
        <v>7.9000000000000001E-2</v>
      </c>
      <c r="Q5">
        <v>1</v>
      </c>
    </row>
    <row r="6" spans="1:17" x14ac:dyDescent="0.2">
      <c r="B6" s="48" t="s">
        <v>84</v>
      </c>
      <c r="C6" s="49">
        <v>9</v>
      </c>
      <c r="D6" s="53">
        <v>1.8867621877777778</v>
      </c>
      <c r="E6" s="52">
        <v>-0.46470800000000001</v>
      </c>
      <c r="F6" s="52">
        <v>3.4780866399999999</v>
      </c>
      <c r="G6" s="53">
        <v>1.2289395539268431</v>
      </c>
      <c r="J6" t="str">
        <f t="shared" si="0"/>
        <v/>
      </c>
      <c r="M6" t="s">
        <v>87</v>
      </c>
      <c r="N6">
        <v>32</v>
      </c>
      <c r="O6">
        <v>0.98</v>
      </c>
      <c r="P6" s="101">
        <v>0.71</v>
      </c>
      <c r="Q6">
        <v>1</v>
      </c>
    </row>
    <row r="7" spans="1:17" x14ac:dyDescent="0.2">
      <c r="B7" s="48" t="s">
        <v>85</v>
      </c>
      <c r="C7" s="49">
        <v>27</v>
      </c>
      <c r="D7" s="53">
        <v>5.599320720370371</v>
      </c>
      <c r="E7" s="52">
        <v>0.85704780999999997</v>
      </c>
      <c r="F7" s="52">
        <v>9.1663964900000003</v>
      </c>
      <c r="G7" s="53">
        <v>1.6690499619286172</v>
      </c>
      <c r="H7">
        <v>0.93</v>
      </c>
      <c r="I7">
        <v>7.9000000000000001E-2</v>
      </c>
      <c r="J7">
        <f t="shared" si="0"/>
        <v>1</v>
      </c>
      <c r="M7" t="s">
        <v>88</v>
      </c>
      <c r="N7">
        <v>71</v>
      </c>
      <c r="O7">
        <v>0.98</v>
      </c>
      <c r="P7" s="101">
        <v>0.23</v>
      </c>
      <c r="Q7">
        <v>1</v>
      </c>
    </row>
    <row r="8" spans="1:17" x14ac:dyDescent="0.2">
      <c r="B8" s="48" t="s">
        <v>86</v>
      </c>
      <c r="C8" s="49">
        <v>9</v>
      </c>
      <c r="D8" s="53">
        <v>6.6145792922222224</v>
      </c>
      <c r="E8" s="52">
        <v>5.1126605200000004</v>
      </c>
      <c r="F8" s="52">
        <v>8.3314417800000005</v>
      </c>
      <c r="G8" s="53">
        <v>1.3198356055852845</v>
      </c>
      <c r="J8" t="str">
        <f t="shared" si="0"/>
        <v/>
      </c>
      <c r="M8" t="s">
        <v>89</v>
      </c>
      <c r="N8">
        <v>20</v>
      </c>
      <c r="O8">
        <v>0.94</v>
      </c>
      <c r="P8" s="101">
        <v>0.23</v>
      </c>
      <c r="Q8">
        <v>1</v>
      </c>
    </row>
    <row r="9" spans="1:17" x14ac:dyDescent="0.2">
      <c r="B9" s="48" t="s">
        <v>87</v>
      </c>
      <c r="C9" s="49">
        <v>32</v>
      </c>
      <c r="D9" s="53">
        <v>0.63527865031249964</v>
      </c>
      <c r="E9" s="52">
        <v>-1.6686808</v>
      </c>
      <c r="F9" s="52">
        <v>2.6488072800000002</v>
      </c>
      <c r="G9" s="53">
        <v>0.97873500029732308</v>
      </c>
      <c r="H9">
        <v>0.98</v>
      </c>
      <c r="I9">
        <v>0.71</v>
      </c>
      <c r="J9">
        <f t="shared" si="0"/>
        <v>1</v>
      </c>
      <c r="M9" s="48" t="s">
        <v>91</v>
      </c>
      <c r="N9">
        <v>89</v>
      </c>
      <c r="O9">
        <v>0.98</v>
      </c>
      <c r="P9" s="101">
        <v>0.35</v>
      </c>
      <c r="Q9">
        <v>1</v>
      </c>
    </row>
    <row r="10" spans="1:17" x14ac:dyDescent="0.2">
      <c r="B10" s="48" t="s">
        <v>88</v>
      </c>
      <c r="C10" s="49">
        <v>71</v>
      </c>
      <c r="D10" s="53">
        <v>5.8668470338028165</v>
      </c>
      <c r="E10" s="52">
        <v>0.16390062999999999</v>
      </c>
      <c r="F10" s="52">
        <v>11.2537162</v>
      </c>
      <c r="G10" s="53">
        <v>2.8558145264246839</v>
      </c>
      <c r="H10">
        <v>0.98</v>
      </c>
      <c r="I10">
        <v>0.23</v>
      </c>
      <c r="J10">
        <f t="shared" si="0"/>
        <v>1</v>
      </c>
      <c r="M10" s="48"/>
    </row>
    <row r="11" spans="1:17" x14ac:dyDescent="0.2">
      <c r="B11" s="48" t="s">
        <v>89</v>
      </c>
      <c r="C11" s="49">
        <v>20</v>
      </c>
      <c r="D11" s="53">
        <v>5.7644544149999994</v>
      </c>
      <c r="E11" s="52">
        <v>3.2847960500000002</v>
      </c>
      <c r="F11" s="52">
        <v>8.4277487600000001</v>
      </c>
      <c r="G11" s="53">
        <v>1.7140004983406931</v>
      </c>
      <c r="H11">
        <v>0.94</v>
      </c>
      <c r="I11">
        <v>0.23</v>
      </c>
      <c r="J11">
        <f t="shared" si="0"/>
        <v>1</v>
      </c>
      <c r="M11" t="s">
        <v>108</v>
      </c>
      <c r="N11">
        <v>58</v>
      </c>
      <c r="O11">
        <v>0.95</v>
      </c>
      <c r="P11" s="101">
        <v>1.7000000000000001E-2</v>
      </c>
      <c r="Q11" t="s">
        <v>76</v>
      </c>
    </row>
    <row r="12" spans="1:17" x14ac:dyDescent="0.2">
      <c r="B12" s="48" t="s">
        <v>90</v>
      </c>
      <c r="C12" s="49">
        <v>2</v>
      </c>
      <c r="D12" s="53">
        <v>4.6230026100000003</v>
      </c>
      <c r="E12" s="52">
        <v>2.46648573</v>
      </c>
      <c r="F12" s="52">
        <v>6.7795194900000002</v>
      </c>
      <c r="G12" s="53">
        <v>3.0497754191825126</v>
      </c>
      <c r="J12" t="str">
        <f t="shared" si="0"/>
        <v/>
      </c>
      <c r="M12" t="s">
        <v>109</v>
      </c>
      <c r="N12">
        <v>111</v>
      </c>
      <c r="O12">
        <v>0.98</v>
      </c>
      <c r="P12" s="101">
        <v>0.17</v>
      </c>
      <c r="Q12">
        <v>1</v>
      </c>
    </row>
    <row r="13" spans="1:17" x14ac:dyDescent="0.2">
      <c r="B13" s="48" t="s">
        <v>91</v>
      </c>
      <c r="C13" s="49">
        <v>89</v>
      </c>
      <c r="D13" s="53">
        <v>2.8085162716853942</v>
      </c>
      <c r="E13" s="52">
        <v>-0.93471170000000003</v>
      </c>
      <c r="F13" s="52">
        <v>6.0183610999999999</v>
      </c>
      <c r="G13" s="53">
        <v>1.1810905841041899</v>
      </c>
      <c r="H13">
        <v>0.98</v>
      </c>
      <c r="I13">
        <v>0.35</v>
      </c>
      <c r="J13">
        <f t="shared" si="0"/>
        <v>1</v>
      </c>
      <c r="M13" t="s">
        <v>110</v>
      </c>
      <c r="N13">
        <v>97</v>
      </c>
      <c r="O13">
        <v>0.99</v>
      </c>
      <c r="P13" s="101">
        <v>0.87</v>
      </c>
      <c r="Q13">
        <v>1</v>
      </c>
    </row>
    <row r="14" spans="1:17" ht="12.75" x14ac:dyDescent="0.2">
      <c r="B14" s="86"/>
      <c r="C14" s="47" t="s">
        <v>58</v>
      </c>
      <c r="D14" s="47" t="s">
        <v>59</v>
      </c>
      <c r="E14" s="47" t="s">
        <v>61</v>
      </c>
      <c r="F14" s="47" t="s">
        <v>62</v>
      </c>
      <c r="G14" s="47" t="s">
        <v>63</v>
      </c>
      <c r="J14" t="str">
        <f t="shared" si="0"/>
        <v/>
      </c>
      <c r="M14" t="s">
        <v>111</v>
      </c>
      <c r="N14">
        <v>17</v>
      </c>
      <c r="O14">
        <v>0.9</v>
      </c>
      <c r="P14" s="101">
        <v>7.8E-2</v>
      </c>
      <c r="Q14">
        <v>1</v>
      </c>
    </row>
    <row r="15" spans="1:17" x14ac:dyDescent="0.2">
      <c r="B15" s="48" t="s">
        <v>106</v>
      </c>
      <c r="C15" s="49">
        <v>6</v>
      </c>
      <c r="D15" s="53">
        <v>0.97937600000000002</v>
      </c>
      <c r="E15" s="52">
        <v>-0.93471170000000003</v>
      </c>
      <c r="F15" s="53">
        <v>2.46648573</v>
      </c>
      <c r="G15" s="53">
        <v>1.234694124032242</v>
      </c>
      <c r="J15" t="str">
        <f t="shared" si="0"/>
        <v/>
      </c>
      <c r="M15" t="s">
        <v>114</v>
      </c>
      <c r="N15">
        <v>55</v>
      </c>
      <c r="O15">
        <v>0.98</v>
      </c>
      <c r="P15" s="101">
        <v>0.31</v>
      </c>
      <c r="Q15">
        <v>1</v>
      </c>
    </row>
    <row r="16" spans="1:17" x14ac:dyDescent="0.2">
      <c r="B16" s="48" t="s">
        <v>107</v>
      </c>
      <c r="C16" s="49">
        <v>2</v>
      </c>
      <c r="D16" s="53">
        <v>3.0319178899999999</v>
      </c>
      <c r="E16" s="52">
        <v>2.7288499900000001</v>
      </c>
      <c r="F16" s="53">
        <v>3.3349857900000002</v>
      </c>
      <c r="G16" s="53">
        <v>0.42860273449993291</v>
      </c>
      <c r="J16" t="str">
        <f t="shared" si="0"/>
        <v/>
      </c>
      <c r="M16" t="s">
        <v>115</v>
      </c>
      <c r="N16">
        <v>52</v>
      </c>
      <c r="O16">
        <v>0.95</v>
      </c>
      <c r="P16" s="101">
        <v>0.03</v>
      </c>
      <c r="Q16" t="s">
        <v>76</v>
      </c>
    </row>
    <row r="17" spans="2:17" x14ac:dyDescent="0.2">
      <c r="B17" s="48" t="s">
        <v>108</v>
      </c>
      <c r="C17" s="49">
        <v>58</v>
      </c>
      <c r="D17" s="53">
        <v>3.6006753315517237</v>
      </c>
      <c r="E17" s="52">
        <v>-0.24156449999999999</v>
      </c>
      <c r="F17" s="53">
        <v>7.6293651200000001</v>
      </c>
      <c r="G17" s="53">
        <v>2.1409535893209855</v>
      </c>
      <c r="H17" s="53">
        <v>0.95</v>
      </c>
      <c r="I17" s="53">
        <v>1.7000000000000001E-2</v>
      </c>
      <c r="J17" t="str">
        <f t="shared" si="0"/>
        <v/>
      </c>
      <c r="M17" t="s">
        <v>116</v>
      </c>
      <c r="N17">
        <v>40</v>
      </c>
      <c r="O17">
        <v>0.93</v>
      </c>
      <c r="P17" s="101">
        <v>1.4E-2</v>
      </c>
      <c r="Q17" t="s">
        <v>76</v>
      </c>
    </row>
    <row r="18" spans="2:17" x14ac:dyDescent="0.2">
      <c r="B18" s="48" t="s">
        <v>109</v>
      </c>
      <c r="C18" s="49">
        <v>111</v>
      </c>
      <c r="D18" s="53">
        <v>4.9674720267567585</v>
      </c>
      <c r="E18" s="52">
        <v>0.4515827</v>
      </c>
      <c r="F18" s="53">
        <v>8.9645419499999992</v>
      </c>
      <c r="G18" s="53">
        <v>1.9891590949645721</v>
      </c>
      <c r="H18" s="53">
        <v>0.98</v>
      </c>
      <c r="I18" s="53">
        <v>0.17</v>
      </c>
      <c r="J18">
        <f t="shared" si="0"/>
        <v>1</v>
      </c>
      <c r="M18" t="s">
        <v>118</v>
      </c>
      <c r="N18">
        <v>90</v>
      </c>
      <c r="O18">
        <v>0.98</v>
      </c>
      <c r="P18" s="101">
        <v>0.36</v>
      </c>
      <c r="Q18">
        <v>1</v>
      </c>
    </row>
    <row r="19" spans="2:17" x14ac:dyDescent="0.2">
      <c r="B19" s="48" t="s">
        <v>110</v>
      </c>
      <c r="C19" s="49">
        <v>97</v>
      </c>
      <c r="D19" s="53">
        <v>3.5793317676288678</v>
      </c>
      <c r="E19" s="52">
        <v>-0.97553369999999995</v>
      </c>
      <c r="F19" s="53">
        <v>9.3494017199999995</v>
      </c>
      <c r="G19" s="53">
        <v>1.9424713890216736</v>
      </c>
      <c r="H19" s="53">
        <v>0.99</v>
      </c>
      <c r="I19" s="53">
        <v>0.87</v>
      </c>
      <c r="J19">
        <f t="shared" si="0"/>
        <v>1</v>
      </c>
    </row>
    <row r="20" spans="2:17" x14ac:dyDescent="0.2">
      <c r="B20" s="48" t="s">
        <v>111</v>
      </c>
      <c r="C20" s="49">
        <v>17</v>
      </c>
      <c r="D20" s="53">
        <v>5.7127417923529409</v>
      </c>
      <c r="E20" s="52">
        <v>3.4025790900000001</v>
      </c>
      <c r="F20" s="53">
        <v>7.8071439299999996</v>
      </c>
      <c r="G20" s="53">
        <v>1.4353360023436816</v>
      </c>
      <c r="H20" s="53">
        <v>0.9</v>
      </c>
      <c r="I20" s="53">
        <v>7.8E-2</v>
      </c>
      <c r="J20">
        <f t="shared" si="0"/>
        <v>1</v>
      </c>
      <c r="M20" t="s">
        <v>137</v>
      </c>
      <c r="N20">
        <v>34</v>
      </c>
      <c r="O20">
        <v>0.96</v>
      </c>
      <c r="P20" s="101">
        <v>0.21</v>
      </c>
      <c r="Q20">
        <v>1</v>
      </c>
    </row>
    <row r="21" spans="2:17" x14ac:dyDescent="0.2">
      <c r="B21" s="48" t="s">
        <v>112</v>
      </c>
      <c r="C21" s="49">
        <v>4</v>
      </c>
      <c r="D21" s="53">
        <v>3.7589766825000002</v>
      </c>
      <c r="E21" s="52">
        <v>2.2841641699999999</v>
      </c>
      <c r="F21" s="53">
        <v>5.3181551599999999</v>
      </c>
      <c r="G21" s="53">
        <v>1.3586478304334104</v>
      </c>
      <c r="J21" t="str">
        <f t="shared" si="0"/>
        <v/>
      </c>
      <c r="M21" t="s">
        <v>138</v>
      </c>
      <c r="N21">
        <v>11</v>
      </c>
      <c r="O21">
        <v>0.92</v>
      </c>
      <c r="P21" s="101">
        <v>0.32</v>
      </c>
      <c r="Q21">
        <v>1</v>
      </c>
    </row>
    <row r="22" spans="2:17" x14ac:dyDescent="0.2">
      <c r="B22" s="48" t="s">
        <v>113</v>
      </c>
      <c r="C22" s="49">
        <v>3</v>
      </c>
      <c r="D22" s="53">
        <v>7.4086191633333334</v>
      </c>
      <c r="E22" s="52">
        <v>6.8592874300000002</v>
      </c>
      <c r="F22" s="53">
        <v>8.3281262799999993</v>
      </c>
      <c r="G22" s="53">
        <v>0.80133903726001965</v>
      </c>
      <c r="J22" t="str">
        <f t="shared" si="0"/>
        <v/>
      </c>
      <c r="M22" t="s">
        <v>139</v>
      </c>
      <c r="N22">
        <v>156</v>
      </c>
      <c r="O22">
        <v>0.99</v>
      </c>
      <c r="P22" s="101">
        <v>0.28000000000000003</v>
      </c>
      <c r="Q22">
        <v>1</v>
      </c>
    </row>
    <row r="23" spans="2:17" x14ac:dyDescent="0.2">
      <c r="B23" s="48" t="s">
        <v>114</v>
      </c>
      <c r="C23" s="49">
        <v>55</v>
      </c>
      <c r="D23" s="53">
        <v>0.66926823909090927</v>
      </c>
      <c r="E23" s="52">
        <v>-1.2632156999999999</v>
      </c>
      <c r="F23" s="53">
        <v>2.5617959099999998</v>
      </c>
      <c r="G23" s="53">
        <v>0.96950898859629286</v>
      </c>
      <c r="H23" s="53">
        <v>0.98</v>
      </c>
      <c r="I23" s="53">
        <v>0.31</v>
      </c>
      <c r="J23">
        <f t="shared" si="0"/>
        <v>1</v>
      </c>
      <c r="M23" t="s">
        <v>141</v>
      </c>
      <c r="N23">
        <v>50</v>
      </c>
      <c r="O23">
        <v>0.98</v>
      </c>
      <c r="P23" s="101">
        <v>0.46</v>
      </c>
      <c r="Q23">
        <v>1</v>
      </c>
    </row>
    <row r="24" spans="2:17" x14ac:dyDescent="0.2">
      <c r="B24" s="48" t="s">
        <v>115</v>
      </c>
      <c r="C24" s="49">
        <v>52</v>
      </c>
      <c r="D24" s="53">
        <v>6.1170845842307688</v>
      </c>
      <c r="E24" s="52">
        <v>0.85704780999999997</v>
      </c>
      <c r="F24" s="53">
        <v>9.6569105299999993</v>
      </c>
      <c r="G24" s="53">
        <v>2.1870829988829619</v>
      </c>
      <c r="H24" s="53">
        <v>0.95</v>
      </c>
      <c r="I24" s="53">
        <v>0.03</v>
      </c>
      <c r="J24" t="str">
        <f t="shared" si="0"/>
        <v/>
      </c>
      <c r="M24" t="s">
        <v>143</v>
      </c>
      <c r="N24">
        <v>45</v>
      </c>
      <c r="O24">
        <v>0.99</v>
      </c>
      <c r="P24" s="101">
        <v>0.89</v>
      </c>
      <c r="Q24">
        <v>1</v>
      </c>
    </row>
    <row r="25" spans="2:17" x14ac:dyDescent="0.2">
      <c r="B25" s="48" t="s">
        <v>116</v>
      </c>
      <c r="C25" s="49">
        <v>40</v>
      </c>
      <c r="D25" s="53">
        <v>5.5389158382500012</v>
      </c>
      <c r="E25" s="52">
        <v>0.83684510999999995</v>
      </c>
      <c r="F25" s="53">
        <v>8.0647842199999999</v>
      </c>
      <c r="G25" s="53">
        <v>1.9174341848681025</v>
      </c>
      <c r="H25" s="53">
        <v>0.93</v>
      </c>
      <c r="I25" s="53">
        <v>1.4E-2</v>
      </c>
      <c r="J25" t="str">
        <f t="shared" si="0"/>
        <v/>
      </c>
      <c r="M25" t="s">
        <v>145</v>
      </c>
      <c r="N25">
        <v>31</v>
      </c>
      <c r="O25">
        <v>0.94</v>
      </c>
      <c r="P25" s="101">
        <v>0.08</v>
      </c>
      <c r="Q25">
        <v>1</v>
      </c>
    </row>
    <row r="26" spans="2:17" x14ac:dyDescent="0.2">
      <c r="B26" s="48" t="s">
        <v>117</v>
      </c>
      <c r="C26" s="49">
        <v>2</v>
      </c>
      <c r="D26" s="53">
        <v>3.8626814</v>
      </c>
      <c r="E26" s="52">
        <v>1.5501949900000001</v>
      </c>
      <c r="F26" s="53">
        <v>6.1751678099999996</v>
      </c>
      <c r="G26" s="53">
        <v>3.2703496438254698</v>
      </c>
      <c r="J26" t="str">
        <f t="shared" si="0"/>
        <v/>
      </c>
      <c r="M26" t="s">
        <v>147</v>
      </c>
      <c r="N26">
        <v>46</v>
      </c>
      <c r="O26">
        <v>0.97</v>
      </c>
      <c r="P26" s="101">
        <v>0.41</v>
      </c>
      <c r="Q26">
        <v>1</v>
      </c>
    </row>
    <row r="27" spans="2:17" x14ac:dyDescent="0.2">
      <c r="B27" s="48" t="s">
        <v>118</v>
      </c>
      <c r="C27" s="49">
        <v>90</v>
      </c>
      <c r="D27" s="53">
        <v>2.8214565541111121</v>
      </c>
      <c r="E27" s="52">
        <v>-0.97553369999999995</v>
      </c>
      <c r="F27" s="53">
        <v>6.9773452300000001</v>
      </c>
      <c r="G27" s="53">
        <v>1.7838507410705289</v>
      </c>
      <c r="H27" s="53">
        <v>0.98</v>
      </c>
      <c r="I27" s="53">
        <v>0.36</v>
      </c>
      <c r="J27">
        <f t="shared" si="0"/>
        <v>1</v>
      </c>
      <c r="M27" t="s">
        <v>148</v>
      </c>
      <c r="N27">
        <v>21</v>
      </c>
      <c r="O27">
        <v>0.87</v>
      </c>
      <c r="P27" s="101">
        <v>8.0000000000000002E-3</v>
      </c>
      <c r="Q27" t="s">
        <v>76</v>
      </c>
    </row>
    <row r="28" spans="2:17" ht="12.75" x14ac:dyDescent="0.2">
      <c r="B28" s="86"/>
      <c r="C28" s="47" t="s">
        <v>58</v>
      </c>
      <c r="D28" s="47" t="s">
        <v>59</v>
      </c>
      <c r="E28" s="47" t="s">
        <v>61</v>
      </c>
      <c r="F28" s="47" t="s">
        <v>62</v>
      </c>
      <c r="G28" s="47" t="s">
        <v>63</v>
      </c>
      <c r="J28" t="str">
        <f t="shared" si="0"/>
        <v/>
      </c>
      <c r="M28" t="s">
        <v>150</v>
      </c>
      <c r="N28">
        <v>35</v>
      </c>
      <c r="O28">
        <v>0.9</v>
      </c>
      <c r="P28" s="101">
        <v>4.0000000000000001E-3</v>
      </c>
      <c r="Q28" t="s">
        <v>76</v>
      </c>
    </row>
    <row r="29" spans="2:17" x14ac:dyDescent="0.2">
      <c r="B29" s="48" t="s">
        <v>188</v>
      </c>
      <c r="C29" s="49">
        <v>2</v>
      </c>
      <c r="D29" s="53">
        <v>4.6450110499999999</v>
      </c>
      <c r="E29" s="52">
        <v>4.4946339699999998</v>
      </c>
      <c r="F29" s="53">
        <v>4.7953881300000001</v>
      </c>
      <c r="G29" s="53">
        <v>0.21266530600606395</v>
      </c>
      <c r="J29" t="str">
        <f t="shared" si="0"/>
        <v/>
      </c>
      <c r="M29" t="s">
        <v>151</v>
      </c>
      <c r="N29">
        <v>22</v>
      </c>
      <c r="O29">
        <v>0.97</v>
      </c>
      <c r="P29" s="101">
        <v>0.6</v>
      </c>
      <c r="Q29">
        <v>1</v>
      </c>
    </row>
    <row r="30" spans="2:17" x14ac:dyDescent="0.2">
      <c r="B30" s="48" t="s">
        <v>189</v>
      </c>
      <c r="C30" s="49">
        <v>132</v>
      </c>
      <c r="D30" s="53">
        <v>0.99779186401514774</v>
      </c>
      <c r="E30" s="52">
        <v>-3.4604403000000001</v>
      </c>
      <c r="F30" s="53">
        <v>6.6952640499999996</v>
      </c>
      <c r="G30" s="53">
        <v>1.3466364313163559</v>
      </c>
      <c r="H30" s="53">
        <v>0.97</v>
      </c>
      <c r="I30" s="53">
        <v>1.2999999999999999E-2</v>
      </c>
      <c r="J30" t="str">
        <f t="shared" si="0"/>
        <v/>
      </c>
      <c r="M30" t="s">
        <v>153</v>
      </c>
      <c r="N30">
        <v>20</v>
      </c>
      <c r="O30">
        <v>0.97</v>
      </c>
      <c r="P30" s="101">
        <v>0.75</v>
      </c>
      <c r="Q30">
        <v>1</v>
      </c>
    </row>
    <row r="31" spans="2:17" x14ac:dyDescent="0.2">
      <c r="B31" s="48" t="s">
        <v>190</v>
      </c>
      <c r="C31" s="49">
        <v>101</v>
      </c>
      <c r="D31" s="53">
        <v>1.4957550785148512</v>
      </c>
      <c r="E31" s="52">
        <v>-1.6278588000000001</v>
      </c>
      <c r="F31" s="53">
        <v>5.7499000699999998</v>
      </c>
      <c r="G31" s="53">
        <v>1.2929324704033029</v>
      </c>
      <c r="H31" s="53">
        <v>0.98</v>
      </c>
      <c r="I31" s="53">
        <v>0.2</v>
      </c>
      <c r="J31">
        <f t="shared" si="0"/>
        <v>1</v>
      </c>
      <c r="M31" t="s">
        <v>154</v>
      </c>
      <c r="N31">
        <v>14</v>
      </c>
      <c r="O31">
        <v>0.97</v>
      </c>
      <c r="P31" s="101">
        <v>0.82</v>
      </c>
      <c r="Q31">
        <v>1</v>
      </c>
    </row>
    <row r="32" spans="2:17" x14ac:dyDescent="0.2">
      <c r="B32" s="48" t="s">
        <v>191</v>
      </c>
      <c r="C32" s="49">
        <v>11</v>
      </c>
      <c r="D32" s="53">
        <v>3.9323273063636366</v>
      </c>
      <c r="E32" s="52">
        <v>-0.3693978</v>
      </c>
      <c r="F32" s="53">
        <v>7.4587307300000001</v>
      </c>
      <c r="G32" s="53">
        <v>2.2125113176423992</v>
      </c>
      <c r="H32" s="53">
        <v>0.97</v>
      </c>
      <c r="I32" s="53">
        <v>0.85</v>
      </c>
      <c r="J32">
        <f t="shared" si="0"/>
        <v>1</v>
      </c>
    </row>
    <row r="33" spans="2:17" x14ac:dyDescent="0.2">
      <c r="B33" s="48" t="s">
        <v>195</v>
      </c>
      <c r="C33" s="49">
        <v>1</v>
      </c>
      <c r="D33" s="53">
        <v>7.1083092299999997</v>
      </c>
      <c r="E33" s="52">
        <v>7.1083092299999997</v>
      </c>
      <c r="F33" s="53">
        <v>7.1083092299999997</v>
      </c>
      <c r="G33" s="53" t="s">
        <v>76</v>
      </c>
      <c r="J33" t="str">
        <f t="shared" si="0"/>
        <v/>
      </c>
      <c r="M33" t="s">
        <v>170</v>
      </c>
      <c r="N33">
        <v>196</v>
      </c>
      <c r="O33">
        <v>0.98</v>
      </c>
      <c r="P33" s="101">
        <v>0.01</v>
      </c>
      <c r="Q33" t="s">
        <v>76</v>
      </c>
    </row>
    <row r="34" spans="2:17" x14ac:dyDescent="0.2">
      <c r="B34" s="48" t="s">
        <v>197</v>
      </c>
      <c r="C34" s="49">
        <v>3</v>
      </c>
      <c r="D34" s="53">
        <v>-0.35106584666666651</v>
      </c>
      <c r="E34" s="52">
        <v>-1.4455373</v>
      </c>
      <c r="F34" s="53">
        <v>0.63390426</v>
      </c>
      <c r="G34" s="53">
        <v>1.044036497951661</v>
      </c>
      <c r="J34" t="str">
        <f t="shared" si="0"/>
        <v/>
      </c>
      <c r="M34" t="s">
        <v>171</v>
      </c>
      <c r="N34">
        <v>133</v>
      </c>
      <c r="O34">
        <v>0.99</v>
      </c>
      <c r="P34" s="101">
        <v>0.83</v>
      </c>
      <c r="Q34">
        <v>1</v>
      </c>
    </row>
    <row r="35" spans="2:17" x14ac:dyDescent="0.2">
      <c r="B35" s="48" t="s">
        <v>192</v>
      </c>
      <c r="C35" s="49">
        <v>167</v>
      </c>
      <c r="D35" s="53">
        <v>3.9769848607185629</v>
      </c>
      <c r="E35" s="52">
        <v>-1.2632156999999999</v>
      </c>
      <c r="F35" s="53">
        <v>9.3478970300000004</v>
      </c>
      <c r="G35" s="53">
        <v>2.2664925128076678</v>
      </c>
      <c r="H35" s="53">
        <v>0.98</v>
      </c>
      <c r="I35" s="53">
        <v>0.06</v>
      </c>
      <c r="J35">
        <f t="shared" si="0"/>
        <v>1</v>
      </c>
      <c r="M35" t="s">
        <v>172</v>
      </c>
      <c r="N35">
        <v>19</v>
      </c>
      <c r="O35">
        <v>0.89</v>
      </c>
      <c r="P35" s="101">
        <v>3.5000000000000003E-2</v>
      </c>
      <c r="Q35" t="s">
        <v>76</v>
      </c>
    </row>
    <row r="36" spans="2:17" x14ac:dyDescent="0.2">
      <c r="B36" s="48" t="s">
        <v>193</v>
      </c>
      <c r="C36" s="49">
        <v>89</v>
      </c>
      <c r="D36" s="53">
        <v>4.9453841075280875</v>
      </c>
      <c r="E36" s="52">
        <v>-0.12823580000000001</v>
      </c>
      <c r="F36" s="53">
        <v>7.4274638099999999</v>
      </c>
      <c r="G36" s="53">
        <v>2.070504677065983</v>
      </c>
      <c r="H36" s="53">
        <v>0.89</v>
      </c>
      <c r="I36" s="53">
        <v>9.9999999999999995E-7</v>
      </c>
      <c r="J36" t="str">
        <f t="shared" si="0"/>
        <v/>
      </c>
      <c r="M36" t="s">
        <v>175</v>
      </c>
      <c r="N36">
        <v>19</v>
      </c>
      <c r="O36">
        <v>0.9</v>
      </c>
      <c r="P36" s="101">
        <v>4.5999999999999999E-2</v>
      </c>
      <c r="Q36" t="s">
        <v>76</v>
      </c>
    </row>
    <row r="37" spans="2:17" x14ac:dyDescent="0.2">
      <c r="B37" s="48" t="s">
        <v>199</v>
      </c>
      <c r="C37" s="49">
        <v>2</v>
      </c>
      <c r="D37" s="53">
        <v>2.00834036</v>
      </c>
      <c r="E37" s="52">
        <v>1.9556601</v>
      </c>
      <c r="F37" s="53">
        <v>2.0610206199999999</v>
      </c>
      <c r="G37" s="53">
        <v>7.450113816134088E-2</v>
      </c>
      <c r="J37" t="str">
        <f t="shared" si="0"/>
        <v/>
      </c>
      <c r="M37" t="s">
        <v>176</v>
      </c>
      <c r="N37">
        <v>71</v>
      </c>
      <c r="O37">
        <v>0.96</v>
      </c>
      <c r="P37" s="101">
        <v>3.2000000000000001E-2</v>
      </c>
      <c r="Q37" t="s">
        <v>76</v>
      </c>
    </row>
    <row r="38" spans="2:17" ht="12.75" x14ac:dyDescent="0.2">
      <c r="B38" s="86"/>
      <c r="C38" s="47" t="s">
        <v>58</v>
      </c>
      <c r="D38" s="47" t="s">
        <v>59</v>
      </c>
      <c r="E38" s="47" t="s">
        <v>61</v>
      </c>
      <c r="F38" s="47" t="s">
        <v>62</v>
      </c>
      <c r="G38" s="47" t="s">
        <v>63</v>
      </c>
      <c r="J38" t="str">
        <f t="shared" si="0"/>
        <v/>
      </c>
      <c r="M38" t="s">
        <v>178</v>
      </c>
      <c r="N38">
        <v>38</v>
      </c>
      <c r="O38">
        <v>0.92</v>
      </c>
      <c r="P38" s="101">
        <v>8.0000000000000002E-3</v>
      </c>
      <c r="Q38" t="s">
        <v>76</v>
      </c>
    </row>
    <row r="39" spans="2:17" x14ac:dyDescent="0.2">
      <c r="B39" s="48" t="s">
        <v>201</v>
      </c>
      <c r="C39" s="49">
        <v>1</v>
      </c>
      <c r="D39" s="53">
        <v>3.42199717</v>
      </c>
      <c r="E39" s="52">
        <v>3.42199717</v>
      </c>
      <c r="F39" s="53">
        <v>3.42199717</v>
      </c>
      <c r="G39" s="53" t="s">
        <v>76</v>
      </c>
      <c r="J39" t="str">
        <f t="shared" si="0"/>
        <v/>
      </c>
    </row>
    <row r="40" spans="2:17" x14ac:dyDescent="0.2">
      <c r="B40" s="48" t="s">
        <v>203</v>
      </c>
      <c r="C40" s="49">
        <v>93</v>
      </c>
      <c r="D40" s="53">
        <v>0.20094786741935522</v>
      </c>
      <c r="E40" s="52">
        <v>-3.0549751999999999</v>
      </c>
      <c r="F40" s="53">
        <v>3.4473149799999998</v>
      </c>
      <c r="G40" s="53">
        <v>1.2530294493625216</v>
      </c>
      <c r="H40" s="53">
        <v>0.97</v>
      </c>
      <c r="I40" s="53">
        <v>1.7999999999999999E-2</v>
      </c>
      <c r="J40" t="str">
        <f t="shared" si="0"/>
        <v/>
      </c>
      <c r="M40" t="s">
        <v>189</v>
      </c>
      <c r="N40">
        <v>132</v>
      </c>
      <c r="O40">
        <v>0.97</v>
      </c>
      <c r="P40" s="101">
        <v>1.2999999999999999E-2</v>
      </c>
      <c r="Q40" t="s">
        <v>76</v>
      </c>
    </row>
    <row r="41" spans="2:17" x14ac:dyDescent="0.2">
      <c r="B41" s="48" t="s">
        <v>205</v>
      </c>
      <c r="C41" s="49">
        <v>24</v>
      </c>
      <c r="D41" s="53">
        <v>0.45640589875000015</v>
      </c>
      <c r="E41" s="52">
        <v>-1.2632156999999999</v>
      </c>
      <c r="F41" s="53">
        <v>3.15963291</v>
      </c>
      <c r="G41" s="53">
        <v>1.3018889875778936</v>
      </c>
      <c r="H41" s="53">
        <v>0.94</v>
      </c>
      <c r="I41" s="53">
        <v>0.2</v>
      </c>
      <c r="J41">
        <f t="shared" si="0"/>
        <v>1</v>
      </c>
      <c r="M41" t="s">
        <v>190</v>
      </c>
      <c r="N41">
        <v>101</v>
      </c>
      <c r="O41">
        <v>0.98</v>
      </c>
      <c r="P41" s="101">
        <v>0.2</v>
      </c>
      <c r="Q41">
        <v>1</v>
      </c>
    </row>
    <row r="42" spans="2:17" x14ac:dyDescent="0.2">
      <c r="B42" s="48" t="s">
        <v>207</v>
      </c>
      <c r="C42" s="49">
        <v>90</v>
      </c>
      <c r="D42" s="53">
        <v>2.4985771002222226</v>
      </c>
      <c r="E42" s="52">
        <v>-0.97553369999999995</v>
      </c>
      <c r="F42" s="53">
        <v>5.9730436200000003</v>
      </c>
      <c r="G42" s="53">
        <v>1.7503111006952723</v>
      </c>
      <c r="H42" s="53">
        <v>0.98</v>
      </c>
      <c r="I42" s="53">
        <v>0.15</v>
      </c>
      <c r="J42">
        <f t="shared" si="0"/>
        <v>1</v>
      </c>
      <c r="M42" t="s">
        <v>191</v>
      </c>
      <c r="N42">
        <v>11</v>
      </c>
      <c r="O42">
        <v>0.97</v>
      </c>
      <c r="P42" s="101">
        <v>0.85</v>
      </c>
      <c r="Q42">
        <v>1</v>
      </c>
    </row>
    <row r="43" spans="2:17" x14ac:dyDescent="0.2">
      <c r="B43" s="48" t="s">
        <v>209</v>
      </c>
      <c r="C43" s="49">
        <v>18</v>
      </c>
      <c r="D43" s="53">
        <v>3.4675386938888888</v>
      </c>
      <c r="E43" s="52">
        <v>-0.24156449999999999</v>
      </c>
      <c r="F43" s="53">
        <v>7.3048818000000004</v>
      </c>
      <c r="G43" s="53">
        <v>1.9184891586127075</v>
      </c>
      <c r="H43" s="53">
        <v>0.98</v>
      </c>
      <c r="I43" s="53">
        <v>0.97</v>
      </c>
      <c r="J43">
        <f t="shared" si="0"/>
        <v>1</v>
      </c>
      <c r="M43" t="s">
        <v>192</v>
      </c>
      <c r="N43">
        <v>167</v>
      </c>
      <c r="O43">
        <v>0.98</v>
      </c>
      <c r="P43" s="101">
        <v>0.06</v>
      </c>
      <c r="Q43">
        <v>1</v>
      </c>
    </row>
    <row r="44" spans="2:17" x14ac:dyDescent="0.2">
      <c r="B44" s="48" t="s">
        <v>211</v>
      </c>
      <c r="C44" s="49">
        <v>213</v>
      </c>
      <c r="D44" s="53">
        <v>2.2656556753521153</v>
      </c>
      <c r="E44" s="52">
        <v>-3.4604403000000001</v>
      </c>
      <c r="F44" s="53">
        <v>6.8909330799999999</v>
      </c>
      <c r="G44" s="53">
        <v>1.9614839036386305</v>
      </c>
      <c r="H44" s="53">
        <v>0.99</v>
      </c>
      <c r="I44" s="53">
        <v>0.56000000000000005</v>
      </c>
      <c r="J44">
        <f t="shared" si="0"/>
        <v>1</v>
      </c>
      <c r="M44" t="s">
        <v>193</v>
      </c>
      <c r="N44">
        <v>89</v>
      </c>
      <c r="O44">
        <v>0.89</v>
      </c>
      <c r="P44" s="101">
        <v>9.9999999999999995E-7</v>
      </c>
      <c r="Q44" t="s">
        <v>76</v>
      </c>
    </row>
    <row r="45" spans="2:17" x14ac:dyDescent="0.2">
      <c r="B45" s="48" t="s">
        <v>213</v>
      </c>
      <c r="C45" s="49">
        <v>75</v>
      </c>
      <c r="D45" s="53">
        <v>1.9996730553333322</v>
      </c>
      <c r="E45" s="52">
        <v>-2.7672930999999998</v>
      </c>
      <c r="F45" s="53">
        <v>7.4432194699999998</v>
      </c>
      <c r="G45" s="53">
        <v>2.3876175422753279</v>
      </c>
      <c r="H45" s="53">
        <v>0.92</v>
      </c>
      <c r="I45" s="53">
        <v>1.8000000000000001E-4</v>
      </c>
      <c r="J45" t="str">
        <f t="shared" si="0"/>
        <v/>
      </c>
    </row>
    <row r="46" spans="2:17" ht="12.75" x14ac:dyDescent="0.2">
      <c r="B46" s="86"/>
      <c r="C46" s="47" t="s">
        <v>58</v>
      </c>
      <c r="D46" s="47" t="s">
        <v>59</v>
      </c>
      <c r="E46" s="47" t="s">
        <v>61</v>
      </c>
      <c r="F46" s="47" t="s">
        <v>62</v>
      </c>
      <c r="G46" s="47" t="s">
        <v>63</v>
      </c>
      <c r="J46" t="str">
        <f t="shared" si="0"/>
        <v/>
      </c>
      <c r="M46" t="s">
        <v>203</v>
      </c>
      <c r="N46">
        <v>93</v>
      </c>
      <c r="O46">
        <v>0.97</v>
      </c>
      <c r="P46" s="101">
        <v>1.7999999999999999E-2</v>
      </c>
      <c r="Q46" t="s">
        <v>76</v>
      </c>
    </row>
    <row r="47" spans="2:17" x14ac:dyDescent="0.2">
      <c r="B47" s="48" t="s">
        <v>137</v>
      </c>
      <c r="C47" s="49">
        <v>34</v>
      </c>
      <c r="D47" s="53">
        <v>1.1807732197058822</v>
      </c>
      <c r="E47" s="52">
        <v>-1.8510024</v>
      </c>
      <c r="F47" s="52">
        <v>3.27741594</v>
      </c>
      <c r="G47" s="53">
        <v>1.319663156872471</v>
      </c>
      <c r="H47" s="53">
        <v>0.96</v>
      </c>
      <c r="I47" s="53">
        <v>0.21</v>
      </c>
      <c r="J47">
        <f t="shared" si="0"/>
        <v>1</v>
      </c>
      <c r="M47" t="s">
        <v>205</v>
      </c>
      <c r="N47">
        <v>24</v>
      </c>
      <c r="O47">
        <v>0.94</v>
      </c>
      <c r="P47" s="101">
        <v>0.2</v>
      </c>
      <c r="Q47">
        <v>1</v>
      </c>
    </row>
    <row r="48" spans="2:17" x14ac:dyDescent="0.2">
      <c r="B48" s="48" t="s">
        <v>138</v>
      </c>
      <c r="C48" s="49">
        <v>11</v>
      </c>
      <c r="D48" s="53">
        <v>3.1381740009090913</v>
      </c>
      <c r="E48" s="52">
        <v>-2.6495101000000001</v>
      </c>
      <c r="F48" s="52">
        <v>8.2348067199999999</v>
      </c>
      <c r="G48" s="53">
        <v>3.3189546864558697</v>
      </c>
      <c r="H48" s="53">
        <v>0.92</v>
      </c>
      <c r="I48" s="53">
        <v>0.32</v>
      </c>
      <c r="J48">
        <f t="shared" si="0"/>
        <v>1</v>
      </c>
      <c r="M48" t="s">
        <v>207</v>
      </c>
      <c r="N48">
        <v>90</v>
      </c>
      <c r="O48">
        <v>0.98</v>
      </c>
      <c r="P48" s="101">
        <v>0.15</v>
      </c>
      <c r="Q48">
        <v>1</v>
      </c>
    </row>
    <row r="49" spans="2:17" x14ac:dyDescent="0.2">
      <c r="B49" s="48" t="s">
        <v>139</v>
      </c>
      <c r="C49" s="49">
        <v>156</v>
      </c>
      <c r="D49" s="53">
        <v>4.288618250320515</v>
      </c>
      <c r="E49" s="52">
        <v>-0.46470800000000001</v>
      </c>
      <c r="F49" s="52">
        <v>9.7907559499999994</v>
      </c>
      <c r="G49" s="53">
        <v>2.1577084151644463</v>
      </c>
      <c r="H49" s="53">
        <v>0.99</v>
      </c>
      <c r="I49" s="53">
        <v>0.28000000000000003</v>
      </c>
      <c r="J49">
        <f t="shared" si="0"/>
        <v>1</v>
      </c>
      <c r="M49" t="s">
        <v>209</v>
      </c>
      <c r="N49">
        <v>18</v>
      </c>
      <c r="O49">
        <v>0.98</v>
      </c>
      <c r="P49" s="101">
        <v>0.97</v>
      </c>
      <c r="Q49">
        <v>1</v>
      </c>
    </row>
    <row r="50" spans="2:17" x14ac:dyDescent="0.2">
      <c r="B50" s="48" t="s">
        <v>140</v>
      </c>
      <c r="C50" s="49">
        <v>1</v>
      </c>
      <c r="D50" s="53">
        <v>6.2199036999999997</v>
      </c>
      <c r="E50" s="52">
        <v>6.2199036999999997</v>
      </c>
      <c r="F50" s="52">
        <v>6.2199036999999997</v>
      </c>
      <c r="G50" s="53" t="s">
        <v>76</v>
      </c>
      <c r="H50" s="53"/>
      <c r="I50" s="53"/>
      <c r="J50" t="str">
        <f t="shared" si="0"/>
        <v/>
      </c>
      <c r="M50" t="s">
        <v>211</v>
      </c>
      <c r="N50">
        <v>213</v>
      </c>
      <c r="O50">
        <v>0.99</v>
      </c>
      <c r="P50" s="101">
        <v>0.56000000000000005</v>
      </c>
      <c r="Q50">
        <v>1</v>
      </c>
    </row>
    <row r="51" spans="2:17" x14ac:dyDescent="0.2">
      <c r="B51" s="48" t="s">
        <v>141</v>
      </c>
      <c r="C51" s="49">
        <v>50</v>
      </c>
      <c r="D51" s="53">
        <v>4.4990847710000006</v>
      </c>
      <c r="E51" s="52">
        <v>-0.28238649999999998</v>
      </c>
      <c r="F51" s="52">
        <v>10.277919199999999</v>
      </c>
      <c r="G51" s="53">
        <v>2.5499000213693526</v>
      </c>
      <c r="H51" s="53">
        <v>0.98</v>
      </c>
      <c r="I51" s="53">
        <v>0.46</v>
      </c>
      <c r="J51">
        <f t="shared" si="0"/>
        <v>1</v>
      </c>
      <c r="M51" t="s">
        <v>213</v>
      </c>
      <c r="N51">
        <v>75</v>
      </c>
      <c r="O51">
        <v>0.92</v>
      </c>
      <c r="P51" s="101">
        <v>1.8000000000000001E-4</v>
      </c>
      <c r="Q51" t="s">
        <v>76</v>
      </c>
    </row>
    <row r="52" spans="2:17" x14ac:dyDescent="0.2">
      <c r="B52" s="48" t="s">
        <v>142</v>
      </c>
      <c r="C52" s="49">
        <v>4</v>
      </c>
      <c r="D52" s="53">
        <v>4.3221667225000004</v>
      </c>
      <c r="E52" s="52">
        <v>1.9556601</v>
      </c>
      <c r="F52" s="52">
        <v>5.7647886799999997</v>
      </c>
      <c r="G52" s="53">
        <v>1.6571392847368791</v>
      </c>
      <c r="J52" t="str">
        <f t="shared" si="0"/>
        <v/>
      </c>
    </row>
    <row r="53" spans="2:17" x14ac:dyDescent="0.2">
      <c r="B53" s="48" t="s">
        <v>143</v>
      </c>
      <c r="C53" s="49">
        <v>45</v>
      </c>
      <c r="D53" s="53">
        <v>6.2798341804444453</v>
      </c>
      <c r="E53" s="52">
        <v>1.6394261299999999</v>
      </c>
      <c r="F53" s="52">
        <v>10.9460186</v>
      </c>
      <c r="G53" s="53">
        <v>2.2417222698340811</v>
      </c>
      <c r="H53" s="53">
        <v>0.99</v>
      </c>
      <c r="I53" s="53">
        <v>0.89</v>
      </c>
      <c r="J53">
        <f t="shared" si="0"/>
        <v>1</v>
      </c>
    </row>
    <row r="54" spans="2:17" x14ac:dyDescent="0.2">
      <c r="B54" s="48" t="s">
        <v>144</v>
      </c>
      <c r="C54" s="49">
        <v>1</v>
      </c>
      <c r="D54" s="53">
        <v>5.7672487099999996</v>
      </c>
      <c r="E54" s="52">
        <v>5.7672487099999996</v>
      </c>
      <c r="F54" s="52">
        <v>5.7672487099999996</v>
      </c>
      <c r="G54" s="53" t="s">
        <v>76</v>
      </c>
      <c r="J54" t="str">
        <f t="shared" si="0"/>
        <v/>
      </c>
    </row>
    <row r="55" spans="2:17" x14ac:dyDescent="0.2">
      <c r="B55" s="48" t="s">
        <v>145</v>
      </c>
      <c r="C55" s="49">
        <v>31</v>
      </c>
      <c r="D55" s="53">
        <v>5.0594755383870966</v>
      </c>
      <c r="E55" s="52">
        <v>-0.24156449999999999</v>
      </c>
      <c r="F55" s="52">
        <v>10.174207600000001</v>
      </c>
      <c r="G55" s="53">
        <v>2.939598724367892</v>
      </c>
      <c r="H55">
        <v>0.94</v>
      </c>
      <c r="I55">
        <v>0.08</v>
      </c>
      <c r="J55">
        <f t="shared" si="0"/>
        <v>1</v>
      </c>
    </row>
    <row r="56" spans="2:17" x14ac:dyDescent="0.2">
      <c r="B56" s="48" t="s">
        <v>146</v>
      </c>
      <c r="C56" s="49">
        <v>1</v>
      </c>
      <c r="D56" s="53">
        <v>5.8383687200000001</v>
      </c>
      <c r="E56" s="52">
        <v>5.8383687200000001</v>
      </c>
      <c r="F56" s="52">
        <v>5.8383687200000001</v>
      </c>
      <c r="G56" s="53" t="s">
        <v>76</v>
      </c>
      <c r="J56" t="str">
        <f t="shared" si="0"/>
        <v/>
      </c>
    </row>
    <row r="57" spans="2:17" x14ac:dyDescent="0.2">
      <c r="B57" s="48" t="s">
        <v>147</v>
      </c>
      <c r="C57" s="49">
        <v>46</v>
      </c>
      <c r="D57" s="53">
        <v>0.59628846543478253</v>
      </c>
      <c r="E57" s="52">
        <v>-2.1386845000000001</v>
      </c>
      <c r="F57" s="52">
        <v>2.8494779800000001</v>
      </c>
      <c r="G57" s="53">
        <v>1.0674331084925768</v>
      </c>
      <c r="H57">
        <v>0.97</v>
      </c>
      <c r="I57">
        <v>0.41</v>
      </c>
      <c r="J57">
        <f t="shared" si="0"/>
        <v>1</v>
      </c>
    </row>
    <row r="58" spans="2:17" x14ac:dyDescent="0.2">
      <c r="B58" s="48" t="s">
        <v>148</v>
      </c>
      <c r="C58" s="49">
        <v>21</v>
      </c>
      <c r="D58" s="53">
        <v>8.1397270000000006</v>
      </c>
      <c r="E58" s="52">
        <v>1.14472989</v>
      </c>
      <c r="F58" s="52">
        <v>12.560180300000001</v>
      </c>
      <c r="G58" s="53">
        <v>2.8701159708932602</v>
      </c>
      <c r="H58">
        <v>0.87</v>
      </c>
      <c r="I58">
        <v>8.0000000000000002E-3</v>
      </c>
      <c r="J58" t="str">
        <f t="shared" si="0"/>
        <v/>
      </c>
    </row>
    <row r="59" spans="2:17" x14ac:dyDescent="0.2">
      <c r="B59" s="48" t="s">
        <v>149</v>
      </c>
      <c r="C59" s="49">
        <v>3</v>
      </c>
      <c r="D59" s="53">
        <v>2.0426573033333333</v>
      </c>
      <c r="E59" s="52">
        <v>-0.46470800000000001</v>
      </c>
      <c r="F59" s="52">
        <v>3.7096792399999998</v>
      </c>
      <c r="G59" s="53">
        <v>2.2104320703867386</v>
      </c>
      <c r="J59" t="str">
        <f t="shared" si="0"/>
        <v/>
      </c>
    </row>
    <row r="60" spans="2:17" x14ac:dyDescent="0.2">
      <c r="B60" s="48" t="s">
        <v>150</v>
      </c>
      <c r="C60" s="49">
        <v>35</v>
      </c>
      <c r="D60" s="53">
        <v>5.4079092502857167</v>
      </c>
      <c r="E60" s="52">
        <v>-2.64531E-2</v>
      </c>
      <c r="F60" s="52">
        <v>8.3386035199999995</v>
      </c>
      <c r="G60" s="53">
        <v>2.3586267910237009</v>
      </c>
      <c r="H60">
        <v>0.9</v>
      </c>
      <c r="I60">
        <v>4.0000000000000001E-3</v>
      </c>
      <c r="J60" t="str">
        <f t="shared" si="0"/>
        <v/>
      </c>
    </row>
    <row r="61" spans="2:17" x14ac:dyDescent="0.2">
      <c r="B61" s="48" t="s">
        <v>151</v>
      </c>
      <c r="C61" s="49">
        <v>22</v>
      </c>
      <c r="D61" s="53">
        <v>2.1875107231818181</v>
      </c>
      <c r="E61" s="52">
        <v>-1.3809988</v>
      </c>
      <c r="F61" s="52">
        <v>4.7823160500000004</v>
      </c>
      <c r="G61" s="53">
        <v>1.4945649425513172</v>
      </c>
      <c r="H61">
        <v>0.97</v>
      </c>
      <c r="I61">
        <v>0.6</v>
      </c>
      <c r="J61">
        <f t="shared" si="0"/>
        <v>1</v>
      </c>
    </row>
    <row r="62" spans="2:17" x14ac:dyDescent="0.2">
      <c r="B62" s="48" t="s">
        <v>152</v>
      </c>
      <c r="C62" s="49">
        <v>6</v>
      </c>
      <c r="D62" s="53">
        <v>0.70173292333333337</v>
      </c>
      <c r="E62" s="52">
        <v>-2.361828</v>
      </c>
      <c r="F62" s="52">
        <v>4.2442589499999999</v>
      </c>
      <c r="G62" s="53">
        <v>2.4426829673334716</v>
      </c>
      <c r="J62" t="str">
        <f t="shared" si="0"/>
        <v/>
      </c>
    </row>
    <row r="63" spans="2:17" x14ac:dyDescent="0.2">
      <c r="B63" s="48" t="s">
        <v>153</v>
      </c>
      <c r="C63" s="49">
        <v>20</v>
      </c>
      <c r="D63" s="53">
        <v>3.5833168630000007</v>
      </c>
      <c r="E63" s="52">
        <v>0.85704780999999997</v>
      </c>
      <c r="F63" s="52">
        <v>6.84851236</v>
      </c>
      <c r="G63" s="53">
        <v>1.493150770450792</v>
      </c>
      <c r="H63">
        <v>0.97</v>
      </c>
      <c r="I63">
        <v>0.75</v>
      </c>
      <c r="J63">
        <f t="shared" si="0"/>
        <v>1</v>
      </c>
    </row>
    <row r="64" spans="2:17" x14ac:dyDescent="0.2">
      <c r="B64" s="48" t="s">
        <v>154</v>
      </c>
      <c r="C64" s="49">
        <v>14</v>
      </c>
      <c r="D64" s="53">
        <v>1.3081559735714285</v>
      </c>
      <c r="E64" s="52">
        <v>-0.75239009999999995</v>
      </c>
      <c r="F64" s="52">
        <v>3.3827764600000001</v>
      </c>
      <c r="G64" s="53">
        <v>1.2043997568240215</v>
      </c>
      <c r="H64">
        <v>0.97</v>
      </c>
      <c r="I64">
        <v>0.82</v>
      </c>
      <c r="J64">
        <f t="shared" si="0"/>
        <v>1</v>
      </c>
    </row>
    <row r="65" spans="2:10" ht="12.75" x14ac:dyDescent="0.2">
      <c r="B65" s="86"/>
      <c r="C65" s="47" t="s">
        <v>58</v>
      </c>
      <c r="D65" s="47" t="s">
        <v>59</v>
      </c>
      <c r="E65" s="47" t="s">
        <v>61</v>
      </c>
      <c r="F65" s="47" t="s">
        <v>62</v>
      </c>
      <c r="G65" s="47" t="s">
        <v>63</v>
      </c>
      <c r="J65" t="str">
        <f t="shared" si="0"/>
        <v/>
      </c>
    </row>
    <row r="66" spans="2:10" x14ac:dyDescent="0.2">
      <c r="B66" s="48" t="s">
        <v>168</v>
      </c>
      <c r="C66" s="49">
        <v>7</v>
      </c>
      <c r="D66" s="53">
        <v>1.5734020657142858</v>
      </c>
      <c r="E66" s="53">
        <v>-5.9242900000000001E-2</v>
      </c>
      <c r="F66" s="52">
        <v>2.8494779800000001</v>
      </c>
      <c r="G66" s="53">
        <v>1.2177596267638817</v>
      </c>
      <c r="J66" t="str">
        <f t="shared" si="0"/>
        <v/>
      </c>
    </row>
    <row r="67" spans="2:10" x14ac:dyDescent="0.2">
      <c r="B67" s="48" t="s">
        <v>169</v>
      </c>
      <c r="C67" s="49">
        <v>1</v>
      </c>
      <c r="D67" s="53">
        <v>3.4961051400000001</v>
      </c>
      <c r="E67" s="53">
        <v>3.4961051400000001</v>
      </c>
      <c r="F67" s="52">
        <v>3.4961051400000001</v>
      </c>
      <c r="G67" s="53" t="s">
        <v>76</v>
      </c>
      <c r="J67" t="str">
        <f t="shared" ref="J67:J91" si="1">IF(I67="","",IF(I67&lt;=0.05,"",1))</f>
        <v/>
      </c>
    </row>
    <row r="68" spans="2:10" x14ac:dyDescent="0.2">
      <c r="B68" s="48" t="s">
        <v>170</v>
      </c>
      <c r="C68" s="49">
        <v>196</v>
      </c>
      <c r="D68" s="53">
        <v>5.1680442502040798</v>
      </c>
      <c r="E68" s="53">
        <v>-0.24156449999999999</v>
      </c>
      <c r="F68" s="52">
        <v>10.427390900000001</v>
      </c>
      <c r="G68" s="53">
        <v>2.4169698952469458</v>
      </c>
      <c r="H68" s="53">
        <v>0.98</v>
      </c>
      <c r="I68" s="53">
        <v>0.01</v>
      </c>
      <c r="J68" t="str">
        <f t="shared" si="1"/>
        <v/>
      </c>
    </row>
    <row r="69" spans="2:10" x14ac:dyDescent="0.2">
      <c r="B69" s="48" t="s">
        <v>171</v>
      </c>
      <c r="C69" s="49">
        <v>133</v>
      </c>
      <c r="D69" s="53">
        <v>5.5218857476691738</v>
      </c>
      <c r="E69" s="53">
        <v>-0.24156449999999999</v>
      </c>
      <c r="F69" s="52">
        <v>10.0781303</v>
      </c>
      <c r="G69" s="53">
        <v>2.0548015874125256</v>
      </c>
      <c r="H69" s="53">
        <v>0.99</v>
      </c>
      <c r="I69" s="53">
        <v>0.83</v>
      </c>
      <c r="J69">
        <f t="shared" si="1"/>
        <v>1</v>
      </c>
    </row>
    <row r="70" spans="2:10" x14ac:dyDescent="0.2">
      <c r="B70" s="48" t="s">
        <v>172</v>
      </c>
      <c r="C70" s="49">
        <v>19</v>
      </c>
      <c r="D70" s="53">
        <v>6.7253079668421059</v>
      </c>
      <c r="E70" s="53">
        <v>3.2847960500000002</v>
      </c>
      <c r="F70" s="52">
        <v>8.6942074599999994</v>
      </c>
      <c r="G70" s="53">
        <v>1.4752341645245342</v>
      </c>
      <c r="H70" s="53">
        <v>0.89</v>
      </c>
      <c r="I70" s="53">
        <v>3.5000000000000003E-2</v>
      </c>
      <c r="J70" t="str">
        <f t="shared" si="1"/>
        <v/>
      </c>
    </row>
    <row r="71" spans="2:10" x14ac:dyDescent="0.2">
      <c r="B71" s="48" t="s">
        <v>173</v>
      </c>
      <c r="C71" s="49">
        <v>8</v>
      </c>
      <c r="D71" s="53">
        <v>6.5658742212500005</v>
      </c>
      <c r="E71" s="53">
        <v>3.6296365399999999</v>
      </c>
      <c r="F71" s="52">
        <v>8.9893625299999993</v>
      </c>
      <c r="G71" s="53">
        <v>2.0891197115282729</v>
      </c>
      <c r="J71" t="str">
        <f t="shared" si="1"/>
        <v/>
      </c>
    </row>
    <row r="72" spans="2:10" x14ac:dyDescent="0.2">
      <c r="B72" s="48" t="s">
        <v>174</v>
      </c>
      <c r="C72" s="49">
        <v>1</v>
      </c>
      <c r="D72" s="53">
        <v>7.7513800699999997</v>
      </c>
      <c r="E72" s="53">
        <v>7.7513800699999997</v>
      </c>
      <c r="F72" s="52">
        <v>7.7513800699999997</v>
      </c>
      <c r="G72" s="53" t="s">
        <v>76</v>
      </c>
      <c r="J72" t="str">
        <f t="shared" si="1"/>
        <v/>
      </c>
    </row>
    <row r="73" spans="2:10" x14ac:dyDescent="0.2">
      <c r="B73" s="48" t="s">
        <v>175</v>
      </c>
      <c r="C73" s="49">
        <v>19</v>
      </c>
      <c r="D73" s="53">
        <v>0.79929156684210545</v>
      </c>
      <c r="E73" s="53">
        <v>-0.97553369999999995</v>
      </c>
      <c r="F73" s="52">
        <v>2.0610206199999999</v>
      </c>
      <c r="G73" s="53">
        <v>1.0107543426318391</v>
      </c>
      <c r="H73" s="53">
        <v>0.9</v>
      </c>
      <c r="I73" s="53">
        <v>4.5999999999999999E-2</v>
      </c>
      <c r="J73" t="str">
        <f t="shared" si="1"/>
        <v/>
      </c>
    </row>
    <row r="74" spans="2:10" x14ac:dyDescent="0.2">
      <c r="B74" s="48" t="s">
        <v>176</v>
      </c>
      <c r="C74" s="49">
        <v>71</v>
      </c>
      <c r="D74" s="53">
        <v>6.7405509304225362</v>
      </c>
      <c r="E74" s="53">
        <v>-0.24156449999999999</v>
      </c>
      <c r="F74" s="52">
        <v>12.679142799999999</v>
      </c>
      <c r="G74" s="53">
        <v>3.0651607326892765</v>
      </c>
      <c r="H74" s="53">
        <v>0.96</v>
      </c>
      <c r="I74" s="53">
        <v>3.2000000000000001E-2</v>
      </c>
      <c r="J74" t="str">
        <f t="shared" si="1"/>
        <v/>
      </c>
    </row>
    <row r="75" spans="2:10" x14ac:dyDescent="0.2">
      <c r="B75" s="48" t="s">
        <v>177</v>
      </c>
      <c r="C75" s="49">
        <v>8</v>
      </c>
      <c r="D75" s="53">
        <v>4.7450334337500006</v>
      </c>
      <c r="E75" s="53">
        <v>2.9672610100000001</v>
      </c>
      <c r="F75" s="52">
        <v>7.6030681700000002</v>
      </c>
      <c r="G75" s="53">
        <v>1.3219298156607229</v>
      </c>
      <c r="J75" t="str">
        <f t="shared" si="1"/>
        <v/>
      </c>
    </row>
    <row r="76" spans="2:10" x14ac:dyDescent="0.2">
      <c r="B76" s="48" t="s">
        <v>178</v>
      </c>
      <c r="C76" s="49">
        <v>38</v>
      </c>
      <c r="D76" s="53">
        <v>5.8083332823684213</v>
      </c>
      <c r="E76" s="53">
        <v>1.2029987900000001</v>
      </c>
      <c r="F76" s="52">
        <v>8.4050767799999999</v>
      </c>
      <c r="G76" s="53">
        <v>1.8682191049290577</v>
      </c>
      <c r="H76" s="53">
        <v>0.92</v>
      </c>
      <c r="I76" s="53">
        <v>8.0000000000000002E-3</v>
      </c>
      <c r="J76" t="str">
        <f t="shared" si="1"/>
        <v/>
      </c>
    </row>
    <row r="77" spans="2:10" x14ac:dyDescent="0.2">
      <c r="B77" s="48" t="s">
        <v>179</v>
      </c>
      <c r="C77" s="49">
        <v>1</v>
      </c>
      <c r="D77" s="53">
        <v>6.0218337899999996</v>
      </c>
      <c r="E77" s="53">
        <v>6.0218337899999996</v>
      </c>
      <c r="F77" s="52">
        <v>6.0218337899999996</v>
      </c>
      <c r="G77" s="53" t="s">
        <v>76</v>
      </c>
      <c r="J77" t="str">
        <f t="shared" si="1"/>
        <v/>
      </c>
    </row>
    <row r="78" spans="2:10" x14ac:dyDescent="0.2">
      <c r="B78" s="48" t="s">
        <v>180</v>
      </c>
      <c r="C78" s="49">
        <v>2</v>
      </c>
      <c r="D78" s="53">
        <v>4.5439232600000006</v>
      </c>
      <c r="E78" s="53">
        <v>3.9173186100000001</v>
      </c>
      <c r="F78" s="52">
        <v>5.1705279099999997</v>
      </c>
      <c r="G78" s="53">
        <v>0.88615279427604654</v>
      </c>
      <c r="J78" t="str">
        <f t="shared" si="1"/>
        <v/>
      </c>
    </row>
    <row r="79" spans="2:10" x14ac:dyDescent="0.2">
      <c r="I79">
        <f>COUNT(I2:I78)</f>
        <v>45</v>
      </c>
      <c r="J79">
        <f>SUM(J3:J78)</f>
        <v>30</v>
      </c>
    </row>
    <row r="80" spans="2:10" x14ac:dyDescent="0.2">
      <c r="J80" t="str">
        <f t="shared" si="1"/>
        <v/>
      </c>
    </row>
    <row r="81" spans="10:10" x14ac:dyDescent="0.2">
      <c r="J81" t="str">
        <f t="shared" si="1"/>
        <v/>
      </c>
    </row>
    <row r="82" spans="10:10" x14ac:dyDescent="0.2">
      <c r="J82" t="str">
        <f t="shared" si="1"/>
        <v/>
      </c>
    </row>
    <row r="83" spans="10:10" x14ac:dyDescent="0.2">
      <c r="J83" t="str">
        <f t="shared" si="1"/>
        <v/>
      </c>
    </row>
    <row r="84" spans="10:10" x14ac:dyDescent="0.2">
      <c r="J84" t="str">
        <f t="shared" si="1"/>
        <v/>
      </c>
    </row>
    <row r="85" spans="10:10" x14ac:dyDescent="0.2">
      <c r="J85" t="str">
        <f t="shared" si="1"/>
        <v/>
      </c>
    </row>
    <row r="86" spans="10:10" x14ac:dyDescent="0.2">
      <c r="J86" t="str">
        <f t="shared" si="1"/>
        <v/>
      </c>
    </row>
    <row r="87" spans="10:10" x14ac:dyDescent="0.2">
      <c r="J87" t="str">
        <f t="shared" si="1"/>
        <v/>
      </c>
    </row>
    <row r="88" spans="10:10" x14ac:dyDescent="0.2">
      <c r="J88" t="str">
        <f t="shared" si="1"/>
        <v/>
      </c>
    </row>
    <row r="89" spans="10:10" x14ac:dyDescent="0.2">
      <c r="J89" t="str">
        <f t="shared" si="1"/>
        <v/>
      </c>
    </row>
    <row r="90" spans="10:10" x14ac:dyDescent="0.2">
      <c r="J90" t="str">
        <f t="shared" si="1"/>
        <v/>
      </c>
    </row>
    <row r="91" spans="10:10" x14ac:dyDescent="0.2">
      <c r="J91" t="str">
        <f t="shared" si="1"/>
        <v/>
      </c>
    </row>
  </sheetData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35"/>
  <sheetViews>
    <sheetView topLeftCell="I1" workbookViewId="0">
      <selection activeCell="O19" sqref="O19"/>
    </sheetView>
  </sheetViews>
  <sheetFormatPr defaultRowHeight="11.25" x14ac:dyDescent="0.2"/>
  <cols>
    <col min="2" max="2" width="10" customWidth="1"/>
    <col min="8" max="8" width="13.6640625" customWidth="1"/>
  </cols>
  <sheetData>
    <row r="1" spans="1:45" x14ac:dyDescent="0.2">
      <c r="A1" s="54" t="s">
        <v>409</v>
      </c>
      <c r="F1" s="54" t="s">
        <v>419</v>
      </c>
      <c r="J1" t="s">
        <v>92</v>
      </c>
      <c r="K1" t="s">
        <v>81</v>
      </c>
      <c r="L1" t="s">
        <v>83</v>
      </c>
      <c r="M1" t="s">
        <v>85</v>
      </c>
      <c r="N1" t="s">
        <v>88</v>
      </c>
      <c r="O1" t="s">
        <v>89</v>
      </c>
      <c r="Q1" t="s">
        <v>108</v>
      </c>
      <c r="R1" t="s">
        <v>110</v>
      </c>
      <c r="S1" t="s">
        <v>111</v>
      </c>
      <c r="T1" t="s">
        <v>115</v>
      </c>
      <c r="U1" t="s">
        <v>116</v>
      </c>
      <c r="W1" t="s">
        <v>139</v>
      </c>
      <c r="X1" t="s">
        <v>141</v>
      </c>
      <c r="Y1" t="s">
        <v>143</v>
      </c>
      <c r="Z1" t="s">
        <v>148</v>
      </c>
      <c r="AA1" t="s">
        <v>150</v>
      </c>
      <c r="AC1" t="s">
        <v>170</v>
      </c>
      <c r="AD1" t="s">
        <v>171</v>
      </c>
      <c r="AE1" t="s">
        <v>172</v>
      </c>
      <c r="AF1" t="s">
        <v>176</v>
      </c>
      <c r="AG1" t="s">
        <v>178</v>
      </c>
      <c r="AI1" t="s">
        <v>203</v>
      </c>
      <c r="AJ1" t="s">
        <v>205</v>
      </c>
      <c r="AK1" t="s">
        <v>207</v>
      </c>
      <c r="AL1" t="s">
        <v>211</v>
      </c>
      <c r="AM1" t="s">
        <v>213</v>
      </c>
      <c r="AO1" t="s">
        <v>189</v>
      </c>
      <c r="AP1" t="s">
        <v>190</v>
      </c>
      <c r="AQ1" t="s">
        <v>191</v>
      </c>
      <c r="AR1" t="s">
        <v>192</v>
      </c>
      <c r="AS1" t="s">
        <v>193</v>
      </c>
    </row>
    <row r="2" spans="1:45" x14ac:dyDescent="0.2">
      <c r="A2" t="s">
        <v>238</v>
      </c>
      <c r="B2">
        <v>70</v>
      </c>
      <c r="F2" t="s">
        <v>238</v>
      </c>
      <c r="G2">
        <v>58</v>
      </c>
      <c r="J2" t="s">
        <v>58</v>
      </c>
      <c r="K2">
        <v>93</v>
      </c>
      <c r="L2">
        <v>63</v>
      </c>
      <c r="M2">
        <v>27</v>
      </c>
      <c r="N2">
        <v>71</v>
      </c>
      <c r="O2">
        <v>20</v>
      </c>
      <c r="Q2">
        <v>58</v>
      </c>
      <c r="R2">
        <v>97</v>
      </c>
      <c r="S2">
        <v>17</v>
      </c>
      <c r="T2">
        <v>52</v>
      </c>
      <c r="U2">
        <v>40</v>
      </c>
      <c r="W2">
        <v>156</v>
      </c>
      <c r="X2">
        <v>50</v>
      </c>
      <c r="Y2">
        <v>45</v>
      </c>
      <c r="Z2">
        <v>21</v>
      </c>
      <c r="AA2">
        <v>35</v>
      </c>
      <c r="AC2">
        <v>196</v>
      </c>
      <c r="AD2">
        <v>133</v>
      </c>
      <c r="AE2">
        <v>19</v>
      </c>
      <c r="AF2">
        <v>71</v>
      </c>
      <c r="AG2">
        <v>38</v>
      </c>
      <c r="AI2">
        <v>93</v>
      </c>
      <c r="AJ2">
        <v>24</v>
      </c>
      <c r="AK2">
        <v>90</v>
      </c>
      <c r="AL2">
        <v>213</v>
      </c>
      <c r="AM2">
        <v>75</v>
      </c>
      <c r="AO2">
        <v>132</v>
      </c>
      <c r="AP2">
        <v>101</v>
      </c>
      <c r="AQ2">
        <v>11</v>
      </c>
      <c r="AR2">
        <v>167</v>
      </c>
      <c r="AS2">
        <v>89</v>
      </c>
    </row>
    <row r="3" spans="1:45" x14ac:dyDescent="0.2">
      <c r="A3" t="s">
        <v>405</v>
      </c>
      <c r="B3">
        <v>-0.34520000000000001</v>
      </c>
      <c r="F3" t="s">
        <v>405</v>
      </c>
      <c r="G3">
        <v>-0.104436</v>
      </c>
      <c r="J3" t="s">
        <v>64</v>
      </c>
      <c r="K3">
        <v>-0.10443609324177665</v>
      </c>
      <c r="L3">
        <v>0.63360217544616648</v>
      </c>
      <c r="M3">
        <v>-0.18047620661239572</v>
      </c>
      <c r="N3">
        <v>3.4067581576049798E-2</v>
      </c>
      <c r="O3">
        <v>5.5711695958690424E-2</v>
      </c>
      <c r="Q3">
        <v>0.14902020925561557</v>
      </c>
      <c r="R3">
        <v>5.2497074884452655E-2</v>
      </c>
      <c r="S3">
        <v>-0.41128888410985531</v>
      </c>
      <c r="T3">
        <v>-0.58160800942515578</v>
      </c>
      <c r="U3">
        <v>-0.66191457203493997</v>
      </c>
      <c r="W3">
        <v>0.18769537115025361</v>
      </c>
      <c r="X3">
        <v>4.1328743225292161E-2</v>
      </c>
      <c r="Y3">
        <v>9.2954966310082061E-3</v>
      </c>
      <c r="Z3">
        <v>-1.2542392144407055</v>
      </c>
      <c r="AA3">
        <v>-0.87708998173465813</v>
      </c>
      <c r="AC3">
        <v>-0.16471498528727954</v>
      </c>
      <c r="AD3">
        <v>-3.6338407988818718E-2</v>
      </c>
      <c r="AE3">
        <v>-0.95956059383412129</v>
      </c>
      <c r="AF3">
        <v>-0.44715024369059908</v>
      </c>
      <c r="AG3">
        <v>-0.80315524715649189</v>
      </c>
      <c r="AI3">
        <v>0.51718557567778178</v>
      </c>
      <c r="AJ3">
        <v>0.43748200521766034</v>
      </c>
      <c r="AK3">
        <v>6.7365607594228688E-2</v>
      </c>
      <c r="AL3">
        <v>-0.12781956626145205</v>
      </c>
      <c r="AM3">
        <v>0.78206371267735764</v>
      </c>
      <c r="AO3">
        <v>0.43991360302984572</v>
      </c>
      <c r="AP3">
        <v>0.51145622429618531</v>
      </c>
      <c r="AQ3">
        <v>-0.25855803537886929</v>
      </c>
      <c r="AR3">
        <v>-5.8822441334608622E-2</v>
      </c>
      <c r="AS3">
        <v>-0.95774656496726152</v>
      </c>
    </row>
    <row r="5" spans="1:45" x14ac:dyDescent="0.2">
      <c r="A5" s="54" t="s">
        <v>410</v>
      </c>
      <c r="F5" s="54" t="s">
        <v>410</v>
      </c>
    </row>
    <row r="6" spans="1:45" x14ac:dyDescent="0.2">
      <c r="A6" t="s">
        <v>406</v>
      </c>
      <c r="B6" s="128">
        <f>((B2-2)*B3)/(SQRT(B2*(B2-1)))</f>
        <v>-0.3377583811073851</v>
      </c>
      <c r="F6" t="s">
        <v>406</v>
      </c>
      <c r="G6" s="128">
        <f>((G2-2)*G3)/(SQRT(G2*(G2-1)))</f>
        <v>-0.10171542825524064</v>
      </c>
      <c r="J6" s="128"/>
      <c r="K6" s="128">
        <f>((K2-2)*K3)/(SQRT(K2*(K2-1)))</f>
        <v>-0.10274403599251639</v>
      </c>
      <c r="L6" s="128">
        <f>((L2-2)*L3)/(SQRT(L2*(L2-1)))</f>
        <v>0.61841551284850849</v>
      </c>
      <c r="M6" s="128">
        <f>((M2-2)*M3)/(SQRT(M2*(M2-1)))</f>
        <v>-0.17029088663062558</v>
      </c>
      <c r="N6" s="128">
        <f>((N2-2)*N3)/(SQRT(N2*(N2-1)))</f>
        <v>3.3343578004397627E-2</v>
      </c>
      <c r="O6" s="128">
        <f>((O2-2)*O3)/(SQRT(O2*(O2-1)))</f>
        <v>5.1443094610409711E-2</v>
      </c>
      <c r="P6" s="128"/>
      <c r="Q6" s="128">
        <f t="shared" ref="Q6:AS6" si="0">((Q2-2)*Q3)/(SQRT(Q2*(Q2-1)))</f>
        <v>0.14513821290666545</v>
      </c>
      <c r="R6" s="128">
        <f t="shared" si="0"/>
        <v>5.1681751914474792E-2</v>
      </c>
      <c r="S6" s="128">
        <f t="shared" si="0"/>
        <v>-0.37407077466779876</v>
      </c>
      <c r="T6" s="128">
        <f t="shared" si="0"/>
        <v>-0.56469458488315061</v>
      </c>
      <c r="U6" s="128">
        <f t="shared" si="0"/>
        <v>-0.63682959750881507</v>
      </c>
      <c r="V6" s="128"/>
      <c r="W6" s="128">
        <f t="shared" si="0"/>
        <v>0.18588576580953087</v>
      </c>
      <c r="X6" s="128">
        <f t="shared" si="0"/>
        <v>4.0078401726886863E-2</v>
      </c>
      <c r="Y6" s="128">
        <f t="shared" si="0"/>
        <v>8.9827323218863424E-3</v>
      </c>
      <c r="Z6" s="128">
        <f t="shared" si="0"/>
        <v>-1.1628115338242158</v>
      </c>
      <c r="AA6" s="128">
        <f t="shared" si="0"/>
        <v>-0.83904375566663825</v>
      </c>
      <c r="AB6" s="128"/>
      <c r="AC6" s="128">
        <f t="shared" si="0"/>
        <v>-0.16345172201880717</v>
      </c>
      <c r="AD6" s="128">
        <f t="shared" si="0"/>
        <v>-3.5927285587332547E-2</v>
      </c>
      <c r="AE6" s="128">
        <f t="shared" si="0"/>
        <v>-0.88208060475948091</v>
      </c>
      <c r="AF6" s="128">
        <f t="shared" si="0"/>
        <v>-0.43764741553197428</v>
      </c>
      <c r="AG6" s="128">
        <f t="shared" si="0"/>
        <v>-0.77109758232413217</v>
      </c>
      <c r="AH6" s="128"/>
      <c r="AI6" s="128">
        <f t="shared" si="0"/>
        <v>0.50880621586668184</v>
      </c>
      <c r="AJ6" s="128">
        <f t="shared" si="0"/>
        <v>0.40965035543406292</v>
      </c>
      <c r="AK6" s="128">
        <f t="shared" si="0"/>
        <v>6.6237608711068624E-2</v>
      </c>
      <c r="AL6" s="128">
        <f t="shared" si="0"/>
        <v>-0.12691766182926045</v>
      </c>
      <c r="AM6" s="128">
        <f t="shared" si="0"/>
        <v>0.76633472263679148</v>
      </c>
      <c r="AN6" s="128"/>
      <c r="AO6" s="128">
        <f t="shared" si="0"/>
        <v>0.43489872089125531</v>
      </c>
      <c r="AP6" s="128">
        <f t="shared" si="0"/>
        <v>0.50382878469569536</v>
      </c>
      <c r="AQ6" s="128">
        <f t="shared" si="0"/>
        <v>-0.22187287249433119</v>
      </c>
      <c r="AR6" s="128">
        <f t="shared" si="0"/>
        <v>-5.8292772274184002E-2</v>
      </c>
      <c r="AS6" s="128">
        <f t="shared" si="0"/>
        <v>-0.94152859893127339</v>
      </c>
    </row>
    <row r="7" spans="1:45" x14ac:dyDescent="0.2">
      <c r="A7" t="s">
        <v>407</v>
      </c>
      <c r="B7" s="128">
        <f>B6*(SQRT(((B2+1)*(B2+3))/(6*(B2-2))))</f>
        <v>-1.2038341448762411</v>
      </c>
      <c r="F7" t="s">
        <v>407</v>
      </c>
      <c r="G7" s="128">
        <f>G6*(SQRT(((G2+1)*(G2+3))/(6*(G2-2))))</f>
        <v>-0.33289564723344822</v>
      </c>
      <c r="J7" s="128"/>
      <c r="K7" s="128">
        <f>K6*(SQRT(((K2+1)*(K2+3))/(6*(K2-2))))</f>
        <v>-0.4176955453855048</v>
      </c>
      <c r="L7" s="128">
        <f>L6*(SQRT(((L2+1)*(L2+3))/(6*(L2-2))))</f>
        <v>2.1008826152955113</v>
      </c>
      <c r="M7" s="128">
        <f>M6*(SQRT(((M2+1)*(M2+3))/(6*(M2-2))))</f>
        <v>-0.40298178865662104</v>
      </c>
      <c r="N7" s="128">
        <f>N6*(SQRT(((N2+1)*(N2+3))/(6*(N2-2))))</f>
        <v>0.11961733941925763</v>
      </c>
      <c r="O7" s="128">
        <f>O6*(SQRT(((O2+1)*(O2+3))/(6*(O2-2))))</f>
        <v>0.10878994914747739</v>
      </c>
      <c r="P7" s="128"/>
      <c r="Q7" s="128">
        <f>Q6*(SQRT(((Q2+1)*(Q2+3))/(6*(Q2-2))))</f>
        <v>0.47501033179183461</v>
      </c>
      <c r="R7" s="128">
        <f>R6*(SQRT(((R2+1)*(R2+3))/(6*(R2-2))))</f>
        <v>0.21429539423014074</v>
      </c>
      <c r="S7" s="128">
        <f>S6*(SQRT(((S2+1)*(S2+3))/(6*(S2-2))))</f>
        <v>-0.74814154933559751</v>
      </c>
      <c r="T7" s="128">
        <f>T6*(SQRT(((T2+1)*(T2+3))/(6*(T2-2))))</f>
        <v>-1.7602415788582082</v>
      </c>
      <c r="U7" s="128">
        <f>U6*(SQRT(((U2+1)*(U2+3))/(6*(U2-2))))</f>
        <v>-1.7708508011094197</v>
      </c>
      <c r="V7" s="128"/>
      <c r="W7" s="128">
        <f>W6*(SQRT(((W2+1)*(W2+3))/(6*(W2-2))))</f>
        <v>0.96618109992833379</v>
      </c>
      <c r="X7" s="128">
        <f>X6*(SQRT(((X2+1)*(X2+3))/(6*(X2-2))))</f>
        <v>0.12278269824031503</v>
      </c>
      <c r="Y7" s="128">
        <f>Y6*(SQRT(((Y2+1)*(Y2+3))/(6*(Y2-2))))</f>
        <v>2.6278352850814195E-2</v>
      </c>
      <c r="Z7" s="128">
        <f>Z6*(SQRT(((Z2+1)*(Z2+3))/(6*(Z2-2))))</f>
        <v>-2.5024987340143707</v>
      </c>
      <c r="AA7" s="128">
        <f>AA6*(SQRT(((AA2+1)*(AA2+3))/(6*(AA2-2))))</f>
        <v>-2.2054390661222802</v>
      </c>
      <c r="AB7" s="128"/>
      <c r="AC7" s="128">
        <f>AC6*(SQRT(((AC2+1)*(AC2+3))/(6*(AC2-2))))</f>
        <v>-0.94857715580885749</v>
      </c>
      <c r="AD7" s="128">
        <f>AD6*(SQRT(((AD2+1)*(AD2+3))/(6*(AD2-2))))</f>
        <v>-0.17299557180221009</v>
      </c>
      <c r="AE7" s="128">
        <f>AE6*(SQRT(((AE2+1)*(AE2+3))/(6*(AE2-2))))</f>
        <v>-1.8320382013121896</v>
      </c>
      <c r="AF7" s="128">
        <f>AF6*(SQRT(((AF2+1)*(AF2+3))/(6*(AF2-2))))</f>
        <v>-1.5700240520901707</v>
      </c>
      <c r="AG7" s="128">
        <f>AG6*(SQRT(((AG2+1)*(AG2+3))/(6*(AG2-2))))</f>
        <v>-2.0980058641131998</v>
      </c>
      <c r="AH7" s="128"/>
      <c r="AI7" s="128">
        <f>AI6*(SQRT(((AI2+1)*(AI2+3))/(6*(AI2-2))))</f>
        <v>2.0685005000917855</v>
      </c>
      <c r="AJ7" s="128">
        <f>AJ6*(SQRT(((AJ2+1)*(AJ2+3))/(6*(AJ2-2))))</f>
        <v>0.92635672105262301</v>
      </c>
      <c r="AK7" s="128">
        <f>AK6*(SQRT(((AK2+1)*(AK2+3))/(6*(AK2-2))))</f>
        <v>0.2651855493060552</v>
      </c>
      <c r="AL7" s="128">
        <f>AL6*(SQRT(((AL2+1)*(AL2+3))/(6*(AL2-2))))</f>
        <v>-0.76690041364875428</v>
      </c>
      <c r="AM7" s="128">
        <f>AM6*(SQRT(((AM2+1)*(AM2+3))/(6*(AM2-2))))</f>
        <v>2.819262704144089</v>
      </c>
      <c r="AN7" s="128"/>
      <c r="AO7" s="128">
        <f>AO6*(SQRT(((AO2+1)*(AO2+3))/(6*(AO2-2))))</f>
        <v>2.0865727614878673</v>
      </c>
      <c r="AP7" s="128">
        <f>AP6*(SQRT(((AP2+1)*(AP2+3))/(6*(AP2-2))))</f>
        <v>2.1291512263001322</v>
      </c>
      <c r="AQ7" s="128">
        <f>AQ6*(SQRT(((AQ2+1)*(AQ2+3))/(6*(AQ2-2))))</f>
        <v>-0.39134696219436232</v>
      </c>
      <c r="AR7" s="128">
        <f>AR6*(SQRT(((AR2+1)*(AR2+3))/(6*(AR2-2))))</f>
        <v>-0.31309505909780921</v>
      </c>
      <c r="AS7" s="128">
        <f>AS6*(SQRT(((AS2+1)*(AS2+3))/(6*(AS2-2))))</f>
        <v>-3.7498460069463078</v>
      </c>
    </row>
    <row r="8" spans="1:45" x14ac:dyDescent="0.2">
      <c r="A8" t="s">
        <v>408</v>
      </c>
      <c r="B8" s="128">
        <f>(3*(B2^2+27*B2-70)*(B2+1)*(B2+3))/((B2-2)*(B2+5)*(B2+7)*(B2+9))</f>
        <v>3.368090435253503</v>
      </c>
      <c r="F8" t="s">
        <v>408</v>
      </c>
      <c r="G8" s="128">
        <f>(3*(G2^2+27*G2-70)*(G2+1)*(G2+3))/((G2-2)*(G2+5)*(G2+7)*(G2+9))</f>
        <v>3.4152510602403994</v>
      </c>
      <c r="J8" s="128"/>
      <c r="K8" s="128">
        <f>(3*(K2^2+27*K2-70)*(K2+1)*(K2+3))/((K2-2)*(K2+5)*(K2+7)*(K2+9))</f>
        <v>3.3005342796459245</v>
      </c>
      <c r="L8" s="128">
        <f>(3*(L2^2+27*L2-70)*(L2+1)*(L2+3))/((L2-2)*(L2+5)*(L2+7)*(L2+9))</f>
        <v>3.3944069431051109</v>
      </c>
      <c r="M8" s="128">
        <f>(3*(M2^2+27*M2-70)*(M2+1)*(M2+3))/((M2-2)*(M2+5)*(M2+7)*(M2+9))</f>
        <v>3.572058823529412</v>
      </c>
      <c r="N8" s="128">
        <f>(3*(N2^2+27*N2-70)*(N2+1)*(N2+3))/((N2-2)*(N2+5)*(N2+7)*(N2+9))</f>
        <v>3.3645837000528078</v>
      </c>
      <c r="O8" s="128">
        <f>(3*(O2^2+27*O2-70)*(O2+1)*(O2+3))/((O2-2)*(O2+5)*(O2+7)*(O2+9))</f>
        <v>3.5777777777777779</v>
      </c>
      <c r="P8" s="128"/>
      <c r="Q8" s="128">
        <f t="shared" ref="Q8:AS8" si="1">(3*(Q2^2+27*Q2-70)*(Q2+1)*(Q2+3))/((Q2-2)*(Q2+5)*(Q2+7)*(Q2+9))</f>
        <v>3.4152510602403994</v>
      </c>
      <c r="R8" s="128">
        <f t="shared" si="1"/>
        <v>3.2911137872000071</v>
      </c>
      <c r="S8" s="128">
        <f t="shared" si="1"/>
        <v>3.5559440559440558</v>
      </c>
      <c r="T8" s="128">
        <f t="shared" si="1"/>
        <v>3.4427019201240112</v>
      </c>
      <c r="U8" s="128">
        <f t="shared" si="1"/>
        <v>3.5052905820782962</v>
      </c>
      <c r="V8" s="128"/>
      <c r="W8" s="128">
        <f t="shared" si="1"/>
        <v>3.1982276355383643</v>
      </c>
      <c r="X8" s="128">
        <f t="shared" si="1"/>
        <v>3.4524572216365259</v>
      </c>
      <c r="Y8" s="128">
        <f t="shared" si="1"/>
        <v>3.4781156827668456</v>
      </c>
      <c r="Z8" s="128">
        <f t="shared" si="1"/>
        <v>3.5805668016194332</v>
      </c>
      <c r="AA8" s="128">
        <f t="shared" si="1"/>
        <v>3.5330578512396693</v>
      </c>
      <c r="AB8" s="128"/>
      <c r="AC8" s="128">
        <f t="shared" si="1"/>
        <v>3.1626978906375065</v>
      </c>
      <c r="AD8" s="128">
        <f t="shared" si="1"/>
        <v>3.2265534795230058</v>
      </c>
      <c r="AE8" s="128">
        <f t="shared" si="1"/>
        <v>3.5730446024563673</v>
      </c>
      <c r="AF8" s="128">
        <f t="shared" si="1"/>
        <v>3.3645837000528078</v>
      </c>
      <c r="AG8" s="128">
        <f t="shared" si="1"/>
        <v>3.516411017648029</v>
      </c>
      <c r="AH8" s="128"/>
      <c r="AI8" s="128">
        <f t="shared" si="1"/>
        <v>3.3005342796459245</v>
      </c>
      <c r="AJ8" s="128">
        <f t="shared" si="1"/>
        <v>3.5804245304700357</v>
      </c>
      <c r="AK8" s="128">
        <f t="shared" si="1"/>
        <v>3.3079891301910735</v>
      </c>
      <c r="AL8" s="128">
        <f t="shared" si="1"/>
        <v>3.1511561286768903</v>
      </c>
      <c r="AM8" s="128">
        <f t="shared" si="1"/>
        <v>3.3511407570044391</v>
      </c>
      <c r="AN8" s="128"/>
      <c r="AO8" s="128">
        <f t="shared" si="1"/>
        <v>3.227966288371575</v>
      </c>
      <c r="AP8" s="128">
        <f t="shared" si="1"/>
        <v>3.2822426668052742</v>
      </c>
      <c r="AQ8" s="128">
        <f t="shared" si="1"/>
        <v>3.3833333333333333</v>
      </c>
      <c r="AR8" s="128">
        <f t="shared" si="1"/>
        <v>3.1870141231517626</v>
      </c>
      <c r="AS8" s="128">
        <f t="shared" si="1"/>
        <v>3.3105525775974365</v>
      </c>
    </row>
    <row r="9" spans="1:45" x14ac:dyDescent="0.2">
      <c r="A9" t="s">
        <v>411</v>
      </c>
      <c r="B9">
        <f>SQRT(2*(B8-1))-1</f>
        <v>1.1762768368263736</v>
      </c>
      <c r="F9" t="s">
        <v>411</v>
      </c>
      <c r="G9">
        <f>SQRT(2*(G8-1))-1</f>
        <v>1.1978403309796639</v>
      </c>
      <c r="K9">
        <f>SQRT(2*(K8-1))-1</f>
        <v>1.1450101536570516</v>
      </c>
      <c r="L9">
        <f>SQRT(2*(L8-1))-1</f>
        <v>1.1883358714352377</v>
      </c>
      <c r="M9">
        <f>SQRT(2*(M8-1))-1</f>
        <v>1.2680647360820245</v>
      </c>
      <c r="N9">
        <f>SQRT(2*(N8-1))-1</f>
        <v>1.174664893749291</v>
      </c>
      <c r="O9">
        <f>SQRT(2*(O8-1))-1</f>
        <v>1.270584848790187</v>
      </c>
      <c r="Q9">
        <f>SQRT(2*(Q8-1))-1</f>
        <v>1.1978403309796639</v>
      </c>
      <c r="R9">
        <f>SQRT(2*(R8-1))-1</f>
        <v>1.140613831217582</v>
      </c>
      <c r="S9">
        <f>SQRT(2*(S8-1))-1</f>
        <v>1.2609484982829908</v>
      </c>
      <c r="T9">
        <f>SQRT(2*(T8-1))-1</f>
        <v>1.2102949667969707</v>
      </c>
      <c r="U9">
        <f>SQRT(2*(U8-1))-1</f>
        <v>1.2384327472936487</v>
      </c>
      <c r="W9">
        <f>SQRT(2*(W8-1))-1</f>
        <v>1.0967725844918732</v>
      </c>
      <c r="X9">
        <f>SQRT(2*(X8-1))-1</f>
        <v>1.2147041435083494</v>
      </c>
      <c r="Y9">
        <f>SQRT(2*(Y8-1))-1</f>
        <v>1.2262595009418131</v>
      </c>
      <c r="Z9">
        <f>SQRT(2*(Z8-1))-1</f>
        <v>1.2718128451170592</v>
      </c>
      <c r="AA9">
        <f>SQRT(2*(AA8-1))-1</f>
        <v>1.2508033460254451</v>
      </c>
      <c r="AC9">
        <f>SQRT(2*(AC8-1))-1</f>
        <v>1.0797585872583899</v>
      </c>
      <c r="AD9">
        <f>SQRT(2*(AD8-1))-1</f>
        <v>1.1102386023968975</v>
      </c>
      <c r="AE9">
        <f>SQRT(2*(AE8-1))-1</f>
        <v>1.2684993288323305</v>
      </c>
      <c r="AF9">
        <f>SQRT(2*(AF8-1))-1</f>
        <v>1.174664893749291</v>
      </c>
      <c r="AG9">
        <f>SQRT(2*(AG8-1))-1</f>
        <v>1.2433952026551314</v>
      </c>
      <c r="AI9">
        <f>SQRT(2*(AI8-1))-1</f>
        <v>1.1450101536570516</v>
      </c>
      <c r="AJ9">
        <f>SQRT(2*(AJ8-1))-1</f>
        <v>1.271750219751298</v>
      </c>
      <c r="AK9">
        <f>SQRT(2*(AK8-1))-1</f>
        <v>1.1484827810299403</v>
      </c>
      <c r="AL9">
        <f>SQRT(2*(AL8-1))-1</f>
        <v>1.0742015951574668</v>
      </c>
      <c r="AM9">
        <f>SQRT(2*(AM8-1))-1</f>
        <v>1.1684744669949145</v>
      </c>
      <c r="AO9">
        <f>SQRT(2*(AO8-1))-1</f>
        <v>1.1109079981712018</v>
      </c>
      <c r="AP9">
        <f>SQRT(2*(AP8-1))-1</f>
        <v>1.1364656172310728</v>
      </c>
      <c r="AQ9">
        <f>SQRT(2*(AQ8-1))-1</f>
        <v>1.1832697191750419</v>
      </c>
      <c r="AR9">
        <f>SQRT(2*(AR8-1))-1</f>
        <v>1.0914177598709265</v>
      </c>
      <c r="AS9">
        <f>SQRT(2*(AS8-1))-1</f>
        <v>1.1496755930127858</v>
      </c>
    </row>
    <row r="10" spans="1:45" x14ac:dyDescent="0.2">
      <c r="A10" t="s">
        <v>412</v>
      </c>
      <c r="B10">
        <f>SQRT(B9)</f>
        <v>1.0845629704292756</v>
      </c>
      <c r="F10" t="s">
        <v>412</v>
      </c>
      <c r="G10">
        <f>SQRT(G9)</f>
        <v>1.0944589215588056</v>
      </c>
      <c r="K10">
        <f>SQRT(K9)</f>
        <v>1.0700514724334766</v>
      </c>
      <c r="L10">
        <f>SQRT(L9)</f>
        <v>1.0901081925365197</v>
      </c>
      <c r="M10">
        <f>SQRT(M9)</f>
        <v>1.1260838050882467</v>
      </c>
      <c r="N10">
        <f>SQRT(N9)</f>
        <v>1.0838195854242951</v>
      </c>
      <c r="O10">
        <f>SQRT(O9)</f>
        <v>1.1272022217819599</v>
      </c>
      <c r="Q10">
        <f>SQRT(Q9)</f>
        <v>1.0944589215588056</v>
      </c>
      <c r="R10">
        <f>SQRT(R9)</f>
        <v>1.0679952393234635</v>
      </c>
      <c r="S10">
        <f>SQRT(S9)</f>
        <v>1.1229196312661875</v>
      </c>
      <c r="T10">
        <f>SQRT(T9)</f>
        <v>1.1001340676467439</v>
      </c>
      <c r="U10">
        <f>SQRT(U9)</f>
        <v>1.1128489328267555</v>
      </c>
      <c r="W10">
        <f>SQRT(W9)</f>
        <v>1.047269107962167</v>
      </c>
      <c r="X10">
        <f>SQRT(X9)</f>
        <v>1.1021361728517713</v>
      </c>
      <c r="Y10">
        <f>SQRT(Y9)</f>
        <v>1.1073660194090358</v>
      </c>
      <c r="Z10">
        <f>SQRT(Z9)</f>
        <v>1.1277468000916957</v>
      </c>
      <c r="AA10">
        <f>SQRT(AA9)</f>
        <v>1.1183931983097202</v>
      </c>
      <c r="AC10">
        <f>SQRT(AC9)</f>
        <v>1.0391143282903907</v>
      </c>
      <c r="AD10">
        <f>SQRT(AD9)</f>
        <v>1.0536786048871343</v>
      </c>
      <c r="AE10">
        <f>SQRT(AE9)</f>
        <v>1.1262767549906774</v>
      </c>
      <c r="AF10">
        <f>SQRT(AF9)</f>
        <v>1.0838195854242951</v>
      </c>
      <c r="AG10">
        <f>SQRT(AG9)</f>
        <v>1.1150763214485058</v>
      </c>
      <c r="AI10">
        <f>SQRT(AI9)</f>
        <v>1.0700514724334766</v>
      </c>
      <c r="AJ10">
        <f>SQRT(AJ9)</f>
        <v>1.1277190340467336</v>
      </c>
      <c r="AK10">
        <f>SQRT(AK9)</f>
        <v>1.0716728890057545</v>
      </c>
      <c r="AL10">
        <f>SQRT(AL9)</f>
        <v>1.0364369711456007</v>
      </c>
      <c r="AM10">
        <f>SQRT(AM9)</f>
        <v>1.0809599747423189</v>
      </c>
      <c r="AO10">
        <f>SQRT(AO9)</f>
        <v>1.0539962040591995</v>
      </c>
      <c r="AP10">
        <f>SQRT(AP9)</f>
        <v>1.0660514139717057</v>
      </c>
      <c r="AQ10">
        <f>SQRT(AQ9)</f>
        <v>1.0877820182256379</v>
      </c>
      <c r="AR10">
        <f>SQRT(AR9)</f>
        <v>1.0447094140816988</v>
      </c>
      <c r="AS10">
        <f>SQRT(AS9)</f>
        <v>1.0722292632701207</v>
      </c>
    </row>
    <row r="11" spans="1:45" x14ac:dyDescent="0.2">
      <c r="A11" t="s">
        <v>413</v>
      </c>
      <c r="B11">
        <f>1/(SQRT(LN(B10)))</f>
        <v>3.5098066895679767</v>
      </c>
      <c r="F11" t="s">
        <v>413</v>
      </c>
      <c r="G11">
        <f>1/(SQRT(LN(G10)))</f>
        <v>3.3285269788152063</v>
      </c>
      <c r="K11">
        <f>1/(SQRT(LN(K10)))</f>
        <v>3.8431205585672044</v>
      </c>
      <c r="L11">
        <f>1/(SQRT(LN(L10)))</f>
        <v>3.4044942637041458</v>
      </c>
      <c r="M11">
        <f>1/(SQRT(LN(M10)))</f>
        <v>2.9019544354759943</v>
      </c>
      <c r="N11">
        <f>1/(SQRT(LN(N10)))</f>
        <v>3.5247239610867274</v>
      </c>
      <c r="O11">
        <f>1/(SQRT(LN(O10)))</f>
        <v>2.8899000098774255</v>
      </c>
      <c r="Q11">
        <f>1/(SQRT(LN(Q10)))</f>
        <v>3.3285269788152063</v>
      </c>
      <c r="R11">
        <f>1/(SQRT(LN(R10)))</f>
        <v>3.8989011834351017</v>
      </c>
      <c r="S11">
        <f>1/(SQRT(LN(S10)))</f>
        <v>2.9369607009650389</v>
      </c>
      <c r="T11">
        <f>1/(SQRT(LN(T10)))</f>
        <v>3.237075797884172</v>
      </c>
      <c r="U11">
        <f>1/(SQRT(LN(U10)))</f>
        <v>3.0581850098901291</v>
      </c>
      <c r="W11">
        <f>1/(SQRT(LN(W10)))</f>
        <v>4.653129825763318</v>
      </c>
      <c r="X11">
        <f>1/(SQRT(LN(X10)))</f>
        <v>3.2066723557736521</v>
      </c>
      <c r="Y11">
        <f>1/(SQRT(LN(Y10)))</f>
        <v>3.1313633792297608</v>
      </c>
      <c r="Z11">
        <f>1/(SQRT(LN(Z10)))</f>
        <v>2.8840888799614723</v>
      </c>
      <c r="AA11">
        <f>1/(SQRT(LN(AA10)))</f>
        <v>2.9894997396162886</v>
      </c>
      <c r="AC11">
        <f>1/(SQRT(LN(AC10)))</f>
        <v>5.1051818284545396</v>
      </c>
      <c r="AD11">
        <f>1/(SQRT(LN(AD10)))</f>
        <v>4.3732183970152825</v>
      </c>
      <c r="AE11">
        <f>1/(SQRT(LN(AE10)))</f>
        <v>2.8998631719371923</v>
      </c>
      <c r="AF11">
        <f>1/(SQRT(LN(AF10)))</f>
        <v>3.5247239610867274</v>
      </c>
      <c r="AG11">
        <f>1/(SQRT(LN(AG10)))</f>
        <v>3.0299851308800396</v>
      </c>
      <c r="AI11">
        <f>1/(SQRT(LN(AI10)))</f>
        <v>3.8431205585672044</v>
      </c>
      <c r="AJ11">
        <f>1/(SQRT(LN(AJ10)))</f>
        <v>2.8843842526956407</v>
      </c>
      <c r="AK11">
        <f>1/(SQRT(LN(AK10)))</f>
        <v>3.8008563565589921</v>
      </c>
      <c r="AL11">
        <f>1/(SQRT(LN(AL10)))</f>
        <v>5.2859880676758939</v>
      </c>
      <c r="AM11">
        <f>1/(SQRT(LN(AM10)))</f>
        <v>3.5840334408987786</v>
      </c>
      <c r="AO11">
        <f>1/(SQRT(LN(AO10)))</f>
        <v>4.3606694636175884</v>
      </c>
      <c r="AP11">
        <f>1/(SQRT(LN(AP10)))</f>
        <v>3.9540348441672348</v>
      </c>
      <c r="AQ11">
        <f>1/(SQRT(LN(AQ10)))</f>
        <v>3.4474401852787193</v>
      </c>
      <c r="AR11">
        <f>1/(SQRT(LN(AR10)))</f>
        <v>4.7815279276934053</v>
      </c>
      <c r="AS11">
        <f>1/(SQRT(LN(AS10)))</f>
        <v>3.7866862701685857</v>
      </c>
    </row>
    <row r="12" spans="1:45" x14ac:dyDescent="0.2">
      <c r="A12" t="s">
        <v>328</v>
      </c>
      <c r="B12">
        <f>B7/(SQRT(2/(B9-1)))</f>
        <v>-0.35739566774848214</v>
      </c>
      <c r="F12" t="s">
        <v>328</v>
      </c>
      <c r="G12">
        <f>G7/(SQRT(2/(G9-1)))</f>
        <v>-0.10470092865537209</v>
      </c>
      <c r="K12">
        <f>K7/(SQRT(2/(K9-1)))</f>
        <v>-0.11247190528355411</v>
      </c>
      <c r="L12">
        <f>L7/(SQRT(2/(L9-1)))</f>
        <v>0.64469353101001925</v>
      </c>
      <c r="M12">
        <f>M7/(SQRT(2/(M9-1)))</f>
        <v>-0.14753337091175509</v>
      </c>
      <c r="N12">
        <f>N7/(SQRT(2/(N9-1)))</f>
        <v>3.5349392337732682E-2</v>
      </c>
      <c r="O12">
        <f>O7/(SQRT(2/(O9-1)))</f>
        <v>4.0015248050007564E-2</v>
      </c>
      <c r="Q12">
        <f t="shared" ref="Q12:AS12" si="2">Q7/(SQRT(2/(Q9-1)))</f>
        <v>0.1493982371737794</v>
      </c>
      <c r="R12">
        <f t="shared" si="2"/>
        <v>5.682139083240878E-2</v>
      </c>
      <c r="S12">
        <f t="shared" si="2"/>
        <v>-0.27023785050695248</v>
      </c>
      <c r="T12">
        <f t="shared" si="2"/>
        <v>-0.57078390277863589</v>
      </c>
      <c r="U12">
        <f t="shared" si="2"/>
        <v>-0.61143448009715562</v>
      </c>
      <c r="W12">
        <f t="shared" si="2"/>
        <v>0.21252973945973669</v>
      </c>
      <c r="X12">
        <f t="shared" si="2"/>
        <v>4.0229291882799854E-2</v>
      </c>
      <c r="Y12">
        <f t="shared" si="2"/>
        <v>8.8386625714133964E-3</v>
      </c>
      <c r="Z12">
        <f t="shared" si="2"/>
        <v>-0.92255837731277623</v>
      </c>
      <c r="AA12">
        <f t="shared" si="2"/>
        <v>-0.78099225755219204</v>
      </c>
      <c r="AC12">
        <f t="shared" si="2"/>
        <v>-0.18942896662062592</v>
      </c>
      <c r="AD12">
        <f t="shared" si="2"/>
        <v>-4.0615035581138707E-2</v>
      </c>
      <c r="AE12">
        <f t="shared" si="2"/>
        <v>-0.67126055803561102</v>
      </c>
      <c r="AF12">
        <f t="shared" si="2"/>
        <v>-0.4639745079305555</v>
      </c>
      <c r="AG12">
        <f t="shared" si="2"/>
        <v>-0.73189319116053586</v>
      </c>
      <c r="AI12">
        <f t="shared" si="2"/>
        <v>0.55698030514208385</v>
      </c>
      <c r="AJ12">
        <f t="shared" si="2"/>
        <v>0.34146658481095782</v>
      </c>
      <c r="AK12">
        <f t="shared" si="2"/>
        <v>7.2255831510936619E-2</v>
      </c>
      <c r="AL12">
        <f t="shared" si="2"/>
        <v>-0.14771703948504963</v>
      </c>
      <c r="AM12">
        <f t="shared" si="2"/>
        <v>0.81825297657429308</v>
      </c>
      <c r="AO12">
        <f t="shared" si="2"/>
        <v>0.49136019243175488</v>
      </c>
      <c r="AP12">
        <f t="shared" si="2"/>
        <v>0.55616433184330949</v>
      </c>
      <c r="AQ12">
        <f t="shared" si="2"/>
        <v>-0.1184656185416352</v>
      </c>
      <c r="AR12">
        <f t="shared" si="2"/>
        <v>-6.6938581322983443E-2</v>
      </c>
      <c r="AS12">
        <f t="shared" si="2"/>
        <v>-1.0258265357211842</v>
      </c>
    </row>
    <row r="13" spans="1:45" x14ac:dyDescent="0.2">
      <c r="A13" t="s">
        <v>414</v>
      </c>
      <c r="B13">
        <f>B11*LN(B12+SQRT(B12^2+1))</f>
        <v>-1.2291130035397715</v>
      </c>
      <c r="F13" t="s">
        <v>414</v>
      </c>
      <c r="G13">
        <f>G11*LN(G12+SQRT(G12^2+1))</f>
        <v>-0.34786626060156489</v>
      </c>
      <c r="K13">
        <f>K11*LN(K12+SQRT(K12^2+1))</f>
        <v>-0.43133693287981434</v>
      </c>
      <c r="L13">
        <f>L11*LN(L12+SQRT(L12^2+1))</f>
        <v>2.065744120625324</v>
      </c>
      <c r="M13">
        <f>M11*LN(M12+SQRT(M12^2+1))</f>
        <v>-0.42659700014703855</v>
      </c>
      <c r="N13">
        <f>N11*LN(N12+SQRT(N12^2+1))</f>
        <v>0.12457091581742889</v>
      </c>
      <c r="O13">
        <f>O11*LN(O12+SQRT(O12^2+1))</f>
        <v>0.11560922708474364</v>
      </c>
      <c r="Q13">
        <f>Q11*LN(Q12+SQRT(Q12^2+1))</f>
        <v>0.49544454651551711</v>
      </c>
      <c r="R13">
        <f>R11*LN(R12+SQRT(R12^2+1))</f>
        <v>0.22142194702759976</v>
      </c>
      <c r="S13">
        <f>S11*LN(S12+SQRT(S12^2+1))</f>
        <v>-0.78432207446753921</v>
      </c>
      <c r="T13">
        <f>T11*LN(T12+SQRT(T12^2+1))</f>
        <v>-1.7597113954768835</v>
      </c>
      <c r="U13">
        <f>U11*LN(U12+SQRT(U12^2+1))</f>
        <v>-1.7694815105602975</v>
      </c>
      <c r="W13">
        <f>W11*LN(W12+SQRT(W12^2+1))</f>
        <v>0.9816310448593798</v>
      </c>
      <c r="X13">
        <f>X11*LN(X12+SQRT(X12^2+1))</f>
        <v>0.12896738739524877</v>
      </c>
      <c r="Y13">
        <f>Y11*LN(Y12+SQRT(Y12^2+1))</f>
        <v>2.767670394576047E-2</v>
      </c>
      <c r="Z13">
        <f>Z11*LN(Z12+SQRT(Z12^2+1))</f>
        <v>-2.3809326951657126</v>
      </c>
      <c r="AA13">
        <f>AA11*LN(AA12+SQRT(AA12^2+1))</f>
        <v>-2.1457337763619506</v>
      </c>
      <c r="AC13">
        <f>AC11*LN(AC12+SQRT(AC12^2+1))</f>
        <v>-0.96137714996590051</v>
      </c>
      <c r="AD13">
        <f>AD11*LN(AD12+SQRT(AD12^2+1))</f>
        <v>-0.17756962434691653</v>
      </c>
      <c r="AE13">
        <f>AE11*LN(AE12+SQRT(AE12^2+1))</f>
        <v>-1.823907837970284</v>
      </c>
      <c r="AF13">
        <f>AF11*LN(AF12+SQRT(AF12^2+1))</f>
        <v>-1.5817545383886256</v>
      </c>
      <c r="AG13">
        <f>AG11*LN(AG12+SQRT(AG12^2+1))</f>
        <v>-2.056144117861614</v>
      </c>
      <c r="AI13">
        <f>AI11*LN(AI12+SQRT(AI12^2+1))</f>
        <v>2.042955530299464</v>
      </c>
      <c r="AJ13">
        <f>AJ11*LN(AJ12+SQRT(AJ12^2+1))</f>
        <v>0.96672031409800929</v>
      </c>
      <c r="AK13">
        <f>AK11*LN(AK12+SQRT(AK12^2+1))</f>
        <v>0.27439562315891086</v>
      </c>
      <c r="AL13">
        <f>AL11*LN(AL12+SQRT(AL12^2+1))</f>
        <v>-0.77801837189509027</v>
      </c>
      <c r="AM13">
        <f>AM11*LN(AM12+SQRT(AM12^2+1))</f>
        <v>2.6767642894383941</v>
      </c>
      <c r="AO13">
        <f>AO11*LN(AO12+SQRT(AO12^2+1))</f>
        <v>2.0646497653460094</v>
      </c>
      <c r="AP13">
        <f>AP11*LN(AP12+SQRT(AP12^2+1))</f>
        <v>2.0990970459262965</v>
      </c>
      <c r="AQ13">
        <f>AQ11*LN(AQ12+SQRT(AQ12^2+1))</f>
        <v>-0.407453854898711</v>
      </c>
      <c r="AR13">
        <f>AR11*LN(AR12+SQRT(AR12^2+1))</f>
        <v>-0.31983015081630151</v>
      </c>
      <c r="AS13">
        <f>AS11*LN(AS12+SQRT(AS12^2+1))</f>
        <v>-3.406193619259843</v>
      </c>
    </row>
    <row r="15" spans="1:45" x14ac:dyDescent="0.2">
      <c r="A15" s="54" t="s">
        <v>415</v>
      </c>
      <c r="F15" s="54" t="s">
        <v>415</v>
      </c>
    </row>
    <row r="16" spans="1:45" x14ac:dyDescent="0.2">
      <c r="A16" t="s">
        <v>417</v>
      </c>
      <c r="B16">
        <v>0.10929999999999999</v>
      </c>
      <c r="F16" t="s">
        <v>417</v>
      </c>
      <c r="G16">
        <v>0.36320000000000002</v>
      </c>
      <c r="K16">
        <v>0.33360000000000001</v>
      </c>
      <c r="L16">
        <v>1.9199999999999998E-2</v>
      </c>
      <c r="M16">
        <v>0.33360000000000001</v>
      </c>
      <c r="N16">
        <v>0.45219999999999999</v>
      </c>
      <c r="O16">
        <v>0.45219999999999999</v>
      </c>
      <c r="Q16">
        <v>0.3085</v>
      </c>
      <c r="R16">
        <v>0.41289999999999999</v>
      </c>
      <c r="S16">
        <v>0.2177</v>
      </c>
      <c r="T16">
        <v>3.9199999999999999E-2</v>
      </c>
      <c r="U16">
        <v>3.8399999999999997E-2</v>
      </c>
      <c r="W16">
        <v>0.16350000000000001</v>
      </c>
      <c r="X16">
        <v>0.44829999999999998</v>
      </c>
      <c r="Y16">
        <v>0.48799999999999999</v>
      </c>
      <c r="Z16">
        <v>8.6999999999999994E-3</v>
      </c>
      <c r="AA16">
        <v>1.5800000000000002E-2</v>
      </c>
      <c r="AC16">
        <v>0.16850000000000001</v>
      </c>
      <c r="AD16">
        <v>0.42859999999999998</v>
      </c>
      <c r="AE16">
        <v>3.44E-2</v>
      </c>
      <c r="AF16">
        <v>5.7099999999999998E-2</v>
      </c>
      <c r="AG16">
        <v>1.9699999999999999E-2</v>
      </c>
      <c r="AI16">
        <v>2.07E-2</v>
      </c>
      <c r="AJ16">
        <v>0.16600000000000001</v>
      </c>
      <c r="AK16">
        <v>0.39360000000000001</v>
      </c>
      <c r="AL16">
        <v>0.2177</v>
      </c>
      <c r="AM16">
        <v>3.7000000000000002E-3</v>
      </c>
      <c r="AO16">
        <v>1.9699999999999999E-2</v>
      </c>
      <c r="AP16">
        <v>1.7899999999999999E-2</v>
      </c>
      <c r="AQ16">
        <v>0.34089999999999998</v>
      </c>
      <c r="AR16">
        <v>0.3745</v>
      </c>
      <c r="AS16">
        <v>2.9999999999999997E-4</v>
      </c>
    </row>
    <row r="17" spans="1:45" x14ac:dyDescent="0.2">
      <c r="A17" t="s">
        <v>418</v>
      </c>
      <c r="B17">
        <f>B16*2</f>
        <v>0.21859999999999999</v>
      </c>
      <c r="C17" t="s">
        <v>416</v>
      </c>
      <c r="F17" t="s">
        <v>418</v>
      </c>
      <c r="G17">
        <f>G16*2</f>
        <v>0.72640000000000005</v>
      </c>
      <c r="H17" t="s">
        <v>416</v>
      </c>
      <c r="K17">
        <f>K16*2</f>
        <v>0.66720000000000002</v>
      </c>
      <c r="L17" s="54">
        <f>L16*2</f>
        <v>3.8399999999999997E-2</v>
      </c>
      <c r="M17">
        <f>M16*2</f>
        <v>0.66720000000000002</v>
      </c>
      <c r="N17">
        <f>N16*2</f>
        <v>0.90439999999999998</v>
      </c>
      <c r="O17">
        <f>O16*2</f>
        <v>0.90439999999999998</v>
      </c>
      <c r="Q17">
        <f>Q16*2</f>
        <v>0.61699999999999999</v>
      </c>
      <c r="R17">
        <f>R16*2</f>
        <v>0.82579999999999998</v>
      </c>
      <c r="S17">
        <f>S16*2</f>
        <v>0.43540000000000001</v>
      </c>
      <c r="T17">
        <f>T16*2</f>
        <v>7.8399999999999997E-2</v>
      </c>
      <c r="U17">
        <f>U16*2</f>
        <v>7.6799999999999993E-2</v>
      </c>
      <c r="W17">
        <f>W16*2</f>
        <v>0.32700000000000001</v>
      </c>
      <c r="X17">
        <f>X16*2</f>
        <v>0.89659999999999995</v>
      </c>
      <c r="Y17">
        <f>Y16*2</f>
        <v>0.97599999999999998</v>
      </c>
      <c r="Z17" s="54">
        <f>Z16*2</f>
        <v>1.7399999999999999E-2</v>
      </c>
      <c r="AA17" s="54">
        <f>AA16*2</f>
        <v>3.1600000000000003E-2</v>
      </c>
      <c r="AC17">
        <f>AC16*2</f>
        <v>0.33700000000000002</v>
      </c>
      <c r="AD17">
        <f>AD16*2</f>
        <v>0.85719999999999996</v>
      </c>
      <c r="AE17">
        <f>AE16*2</f>
        <v>6.88E-2</v>
      </c>
      <c r="AF17">
        <f>AF16*2</f>
        <v>0.1142</v>
      </c>
      <c r="AG17" s="54">
        <f>AG16*2</f>
        <v>3.9399999999999998E-2</v>
      </c>
      <c r="AI17" s="54">
        <f>AI16*2</f>
        <v>4.1399999999999999E-2</v>
      </c>
      <c r="AJ17">
        <f>AJ16*2</f>
        <v>0.33200000000000002</v>
      </c>
      <c r="AK17">
        <f>AK16*2</f>
        <v>0.78720000000000001</v>
      </c>
      <c r="AL17">
        <f>AL16*2</f>
        <v>0.43540000000000001</v>
      </c>
      <c r="AM17" s="54">
        <f>AM16*2</f>
        <v>7.4000000000000003E-3</v>
      </c>
      <c r="AO17" s="54">
        <f>AO16*2</f>
        <v>3.9399999999999998E-2</v>
      </c>
      <c r="AP17" s="54">
        <f>AP16*2</f>
        <v>3.5799999999999998E-2</v>
      </c>
      <c r="AQ17">
        <f>AQ16*2</f>
        <v>0.68179999999999996</v>
      </c>
      <c r="AR17">
        <f>AR16*2</f>
        <v>0.749</v>
      </c>
      <c r="AS17" s="54">
        <f>AS16*2</f>
        <v>5.9999999999999995E-4</v>
      </c>
    </row>
    <row r="19" spans="1:45" x14ac:dyDescent="0.2">
      <c r="F19" s="54" t="s">
        <v>420</v>
      </c>
      <c r="J19" t="s">
        <v>92</v>
      </c>
      <c r="K19" t="s">
        <v>82</v>
      </c>
      <c r="L19" t="s">
        <v>87</v>
      </c>
      <c r="M19" t="s">
        <v>91</v>
      </c>
      <c r="O19" t="s">
        <v>109</v>
      </c>
      <c r="P19" t="s">
        <v>114</v>
      </c>
      <c r="Q19" t="s">
        <v>118</v>
      </c>
      <c r="S19" t="s">
        <v>137</v>
      </c>
      <c r="T19" t="s">
        <v>138</v>
      </c>
      <c r="U19" t="s">
        <v>145</v>
      </c>
      <c r="V19" t="s">
        <v>147</v>
      </c>
      <c r="W19" t="s">
        <v>151</v>
      </c>
      <c r="X19" t="s">
        <v>153</v>
      </c>
      <c r="Y19" t="s">
        <v>154</v>
      </c>
      <c r="AA19" t="s">
        <v>175</v>
      </c>
      <c r="AC19" t="s">
        <v>209</v>
      </c>
    </row>
    <row r="20" spans="1:45" x14ac:dyDescent="0.2">
      <c r="J20" t="s">
        <v>58</v>
      </c>
      <c r="K20">
        <v>52</v>
      </c>
      <c r="L20">
        <v>32</v>
      </c>
      <c r="M20">
        <v>89</v>
      </c>
      <c r="O20">
        <v>111</v>
      </c>
      <c r="P20">
        <v>55</v>
      </c>
      <c r="Q20">
        <v>90</v>
      </c>
      <c r="S20">
        <v>34</v>
      </c>
      <c r="T20">
        <v>11</v>
      </c>
      <c r="U20">
        <v>31</v>
      </c>
      <c r="V20">
        <v>46</v>
      </c>
      <c r="W20">
        <v>22</v>
      </c>
      <c r="X20">
        <v>20</v>
      </c>
      <c r="Y20">
        <v>14</v>
      </c>
      <c r="AA20">
        <v>19</v>
      </c>
      <c r="AC20">
        <v>18</v>
      </c>
    </row>
    <row r="21" spans="1:45" x14ac:dyDescent="0.2">
      <c r="J21" t="s">
        <v>64</v>
      </c>
      <c r="K21">
        <v>0.63631665201075549</v>
      </c>
      <c r="L21">
        <v>-6.7201121517922222E-2</v>
      </c>
      <c r="M21">
        <v>-0.16026858715935358</v>
      </c>
      <c r="O21">
        <v>-0.22597735254887472</v>
      </c>
      <c r="P21">
        <v>0.11216405342032311</v>
      </c>
      <c r="Q21">
        <v>0.23817311223569726</v>
      </c>
      <c r="S21">
        <v>-0.51438516783430066</v>
      </c>
      <c r="T21">
        <v>-0.56301840688646365</v>
      </c>
      <c r="U21">
        <v>-0.40807646767811095</v>
      </c>
      <c r="V21">
        <v>-0.47972239966196784</v>
      </c>
      <c r="W21">
        <v>-0.43654968405308198</v>
      </c>
      <c r="X21">
        <v>0.45769243970940227</v>
      </c>
      <c r="Y21">
        <v>0.11855450403962231</v>
      </c>
      <c r="AA21">
        <v>-0.60699009007845017</v>
      </c>
      <c r="AC21">
        <v>0.10688702322160341</v>
      </c>
    </row>
    <row r="23" spans="1:45" x14ac:dyDescent="0.2">
      <c r="F23" s="54" t="s">
        <v>410</v>
      </c>
    </row>
    <row r="24" spans="1:45" x14ac:dyDescent="0.2">
      <c r="F24" t="s">
        <v>406</v>
      </c>
      <c r="G24" s="128"/>
      <c r="J24" s="128"/>
      <c r="K24" s="128">
        <f>((K20-2)*K21)/(SQRT(K20*(K20-1)))</f>
        <v>0.61781227534434335</v>
      </c>
      <c r="L24" s="128">
        <f>((L20-2)*L21)/(SQRT(L20*(L20-1)))</f>
        <v>-6.4009132254985168E-2</v>
      </c>
      <c r="M24" s="128">
        <f>((M20-2)*M21)/(SQRT(M20*(M20-1)))</f>
        <v>-0.15755468496616215</v>
      </c>
      <c r="N24" s="128"/>
      <c r="O24" s="128">
        <f>((O20-2)*O21)/(SQRT(O20*(O20-1)))</f>
        <v>-0.2229120687067126</v>
      </c>
      <c r="P24" s="128">
        <f>((P20-2)*P21)/(SQRT(P20*(P20-1)))</f>
        <v>0.10908156006616797</v>
      </c>
      <c r="Q24" s="128">
        <f>((Q20-2)*Q21)/(SQRT(Q20*(Q20-1)))</f>
        <v>0.23418503858513554</v>
      </c>
      <c r="R24" s="128"/>
      <c r="S24" s="128">
        <f t="shared" ref="S24:Y24" si="3">((S20-2)*S21)/(SQRT(S20*(S20-1)))</f>
        <v>-0.49140773384397224</v>
      </c>
      <c r="T24" s="128">
        <f t="shared" si="3"/>
        <v>-0.48313528922060645</v>
      </c>
      <c r="U24" s="128">
        <f t="shared" si="3"/>
        <v>-0.38805928119420258</v>
      </c>
      <c r="V24" s="128">
        <f t="shared" si="3"/>
        <v>-0.46393538838191795</v>
      </c>
      <c r="W24" s="128">
        <f t="shared" si="3"/>
        <v>-0.40620258806583387</v>
      </c>
      <c r="X24" s="128">
        <f t="shared" si="3"/>
        <v>0.42262428154939768</v>
      </c>
      <c r="Y24" s="128">
        <f t="shared" si="3"/>
        <v>0.10545413412775896</v>
      </c>
      <c r="Z24" s="128"/>
      <c r="AA24" s="128">
        <f>((AA20-2)*AA21)/(SQRT(AA20*(AA20-1)))</f>
        <v>-0.55797850514062264</v>
      </c>
      <c r="AB24" s="128"/>
      <c r="AC24" s="128">
        <f>((AC20-2)*AC21)/(SQRT(AC20*(AC20-1)))</f>
        <v>9.7765190680530523E-2</v>
      </c>
      <c r="AD24" s="128"/>
      <c r="AE24" s="128"/>
      <c r="AF24" s="128"/>
      <c r="AG24" s="128"/>
      <c r="AH24" s="128"/>
      <c r="AI24" s="128"/>
      <c r="AJ24" s="128"/>
      <c r="AK24" s="128"/>
      <c r="AL24" s="128"/>
      <c r="AM24" s="128"/>
      <c r="AN24" s="128"/>
      <c r="AO24" s="128"/>
      <c r="AP24" s="128"/>
      <c r="AQ24" s="128"/>
      <c r="AR24" s="128"/>
      <c r="AS24" s="128"/>
    </row>
    <row r="25" spans="1:45" x14ac:dyDescent="0.2">
      <c r="F25" t="s">
        <v>407</v>
      </c>
      <c r="G25" s="128"/>
      <c r="J25" s="128"/>
      <c r="K25" s="128">
        <f>K24*(SQRT(((K20+1)*(K20+3))/(6*(K20-2))))</f>
        <v>1.9258177501651441</v>
      </c>
      <c r="L25" s="128">
        <f>L24*(SQRT(((L20+1)*(L20+3))/(6*(L20-2))))</f>
        <v>-0.16214243068127532</v>
      </c>
      <c r="M25" s="128">
        <f>M24*(SQRT(((M20+1)*(M20+3))/(6*(M20-2))))</f>
        <v>-0.62749639996774254</v>
      </c>
      <c r="N25" s="128"/>
      <c r="O25" s="128">
        <f>O24*(SQRT(((O20+1)*(O20+3))/(6*(O20-2))))</f>
        <v>-0.98493176738581345</v>
      </c>
      <c r="P25" s="128">
        <f>P24*(SQRT(((P20+1)*(P20+3))/(6*(P20-2))))</f>
        <v>0.34861477609946256</v>
      </c>
      <c r="Q25" s="128">
        <f>Q24*(SQRT(((Q20+1)*(Q20+3))/(6*(Q20-2))))</f>
        <v>0.93757140852340703</v>
      </c>
      <c r="R25" s="128"/>
      <c r="S25" s="128">
        <f t="shared" ref="S25:Y25" si="4">S24*(SQRT(((S20+1)*(S20+3))/(6*(S20-2))))</f>
        <v>-1.2762220886226407</v>
      </c>
      <c r="T25" s="128">
        <f t="shared" si="4"/>
        <v>-0.85217054991799313</v>
      </c>
      <c r="U25" s="128">
        <f t="shared" si="4"/>
        <v>-0.97037119993201804</v>
      </c>
      <c r="V25" s="128">
        <f t="shared" si="4"/>
        <v>-1.3702585062153605</v>
      </c>
      <c r="W25" s="128">
        <f t="shared" si="4"/>
        <v>-0.88917242406935326</v>
      </c>
      <c r="X25" s="128">
        <f t="shared" si="4"/>
        <v>0.89375016115271699</v>
      </c>
      <c r="Y25" s="128">
        <f t="shared" si="4"/>
        <v>0.19845747071623085</v>
      </c>
      <c r="Z25" s="128"/>
      <c r="AA25" s="128">
        <f>AA24*(SQRT(((AA20+1)*(AA20+3))/(6*(AA20-2))))</f>
        <v>-1.1588940187698911</v>
      </c>
      <c r="AB25" s="128"/>
      <c r="AC25" s="128">
        <f>AC24*(SQRT(((AC20+1)*(AC20+3))/(6*(AC20-2))))</f>
        <v>0.19931275075795338</v>
      </c>
      <c r="AD25" s="128"/>
      <c r="AE25" s="128"/>
      <c r="AF25" s="128"/>
      <c r="AG25" s="128"/>
      <c r="AH25" s="128"/>
      <c r="AI25" s="128"/>
      <c r="AJ25" s="128"/>
      <c r="AK25" s="128"/>
      <c r="AL25" s="128"/>
      <c r="AM25" s="128"/>
      <c r="AN25" s="128"/>
      <c r="AO25" s="128"/>
      <c r="AP25" s="128"/>
      <c r="AQ25" s="128"/>
      <c r="AR25" s="128"/>
      <c r="AS25" s="128"/>
    </row>
    <row r="26" spans="1:45" x14ac:dyDescent="0.2">
      <c r="F26" t="s">
        <v>408</v>
      </c>
      <c r="G26" s="128"/>
      <c r="J26" s="128"/>
      <c r="K26" s="128">
        <f>(3*(K20^2+27*K20-70)*(K20+1)*(K20+3))/((K20-2)*(K20+5)*(K20+7)*(K20+9))</f>
        <v>3.4427019201240112</v>
      </c>
      <c r="L26" s="128">
        <f>(3*(L20^2+27*L20-70)*(L20+1)*(L20+3))/((L20-2)*(L20+5)*(L20+7)*(L20+9))</f>
        <v>3.5491607930632321</v>
      </c>
      <c r="M26" s="128">
        <f>(3*(M20^2+27*M20-70)*(M20+1)*(M20+3))/((M20-2)*(M20+5)*(M20+7)*(M20+9))</f>
        <v>3.3105525775974365</v>
      </c>
      <c r="N26" s="128"/>
      <c r="O26" s="128">
        <f>(3*(O20^2+27*O20-70)*(O20+1)*(O20+3))/((O20-2)*(O20+5)*(O20+7)*(O20+9))</f>
        <v>3.2621901457916667</v>
      </c>
      <c r="P26" s="128">
        <f>(3*(P20^2+27*P20-70)*(P20+1)*(P20+3))/((P20-2)*(P20+5)*(P20+7)*(P20+9))</f>
        <v>3.4286366402921487</v>
      </c>
      <c r="Q26" s="128">
        <f>(3*(Q20^2+27*Q20-70)*(Q20+1)*(Q20+3))/((Q20-2)*(Q20+5)*(Q20+7)*(Q20+9))</f>
        <v>3.3079891301910735</v>
      </c>
      <c r="R26" s="128"/>
      <c r="S26" s="128">
        <f t="shared" ref="S26:Y26" si="5">(3*(S20^2+27*S20-70)*(S20+1)*(S20+3))/((S20-2)*(S20+5)*(S20+7)*(S20+9))</f>
        <v>3.5385215323530694</v>
      </c>
      <c r="T26" s="128">
        <f t="shared" si="5"/>
        <v>3.3833333333333333</v>
      </c>
      <c r="U26" s="128">
        <f t="shared" si="5"/>
        <v>3.5542649727767697</v>
      </c>
      <c r="V26" s="128">
        <f t="shared" si="5"/>
        <v>3.472846515808881</v>
      </c>
      <c r="W26" s="128">
        <f t="shared" si="5"/>
        <v>3.5817575083426028</v>
      </c>
      <c r="X26" s="128">
        <f t="shared" si="5"/>
        <v>3.5777777777777779</v>
      </c>
      <c r="Y26" s="128">
        <f t="shared" si="5"/>
        <v>3.5011441647597255</v>
      </c>
      <c r="Z26" s="128"/>
      <c r="AA26" s="128">
        <f>(3*(AA20^2+27*AA20-70)*(AA20+1)*(AA20+3))/((AA20-2)*(AA20+5)*(AA20+7)*(AA20+9))</f>
        <v>3.5730446024563673</v>
      </c>
      <c r="AB26" s="128"/>
      <c r="AC26" s="128">
        <f>(3*(AC20^2+27*AC20-70)*(AC20+1)*(AC20+3))/((AC20-2)*(AC20+5)*(AC20+7)*(AC20+9))</f>
        <v>3.5659420289855071</v>
      </c>
      <c r="AD26" s="128"/>
      <c r="AE26" s="128"/>
      <c r="AF26" s="128"/>
      <c r="AG26" s="128"/>
      <c r="AH26" s="128"/>
      <c r="AI26" s="128"/>
      <c r="AJ26" s="128"/>
      <c r="AK26" s="128"/>
      <c r="AL26" s="128"/>
      <c r="AM26" s="128"/>
      <c r="AN26" s="128"/>
      <c r="AO26" s="128"/>
      <c r="AP26" s="128"/>
      <c r="AQ26" s="128"/>
      <c r="AR26" s="128"/>
      <c r="AS26" s="128"/>
    </row>
    <row r="27" spans="1:45" x14ac:dyDescent="0.2">
      <c r="F27" t="s">
        <v>411</v>
      </c>
      <c r="K27">
        <f>SQRT(2*(K26-1))-1</f>
        <v>1.2102949667969707</v>
      </c>
      <c r="L27">
        <f>SQRT(2*(L26-1))-1</f>
        <v>1.257946320470543</v>
      </c>
      <c r="M27">
        <f>SQRT(2*(M26-1))-1</f>
        <v>1.1496755930127858</v>
      </c>
      <c r="O27">
        <f>SQRT(2*(O26-1))-1</f>
        <v>1.1270590710140924</v>
      </c>
      <c r="P27">
        <f>SQRT(2*(P26-1))-1</f>
        <v>1.203922249214862</v>
      </c>
      <c r="Q27">
        <f>SQRT(2*(Q26-1))-1</f>
        <v>1.1484827810299403</v>
      </c>
      <c r="S27">
        <f t="shared" ref="S27:Y27" si="6">SQRT(2*(S26-1))-1</f>
        <v>1.2532294744890362</v>
      </c>
      <c r="T27">
        <f t="shared" si="6"/>
        <v>1.1832697191750419</v>
      </c>
      <c r="U27">
        <f t="shared" si="6"/>
        <v>1.2602057308027379</v>
      </c>
      <c r="V27">
        <f t="shared" si="6"/>
        <v>1.2238914163280907</v>
      </c>
      <c r="W27">
        <f t="shared" si="6"/>
        <v>1.2723369065095089</v>
      </c>
      <c r="X27">
        <f t="shared" si="6"/>
        <v>1.270584848790187</v>
      </c>
      <c r="Y27">
        <f t="shared" si="6"/>
        <v>1.2365796050039113</v>
      </c>
      <c r="AA27">
        <f>SQRT(2*(AA26-1))-1</f>
        <v>1.2684993288323305</v>
      </c>
      <c r="AC27">
        <f>SQRT(2*(AC26-1))-1</f>
        <v>1.2653662083581572</v>
      </c>
    </row>
    <row r="28" spans="1:45" x14ac:dyDescent="0.2">
      <c r="F28" t="s">
        <v>412</v>
      </c>
      <c r="K28">
        <f>SQRT(K27)</f>
        <v>1.1001340676467439</v>
      </c>
      <c r="L28">
        <f>SQRT(L27)</f>
        <v>1.1215820614072529</v>
      </c>
      <c r="M28">
        <f>SQRT(M27)</f>
        <v>1.0722292632701207</v>
      </c>
      <c r="O28">
        <f>SQRT(O27)</f>
        <v>1.0616303834264034</v>
      </c>
      <c r="P28">
        <f>SQRT(P27)</f>
        <v>1.0972339081594507</v>
      </c>
      <c r="Q28">
        <f>SQRT(Q27)</f>
        <v>1.0716728890057545</v>
      </c>
      <c r="S28">
        <f t="shared" ref="S28:Y28" si="7">SQRT(S27)</f>
        <v>1.1194773220074787</v>
      </c>
      <c r="T28">
        <f t="shared" si="7"/>
        <v>1.0877820182256379</v>
      </c>
      <c r="U28">
        <f t="shared" si="7"/>
        <v>1.1225888520748537</v>
      </c>
      <c r="V28">
        <f t="shared" si="7"/>
        <v>1.1062962606499629</v>
      </c>
      <c r="W28">
        <f t="shared" si="7"/>
        <v>1.1279791250326883</v>
      </c>
      <c r="X28">
        <f t="shared" si="7"/>
        <v>1.1272022217819599</v>
      </c>
      <c r="Y28">
        <f t="shared" si="7"/>
        <v>1.1120160093289626</v>
      </c>
      <c r="AA28">
        <f>SQRT(AA27)</f>
        <v>1.1262767549906774</v>
      </c>
      <c r="AC28">
        <f>SQRT(AC27)</f>
        <v>1.1248849756122432</v>
      </c>
    </row>
    <row r="29" spans="1:45" x14ac:dyDescent="0.2">
      <c r="F29" t="s">
        <v>413</v>
      </c>
      <c r="K29">
        <f>1/(SQRT(LN(K28)))</f>
        <v>3.237075797884172</v>
      </c>
      <c r="L29">
        <f>1/(SQRT(LN(L28)))</f>
        <v>2.9521751250091826</v>
      </c>
      <c r="M29">
        <f>1/(SQRT(LN(M28)))</f>
        <v>3.7866862701685857</v>
      </c>
      <c r="O29">
        <f>1/(SQRT(LN(O28)))</f>
        <v>4.0891049825479335</v>
      </c>
      <c r="P29">
        <f>1/(SQRT(LN(P28)))</f>
        <v>3.2827955343964694</v>
      </c>
      <c r="Q29">
        <f>1/(SQRT(LN(Q28)))</f>
        <v>3.8008563565589921</v>
      </c>
      <c r="S29">
        <f t="shared" ref="S29:Y29" si="8">1/(SQRT(LN(S28)))</f>
        <v>2.9766400593526319</v>
      </c>
      <c r="T29">
        <f t="shared" si="8"/>
        <v>3.4474401852787193</v>
      </c>
      <c r="U29">
        <f t="shared" si="8"/>
        <v>2.9406996246290729</v>
      </c>
      <c r="V29">
        <f t="shared" si="8"/>
        <v>3.1463076688328244</v>
      </c>
      <c r="W29">
        <f t="shared" si="8"/>
        <v>2.8816212628310085</v>
      </c>
      <c r="X29">
        <f t="shared" si="8"/>
        <v>2.8899000098774255</v>
      </c>
      <c r="Y29">
        <f t="shared" si="8"/>
        <v>3.0689491908931257</v>
      </c>
      <c r="AA29">
        <f>1/(SQRT(LN(AA28)))</f>
        <v>2.8998631719371923</v>
      </c>
      <c r="AC29">
        <f>1/(SQRT(LN(AC28)))</f>
        <v>2.915058124924828</v>
      </c>
    </row>
    <row r="30" spans="1:45" x14ac:dyDescent="0.2">
      <c r="F30" t="s">
        <v>328</v>
      </c>
      <c r="K30">
        <f>K25/(SQRT(2/(K27-1)))</f>
        <v>0.62447438163155577</v>
      </c>
      <c r="L30">
        <f>L25/(SQRT(2/(L27-1)))</f>
        <v>-5.822994099081498E-2</v>
      </c>
      <c r="M30">
        <f>M25/(SQRT(2/(M27-1)))</f>
        <v>-0.17166103807036701</v>
      </c>
      <c r="O30">
        <f>O25/(SQRT(2/(O27-1)))</f>
        <v>-0.24825270261190488</v>
      </c>
      <c r="P30">
        <f>P25/(SQRT(2/(P27-1)))</f>
        <v>0.11131741158200761</v>
      </c>
      <c r="Q30">
        <f>Q25/(SQRT(2/(Q27-1)))</f>
        <v>0.25546264455591866</v>
      </c>
      <c r="S30">
        <f t="shared" ref="S30:Y30" si="9">S25/(SQRT(2/(S27-1)))</f>
        <v>-0.45411765449981262</v>
      </c>
      <c r="T30">
        <f t="shared" si="9"/>
        <v>-0.25796268031042552</v>
      </c>
      <c r="U30">
        <f t="shared" si="9"/>
        <v>-0.35001070652487126</v>
      </c>
      <c r="V30">
        <f t="shared" si="9"/>
        <v>-0.45846504672221344</v>
      </c>
      <c r="W30">
        <f t="shared" si="9"/>
        <v>-0.32811360434325598</v>
      </c>
      <c r="X30">
        <f t="shared" si="9"/>
        <v>0.3287402436853652</v>
      </c>
      <c r="Y30">
        <f t="shared" si="9"/>
        <v>6.8256042697323646E-2</v>
      </c>
      <c r="AA30">
        <f>AA25/(SQRT(2/(AA27-1)))</f>
        <v>-0.42461988248194121</v>
      </c>
      <c r="AC30">
        <f>AC25/(SQRT(2/(AC27-1)))</f>
        <v>7.2601048820317066E-2</v>
      </c>
    </row>
    <row r="31" spans="1:45" x14ac:dyDescent="0.2">
      <c r="F31" t="s">
        <v>414</v>
      </c>
      <c r="K31">
        <f>K29*LN(K30+SQRT(K30^2+1))</f>
        <v>1.9088968313973691</v>
      </c>
      <c r="L31">
        <f>L29*LN(L30+SQRT(L30^2+1))</f>
        <v>-0.1718079841381438</v>
      </c>
      <c r="M31">
        <f>M29*LN(M30+SQRT(M30^2+1))</f>
        <v>-0.64687565712323225</v>
      </c>
      <c r="O31">
        <f>O29*LN(O30+SQRT(O30^2+1))</f>
        <v>-1.0049833646534401</v>
      </c>
      <c r="P31">
        <f>P29*LN(P30+SQRT(P30^2+1))</f>
        <v>0.36468176620686826</v>
      </c>
      <c r="Q31">
        <f>Q29*LN(Q30+SQRT(Q30^2+1))</f>
        <v>0.96071425510725461</v>
      </c>
      <c r="S31">
        <f t="shared" ref="S31:Y31" si="10">S29*LN(S30+SQRT(S30^2+1))</f>
        <v>-1.3091315047083429</v>
      </c>
      <c r="T31">
        <f t="shared" si="10"/>
        <v>-0.87973190906458187</v>
      </c>
      <c r="U31">
        <f t="shared" si="10"/>
        <v>-1.0093412152285797</v>
      </c>
      <c r="V31">
        <f t="shared" si="10"/>
        <v>-1.3961956200048686</v>
      </c>
      <c r="W31">
        <f t="shared" si="10"/>
        <v>-0.92930677100697856</v>
      </c>
      <c r="X31">
        <f t="shared" si="10"/>
        <v>0.93369713069598359</v>
      </c>
      <c r="Y31">
        <f t="shared" si="10"/>
        <v>0.20931201418595913</v>
      </c>
      <c r="AA31">
        <f>AA29*LN(AA30+SQRT(AA30^2+1))</f>
        <v>-1.1970523151953403</v>
      </c>
      <c r="AC31">
        <f>AC29*LN(AC30+SQRT(AC30^2+1))</f>
        <v>0.21145079747145326</v>
      </c>
    </row>
    <row r="33" spans="6:45" x14ac:dyDescent="0.2">
      <c r="F33" s="54" t="s">
        <v>415</v>
      </c>
    </row>
    <row r="34" spans="6:45" x14ac:dyDescent="0.2">
      <c r="F34" t="s">
        <v>417</v>
      </c>
      <c r="G34">
        <v>0.36320000000000002</v>
      </c>
      <c r="K34">
        <v>2.87E-2</v>
      </c>
      <c r="L34">
        <v>0.4325</v>
      </c>
      <c r="M34">
        <v>0.25779999999999997</v>
      </c>
      <c r="O34">
        <v>0.15870000000000001</v>
      </c>
      <c r="P34">
        <v>0.3594</v>
      </c>
      <c r="Q34">
        <v>0.16850000000000001</v>
      </c>
      <c r="S34">
        <v>9.5100000000000004E-2</v>
      </c>
      <c r="T34">
        <v>0.18940000000000001</v>
      </c>
      <c r="U34">
        <v>0.15620000000000001</v>
      </c>
      <c r="V34">
        <v>8.0799999999999997E-2</v>
      </c>
      <c r="W34">
        <v>0.1762</v>
      </c>
      <c r="X34">
        <v>0.1762</v>
      </c>
      <c r="Y34">
        <v>0.4168</v>
      </c>
      <c r="AA34">
        <v>0.11509999999999999</v>
      </c>
      <c r="AC34">
        <v>0.4168</v>
      </c>
    </row>
    <row r="35" spans="6:45" x14ac:dyDescent="0.2">
      <c r="F35" t="s">
        <v>418</v>
      </c>
      <c r="G35">
        <f>G34*2</f>
        <v>0.72640000000000005</v>
      </c>
      <c r="H35" t="s">
        <v>416</v>
      </c>
      <c r="K35" s="129">
        <f>K34*2</f>
        <v>5.74E-2</v>
      </c>
      <c r="L35" s="129">
        <f>L34*2</f>
        <v>0.86499999999999999</v>
      </c>
      <c r="M35" s="129">
        <f>M34*2</f>
        <v>0.51559999999999995</v>
      </c>
      <c r="N35" s="129"/>
      <c r="O35" s="129">
        <f>O34*2</f>
        <v>0.31740000000000002</v>
      </c>
      <c r="P35" s="129">
        <f>P34*2</f>
        <v>0.71879999999999999</v>
      </c>
      <c r="Q35" s="129">
        <f>Q34*2</f>
        <v>0.33700000000000002</v>
      </c>
      <c r="R35" s="129"/>
      <c r="S35" s="129">
        <f t="shared" ref="S35:Y35" si="11">S34*2</f>
        <v>0.19020000000000001</v>
      </c>
      <c r="T35" s="129">
        <f t="shared" si="11"/>
        <v>0.37880000000000003</v>
      </c>
      <c r="U35" s="129">
        <f t="shared" si="11"/>
        <v>0.31240000000000001</v>
      </c>
      <c r="V35" s="129">
        <f t="shared" si="11"/>
        <v>0.16159999999999999</v>
      </c>
      <c r="W35" s="129">
        <f t="shared" si="11"/>
        <v>0.35239999999999999</v>
      </c>
      <c r="X35" s="129">
        <f t="shared" si="11"/>
        <v>0.35239999999999999</v>
      </c>
      <c r="Y35" s="129">
        <f t="shared" si="11"/>
        <v>0.83360000000000001</v>
      </c>
      <c r="Z35" s="129"/>
      <c r="AA35" s="129">
        <f>AA34*2</f>
        <v>0.23019999999999999</v>
      </c>
      <c r="AB35" s="129"/>
      <c r="AC35" s="129">
        <f>AC34*2</f>
        <v>0.83360000000000001</v>
      </c>
      <c r="AG35" s="54"/>
      <c r="AI35" s="54"/>
      <c r="AM35" s="54"/>
      <c r="AO35" s="54"/>
      <c r="AP35" s="54"/>
      <c r="AS35" s="54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037"/>
  <sheetViews>
    <sheetView workbookViewId="0"/>
  </sheetViews>
  <sheetFormatPr defaultRowHeight="11.25" x14ac:dyDescent="0.2"/>
  <cols>
    <col min="1" max="1" width="13.1640625" bestFit="1" customWidth="1"/>
    <col min="2" max="2" width="3.1640625" bestFit="1" customWidth="1"/>
    <col min="3" max="3" width="7.6640625" bestFit="1" customWidth="1"/>
    <col min="5" max="5" width="15" bestFit="1" customWidth="1"/>
    <col min="6" max="6" width="10.5" customWidth="1"/>
    <col min="7" max="7" width="5.1640625" customWidth="1"/>
    <col min="9" max="9" width="28" customWidth="1"/>
    <col min="10" max="10" width="5.5" bestFit="1" customWidth="1"/>
    <col min="11" max="14" width="5.6640625" bestFit="1" customWidth="1"/>
    <col min="15" max="15" width="5.33203125" bestFit="1" customWidth="1"/>
    <col min="16" max="17" width="5.6640625" bestFit="1" customWidth="1"/>
    <col min="18" max="19" width="5.33203125" bestFit="1" customWidth="1"/>
    <col min="20" max="21" width="5.6640625" bestFit="1" customWidth="1"/>
    <col min="22" max="23" width="5" bestFit="1" customWidth="1"/>
    <col min="24" max="24" width="5.6640625" bestFit="1" customWidth="1"/>
    <col min="25" max="25" width="4.83203125" bestFit="1" customWidth="1"/>
    <col min="26" max="27" width="5" bestFit="1" customWidth="1"/>
    <col min="28" max="28" width="5.6640625" bestFit="1" customWidth="1"/>
    <col min="29" max="29" width="5.33203125" bestFit="1" customWidth="1"/>
    <col min="30" max="30" width="4.83203125" customWidth="1"/>
    <col min="31" max="31" width="4.5" bestFit="1" customWidth="1"/>
    <col min="32" max="32" width="5.5" bestFit="1" customWidth="1"/>
    <col min="33" max="33" width="4.5" bestFit="1" customWidth="1"/>
    <col min="34" max="34" width="4.83203125" bestFit="1" customWidth="1"/>
    <col min="35" max="35" width="12.33203125" bestFit="1" customWidth="1"/>
    <col min="36" max="36" width="23.83203125" customWidth="1"/>
    <col min="37" max="37" width="23.1640625" customWidth="1"/>
    <col min="38" max="38" width="25.33203125" bestFit="1" customWidth="1"/>
    <col min="39" max="39" width="5.1640625" bestFit="1" customWidth="1"/>
    <col min="40" max="40" width="4.83203125" bestFit="1" customWidth="1"/>
    <col min="41" max="42" width="5.5" bestFit="1" customWidth="1"/>
    <col min="43" max="44" width="5.1640625" bestFit="1" customWidth="1"/>
    <col min="45" max="45" width="3.83203125" bestFit="1" customWidth="1"/>
    <col min="46" max="46" width="4.5" bestFit="1" customWidth="1"/>
    <col min="47" max="47" width="4.83203125" bestFit="1" customWidth="1"/>
    <col min="48" max="48" width="5.5" bestFit="1" customWidth="1"/>
    <col min="49" max="49" width="4.5" bestFit="1" customWidth="1"/>
    <col min="50" max="50" width="4.6640625" bestFit="1" customWidth="1"/>
    <col min="51" max="52" width="4.83203125" bestFit="1" customWidth="1"/>
    <col min="53" max="53" width="11" bestFit="1" customWidth="1"/>
    <col min="54" max="54" width="4.83203125" bestFit="1" customWidth="1"/>
    <col min="55" max="55" width="5.5" bestFit="1" customWidth="1"/>
    <col min="56" max="56" width="5" bestFit="1" customWidth="1"/>
    <col min="57" max="57" width="5.5" bestFit="1" customWidth="1"/>
    <col min="58" max="59" width="5.1640625" bestFit="1" customWidth="1"/>
    <col min="60" max="60" width="3.83203125" bestFit="1" customWidth="1"/>
    <col min="61" max="61" width="4.5" bestFit="1" customWidth="1"/>
    <col min="62" max="62" width="4.83203125" bestFit="1" customWidth="1"/>
    <col min="63" max="63" width="5.5" bestFit="1" customWidth="1"/>
    <col min="64" max="64" width="4.5" bestFit="1" customWidth="1"/>
    <col min="65" max="65" width="4.83203125" bestFit="1" customWidth="1"/>
    <col min="66" max="66" width="5.6640625" bestFit="1" customWidth="1"/>
    <col min="67" max="67" width="13.1640625" bestFit="1" customWidth="1"/>
    <col min="68" max="68" width="5.5" bestFit="1" customWidth="1"/>
    <col min="69" max="69" width="5" bestFit="1" customWidth="1"/>
    <col min="70" max="70" width="5.5" bestFit="1" customWidth="1"/>
    <col min="71" max="71" width="5.1640625" bestFit="1" customWidth="1"/>
    <col min="72" max="72" width="4.5" bestFit="1" customWidth="1"/>
    <col min="73" max="73" width="5.5" bestFit="1" customWidth="1"/>
    <col min="74" max="74" width="12.83203125" bestFit="1" customWidth="1"/>
    <col min="75" max="75" width="5.5" bestFit="1" customWidth="1"/>
    <col min="76" max="76" width="5" bestFit="1" customWidth="1"/>
    <col min="77" max="77" width="5.5" bestFit="1" customWidth="1"/>
    <col min="78" max="78" width="5.1640625" bestFit="1" customWidth="1"/>
    <col min="79" max="79" width="3.83203125" bestFit="1" customWidth="1"/>
    <col min="80" max="80" width="4.5" bestFit="1" customWidth="1"/>
    <col min="81" max="81" width="5.5" bestFit="1" customWidth="1"/>
    <col min="82" max="82" width="4.83203125" bestFit="1" customWidth="1"/>
  </cols>
  <sheetData>
    <row r="1" spans="1:38" x14ac:dyDescent="0.2">
      <c r="A1" t="s">
        <v>42</v>
      </c>
      <c r="B1" t="s">
        <v>43</v>
      </c>
      <c r="C1" t="s">
        <v>2</v>
      </c>
    </row>
    <row r="2" spans="1:38" x14ac:dyDescent="0.2">
      <c r="A2" s="3" t="s">
        <v>4</v>
      </c>
      <c r="B2" s="2">
        <v>1</v>
      </c>
      <c r="C2" s="3" t="s">
        <v>13</v>
      </c>
      <c r="E2" s="46" t="s">
        <v>44</v>
      </c>
      <c r="F2" s="44"/>
      <c r="G2" s="37"/>
    </row>
    <row r="3" spans="1:38" x14ac:dyDescent="0.2">
      <c r="A3" s="3" t="s">
        <v>4</v>
      </c>
      <c r="B3" s="2">
        <v>1</v>
      </c>
      <c r="C3" s="3" t="s">
        <v>13</v>
      </c>
      <c r="E3" s="46" t="s">
        <v>42</v>
      </c>
      <c r="F3" s="46" t="s">
        <v>2</v>
      </c>
      <c r="G3" s="37" t="s">
        <v>45</v>
      </c>
      <c r="J3" s="130" t="s">
        <v>13</v>
      </c>
      <c r="K3" s="130" t="s">
        <v>23</v>
      </c>
      <c r="L3" s="130" t="s">
        <v>16</v>
      </c>
      <c r="M3" s="130" t="s">
        <v>9</v>
      </c>
      <c r="N3" s="130" t="s">
        <v>5</v>
      </c>
      <c r="O3" s="130" t="s">
        <v>22</v>
      </c>
      <c r="P3" s="130" t="s">
        <v>34</v>
      </c>
      <c r="Q3" s="130" t="s">
        <v>8</v>
      </c>
      <c r="R3" s="130" t="s">
        <v>14</v>
      </c>
      <c r="S3" s="130" t="s">
        <v>17</v>
      </c>
      <c r="T3" s="130" t="s">
        <v>40</v>
      </c>
      <c r="U3" s="130" t="s">
        <v>30</v>
      </c>
      <c r="V3" s="130" t="s">
        <v>11</v>
      </c>
      <c r="W3" s="130" t="s">
        <v>6</v>
      </c>
      <c r="X3" s="130" t="s">
        <v>37</v>
      </c>
      <c r="Y3" s="130" t="s">
        <v>12</v>
      </c>
      <c r="Z3" s="130" t="s">
        <v>10</v>
      </c>
      <c r="AA3" s="130" t="s">
        <v>33</v>
      </c>
      <c r="AB3" s="130" t="s">
        <v>7</v>
      </c>
      <c r="AC3" s="130" t="s">
        <v>36</v>
      </c>
      <c r="AD3" t="s">
        <v>45</v>
      </c>
      <c r="AI3" t="s">
        <v>13</v>
      </c>
      <c r="AJ3" s="124" t="s">
        <v>229</v>
      </c>
      <c r="AK3" t="str">
        <f t="shared" ref="AK3:AK22" si="0">AI3&amp;"="&amp;AJ3</f>
        <v>Coce=Cyphastrea ocellina</v>
      </c>
      <c r="AL3" t="s">
        <v>421</v>
      </c>
    </row>
    <row r="4" spans="1:38" x14ac:dyDescent="0.2">
      <c r="A4" s="3" t="s">
        <v>4</v>
      </c>
      <c r="B4" s="2">
        <v>2</v>
      </c>
      <c r="C4" s="3" t="s">
        <v>13</v>
      </c>
      <c r="E4" s="36" t="s">
        <v>4</v>
      </c>
      <c r="F4" s="36" t="s">
        <v>13</v>
      </c>
      <c r="G4" s="38">
        <v>5</v>
      </c>
      <c r="I4" t="s">
        <v>242</v>
      </c>
      <c r="J4">
        <v>5</v>
      </c>
      <c r="K4">
        <v>0</v>
      </c>
      <c r="L4">
        <v>93</v>
      </c>
      <c r="M4">
        <v>52</v>
      </c>
      <c r="N4">
        <v>63</v>
      </c>
      <c r="O4">
        <v>9</v>
      </c>
      <c r="P4">
        <v>0</v>
      </c>
      <c r="Q4">
        <v>27</v>
      </c>
      <c r="R4">
        <v>0</v>
      </c>
      <c r="S4">
        <v>9</v>
      </c>
      <c r="T4">
        <v>0</v>
      </c>
      <c r="U4">
        <v>0</v>
      </c>
      <c r="V4">
        <v>32</v>
      </c>
      <c r="W4">
        <v>71</v>
      </c>
      <c r="X4">
        <v>0</v>
      </c>
      <c r="Y4">
        <v>20</v>
      </c>
      <c r="Z4">
        <v>2</v>
      </c>
      <c r="AA4">
        <v>0</v>
      </c>
      <c r="AB4">
        <v>89</v>
      </c>
      <c r="AC4">
        <v>0</v>
      </c>
      <c r="AD4">
        <f>SUM(J4:AC4)</f>
        <v>472</v>
      </c>
      <c r="AI4" t="s">
        <v>23</v>
      </c>
      <c r="AJ4" s="124" t="s">
        <v>231</v>
      </c>
      <c r="AK4" t="str">
        <f t="shared" si="0"/>
        <v>Lpur=Leptastrea purpurea</v>
      </c>
      <c r="AL4" t="s">
        <v>422</v>
      </c>
    </row>
    <row r="5" spans="1:38" x14ac:dyDescent="0.2">
      <c r="A5" s="3" t="s">
        <v>4</v>
      </c>
      <c r="B5" s="2">
        <v>5</v>
      </c>
      <c r="C5" s="3" t="s">
        <v>13</v>
      </c>
      <c r="E5" s="43"/>
      <c r="F5" s="39" t="s">
        <v>16</v>
      </c>
      <c r="G5" s="40">
        <v>93</v>
      </c>
      <c r="I5" t="s">
        <v>243</v>
      </c>
      <c r="J5">
        <v>6</v>
      </c>
      <c r="K5">
        <v>2</v>
      </c>
      <c r="L5">
        <v>58</v>
      </c>
      <c r="M5">
        <v>111</v>
      </c>
      <c r="N5">
        <v>97</v>
      </c>
      <c r="O5">
        <v>0</v>
      </c>
      <c r="P5">
        <v>0</v>
      </c>
      <c r="Q5">
        <v>17</v>
      </c>
      <c r="R5">
        <v>4</v>
      </c>
      <c r="S5">
        <v>3</v>
      </c>
      <c r="T5">
        <v>0</v>
      </c>
      <c r="U5">
        <v>0</v>
      </c>
      <c r="V5">
        <v>55</v>
      </c>
      <c r="W5">
        <v>52</v>
      </c>
      <c r="X5">
        <v>0</v>
      </c>
      <c r="Y5">
        <v>40</v>
      </c>
      <c r="Z5">
        <v>2</v>
      </c>
      <c r="AA5">
        <v>0</v>
      </c>
      <c r="AB5">
        <v>90</v>
      </c>
      <c r="AC5">
        <v>0</v>
      </c>
      <c r="AD5">
        <f t="shared" ref="AD5:AD10" si="1">SUM(J5:AC5)</f>
        <v>537</v>
      </c>
      <c r="AI5" t="s">
        <v>16</v>
      </c>
      <c r="AJ5" s="124" t="s">
        <v>236</v>
      </c>
      <c r="AK5" t="str">
        <f t="shared" si="0"/>
        <v>Mcap=Montipora capitata</v>
      </c>
      <c r="AL5" t="s">
        <v>423</v>
      </c>
    </row>
    <row r="6" spans="1:38" x14ac:dyDescent="0.2">
      <c r="A6" s="3" t="s">
        <v>4</v>
      </c>
      <c r="B6" s="2">
        <v>8</v>
      </c>
      <c r="C6" s="3" t="s">
        <v>13</v>
      </c>
      <c r="E6" s="43"/>
      <c r="F6" s="39" t="s">
        <v>9</v>
      </c>
      <c r="G6" s="40">
        <v>52</v>
      </c>
      <c r="I6" t="s">
        <v>234</v>
      </c>
      <c r="J6">
        <v>0</v>
      </c>
      <c r="K6">
        <v>2</v>
      </c>
      <c r="L6">
        <v>132</v>
      </c>
      <c r="M6">
        <v>0</v>
      </c>
      <c r="N6">
        <v>101</v>
      </c>
      <c r="O6">
        <v>0</v>
      </c>
      <c r="P6">
        <v>0</v>
      </c>
      <c r="Q6">
        <v>11</v>
      </c>
      <c r="R6">
        <v>0</v>
      </c>
      <c r="S6">
        <v>1</v>
      </c>
      <c r="T6">
        <v>0</v>
      </c>
      <c r="U6">
        <v>0</v>
      </c>
      <c r="V6">
        <v>3</v>
      </c>
      <c r="W6">
        <v>167</v>
      </c>
      <c r="X6">
        <v>0</v>
      </c>
      <c r="Y6">
        <v>89</v>
      </c>
      <c r="Z6">
        <v>0</v>
      </c>
      <c r="AA6">
        <v>0</v>
      </c>
      <c r="AB6">
        <v>2</v>
      </c>
      <c r="AC6">
        <v>0</v>
      </c>
      <c r="AD6">
        <f t="shared" si="1"/>
        <v>508</v>
      </c>
      <c r="AI6" t="s">
        <v>9</v>
      </c>
      <c r="AJ6" s="124" t="s">
        <v>216</v>
      </c>
      <c r="AK6" t="str">
        <f t="shared" si="0"/>
        <v>Mfla=Montipora flabellata</v>
      </c>
      <c r="AL6" t="s">
        <v>424</v>
      </c>
    </row>
    <row r="7" spans="1:38" x14ac:dyDescent="0.2">
      <c r="A7" s="3" t="s">
        <v>4</v>
      </c>
      <c r="B7" s="2">
        <v>1</v>
      </c>
      <c r="C7" s="3" t="s">
        <v>16</v>
      </c>
      <c r="E7" s="43"/>
      <c r="F7" s="39" t="s">
        <v>5</v>
      </c>
      <c r="G7" s="40">
        <v>63</v>
      </c>
      <c r="I7" t="s">
        <v>235</v>
      </c>
      <c r="J7">
        <v>0</v>
      </c>
      <c r="K7">
        <v>1</v>
      </c>
      <c r="L7">
        <v>93</v>
      </c>
      <c r="M7">
        <v>0</v>
      </c>
      <c r="N7">
        <v>24</v>
      </c>
      <c r="O7">
        <v>0</v>
      </c>
      <c r="P7">
        <v>0</v>
      </c>
      <c r="Q7">
        <v>90</v>
      </c>
      <c r="R7">
        <v>0</v>
      </c>
      <c r="S7">
        <v>0</v>
      </c>
      <c r="T7">
        <v>0</v>
      </c>
      <c r="U7">
        <v>18</v>
      </c>
      <c r="V7">
        <v>0</v>
      </c>
      <c r="W7">
        <v>213</v>
      </c>
      <c r="X7">
        <v>0</v>
      </c>
      <c r="Y7">
        <v>75</v>
      </c>
      <c r="Z7">
        <v>0</v>
      </c>
      <c r="AA7">
        <v>0</v>
      </c>
      <c r="AB7">
        <v>0</v>
      </c>
      <c r="AC7">
        <v>0</v>
      </c>
      <c r="AD7">
        <f t="shared" si="1"/>
        <v>514</v>
      </c>
      <c r="AI7" t="s">
        <v>5</v>
      </c>
      <c r="AJ7" s="124" t="s">
        <v>217</v>
      </c>
      <c r="AK7" t="str">
        <f t="shared" si="0"/>
        <v>Mpat=Montipora patula</v>
      </c>
      <c r="AL7" t="s">
        <v>425</v>
      </c>
    </row>
    <row r="8" spans="1:38" x14ac:dyDescent="0.2">
      <c r="A8" s="3" t="s">
        <v>4</v>
      </c>
      <c r="B8" s="2">
        <v>1</v>
      </c>
      <c r="C8" s="3" t="s">
        <v>16</v>
      </c>
      <c r="E8" s="43"/>
      <c r="F8" s="39" t="s">
        <v>22</v>
      </c>
      <c r="G8" s="40">
        <v>9</v>
      </c>
      <c r="I8" t="s">
        <v>232</v>
      </c>
      <c r="J8">
        <v>34</v>
      </c>
      <c r="K8">
        <v>11</v>
      </c>
      <c r="L8">
        <v>156</v>
      </c>
      <c r="M8">
        <v>1</v>
      </c>
      <c r="N8">
        <v>50</v>
      </c>
      <c r="O8">
        <v>0</v>
      </c>
      <c r="P8">
        <v>4</v>
      </c>
      <c r="Q8">
        <v>45</v>
      </c>
      <c r="R8">
        <v>1</v>
      </c>
      <c r="S8">
        <v>31</v>
      </c>
      <c r="T8">
        <v>0</v>
      </c>
      <c r="U8">
        <v>1</v>
      </c>
      <c r="V8">
        <v>46</v>
      </c>
      <c r="W8">
        <v>21</v>
      </c>
      <c r="X8">
        <v>3</v>
      </c>
      <c r="Y8">
        <v>35</v>
      </c>
      <c r="Z8">
        <v>22</v>
      </c>
      <c r="AA8">
        <v>6</v>
      </c>
      <c r="AB8">
        <v>20</v>
      </c>
      <c r="AC8">
        <v>14</v>
      </c>
      <c r="AD8">
        <f t="shared" si="1"/>
        <v>501</v>
      </c>
      <c r="AI8" t="s">
        <v>22</v>
      </c>
      <c r="AJ8" s="124" t="s">
        <v>230</v>
      </c>
      <c r="AK8" t="str">
        <f t="shared" si="0"/>
        <v>Mstu=Montipora studeri</v>
      </c>
      <c r="AL8" t="s">
        <v>426</v>
      </c>
    </row>
    <row r="9" spans="1:38" x14ac:dyDescent="0.2">
      <c r="A9" s="3" t="s">
        <v>4</v>
      </c>
      <c r="B9" s="2">
        <v>1</v>
      </c>
      <c r="C9" s="3" t="s">
        <v>16</v>
      </c>
      <c r="E9" s="43"/>
      <c r="F9" s="39" t="s">
        <v>8</v>
      </c>
      <c r="G9" s="40">
        <v>27</v>
      </c>
      <c r="I9" t="s">
        <v>233</v>
      </c>
      <c r="J9">
        <v>7</v>
      </c>
      <c r="K9">
        <v>1</v>
      </c>
      <c r="L9">
        <v>196</v>
      </c>
      <c r="M9">
        <v>0</v>
      </c>
      <c r="N9">
        <v>133</v>
      </c>
      <c r="O9">
        <v>0</v>
      </c>
      <c r="P9">
        <v>0</v>
      </c>
      <c r="Q9">
        <v>19</v>
      </c>
      <c r="R9">
        <v>0</v>
      </c>
      <c r="S9">
        <v>8</v>
      </c>
      <c r="T9">
        <v>1</v>
      </c>
      <c r="U9">
        <v>0</v>
      </c>
      <c r="V9">
        <v>19</v>
      </c>
      <c r="W9">
        <v>71</v>
      </c>
      <c r="X9">
        <v>8</v>
      </c>
      <c r="Y9">
        <v>38</v>
      </c>
      <c r="Z9">
        <v>1</v>
      </c>
      <c r="AA9">
        <v>0</v>
      </c>
      <c r="AB9">
        <v>2</v>
      </c>
      <c r="AC9">
        <v>0</v>
      </c>
      <c r="AD9">
        <f t="shared" si="1"/>
        <v>504</v>
      </c>
      <c r="AI9" t="s">
        <v>34</v>
      </c>
      <c r="AJ9" s="124" t="s">
        <v>215</v>
      </c>
      <c r="AK9" t="str">
        <f t="shared" si="0"/>
        <v>Pbri=Porites brighami</v>
      </c>
      <c r="AL9" t="s">
        <v>427</v>
      </c>
    </row>
    <row r="10" spans="1:38" x14ac:dyDescent="0.2">
      <c r="A10" s="3" t="s">
        <v>4</v>
      </c>
      <c r="B10" s="2">
        <v>1</v>
      </c>
      <c r="C10" s="3" t="s">
        <v>16</v>
      </c>
      <c r="E10" s="43"/>
      <c r="F10" s="39" t="s">
        <v>17</v>
      </c>
      <c r="G10" s="40">
        <v>9</v>
      </c>
      <c r="J10">
        <f>SUM(J4:J9)</f>
        <v>52</v>
      </c>
      <c r="K10">
        <f t="shared" ref="K10:AC10" si="2">SUM(K4:K9)</f>
        <v>17</v>
      </c>
      <c r="L10">
        <f t="shared" si="2"/>
        <v>728</v>
      </c>
      <c r="M10">
        <f t="shared" si="2"/>
        <v>164</v>
      </c>
      <c r="N10">
        <f t="shared" si="2"/>
        <v>468</v>
      </c>
      <c r="O10">
        <f t="shared" si="2"/>
        <v>9</v>
      </c>
      <c r="P10">
        <f t="shared" si="2"/>
        <v>4</v>
      </c>
      <c r="Q10">
        <f t="shared" si="2"/>
        <v>209</v>
      </c>
      <c r="R10">
        <f t="shared" si="2"/>
        <v>5</v>
      </c>
      <c r="S10">
        <f t="shared" si="2"/>
        <v>52</v>
      </c>
      <c r="T10">
        <f t="shared" si="2"/>
        <v>1</v>
      </c>
      <c r="U10">
        <f t="shared" si="2"/>
        <v>19</v>
      </c>
      <c r="V10">
        <f t="shared" si="2"/>
        <v>155</v>
      </c>
      <c r="W10">
        <f t="shared" si="2"/>
        <v>595</v>
      </c>
      <c r="X10">
        <f t="shared" si="2"/>
        <v>11</v>
      </c>
      <c r="Y10">
        <f t="shared" si="2"/>
        <v>297</v>
      </c>
      <c r="Z10">
        <f t="shared" si="2"/>
        <v>27</v>
      </c>
      <c r="AA10">
        <f t="shared" si="2"/>
        <v>6</v>
      </c>
      <c r="AB10">
        <f t="shared" si="2"/>
        <v>203</v>
      </c>
      <c r="AC10">
        <f t="shared" si="2"/>
        <v>14</v>
      </c>
      <c r="AD10">
        <f t="shared" si="1"/>
        <v>3036</v>
      </c>
      <c r="AI10" t="s">
        <v>8</v>
      </c>
      <c r="AJ10" s="124" t="s">
        <v>214</v>
      </c>
      <c r="AK10" t="str">
        <f t="shared" si="0"/>
        <v>Pcom=Porites compressa</v>
      </c>
      <c r="AL10" t="s">
        <v>428</v>
      </c>
    </row>
    <row r="11" spans="1:38" x14ac:dyDescent="0.2">
      <c r="A11" s="3" t="s">
        <v>4</v>
      </c>
      <c r="B11" s="2">
        <v>1</v>
      </c>
      <c r="C11" s="3" t="s">
        <v>16</v>
      </c>
      <c r="E11" s="43"/>
      <c r="F11" s="39" t="s">
        <v>11</v>
      </c>
      <c r="G11" s="40">
        <v>32</v>
      </c>
      <c r="AI11" t="s">
        <v>14</v>
      </c>
      <c r="AJ11" s="124" t="s">
        <v>224</v>
      </c>
      <c r="AK11" t="str">
        <f t="shared" si="0"/>
        <v>Pdam=Pocillopora damicornis</v>
      </c>
      <c r="AL11" t="s">
        <v>429</v>
      </c>
    </row>
    <row r="12" spans="1:38" x14ac:dyDescent="0.2">
      <c r="A12" s="3" t="s">
        <v>4</v>
      </c>
      <c r="B12" s="2">
        <v>1</v>
      </c>
      <c r="C12" s="3" t="s">
        <v>16</v>
      </c>
      <c r="E12" s="43"/>
      <c r="F12" s="39" t="s">
        <v>6</v>
      </c>
      <c r="G12" s="40">
        <v>71</v>
      </c>
      <c r="J12" s="120">
        <f>J4/$AD4</f>
        <v>1.059322033898305E-2</v>
      </c>
      <c r="K12" s="120">
        <f t="shared" ref="K12:AC12" si="3">K4/$AD4</f>
        <v>0</v>
      </c>
      <c r="L12" s="120">
        <f t="shared" si="3"/>
        <v>0.19703389830508475</v>
      </c>
      <c r="M12" s="120">
        <f t="shared" si="3"/>
        <v>0.11016949152542373</v>
      </c>
      <c r="N12" s="120">
        <f t="shared" si="3"/>
        <v>0.13347457627118645</v>
      </c>
      <c r="O12" s="120">
        <f t="shared" si="3"/>
        <v>1.9067796610169493E-2</v>
      </c>
      <c r="P12" s="120">
        <f t="shared" si="3"/>
        <v>0</v>
      </c>
      <c r="Q12" s="120">
        <f t="shared" si="3"/>
        <v>5.7203389830508475E-2</v>
      </c>
      <c r="R12" s="120">
        <f t="shared" si="3"/>
        <v>0</v>
      </c>
      <c r="S12" s="120">
        <f t="shared" si="3"/>
        <v>1.9067796610169493E-2</v>
      </c>
      <c r="T12" s="120">
        <f t="shared" si="3"/>
        <v>0</v>
      </c>
      <c r="U12" s="120">
        <f t="shared" si="3"/>
        <v>0</v>
      </c>
      <c r="V12" s="120">
        <f t="shared" si="3"/>
        <v>6.7796610169491525E-2</v>
      </c>
      <c r="W12" s="120">
        <f t="shared" si="3"/>
        <v>0.15042372881355931</v>
      </c>
      <c r="X12" s="120">
        <f t="shared" si="3"/>
        <v>0</v>
      </c>
      <c r="Y12" s="120">
        <f t="shared" si="3"/>
        <v>4.2372881355932202E-2</v>
      </c>
      <c r="Z12" s="120">
        <f t="shared" si="3"/>
        <v>4.2372881355932203E-3</v>
      </c>
      <c r="AA12" s="120">
        <f t="shared" si="3"/>
        <v>0</v>
      </c>
      <c r="AB12" s="120">
        <f t="shared" si="3"/>
        <v>0.1885593220338983</v>
      </c>
      <c r="AC12" s="120">
        <f t="shared" si="3"/>
        <v>0</v>
      </c>
      <c r="AI12" t="s">
        <v>17</v>
      </c>
      <c r="AJ12" s="124" t="s">
        <v>227</v>
      </c>
      <c r="AK12" t="str">
        <f t="shared" si="0"/>
        <v>Pdue=Pavona duerdeni</v>
      </c>
      <c r="AL12" t="s">
        <v>430</v>
      </c>
    </row>
    <row r="13" spans="1:38" x14ac:dyDescent="0.2">
      <c r="A13" s="3" t="s">
        <v>4</v>
      </c>
      <c r="B13" s="2">
        <v>1</v>
      </c>
      <c r="C13" s="3" t="s">
        <v>16</v>
      </c>
      <c r="E13" s="43"/>
      <c r="F13" s="39" t="s">
        <v>12</v>
      </c>
      <c r="G13" s="40">
        <v>20</v>
      </c>
      <c r="J13" s="120">
        <f>J5/$AD5</f>
        <v>1.11731843575419E-2</v>
      </c>
      <c r="K13" s="120">
        <f t="shared" ref="K13:AC13" si="4">K5/$AD5</f>
        <v>3.7243947858472998E-3</v>
      </c>
      <c r="L13" s="120">
        <f t="shared" si="4"/>
        <v>0.10800744878957169</v>
      </c>
      <c r="M13" s="120">
        <f t="shared" si="4"/>
        <v>0.20670391061452514</v>
      </c>
      <c r="N13" s="120">
        <f t="shared" si="4"/>
        <v>0.18063314711359404</v>
      </c>
      <c r="O13" s="120">
        <f t="shared" si="4"/>
        <v>0</v>
      </c>
      <c r="P13" s="120">
        <f t="shared" si="4"/>
        <v>0</v>
      </c>
      <c r="Q13" s="120">
        <f t="shared" si="4"/>
        <v>3.165735567970205E-2</v>
      </c>
      <c r="R13" s="120">
        <f t="shared" si="4"/>
        <v>7.4487895716945996E-3</v>
      </c>
      <c r="S13" s="120">
        <f t="shared" si="4"/>
        <v>5.5865921787709499E-3</v>
      </c>
      <c r="T13" s="120">
        <f t="shared" si="4"/>
        <v>0</v>
      </c>
      <c r="U13" s="120">
        <f t="shared" si="4"/>
        <v>0</v>
      </c>
      <c r="V13" s="120">
        <f t="shared" si="4"/>
        <v>0.10242085661080075</v>
      </c>
      <c r="W13" s="120">
        <f t="shared" si="4"/>
        <v>9.683426443202979E-2</v>
      </c>
      <c r="X13" s="120">
        <f t="shared" si="4"/>
        <v>0</v>
      </c>
      <c r="Y13" s="120">
        <f t="shared" si="4"/>
        <v>7.4487895716946001E-2</v>
      </c>
      <c r="Z13" s="120">
        <f t="shared" si="4"/>
        <v>3.7243947858472998E-3</v>
      </c>
      <c r="AA13" s="120">
        <f t="shared" si="4"/>
        <v>0</v>
      </c>
      <c r="AB13" s="120">
        <f t="shared" si="4"/>
        <v>0.16759776536312848</v>
      </c>
      <c r="AC13" s="120">
        <f t="shared" si="4"/>
        <v>0</v>
      </c>
      <c r="AI13" t="s">
        <v>40</v>
      </c>
      <c r="AJ13" s="124" t="s">
        <v>334</v>
      </c>
      <c r="AK13" t="str">
        <f t="shared" si="0"/>
        <v>Pedy=Pocillopora edyouxi</v>
      </c>
      <c r="AL13" t="s">
        <v>431</v>
      </c>
    </row>
    <row r="14" spans="1:38" x14ac:dyDescent="0.2">
      <c r="A14" s="3" t="s">
        <v>4</v>
      </c>
      <c r="B14" s="2">
        <v>1</v>
      </c>
      <c r="C14" s="3" t="s">
        <v>16</v>
      </c>
      <c r="E14" s="43"/>
      <c r="F14" s="39" t="s">
        <v>10</v>
      </c>
      <c r="G14" s="40">
        <v>2</v>
      </c>
      <c r="J14" s="120">
        <f>J6/$AD6</f>
        <v>0</v>
      </c>
      <c r="K14" s="120">
        <f t="shared" ref="K14:AC14" si="5">K6/$AD6</f>
        <v>3.937007874015748E-3</v>
      </c>
      <c r="L14" s="120">
        <f t="shared" si="5"/>
        <v>0.25984251968503935</v>
      </c>
      <c r="M14" s="120">
        <f t="shared" si="5"/>
        <v>0</v>
      </c>
      <c r="N14" s="120">
        <f t="shared" si="5"/>
        <v>0.19881889763779528</v>
      </c>
      <c r="O14" s="120">
        <f t="shared" si="5"/>
        <v>0</v>
      </c>
      <c r="P14" s="120">
        <f t="shared" si="5"/>
        <v>0</v>
      </c>
      <c r="Q14" s="120">
        <f t="shared" si="5"/>
        <v>2.1653543307086614E-2</v>
      </c>
      <c r="R14" s="120">
        <f t="shared" si="5"/>
        <v>0</v>
      </c>
      <c r="S14" s="120">
        <f t="shared" si="5"/>
        <v>1.968503937007874E-3</v>
      </c>
      <c r="T14" s="120">
        <f t="shared" si="5"/>
        <v>0</v>
      </c>
      <c r="U14" s="120">
        <f t="shared" si="5"/>
        <v>0</v>
      </c>
      <c r="V14" s="120">
        <f t="shared" si="5"/>
        <v>5.905511811023622E-3</v>
      </c>
      <c r="W14" s="120">
        <f t="shared" si="5"/>
        <v>0.32874015748031499</v>
      </c>
      <c r="X14" s="120">
        <f t="shared" si="5"/>
        <v>0</v>
      </c>
      <c r="Y14" s="120">
        <f t="shared" si="5"/>
        <v>0.17519685039370078</v>
      </c>
      <c r="Z14" s="120">
        <f t="shared" si="5"/>
        <v>0</v>
      </c>
      <c r="AA14" s="120">
        <f t="shared" si="5"/>
        <v>0</v>
      </c>
      <c r="AB14" s="120">
        <f t="shared" si="5"/>
        <v>3.937007874015748E-3</v>
      </c>
      <c r="AC14" s="120">
        <f t="shared" si="5"/>
        <v>0</v>
      </c>
      <c r="AI14" t="s">
        <v>30</v>
      </c>
      <c r="AJ14" s="124" t="s">
        <v>225</v>
      </c>
      <c r="AK14" t="str">
        <f t="shared" si="0"/>
        <v>Peve=Porites evermanni</v>
      </c>
      <c r="AL14" t="s">
        <v>432</v>
      </c>
    </row>
    <row r="15" spans="1:38" x14ac:dyDescent="0.2">
      <c r="A15" s="3" t="s">
        <v>4</v>
      </c>
      <c r="B15" s="2">
        <v>2</v>
      </c>
      <c r="C15" s="3" t="s">
        <v>16</v>
      </c>
      <c r="E15" s="43"/>
      <c r="F15" s="39" t="s">
        <v>7</v>
      </c>
      <c r="G15" s="40">
        <v>89</v>
      </c>
      <c r="J15" s="120">
        <f>J7/$AD7</f>
        <v>0</v>
      </c>
      <c r="K15" s="120">
        <f t="shared" ref="K15:AC15" si="6">K7/$AD7</f>
        <v>1.9455252918287938E-3</v>
      </c>
      <c r="L15" s="120">
        <f t="shared" si="6"/>
        <v>0.18093385214007782</v>
      </c>
      <c r="M15" s="120">
        <f t="shared" si="6"/>
        <v>0</v>
      </c>
      <c r="N15" s="120">
        <f t="shared" si="6"/>
        <v>4.6692607003891051E-2</v>
      </c>
      <c r="O15" s="120">
        <f t="shared" si="6"/>
        <v>0</v>
      </c>
      <c r="P15" s="120">
        <f t="shared" si="6"/>
        <v>0</v>
      </c>
      <c r="Q15" s="120">
        <f t="shared" si="6"/>
        <v>0.17509727626459143</v>
      </c>
      <c r="R15" s="120">
        <f t="shared" si="6"/>
        <v>0</v>
      </c>
      <c r="S15" s="120">
        <f t="shared" si="6"/>
        <v>0</v>
      </c>
      <c r="T15" s="120">
        <f t="shared" si="6"/>
        <v>0</v>
      </c>
      <c r="U15" s="120">
        <f t="shared" si="6"/>
        <v>3.5019455252918288E-2</v>
      </c>
      <c r="V15" s="120">
        <f t="shared" si="6"/>
        <v>0</v>
      </c>
      <c r="W15" s="120">
        <f t="shared" si="6"/>
        <v>0.4143968871595331</v>
      </c>
      <c r="X15" s="120">
        <f t="shared" si="6"/>
        <v>0</v>
      </c>
      <c r="Y15" s="120">
        <f t="shared" si="6"/>
        <v>0.14591439688715954</v>
      </c>
      <c r="Z15" s="120">
        <f t="shared" si="6"/>
        <v>0</v>
      </c>
      <c r="AA15" s="120">
        <f t="shared" si="6"/>
        <v>0</v>
      </c>
      <c r="AB15" s="120">
        <f t="shared" si="6"/>
        <v>0</v>
      </c>
      <c r="AC15" s="120">
        <f t="shared" si="6"/>
        <v>0</v>
      </c>
      <c r="AI15" t="s">
        <v>11</v>
      </c>
      <c r="AJ15" s="124" t="s">
        <v>228</v>
      </c>
      <c r="AK15" t="str">
        <f t="shared" si="0"/>
        <v>Plic=Porites lichen</v>
      </c>
      <c r="AL15" t="s">
        <v>433</v>
      </c>
    </row>
    <row r="16" spans="1:38" x14ac:dyDescent="0.2">
      <c r="A16" s="3" t="s">
        <v>4</v>
      </c>
      <c r="B16" s="2">
        <v>2</v>
      </c>
      <c r="C16" s="3" t="s">
        <v>16</v>
      </c>
      <c r="E16" s="36" t="s">
        <v>47</v>
      </c>
      <c r="F16" s="44"/>
      <c r="G16" s="38">
        <v>472</v>
      </c>
      <c r="J16" s="120">
        <f t="shared" ref="J16:Y16" si="7">J8/$AD8</f>
        <v>6.7864271457085831E-2</v>
      </c>
      <c r="K16" s="120">
        <f t="shared" si="7"/>
        <v>2.1956087824351298E-2</v>
      </c>
      <c r="L16" s="120">
        <f t="shared" si="7"/>
        <v>0.31137724550898205</v>
      </c>
      <c r="M16" s="120">
        <f t="shared" si="7"/>
        <v>1.996007984031936E-3</v>
      </c>
      <c r="N16" s="120">
        <f t="shared" si="7"/>
        <v>9.9800399201596807E-2</v>
      </c>
      <c r="O16" s="120">
        <f t="shared" si="7"/>
        <v>0</v>
      </c>
      <c r="P16" s="120">
        <f t="shared" si="7"/>
        <v>7.9840319361277438E-3</v>
      </c>
      <c r="Q16" s="120">
        <f t="shared" si="7"/>
        <v>8.9820359281437126E-2</v>
      </c>
      <c r="R16" s="120">
        <f t="shared" si="7"/>
        <v>1.996007984031936E-3</v>
      </c>
      <c r="S16" s="120">
        <f t="shared" si="7"/>
        <v>6.1876247504990017E-2</v>
      </c>
      <c r="T16" s="120">
        <f t="shared" si="7"/>
        <v>0</v>
      </c>
      <c r="U16" s="120">
        <f t="shared" si="7"/>
        <v>1.996007984031936E-3</v>
      </c>
      <c r="V16" s="120">
        <f t="shared" si="7"/>
        <v>9.1816367265469059E-2</v>
      </c>
      <c r="W16" s="120">
        <f t="shared" si="7"/>
        <v>4.1916167664670656E-2</v>
      </c>
      <c r="X16" s="120">
        <f t="shared" si="7"/>
        <v>5.9880239520958087E-3</v>
      </c>
      <c r="Y16" s="120">
        <f t="shared" si="7"/>
        <v>6.9860279441117765E-2</v>
      </c>
      <c r="Z16" s="120">
        <f>Z8/$AD8</f>
        <v>4.3912175648702596E-2</v>
      </c>
      <c r="AA16" s="120">
        <f>AA8/$AD8</f>
        <v>1.1976047904191617E-2</v>
      </c>
      <c r="AB16" s="120">
        <f>AB8/$AD8</f>
        <v>3.9920159680638723E-2</v>
      </c>
      <c r="AC16" s="120">
        <f>AC8/$AD8</f>
        <v>2.7944111776447105E-2</v>
      </c>
      <c r="AI16" t="s">
        <v>6</v>
      </c>
      <c r="AJ16" s="124" t="s">
        <v>221</v>
      </c>
      <c r="AK16" t="str">
        <f t="shared" si="0"/>
        <v>Plob=Porites lobata</v>
      </c>
      <c r="AL16" t="s">
        <v>434</v>
      </c>
    </row>
    <row r="17" spans="1:38" x14ac:dyDescent="0.2">
      <c r="A17" s="3" t="s">
        <v>4</v>
      </c>
      <c r="B17" s="2">
        <v>2</v>
      </c>
      <c r="C17" s="3" t="s">
        <v>16</v>
      </c>
      <c r="E17" s="36" t="s">
        <v>15</v>
      </c>
      <c r="F17" s="36" t="s">
        <v>13</v>
      </c>
      <c r="G17" s="38">
        <v>6</v>
      </c>
      <c r="J17" s="120">
        <f t="shared" ref="J17:AC17" si="8">J9/$AD9</f>
        <v>1.3888888888888888E-2</v>
      </c>
      <c r="K17" s="120">
        <f t="shared" si="8"/>
        <v>1.984126984126984E-3</v>
      </c>
      <c r="L17" s="120">
        <f t="shared" si="8"/>
        <v>0.3888888888888889</v>
      </c>
      <c r="M17" s="120">
        <f t="shared" si="8"/>
        <v>0</v>
      </c>
      <c r="N17" s="120">
        <f t="shared" si="8"/>
        <v>0.2638888888888889</v>
      </c>
      <c r="O17" s="120">
        <f t="shared" si="8"/>
        <v>0</v>
      </c>
      <c r="P17" s="120">
        <f t="shared" si="8"/>
        <v>0</v>
      </c>
      <c r="Q17" s="120">
        <f t="shared" si="8"/>
        <v>3.7698412698412696E-2</v>
      </c>
      <c r="R17" s="120">
        <f t="shared" si="8"/>
        <v>0</v>
      </c>
      <c r="S17" s="120">
        <f t="shared" si="8"/>
        <v>1.5873015873015872E-2</v>
      </c>
      <c r="T17" s="120">
        <f t="shared" si="8"/>
        <v>1.984126984126984E-3</v>
      </c>
      <c r="U17" s="120">
        <f t="shared" si="8"/>
        <v>0</v>
      </c>
      <c r="V17" s="120">
        <f t="shared" si="8"/>
        <v>3.7698412698412696E-2</v>
      </c>
      <c r="W17" s="120">
        <f t="shared" si="8"/>
        <v>0.14087301587301587</v>
      </c>
      <c r="X17" s="120">
        <f t="shared" si="8"/>
        <v>1.5873015873015872E-2</v>
      </c>
      <c r="Y17" s="120">
        <f t="shared" si="8"/>
        <v>7.5396825396825393E-2</v>
      </c>
      <c r="Z17" s="120">
        <f t="shared" si="8"/>
        <v>1.984126984126984E-3</v>
      </c>
      <c r="AA17" s="120">
        <f t="shared" si="8"/>
        <v>0</v>
      </c>
      <c r="AB17" s="120">
        <f t="shared" si="8"/>
        <v>3.968253968253968E-3</v>
      </c>
      <c r="AC17" s="120">
        <f t="shared" si="8"/>
        <v>0</v>
      </c>
      <c r="AI17" t="s">
        <v>37</v>
      </c>
      <c r="AJ17" s="124" t="s">
        <v>226</v>
      </c>
      <c r="AK17" t="str">
        <f t="shared" si="0"/>
        <v>Pmal=Pavona maldivensis</v>
      </c>
      <c r="AL17" t="s">
        <v>435</v>
      </c>
    </row>
    <row r="18" spans="1:38" x14ac:dyDescent="0.2">
      <c r="A18" s="3" t="s">
        <v>4</v>
      </c>
      <c r="B18" s="2">
        <v>2</v>
      </c>
      <c r="C18" s="3" t="s">
        <v>16</v>
      </c>
      <c r="E18" s="43"/>
      <c r="F18" s="39" t="s">
        <v>23</v>
      </c>
      <c r="G18" s="40">
        <v>2</v>
      </c>
      <c r="AI18" t="s">
        <v>12</v>
      </c>
      <c r="AJ18" s="124" t="s">
        <v>218</v>
      </c>
      <c r="AK18" t="str">
        <f t="shared" si="0"/>
        <v>Pmea=Pocillopora meandrina</v>
      </c>
      <c r="AL18" t="s">
        <v>436</v>
      </c>
    </row>
    <row r="19" spans="1:38" x14ac:dyDescent="0.2">
      <c r="A19" s="3" t="s">
        <v>4</v>
      </c>
      <c r="B19" s="2">
        <v>2</v>
      </c>
      <c r="C19" s="3" t="s">
        <v>16</v>
      </c>
      <c r="E19" s="43"/>
      <c r="F19" s="39" t="s">
        <v>16</v>
      </c>
      <c r="G19" s="40">
        <v>58</v>
      </c>
      <c r="AI19" t="s">
        <v>10</v>
      </c>
      <c r="AJ19" s="124" t="s">
        <v>219</v>
      </c>
      <c r="AK19" t="str">
        <f t="shared" si="0"/>
        <v>Pnie=Psammocora nierstraszi</v>
      </c>
      <c r="AL19" t="s">
        <v>437</v>
      </c>
    </row>
    <row r="20" spans="1:38" x14ac:dyDescent="0.2">
      <c r="A20" s="3" t="s">
        <v>4</v>
      </c>
      <c r="B20" s="2">
        <v>2</v>
      </c>
      <c r="C20" s="3" t="s">
        <v>16</v>
      </c>
      <c r="E20" s="43"/>
      <c r="F20" s="39" t="s">
        <v>9</v>
      </c>
      <c r="G20" s="40">
        <v>111</v>
      </c>
      <c r="AI20" t="s">
        <v>33</v>
      </c>
      <c r="AJ20" s="124" t="s">
        <v>223</v>
      </c>
      <c r="AK20" t="str">
        <f t="shared" si="0"/>
        <v>Pste=Psammocora stellata</v>
      </c>
      <c r="AL20" t="s">
        <v>438</v>
      </c>
    </row>
    <row r="21" spans="1:38" x14ac:dyDescent="0.2">
      <c r="A21" s="3" t="s">
        <v>4</v>
      </c>
      <c r="B21" s="2">
        <v>3</v>
      </c>
      <c r="C21" s="3" t="s">
        <v>16</v>
      </c>
      <c r="E21" s="43"/>
      <c r="F21" s="39" t="s">
        <v>5</v>
      </c>
      <c r="G21" s="40">
        <v>97</v>
      </c>
      <c r="AI21" t="s">
        <v>7</v>
      </c>
      <c r="AJ21" s="124" t="s">
        <v>220</v>
      </c>
      <c r="AK21" t="str">
        <f t="shared" si="0"/>
        <v>Pvar=Pavona varians</v>
      </c>
      <c r="AL21" t="s">
        <v>439</v>
      </c>
    </row>
    <row r="22" spans="1:38" x14ac:dyDescent="0.2">
      <c r="A22" s="3" t="s">
        <v>4</v>
      </c>
      <c r="B22" s="2">
        <v>3</v>
      </c>
      <c r="C22" s="3" t="s">
        <v>16</v>
      </c>
      <c r="E22" s="43"/>
      <c r="F22" s="39" t="s">
        <v>8</v>
      </c>
      <c r="G22" s="40">
        <v>17</v>
      </c>
      <c r="AI22" t="s">
        <v>36</v>
      </c>
      <c r="AJ22" s="124" t="s">
        <v>222</v>
      </c>
      <c r="AK22" t="str">
        <f t="shared" si="0"/>
        <v>Pver=Psammocora verrilli</v>
      </c>
      <c r="AL22" t="s">
        <v>440</v>
      </c>
    </row>
    <row r="23" spans="1:38" x14ac:dyDescent="0.2">
      <c r="A23" s="3" t="s">
        <v>4</v>
      </c>
      <c r="B23" s="2">
        <v>3</v>
      </c>
      <c r="C23" s="3" t="s">
        <v>16</v>
      </c>
      <c r="E23" s="43"/>
      <c r="F23" s="39" t="s">
        <v>14</v>
      </c>
      <c r="G23" s="40">
        <v>4</v>
      </c>
    </row>
    <row r="24" spans="1:38" x14ac:dyDescent="0.2">
      <c r="A24" s="3" t="s">
        <v>4</v>
      </c>
      <c r="B24" s="2">
        <v>3</v>
      </c>
      <c r="C24" s="3" t="s">
        <v>16</v>
      </c>
      <c r="E24" s="43"/>
      <c r="F24" s="39" t="s">
        <v>17</v>
      </c>
      <c r="G24" s="40">
        <v>3</v>
      </c>
    </row>
    <row r="25" spans="1:38" x14ac:dyDescent="0.2">
      <c r="A25" s="3" t="s">
        <v>4</v>
      </c>
      <c r="B25" s="2">
        <v>3</v>
      </c>
      <c r="C25" s="3" t="s">
        <v>16</v>
      </c>
      <c r="E25" s="43"/>
      <c r="F25" s="39" t="s">
        <v>11</v>
      </c>
      <c r="G25" s="40">
        <v>55</v>
      </c>
    </row>
    <row r="26" spans="1:38" x14ac:dyDescent="0.2">
      <c r="A26" s="3" t="s">
        <v>4</v>
      </c>
      <c r="B26" s="2">
        <v>3</v>
      </c>
      <c r="C26" s="3" t="s">
        <v>16</v>
      </c>
      <c r="E26" s="43"/>
      <c r="F26" s="39" t="s">
        <v>6</v>
      </c>
      <c r="G26" s="40">
        <v>52</v>
      </c>
    </row>
    <row r="27" spans="1:38" x14ac:dyDescent="0.2">
      <c r="A27" s="3" t="s">
        <v>4</v>
      </c>
      <c r="B27" s="2">
        <v>3</v>
      </c>
      <c r="C27" s="3" t="s">
        <v>16</v>
      </c>
      <c r="E27" s="43"/>
      <c r="F27" s="39" t="s">
        <v>12</v>
      </c>
      <c r="G27" s="40">
        <v>40</v>
      </c>
    </row>
    <row r="28" spans="1:38" x14ac:dyDescent="0.2">
      <c r="A28" s="3" t="s">
        <v>4</v>
      </c>
      <c r="B28" s="2">
        <v>4</v>
      </c>
      <c r="C28" s="3" t="s">
        <v>16</v>
      </c>
      <c r="E28" s="43"/>
      <c r="F28" s="39" t="s">
        <v>10</v>
      </c>
      <c r="G28" s="40">
        <v>2</v>
      </c>
    </row>
    <row r="29" spans="1:38" x14ac:dyDescent="0.2">
      <c r="A29" s="3" t="s">
        <v>4</v>
      </c>
      <c r="B29" s="2">
        <v>4</v>
      </c>
      <c r="C29" s="3" t="s">
        <v>16</v>
      </c>
      <c r="E29" s="43"/>
      <c r="F29" s="39" t="s">
        <v>7</v>
      </c>
      <c r="G29" s="40">
        <v>90</v>
      </c>
    </row>
    <row r="30" spans="1:38" x14ac:dyDescent="0.2">
      <c r="A30" s="3" t="s">
        <v>4</v>
      </c>
      <c r="B30" s="2">
        <v>4</v>
      </c>
      <c r="C30" s="3" t="s">
        <v>16</v>
      </c>
      <c r="E30" s="36" t="s">
        <v>48</v>
      </c>
      <c r="F30" s="44"/>
      <c r="G30" s="38">
        <v>537</v>
      </c>
    </row>
    <row r="31" spans="1:38" x14ac:dyDescent="0.2">
      <c r="A31" s="3" t="s">
        <v>4</v>
      </c>
      <c r="B31" s="2">
        <v>4</v>
      </c>
      <c r="C31" s="3" t="s">
        <v>16</v>
      </c>
      <c r="E31" s="36" t="s">
        <v>32</v>
      </c>
      <c r="F31" s="36" t="s">
        <v>13</v>
      </c>
      <c r="G31" s="38">
        <v>34</v>
      </c>
    </row>
    <row r="32" spans="1:38" x14ac:dyDescent="0.2">
      <c r="A32" s="3" t="s">
        <v>4</v>
      </c>
      <c r="B32" s="2">
        <v>4</v>
      </c>
      <c r="C32" s="3" t="s">
        <v>16</v>
      </c>
      <c r="E32" s="43"/>
      <c r="F32" s="39" t="s">
        <v>23</v>
      </c>
      <c r="G32" s="40">
        <v>11</v>
      </c>
    </row>
    <row r="33" spans="1:33" x14ac:dyDescent="0.2">
      <c r="A33" s="3" t="s">
        <v>4</v>
      </c>
      <c r="B33" s="2">
        <v>4</v>
      </c>
      <c r="C33" s="3" t="s">
        <v>16</v>
      </c>
      <c r="E33" s="43"/>
      <c r="F33" s="39" t="s">
        <v>16</v>
      </c>
      <c r="G33" s="40">
        <v>156</v>
      </c>
    </row>
    <row r="34" spans="1:33" x14ac:dyDescent="0.2">
      <c r="A34" s="3" t="s">
        <v>4</v>
      </c>
      <c r="B34" s="2">
        <v>4</v>
      </c>
      <c r="C34" s="3" t="s">
        <v>16</v>
      </c>
      <c r="E34" s="43"/>
      <c r="F34" s="39" t="s">
        <v>9</v>
      </c>
      <c r="G34" s="40">
        <v>1</v>
      </c>
    </row>
    <row r="35" spans="1:33" x14ac:dyDescent="0.2">
      <c r="A35" s="3" t="s">
        <v>4</v>
      </c>
      <c r="B35" s="2">
        <v>4</v>
      </c>
      <c r="C35" s="3" t="s">
        <v>16</v>
      </c>
      <c r="E35" s="43"/>
      <c r="F35" s="39" t="s">
        <v>5</v>
      </c>
      <c r="G35" s="40">
        <v>50</v>
      </c>
    </row>
    <row r="36" spans="1:33" x14ac:dyDescent="0.2">
      <c r="A36" s="3" t="s">
        <v>4</v>
      </c>
      <c r="B36" s="2">
        <v>4</v>
      </c>
      <c r="C36" s="3" t="s">
        <v>16</v>
      </c>
      <c r="E36" s="43"/>
      <c r="F36" s="39" t="s">
        <v>34</v>
      </c>
      <c r="G36" s="40">
        <v>4</v>
      </c>
    </row>
    <row r="37" spans="1:33" x14ac:dyDescent="0.2">
      <c r="A37" s="3" t="s">
        <v>4</v>
      </c>
      <c r="B37" s="2">
        <v>4</v>
      </c>
      <c r="C37" s="3" t="s">
        <v>16</v>
      </c>
      <c r="E37" s="43"/>
      <c r="F37" s="39" t="s">
        <v>8</v>
      </c>
      <c r="G37" s="40">
        <v>45</v>
      </c>
    </row>
    <row r="38" spans="1:33" x14ac:dyDescent="0.2">
      <c r="A38" s="3" t="s">
        <v>4</v>
      </c>
      <c r="B38" s="2">
        <v>4</v>
      </c>
      <c r="C38" s="3" t="s">
        <v>16</v>
      </c>
      <c r="E38" s="43"/>
      <c r="F38" s="39" t="s">
        <v>14</v>
      </c>
      <c r="G38" s="40">
        <v>1</v>
      </c>
    </row>
    <row r="39" spans="1:33" x14ac:dyDescent="0.2">
      <c r="A39" s="3" t="s">
        <v>4</v>
      </c>
      <c r="B39" s="2">
        <v>4</v>
      </c>
      <c r="C39" s="3" t="s">
        <v>16</v>
      </c>
      <c r="E39" s="43"/>
      <c r="F39" s="39" t="s">
        <v>17</v>
      </c>
      <c r="G39" s="40">
        <v>31</v>
      </c>
    </row>
    <row r="40" spans="1:33" x14ac:dyDescent="0.2">
      <c r="A40" s="3" t="s">
        <v>4</v>
      </c>
      <c r="B40" s="2">
        <v>5</v>
      </c>
      <c r="C40" s="3" t="s">
        <v>16</v>
      </c>
      <c r="E40" s="43"/>
      <c r="F40" s="39" t="s">
        <v>30</v>
      </c>
      <c r="G40" s="40">
        <v>1</v>
      </c>
    </row>
    <row r="41" spans="1:33" x14ac:dyDescent="0.2">
      <c r="A41" s="3" t="s">
        <v>4</v>
      </c>
      <c r="B41" s="2">
        <v>5</v>
      </c>
      <c r="C41" s="3" t="s">
        <v>16</v>
      </c>
      <c r="E41" s="43"/>
      <c r="F41" s="39" t="s">
        <v>11</v>
      </c>
      <c r="G41" s="40">
        <v>46</v>
      </c>
    </row>
    <row r="42" spans="1:33" x14ac:dyDescent="0.2">
      <c r="A42" s="3" t="s">
        <v>4</v>
      </c>
      <c r="B42" s="2">
        <v>5</v>
      </c>
      <c r="C42" s="3" t="s">
        <v>16</v>
      </c>
      <c r="E42" s="43"/>
      <c r="F42" s="39" t="s">
        <v>6</v>
      </c>
      <c r="G42" s="40">
        <v>21</v>
      </c>
    </row>
    <row r="43" spans="1:33" x14ac:dyDescent="0.2">
      <c r="A43" s="3" t="s">
        <v>4</v>
      </c>
      <c r="B43" s="2">
        <v>5</v>
      </c>
      <c r="C43" s="3" t="s">
        <v>16</v>
      </c>
      <c r="E43" s="43"/>
      <c r="F43" s="39" t="s">
        <v>37</v>
      </c>
      <c r="G43" s="40">
        <v>3</v>
      </c>
    </row>
    <row r="44" spans="1:33" x14ac:dyDescent="0.2">
      <c r="A44" s="3" t="s">
        <v>4</v>
      </c>
      <c r="B44" s="2">
        <v>6</v>
      </c>
      <c r="C44" s="3" t="s">
        <v>16</v>
      </c>
      <c r="E44" s="43"/>
      <c r="F44" s="39" t="s">
        <v>12</v>
      </c>
      <c r="G44" s="40">
        <v>35</v>
      </c>
    </row>
    <row r="45" spans="1:33" x14ac:dyDescent="0.2">
      <c r="A45" s="3" t="s">
        <v>4</v>
      </c>
      <c r="B45" s="2">
        <v>6</v>
      </c>
      <c r="C45" s="3" t="s">
        <v>16</v>
      </c>
      <c r="E45" s="43"/>
      <c r="F45" s="39" t="s">
        <v>10</v>
      </c>
      <c r="G45" s="40">
        <v>22</v>
      </c>
      <c r="I45" s="121"/>
      <c r="J45" s="122" t="s">
        <v>242</v>
      </c>
      <c r="K45" s="122"/>
      <c r="L45" s="122"/>
      <c r="M45" s="107"/>
      <c r="N45" s="122" t="s">
        <v>243</v>
      </c>
      <c r="O45" s="122"/>
      <c r="P45" s="122"/>
      <c r="Q45" s="107"/>
      <c r="R45" s="122" t="s">
        <v>234</v>
      </c>
      <c r="S45" s="122"/>
      <c r="T45" s="122"/>
      <c r="U45" s="107"/>
      <c r="V45" s="122" t="s">
        <v>235</v>
      </c>
      <c r="W45" s="122"/>
      <c r="X45" s="122"/>
      <c r="Y45" s="107"/>
      <c r="Z45" s="122" t="s">
        <v>232</v>
      </c>
      <c r="AA45" s="122"/>
      <c r="AB45" s="122"/>
      <c r="AC45" s="107"/>
      <c r="AD45" s="122" t="s">
        <v>233</v>
      </c>
      <c r="AE45" s="122"/>
      <c r="AF45" s="122"/>
    </row>
    <row r="46" spans="1:33" x14ac:dyDescent="0.2">
      <c r="A46" s="3" t="s">
        <v>4</v>
      </c>
      <c r="B46" s="2">
        <v>6</v>
      </c>
      <c r="C46" s="3" t="s">
        <v>16</v>
      </c>
      <c r="E46" s="43"/>
      <c r="F46" s="39" t="s">
        <v>33</v>
      </c>
      <c r="G46" s="40">
        <v>6</v>
      </c>
      <c r="I46" s="121" t="s">
        <v>2</v>
      </c>
      <c r="J46" s="123" t="s">
        <v>238</v>
      </c>
      <c r="K46" s="123" t="s">
        <v>59</v>
      </c>
      <c r="L46" s="123" t="s">
        <v>237</v>
      </c>
      <c r="M46" s="119" t="s">
        <v>404</v>
      </c>
      <c r="N46" s="123" t="s">
        <v>238</v>
      </c>
      <c r="O46" s="123" t="s">
        <v>59</v>
      </c>
      <c r="P46" s="123" t="s">
        <v>237</v>
      </c>
      <c r="Q46" s="107"/>
      <c r="R46" s="123" t="s">
        <v>238</v>
      </c>
      <c r="S46" s="123" t="s">
        <v>59</v>
      </c>
      <c r="T46" s="123" t="s">
        <v>237</v>
      </c>
      <c r="U46" s="107"/>
      <c r="V46" s="123" t="s">
        <v>238</v>
      </c>
      <c r="W46" s="123" t="s">
        <v>59</v>
      </c>
      <c r="X46" s="123" t="s">
        <v>237</v>
      </c>
      <c r="Y46" s="107"/>
      <c r="Z46" s="123" t="s">
        <v>238</v>
      </c>
      <c r="AA46" s="123" t="s">
        <v>59</v>
      </c>
      <c r="AB46" s="123" t="s">
        <v>237</v>
      </c>
      <c r="AC46" s="107"/>
      <c r="AD46" s="123" t="s">
        <v>238</v>
      </c>
      <c r="AE46" s="123" t="s">
        <v>59</v>
      </c>
      <c r="AF46" s="123" t="s">
        <v>237</v>
      </c>
    </row>
    <row r="47" spans="1:33" x14ac:dyDescent="0.2">
      <c r="A47" s="3" t="s">
        <v>4</v>
      </c>
      <c r="B47" s="2">
        <v>6</v>
      </c>
      <c r="C47" s="3" t="s">
        <v>16</v>
      </c>
      <c r="E47" s="43"/>
      <c r="F47" s="39" t="s">
        <v>7</v>
      </c>
      <c r="G47" s="40">
        <v>20</v>
      </c>
      <c r="I47" s="124" t="s">
        <v>229</v>
      </c>
      <c r="J47" s="123">
        <v>5</v>
      </c>
      <c r="K47" s="123">
        <v>3.7</v>
      </c>
      <c r="L47" s="123">
        <v>1.5</v>
      </c>
      <c r="M47" s="120">
        <v>1.059322033898305E-2</v>
      </c>
      <c r="N47" s="123">
        <v>6</v>
      </c>
      <c r="O47" s="123">
        <v>4.5</v>
      </c>
      <c r="P47" s="123">
        <v>4.5999999999999996</v>
      </c>
      <c r="Q47" s="120">
        <v>1.11731843575419E-2</v>
      </c>
      <c r="R47" s="121"/>
      <c r="S47" s="114"/>
      <c r="T47" s="114"/>
      <c r="U47" s="120">
        <v>0</v>
      </c>
      <c r="V47" s="121"/>
      <c r="W47" s="114"/>
      <c r="X47" s="114"/>
      <c r="Y47" s="120">
        <v>0</v>
      </c>
      <c r="Z47" s="123">
        <v>34</v>
      </c>
      <c r="AA47" s="123">
        <v>6.2</v>
      </c>
      <c r="AB47" s="123">
        <v>6.6</v>
      </c>
      <c r="AC47" s="120">
        <v>6.7864271457085831E-2</v>
      </c>
      <c r="AD47" s="123">
        <v>7</v>
      </c>
      <c r="AE47" s="123">
        <v>7.9</v>
      </c>
      <c r="AF47" s="123">
        <v>6.9</v>
      </c>
      <c r="AG47" s="120">
        <v>1.3888888888888888E-2</v>
      </c>
    </row>
    <row r="48" spans="1:33" x14ac:dyDescent="0.2">
      <c r="A48" s="3" t="s">
        <v>4</v>
      </c>
      <c r="B48" s="2">
        <v>6</v>
      </c>
      <c r="C48" s="3" t="s">
        <v>16</v>
      </c>
      <c r="E48" s="43"/>
      <c r="F48" s="39" t="s">
        <v>36</v>
      </c>
      <c r="G48" s="40">
        <v>14</v>
      </c>
      <c r="I48" s="124" t="s">
        <v>231</v>
      </c>
      <c r="J48" s="121"/>
      <c r="K48" s="114"/>
      <c r="L48" s="114"/>
      <c r="M48" s="120">
        <v>0</v>
      </c>
      <c r="N48" s="123">
        <v>2</v>
      </c>
      <c r="O48" s="123">
        <v>22</v>
      </c>
      <c r="P48" s="123">
        <v>9</v>
      </c>
      <c r="Q48" s="120">
        <v>3.7243947858472998E-3</v>
      </c>
      <c r="R48" s="123">
        <v>2</v>
      </c>
      <c r="S48" s="123" t="s">
        <v>368</v>
      </c>
      <c r="T48" s="123">
        <v>22</v>
      </c>
      <c r="U48" s="120">
        <v>3.937007874015748E-3</v>
      </c>
      <c r="V48" s="123">
        <v>1</v>
      </c>
      <c r="W48" s="123">
        <v>31</v>
      </c>
      <c r="X48" s="125"/>
      <c r="Y48" s="120">
        <v>1.9455252918287938E-3</v>
      </c>
      <c r="Z48" s="123">
        <v>11</v>
      </c>
      <c r="AA48" s="123" t="s">
        <v>376</v>
      </c>
      <c r="AB48" s="123" t="s">
        <v>379</v>
      </c>
      <c r="AC48" s="120">
        <v>2.1956087824351298E-2</v>
      </c>
      <c r="AD48" s="123">
        <v>1</v>
      </c>
      <c r="AE48" s="123">
        <v>33</v>
      </c>
      <c r="AF48" s="125"/>
      <c r="AG48" s="120">
        <v>1.984126984126984E-3</v>
      </c>
    </row>
    <row r="49" spans="1:33" x14ac:dyDescent="0.2">
      <c r="A49" s="3" t="s">
        <v>4</v>
      </c>
      <c r="B49" s="2">
        <v>6</v>
      </c>
      <c r="C49" s="3" t="s">
        <v>16</v>
      </c>
      <c r="E49" s="36" t="s">
        <v>49</v>
      </c>
      <c r="F49" s="44"/>
      <c r="G49" s="38">
        <v>501</v>
      </c>
      <c r="I49" s="124" t="s">
        <v>236</v>
      </c>
      <c r="J49" s="123">
        <v>93</v>
      </c>
      <c r="K49" s="123" t="s">
        <v>335</v>
      </c>
      <c r="L49" s="123" t="s">
        <v>336</v>
      </c>
      <c r="M49" s="120">
        <v>0.19703389830508475</v>
      </c>
      <c r="N49" s="123">
        <v>58</v>
      </c>
      <c r="O49" s="123" t="s">
        <v>337</v>
      </c>
      <c r="P49" s="123" t="s">
        <v>338</v>
      </c>
      <c r="Q49" s="120">
        <v>0.10800744878957169</v>
      </c>
      <c r="R49" s="123">
        <v>132</v>
      </c>
      <c r="S49" s="123">
        <v>12</v>
      </c>
      <c r="T49" s="123">
        <v>71</v>
      </c>
      <c r="U49" s="120">
        <v>0.25984251968503935</v>
      </c>
      <c r="V49" s="123">
        <v>93</v>
      </c>
      <c r="W49" s="123">
        <v>3</v>
      </c>
      <c r="X49" s="123">
        <v>5.5</v>
      </c>
      <c r="Y49" s="120">
        <v>0.18093385214007782</v>
      </c>
      <c r="Z49" s="123">
        <v>156</v>
      </c>
      <c r="AA49" s="123" t="s">
        <v>356</v>
      </c>
      <c r="AB49" s="123" t="s">
        <v>380</v>
      </c>
      <c r="AC49" s="120">
        <v>0.31137724550898205</v>
      </c>
      <c r="AD49" s="123">
        <v>196</v>
      </c>
      <c r="AE49" s="123" t="s">
        <v>346</v>
      </c>
      <c r="AF49" s="123" t="s">
        <v>381</v>
      </c>
      <c r="AG49" s="120">
        <v>0.3888888888888889</v>
      </c>
    </row>
    <row r="50" spans="1:33" x14ac:dyDescent="0.2">
      <c r="A50" s="3" t="s">
        <v>4</v>
      </c>
      <c r="B50" s="2">
        <v>6</v>
      </c>
      <c r="C50" s="3" t="s">
        <v>16</v>
      </c>
      <c r="E50" s="36" t="s">
        <v>35</v>
      </c>
      <c r="F50" s="36" t="s">
        <v>13</v>
      </c>
      <c r="G50" s="38">
        <v>7</v>
      </c>
      <c r="I50" s="124" t="s">
        <v>216</v>
      </c>
      <c r="J50" s="123">
        <v>52</v>
      </c>
      <c r="K50" s="123" t="s">
        <v>339</v>
      </c>
      <c r="L50" s="123" t="s">
        <v>340</v>
      </c>
      <c r="M50" s="120">
        <v>0.11016949152542373</v>
      </c>
      <c r="N50" s="123">
        <v>111</v>
      </c>
      <c r="O50" s="123" t="s">
        <v>341</v>
      </c>
      <c r="P50" s="123" t="s">
        <v>342</v>
      </c>
      <c r="Q50" s="120">
        <v>0.20670391061452514</v>
      </c>
      <c r="R50" s="121"/>
      <c r="S50" s="114"/>
      <c r="T50" s="114"/>
      <c r="U50" s="120">
        <v>0</v>
      </c>
      <c r="V50" s="121"/>
      <c r="W50" s="114"/>
      <c r="X50" s="114"/>
      <c r="Y50" s="120">
        <v>0</v>
      </c>
      <c r="Z50" s="123">
        <v>1</v>
      </c>
      <c r="AA50" s="123" t="s">
        <v>382</v>
      </c>
      <c r="AB50" s="125"/>
      <c r="AC50" s="120">
        <v>1.996007984031936E-3</v>
      </c>
      <c r="AD50" s="123"/>
      <c r="AE50" s="114"/>
      <c r="AF50" s="114"/>
      <c r="AG50" s="120">
        <v>0</v>
      </c>
    </row>
    <row r="51" spans="1:33" x14ac:dyDescent="0.2">
      <c r="A51" s="3" t="s">
        <v>4</v>
      </c>
      <c r="B51" s="2">
        <v>6</v>
      </c>
      <c r="C51" s="3" t="s">
        <v>16</v>
      </c>
      <c r="E51" s="43"/>
      <c r="F51" s="39" t="s">
        <v>23</v>
      </c>
      <c r="G51" s="40">
        <v>1</v>
      </c>
      <c r="I51" s="124" t="s">
        <v>217</v>
      </c>
      <c r="J51" s="123">
        <v>63</v>
      </c>
      <c r="K51" s="123" t="s">
        <v>343</v>
      </c>
      <c r="L51" s="123" t="s">
        <v>344</v>
      </c>
      <c r="M51" s="120">
        <v>0.13347457627118645</v>
      </c>
      <c r="N51" s="123">
        <v>97</v>
      </c>
      <c r="O51" s="123" t="s">
        <v>345</v>
      </c>
      <c r="P51" s="123" t="s">
        <v>342</v>
      </c>
      <c r="Q51" s="120">
        <v>0.18063314711359404</v>
      </c>
      <c r="R51" s="123">
        <v>101</v>
      </c>
      <c r="S51" s="123">
        <v>12.5</v>
      </c>
      <c r="T51" s="123">
        <v>34.200000000000003</v>
      </c>
      <c r="U51" s="120">
        <v>0.19881889763779528</v>
      </c>
      <c r="V51" s="123">
        <v>24</v>
      </c>
      <c r="W51" s="123">
        <v>3.6</v>
      </c>
      <c r="X51" s="123">
        <v>5.4</v>
      </c>
      <c r="Y51" s="120">
        <v>4.6692607003891051E-2</v>
      </c>
      <c r="Z51" s="123">
        <v>50</v>
      </c>
      <c r="AA51" s="123" t="s">
        <v>352</v>
      </c>
      <c r="AB51" s="123" t="s">
        <v>383</v>
      </c>
      <c r="AC51" s="120">
        <v>9.9800399201596807E-2</v>
      </c>
      <c r="AD51" s="123">
        <v>133</v>
      </c>
      <c r="AE51" s="123" t="s">
        <v>384</v>
      </c>
      <c r="AF51" s="123" t="s">
        <v>385</v>
      </c>
      <c r="AG51" s="120">
        <v>0.2638888888888889</v>
      </c>
    </row>
    <row r="52" spans="1:33" x14ac:dyDescent="0.2">
      <c r="A52" s="3" t="s">
        <v>4</v>
      </c>
      <c r="B52" s="2">
        <v>6</v>
      </c>
      <c r="C52" s="3" t="s">
        <v>16</v>
      </c>
      <c r="E52" s="43"/>
      <c r="F52" s="39" t="s">
        <v>16</v>
      </c>
      <c r="G52" s="40">
        <v>196</v>
      </c>
      <c r="I52" s="124" t="s">
        <v>230</v>
      </c>
      <c r="J52" s="123">
        <v>9</v>
      </c>
      <c r="K52" s="123">
        <v>11</v>
      </c>
      <c r="L52" s="123">
        <v>11</v>
      </c>
      <c r="M52" s="120">
        <v>1.9067796610169493E-2</v>
      </c>
      <c r="N52" s="121"/>
      <c r="O52" s="114"/>
      <c r="P52" s="114"/>
      <c r="Q52" s="120">
        <v>0</v>
      </c>
      <c r="R52" s="121"/>
      <c r="S52" s="114"/>
      <c r="T52" s="114"/>
      <c r="U52" s="120">
        <v>0</v>
      </c>
      <c r="V52" s="121"/>
      <c r="W52" s="114"/>
      <c r="X52" s="114"/>
      <c r="Y52" s="120">
        <v>0</v>
      </c>
      <c r="Z52" s="123"/>
      <c r="AA52" s="114"/>
      <c r="AB52" s="114"/>
      <c r="AC52" s="120">
        <v>0</v>
      </c>
      <c r="AD52" s="123"/>
      <c r="AE52" s="114"/>
      <c r="AF52" s="114"/>
      <c r="AG52" s="120">
        <v>0</v>
      </c>
    </row>
    <row r="53" spans="1:33" x14ac:dyDescent="0.2">
      <c r="A53" s="3" t="s">
        <v>4</v>
      </c>
      <c r="B53" s="2">
        <v>6</v>
      </c>
      <c r="C53" s="3" t="s">
        <v>16</v>
      </c>
      <c r="E53" s="43"/>
      <c r="F53" s="39" t="s">
        <v>5</v>
      </c>
      <c r="G53" s="40">
        <v>133</v>
      </c>
      <c r="I53" s="124" t="s">
        <v>227</v>
      </c>
      <c r="J53" s="123">
        <v>9</v>
      </c>
      <c r="K53" s="123" t="s">
        <v>346</v>
      </c>
      <c r="L53" s="123" t="s">
        <v>347</v>
      </c>
      <c r="M53" s="120">
        <v>1.9067796610169493E-2</v>
      </c>
      <c r="N53" s="123">
        <v>3</v>
      </c>
      <c r="O53" s="123" t="s">
        <v>348</v>
      </c>
      <c r="P53" s="123" t="s">
        <v>349</v>
      </c>
      <c r="Q53" s="120">
        <v>5.5865921787709499E-3</v>
      </c>
      <c r="R53" s="123">
        <v>1</v>
      </c>
      <c r="S53" s="123" t="s">
        <v>335</v>
      </c>
      <c r="T53" s="125"/>
      <c r="U53" s="120">
        <v>1.968503937007874E-3</v>
      </c>
      <c r="V53" s="121"/>
      <c r="W53" s="114"/>
      <c r="X53" s="114"/>
      <c r="Y53" s="120">
        <v>0</v>
      </c>
      <c r="Z53" s="123">
        <v>31</v>
      </c>
      <c r="AA53" s="123" t="s">
        <v>359</v>
      </c>
      <c r="AB53" s="123" t="s">
        <v>386</v>
      </c>
      <c r="AC53" s="120">
        <v>6.1876247504990017E-2</v>
      </c>
      <c r="AD53" s="123">
        <v>8</v>
      </c>
      <c r="AE53" s="123" t="s">
        <v>387</v>
      </c>
      <c r="AF53" s="123" t="s">
        <v>388</v>
      </c>
      <c r="AG53" s="120">
        <v>1.5873015873015872E-2</v>
      </c>
    </row>
    <row r="54" spans="1:33" x14ac:dyDescent="0.2">
      <c r="A54" s="3" t="s">
        <v>4</v>
      </c>
      <c r="B54" s="2">
        <v>6</v>
      </c>
      <c r="C54" s="3" t="s">
        <v>16</v>
      </c>
      <c r="E54" s="43"/>
      <c r="F54" s="39" t="s">
        <v>8</v>
      </c>
      <c r="G54" s="40">
        <v>19</v>
      </c>
      <c r="I54" s="124" t="s">
        <v>226</v>
      </c>
      <c r="J54" s="121"/>
      <c r="K54" s="114"/>
      <c r="L54" s="114"/>
      <c r="M54" s="120">
        <v>0</v>
      </c>
      <c r="N54" s="121"/>
      <c r="O54" s="114"/>
      <c r="P54" s="114"/>
      <c r="Q54" s="120">
        <v>0</v>
      </c>
      <c r="R54" s="121"/>
      <c r="S54" s="114"/>
      <c r="T54" s="114"/>
      <c r="U54" s="120">
        <v>0</v>
      </c>
      <c r="V54" s="121"/>
      <c r="W54" s="114"/>
      <c r="X54" s="114"/>
      <c r="Y54" s="120">
        <v>0</v>
      </c>
      <c r="Z54" s="123">
        <v>3</v>
      </c>
      <c r="AA54" s="123">
        <v>20</v>
      </c>
      <c r="AB54" s="123">
        <v>20</v>
      </c>
      <c r="AC54" s="120">
        <v>5.9880239520958087E-3</v>
      </c>
      <c r="AD54" s="123">
        <v>8</v>
      </c>
      <c r="AE54" s="123" t="s">
        <v>389</v>
      </c>
      <c r="AF54" s="123" t="s">
        <v>390</v>
      </c>
      <c r="AG54" s="120">
        <v>1.5873015873015872E-2</v>
      </c>
    </row>
    <row r="55" spans="1:33" x14ac:dyDescent="0.2">
      <c r="A55" s="3" t="s">
        <v>4</v>
      </c>
      <c r="B55" s="2">
        <v>6</v>
      </c>
      <c r="C55" s="3" t="s">
        <v>16</v>
      </c>
      <c r="E55" s="43"/>
      <c r="F55" s="39" t="s">
        <v>17</v>
      </c>
      <c r="G55" s="40">
        <v>6</v>
      </c>
      <c r="I55" s="124" t="s">
        <v>220</v>
      </c>
      <c r="J55" s="123">
        <v>89</v>
      </c>
      <c r="K55" s="123">
        <v>32</v>
      </c>
      <c r="L55" s="123">
        <v>51</v>
      </c>
      <c r="M55" s="120">
        <v>0.1885593220338983</v>
      </c>
      <c r="N55" s="123">
        <v>90</v>
      </c>
      <c r="O55" s="123">
        <v>76</v>
      </c>
      <c r="P55" s="123" t="s">
        <v>350</v>
      </c>
      <c r="Q55" s="120">
        <v>0.16759776536312848</v>
      </c>
      <c r="R55" s="123">
        <v>2</v>
      </c>
      <c r="S55" s="123">
        <v>7.5</v>
      </c>
      <c r="T55" s="123">
        <v>0.6</v>
      </c>
      <c r="U55" s="120">
        <v>3.937007874015748E-3</v>
      </c>
      <c r="V55" s="121"/>
      <c r="W55" s="114"/>
      <c r="X55" s="114"/>
      <c r="Y55" s="120">
        <v>0</v>
      </c>
      <c r="Z55" s="123">
        <v>20</v>
      </c>
      <c r="AA55" s="123" t="s">
        <v>335</v>
      </c>
      <c r="AB55" s="123" t="s">
        <v>391</v>
      </c>
      <c r="AC55" s="120">
        <v>3.9920159680638723E-2</v>
      </c>
      <c r="AD55" s="123">
        <v>2</v>
      </c>
      <c r="AE55" s="123" t="s">
        <v>368</v>
      </c>
      <c r="AF55" s="123">
        <v>89</v>
      </c>
      <c r="AG55" s="120">
        <v>3.968253968253968E-3</v>
      </c>
    </row>
    <row r="56" spans="1:33" x14ac:dyDescent="0.2">
      <c r="A56" s="3" t="s">
        <v>4</v>
      </c>
      <c r="B56" s="2">
        <v>6</v>
      </c>
      <c r="C56" s="3" t="s">
        <v>16</v>
      </c>
      <c r="E56" s="43"/>
      <c r="F56" s="39" t="s">
        <v>40</v>
      </c>
      <c r="G56" s="40">
        <v>1</v>
      </c>
      <c r="I56" s="124" t="s">
        <v>224</v>
      </c>
      <c r="J56" s="121"/>
      <c r="K56" s="114"/>
      <c r="L56" s="114"/>
      <c r="M56" s="120">
        <v>0</v>
      </c>
      <c r="N56" s="123">
        <v>4</v>
      </c>
      <c r="O56" s="123">
        <v>79</v>
      </c>
      <c r="P56" s="123">
        <v>89</v>
      </c>
      <c r="Q56" s="120">
        <v>7.4487895716945996E-3</v>
      </c>
      <c r="R56" s="121"/>
      <c r="S56" s="114"/>
      <c r="T56" s="114"/>
      <c r="U56" s="120">
        <v>0</v>
      </c>
      <c r="V56" s="121"/>
      <c r="W56" s="114"/>
      <c r="X56" s="114"/>
      <c r="Y56" s="120">
        <v>0</v>
      </c>
      <c r="Z56" s="123">
        <v>1</v>
      </c>
      <c r="AA56" s="123" t="s">
        <v>392</v>
      </c>
      <c r="AB56" s="125"/>
      <c r="AC56" s="120">
        <v>1.996007984031936E-3</v>
      </c>
      <c r="AD56" s="123"/>
      <c r="AE56" s="114"/>
      <c r="AF56" s="114"/>
      <c r="AG56" s="120">
        <v>0</v>
      </c>
    </row>
    <row r="57" spans="1:33" x14ac:dyDescent="0.2">
      <c r="A57" s="3" t="s">
        <v>4</v>
      </c>
      <c r="B57" s="2">
        <v>6</v>
      </c>
      <c r="C57" s="3" t="s">
        <v>16</v>
      </c>
      <c r="E57" s="43"/>
      <c r="F57" s="39" t="s">
        <v>11</v>
      </c>
      <c r="G57" s="40">
        <v>19</v>
      </c>
      <c r="I57" s="124" t="s">
        <v>334</v>
      </c>
      <c r="J57" s="121"/>
      <c r="K57" s="114"/>
      <c r="L57" s="114"/>
      <c r="M57" s="120">
        <v>0</v>
      </c>
      <c r="N57" s="121"/>
      <c r="O57" s="114"/>
      <c r="P57" s="114"/>
      <c r="Q57" s="120">
        <v>0</v>
      </c>
      <c r="R57" s="121"/>
      <c r="S57" s="114"/>
      <c r="T57" s="114"/>
      <c r="U57" s="120">
        <v>0</v>
      </c>
      <c r="V57" s="121"/>
      <c r="W57" s="114"/>
      <c r="X57" s="114"/>
      <c r="Y57" s="120">
        <v>0</v>
      </c>
      <c r="Z57" s="123"/>
      <c r="AA57" s="114"/>
      <c r="AB57" s="114"/>
      <c r="AC57" s="120">
        <v>0</v>
      </c>
      <c r="AD57" s="123">
        <v>1</v>
      </c>
      <c r="AE57" s="123" t="s">
        <v>393</v>
      </c>
      <c r="AF57" s="125"/>
      <c r="AG57" s="120">
        <v>1.984126984126984E-3</v>
      </c>
    </row>
    <row r="58" spans="1:33" x14ac:dyDescent="0.2">
      <c r="A58" s="3" t="s">
        <v>4</v>
      </c>
      <c r="B58" s="2">
        <v>7</v>
      </c>
      <c r="C58" s="3" t="s">
        <v>16</v>
      </c>
      <c r="E58" s="43"/>
      <c r="F58" s="39" t="s">
        <v>6</v>
      </c>
      <c r="G58" s="40">
        <v>71</v>
      </c>
      <c r="I58" s="124" t="s">
        <v>218</v>
      </c>
      <c r="J58" s="123">
        <v>20</v>
      </c>
      <c r="K58" s="123" t="s">
        <v>351</v>
      </c>
      <c r="L58" s="123" t="s">
        <v>352</v>
      </c>
      <c r="M58" s="120">
        <v>4.2372881355932202E-2</v>
      </c>
      <c r="N58" s="123">
        <v>40</v>
      </c>
      <c r="O58" s="123" t="s">
        <v>353</v>
      </c>
      <c r="P58" s="123" t="s">
        <v>354</v>
      </c>
      <c r="Q58" s="120">
        <v>7.4487895716946001E-2</v>
      </c>
      <c r="R58" s="123">
        <v>89</v>
      </c>
      <c r="S58" s="123" t="s">
        <v>369</v>
      </c>
      <c r="T58" s="123" t="s">
        <v>370</v>
      </c>
      <c r="U58" s="120">
        <v>0.17519685039370078</v>
      </c>
      <c r="V58" s="123">
        <v>75</v>
      </c>
      <c r="W58" s="123" t="s">
        <v>343</v>
      </c>
      <c r="X58" s="123" t="s">
        <v>371</v>
      </c>
      <c r="Y58" s="120">
        <v>0.14591439688715954</v>
      </c>
      <c r="Z58" s="123">
        <v>35</v>
      </c>
      <c r="AA58" s="123" t="s">
        <v>365</v>
      </c>
      <c r="AB58" s="123" t="s">
        <v>379</v>
      </c>
      <c r="AC58" s="120">
        <v>6.9860279441117765E-2</v>
      </c>
      <c r="AD58" s="123">
        <v>38</v>
      </c>
      <c r="AE58" s="123" t="s">
        <v>394</v>
      </c>
      <c r="AF58" s="123" t="s">
        <v>379</v>
      </c>
      <c r="AG58" s="120">
        <v>7.5396825396825393E-2</v>
      </c>
    </row>
    <row r="59" spans="1:33" x14ac:dyDescent="0.2">
      <c r="A59" s="3" t="s">
        <v>4</v>
      </c>
      <c r="B59" s="2">
        <v>7</v>
      </c>
      <c r="C59" s="3" t="s">
        <v>16</v>
      </c>
      <c r="E59" s="43"/>
      <c r="F59" s="39" t="s">
        <v>37</v>
      </c>
      <c r="G59" s="40">
        <v>8</v>
      </c>
      <c r="I59" s="124" t="s">
        <v>215</v>
      </c>
      <c r="J59" s="121"/>
      <c r="K59" s="114"/>
      <c r="L59" s="114"/>
      <c r="M59" s="120">
        <v>0</v>
      </c>
      <c r="N59" s="121"/>
      <c r="O59" s="114"/>
      <c r="P59" s="114"/>
      <c r="Q59" s="120">
        <v>0</v>
      </c>
      <c r="R59" s="121"/>
      <c r="S59" s="114"/>
      <c r="T59" s="114"/>
      <c r="U59" s="120">
        <v>0</v>
      </c>
      <c r="V59" s="121"/>
      <c r="W59" s="114"/>
      <c r="X59" s="114"/>
      <c r="Y59" s="120">
        <v>0</v>
      </c>
      <c r="Z59" s="123">
        <v>4</v>
      </c>
      <c r="AA59" s="123" t="s">
        <v>395</v>
      </c>
      <c r="AB59" s="123" t="s">
        <v>343</v>
      </c>
      <c r="AC59" s="120">
        <v>7.9840319361277438E-3</v>
      </c>
      <c r="AD59" s="123"/>
      <c r="AE59" s="114"/>
      <c r="AF59" s="114"/>
      <c r="AG59" s="120">
        <v>0</v>
      </c>
    </row>
    <row r="60" spans="1:33" x14ac:dyDescent="0.2">
      <c r="A60" s="3" t="s">
        <v>4</v>
      </c>
      <c r="B60" s="2">
        <v>7</v>
      </c>
      <c r="C60" s="3" t="s">
        <v>16</v>
      </c>
      <c r="E60" s="43"/>
      <c r="F60" s="39" t="s">
        <v>12</v>
      </c>
      <c r="G60" s="40">
        <v>38</v>
      </c>
      <c r="I60" s="124" t="s">
        <v>214</v>
      </c>
      <c r="J60" s="123">
        <v>27</v>
      </c>
      <c r="K60" s="123" t="s">
        <v>351</v>
      </c>
      <c r="L60" s="123" t="s">
        <v>348</v>
      </c>
      <c r="M60" s="120">
        <v>5.7203389830508475E-2</v>
      </c>
      <c r="N60" s="123">
        <v>17</v>
      </c>
      <c r="O60" s="123" t="s">
        <v>355</v>
      </c>
      <c r="P60" s="123" t="s">
        <v>356</v>
      </c>
      <c r="Q60" s="120">
        <v>3.165735567970205E-2</v>
      </c>
      <c r="R60" s="123">
        <v>11</v>
      </c>
      <c r="S60" s="123" t="s">
        <v>372</v>
      </c>
      <c r="T60" s="123" t="s">
        <v>373</v>
      </c>
      <c r="U60" s="120">
        <v>2.1653543307086614E-2</v>
      </c>
      <c r="V60" s="123">
        <v>90</v>
      </c>
      <c r="W60" s="123">
        <v>46</v>
      </c>
      <c r="X60" s="123">
        <v>82</v>
      </c>
      <c r="Y60" s="120">
        <v>0.17509727626459143</v>
      </c>
      <c r="Z60" s="123">
        <v>45</v>
      </c>
      <c r="AA60" s="123" t="s">
        <v>396</v>
      </c>
      <c r="AB60" s="123" t="s">
        <v>397</v>
      </c>
      <c r="AC60" s="120">
        <v>8.9820359281437126E-2</v>
      </c>
      <c r="AD60" s="123">
        <v>19</v>
      </c>
      <c r="AE60" s="123" t="s">
        <v>384</v>
      </c>
      <c r="AF60" s="123" t="s">
        <v>346</v>
      </c>
      <c r="AG60" s="120">
        <v>3.7698412698412696E-2</v>
      </c>
    </row>
    <row r="61" spans="1:33" x14ac:dyDescent="0.2">
      <c r="A61" s="3" t="s">
        <v>4</v>
      </c>
      <c r="B61" s="2">
        <v>7</v>
      </c>
      <c r="C61" s="3" t="s">
        <v>16</v>
      </c>
      <c r="E61" s="43"/>
      <c r="F61" s="39" t="s">
        <v>10</v>
      </c>
      <c r="G61" s="40">
        <v>1</v>
      </c>
      <c r="I61" s="124" t="s">
        <v>225</v>
      </c>
      <c r="J61" s="121"/>
      <c r="K61" s="114"/>
      <c r="L61" s="114"/>
      <c r="M61" s="120">
        <v>0</v>
      </c>
      <c r="N61" s="121"/>
      <c r="O61" s="114"/>
      <c r="P61" s="114"/>
      <c r="Q61" s="120">
        <v>0</v>
      </c>
      <c r="R61" s="121"/>
      <c r="S61" s="114"/>
      <c r="T61" s="114"/>
      <c r="U61" s="120">
        <v>0</v>
      </c>
      <c r="V61" s="123">
        <v>18</v>
      </c>
      <c r="W61" s="123" t="s">
        <v>374</v>
      </c>
      <c r="X61" s="123" t="s">
        <v>375</v>
      </c>
      <c r="Y61" s="120">
        <v>3.5019455252918288E-2</v>
      </c>
      <c r="Z61" s="123">
        <v>1</v>
      </c>
      <c r="AA61" s="123" t="s">
        <v>364</v>
      </c>
      <c r="AB61" s="125"/>
      <c r="AC61" s="120">
        <v>1.996007984031936E-3</v>
      </c>
      <c r="AD61" s="123"/>
      <c r="AE61" s="114"/>
      <c r="AF61" s="114"/>
      <c r="AG61" s="120">
        <v>0</v>
      </c>
    </row>
    <row r="62" spans="1:33" x14ac:dyDescent="0.2">
      <c r="A62" s="3" t="s">
        <v>4</v>
      </c>
      <c r="B62" s="2">
        <v>7</v>
      </c>
      <c r="C62" s="3" t="s">
        <v>16</v>
      </c>
      <c r="E62" s="43"/>
      <c r="F62" s="39" t="s">
        <v>7</v>
      </c>
      <c r="G62" s="40">
        <v>2</v>
      </c>
      <c r="I62" s="124" t="s">
        <v>228</v>
      </c>
      <c r="J62" s="123">
        <v>32</v>
      </c>
      <c r="K62" s="123">
        <v>2.9</v>
      </c>
      <c r="L62" s="123">
        <v>3.2</v>
      </c>
      <c r="M62" s="120">
        <v>6.7796610169491525E-2</v>
      </c>
      <c r="N62" s="123">
        <v>55</v>
      </c>
      <c r="O62" s="123">
        <v>3.1</v>
      </c>
      <c r="P62" s="123">
        <v>3.1</v>
      </c>
      <c r="Q62" s="120">
        <v>0.10242085661080075</v>
      </c>
      <c r="R62" s="123">
        <v>3</v>
      </c>
      <c r="S62" s="123">
        <v>1</v>
      </c>
      <c r="T62" s="123">
        <v>0.8</v>
      </c>
      <c r="U62" s="120">
        <v>5.905511811023622E-3</v>
      </c>
      <c r="V62" s="121"/>
      <c r="W62" s="114"/>
      <c r="X62" s="114"/>
      <c r="Y62" s="120">
        <v>0</v>
      </c>
      <c r="Z62" s="123">
        <v>46</v>
      </c>
      <c r="AA62" s="123">
        <v>2.9</v>
      </c>
      <c r="AB62" s="123">
        <v>3.1</v>
      </c>
      <c r="AC62" s="120">
        <v>9.1816367265469059E-2</v>
      </c>
      <c r="AD62" s="123">
        <v>19</v>
      </c>
      <c r="AE62" s="123">
        <v>3.3</v>
      </c>
      <c r="AF62" s="123">
        <v>2.4</v>
      </c>
      <c r="AG62" s="120">
        <v>3.7698412698412696E-2</v>
      </c>
    </row>
    <row r="63" spans="1:33" x14ac:dyDescent="0.2">
      <c r="A63" s="3" t="s">
        <v>4</v>
      </c>
      <c r="B63" s="2">
        <v>7</v>
      </c>
      <c r="C63" s="3" t="s">
        <v>16</v>
      </c>
      <c r="E63" s="43"/>
      <c r="F63" s="39" t="s">
        <v>39</v>
      </c>
      <c r="G63" s="40">
        <v>2</v>
      </c>
      <c r="I63" s="124" t="s">
        <v>221</v>
      </c>
      <c r="J63" s="123">
        <v>71</v>
      </c>
      <c r="K63" s="123" t="s">
        <v>357</v>
      </c>
      <c r="L63" s="123" t="s">
        <v>358</v>
      </c>
      <c r="M63" s="120">
        <v>0.15042372881355931</v>
      </c>
      <c r="N63" s="123">
        <v>52</v>
      </c>
      <c r="O63" s="123" t="s">
        <v>359</v>
      </c>
      <c r="P63" s="123" t="s">
        <v>360</v>
      </c>
      <c r="Q63" s="120">
        <v>9.683426443202979E-2</v>
      </c>
      <c r="R63" s="123">
        <v>167</v>
      </c>
      <c r="S63" s="123" t="s">
        <v>376</v>
      </c>
      <c r="T63" s="123" t="s">
        <v>352</v>
      </c>
      <c r="U63" s="120">
        <v>0.32874015748031499</v>
      </c>
      <c r="V63" s="123">
        <v>213</v>
      </c>
      <c r="W63" s="123">
        <v>48</v>
      </c>
      <c r="X63" s="123" t="s">
        <v>368</v>
      </c>
      <c r="Y63" s="120">
        <v>0.4143968871595331</v>
      </c>
      <c r="Z63" s="123">
        <v>21</v>
      </c>
      <c r="AA63" s="123" t="s">
        <v>398</v>
      </c>
      <c r="AB63" s="123" t="s">
        <v>399</v>
      </c>
      <c r="AC63" s="120">
        <v>4.1916167664670656E-2</v>
      </c>
      <c r="AD63" s="123">
        <v>71</v>
      </c>
      <c r="AE63" s="123" t="s">
        <v>358</v>
      </c>
      <c r="AF63" s="123" t="s">
        <v>400</v>
      </c>
      <c r="AG63" s="120">
        <v>0.14087301587301587</v>
      </c>
    </row>
    <row r="64" spans="1:33" x14ac:dyDescent="0.2">
      <c r="A64" s="3" t="s">
        <v>4</v>
      </c>
      <c r="B64" s="2">
        <v>7</v>
      </c>
      <c r="C64" s="3" t="s">
        <v>16</v>
      </c>
      <c r="E64" s="36" t="s">
        <v>50</v>
      </c>
      <c r="F64" s="44"/>
      <c r="G64" s="38">
        <v>504</v>
      </c>
      <c r="I64" s="124" t="s">
        <v>219</v>
      </c>
      <c r="J64" s="123">
        <v>2</v>
      </c>
      <c r="K64" s="123" t="s">
        <v>361</v>
      </c>
      <c r="L64" s="123" t="s">
        <v>362</v>
      </c>
      <c r="M64" s="120">
        <v>4.2372881355932203E-3</v>
      </c>
      <c r="N64" s="123">
        <v>2</v>
      </c>
      <c r="O64" s="123" t="s">
        <v>363</v>
      </c>
      <c r="P64" s="123" t="s">
        <v>364</v>
      </c>
      <c r="Q64" s="120">
        <v>3.7243947858472998E-3</v>
      </c>
      <c r="R64" s="121"/>
      <c r="S64" s="114"/>
      <c r="T64" s="114"/>
      <c r="U64" s="120">
        <v>0</v>
      </c>
      <c r="V64" s="121"/>
      <c r="W64" s="114"/>
      <c r="X64" s="114"/>
      <c r="Y64" s="120">
        <v>0</v>
      </c>
      <c r="Z64" s="123">
        <v>22</v>
      </c>
      <c r="AA64" s="123">
        <v>21</v>
      </c>
      <c r="AB64" s="123">
        <v>27</v>
      </c>
      <c r="AC64" s="120">
        <v>4.3912175648702596E-2</v>
      </c>
      <c r="AD64" s="123">
        <v>1</v>
      </c>
      <c r="AE64" s="123" t="s">
        <v>401</v>
      </c>
      <c r="AF64" s="125"/>
      <c r="AG64" s="120">
        <v>1.984126984126984E-3</v>
      </c>
    </row>
    <row r="65" spans="1:33" x14ac:dyDescent="0.2">
      <c r="A65" s="3" t="s">
        <v>4</v>
      </c>
      <c r="B65" s="2">
        <v>7</v>
      </c>
      <c r="C65" s="3" t="s">
        <v>16</v>
      </c>
      <c r="E65" s="36" t="s">
        <v>29</v>
      </c>
      <c r="F65" s="36" t="s">
        <v>23</v>
      </c>
      <c r="G65" s="38">
        <v>1</v>
      </c>
      <c r="I65" s="124" t="s">
        <v>223</v>
      </c>
      <c r="J65" s="121"/>
      <c r="K65" s="114"/>
      <c r="L65" s="114"/>
      <c r="M65" s="120">
        <v>0</v>
      </c>
      <c r="N65" s="121"/>
      <c r="O65" s="114"/>
      <c r="P65" s="114"/>
      <c r="Q65" s="120">
        <v>0</v>
      </c>
      <c r="R65" s="121"/>
      <c r="S65" s="114"/>
      <c r="T65" s="114"/>
      <c r="U65" s="120">
        <v>0</v>
      </c>
      <c r="V65" s="121"/>
      <c r="W65" s="114"/>
      <c r="X65" s="114"/>
      <c r="Y65" s="120">
        <v>0</v>
      </c>
      <c r="Z65" s="123">
        <v>6</v>
      </c>
      <c r="AA65" s="123">
        <v>14</v>
      </c>
      <c r="AB65" s="123">
        <v>27</v>
      </c>
      <c r="AC65" s="120">
        <v>1.1976047904191617E-2</v>
      </c>
      <c r="AD65" s="123"/>
      <c r="AE65" s="114"/>
      <c r="AF65" s="114"/>
      <c r="AG65" s="120">
        <v>0</v>
      </c>
    </row>
    <row r="66" spans="1:33" x14ac:dyDescent="0.2">
      <c r="A66" s="3" t="s">
        <v>4</v>
      </c>
      <c r="B66" s="2">
        <v>7</v>
      </c>
      <c r="C66" s="3" t="s">
        <v>16</v>
      </c>
      <c r="E66" s="43"/>
      <c r="F66" s="39" t="s">
        <v>16</v>
      </c>
      <c r="G66" s="40">
        <v>93</v>
      </c>
      <c r="I66" s="124" t="s">
        <v>222</v>
      </c>
      <c r="J66" s="121"/>
      <c r="K66" s="114"/>
      <c r="L66" s="114"/>
      <c r="M66" s="120">
        <v>0</v>
      </c>
      <c r="N66" s="121"/>
      <c r="O66" s="114"/>
      <c r="P66" s="114"/>
      <c r="Q66" s="120">
        <v>0</v>
      </c>
      <c r="R66" s="121"/>
      <c r="S66" s="114"/>
      <c r="T66" s="114"/>
      <c r="U66" s="120">
        <v>0</v>
      </c>
      <c r="V66" s="121"/>
      <c r="W66" s="114"/>
      <c r="X66" s="114"/>
      <c r="Y66" s="120">
        <v>0</v>
      </c>
      <c r="Z66" s="123">
        <v>14</v>
      </c>
      <c r="AA66" s="123">
        <v>7</v>
      </c>
      <c r="AB66" s="123">
        <v>8.6</v>
      </c>
      <c r="AC66" s="120">
        <v>2.7944111776447105E-2</v>
      </c>
      <c r="AD66" s="123"/>
      <c r="AE66" s="114"/>
      <c r="AF66" s="114"/>
      <c r="AG66" s="120">
        <v>0</v>
      </c>
    </row>
    <row r="67" spans="1:33" x14ac:dyDescent="0.2">
      <c r="A67" s="3" t="s">
        <v>4</v>
      </c>
      <c r="B67" s="2">
        <v>7</v>
      </c>
      <c r="C67" s="3" t="s">
        <v>16</v>
      </c>
      <c r="E67" s="43"/>
      <c r="F67" s="39" t="s">
        <v>5</v>
      </c>
      <c r="G67" s="40">
        <v>24</v>
      </c>
      <c r="I67" s="126" t="s">
        <v>45</v>
      </c>
      <c r="J67" s="126">
        <v>472</v>
      </c>
      <c r="K67" s="127" t="s">
        <v>365</v>
      </c>
      <c r="L67" s="127" t="s">
        <v>359</v>
      </c>
      <c r="M67" s="107"/>
      <c r="N67" s="127">
        <v>537</v>
      </c>
      <c r="O67" s="127" t="s">
        <v>366</v>
      </c>
      <c r="P67" s="127" t="s">
        <v>367</v>
      </c>
      <c r="Q67" s="107"/>
      <c r="R67" s="127">
        <v>508</v>
      </c>
      <c r="S67" s="127" t="s">
        <v>372</v>
      </c>
      <c r="T67" s="127" t="s">
        <v>377</v>
      </c>
      <c r="U67" s="107"/>
      <c r="V67" s="127">
        <v>514</v>
      </c>
      <c r="W67" s="127">
        <v>61</v>
      </c>
      <c r="X67" s="127" t="s">
        <v>378</v>
      </c>
      <c r="Y67" s="107"/>
      <c r="Z67" s="127">
        <v>501</v>
      </c>
      <c r="AA67" s="127" t="s">
        <v>380</v>
      </c>
      <c r="AB67" s="127" t="s">
        <v>402</v>
      </c>
      <c r="AC67" s="107"/>
      <c r="AD67" s="127">
        <v>504</v>
      </c>
      <c r="AE67" s="127" t="s">
        <v>348</v>
      </c>
      <c r="AF67" s="127" t="s">
        <v>403</v>
      </c>
    </row>
    <row r="68" spans="1:33" x14ac:dyDescent="0.2">
      <c r="A68" s="3" t="s">
        <v>4</v>
      </c>
      <c r="B68" s="2">
        <v>7</v>
      </c>
      <c r="C68" s="3" t="s">
        <v>16</v>
      </c>
      <c r="E68" s="43"/>
      <c r="F68" s="39" t="s">
        <v>8</v>
      </c>
      <c r="G68" s="40">
        <v>90</v>
      </c>
    </row>
    <row r="69" spans="1:33" x14ac:dyDescent="0.2">
      <c r="A69" s="3" t="s">
        <v>4</v>
      </c>
      <c r="B69" s="2">
        <v>7</v>
      </c>
      <c r="C69" s="3" t="s">
        <v>16</v>
      </c>
      <c r="E69" s="43"/>
      <c r="F69" s="39" t="s">
        <v>30</v>
      </c>
      <c r="G69" s="40">
        <v>18</v>
      </c>
    </row>
    <row r="70" spans="1:33" x14ac:dyDescent="0.2">
      <c r="A70" s="3" t="s">
        <v>4</v>
      </c>
      <c r="B70" s="2">
        <v>7</v>
      </c>
      <c r="C70" s="3" t="s">
        <v>16</v>
      </c>
      <c r="E70" s="43"/>
      <c r="F70" s="39" t="s">
        <v>6</v>
      </c>
      <c r="G70" s="40">
        <v>213</v>
      </c>
      <c r="I70" s="121"/>
      <c r="J70" s="122" t="s">
        <v>242</v>
      </c>
      <c r="K70" s="122"/>
      <c r="L70" s="122"/>
      <c r="M70" s="107"/>
      <c r="N70" s="122" t="s">
        <v>243</v>
      </c>
      <c r="O70" s="122"/>
      <c r="P70" s="122"/>
      <c r="Q70" s="107"/>
    </row>
    <row r="71" spans="1:33" x14ac:dyDescent="0.2">
      <c r="A71" s="3" t="s">
        <v>4</v>
      </c>
      <c r="B71" s="2">
        <v>7</v>
      </c>
      <c r="C71" s="3" t="s">
        <v>16</v>
      </c>
      <c r="E71" s="43"/>
      <c r="F71" s="39" t="s">
        <v>12</v>
      </c>
      <c r="G71" s="40">
        <v>75</v>
      </c>
      <c r="I71" s="121" t="s">
        <v>2</v>
      </c>
      <c r="J71" s="123" t="s">
        <v>238</v>
      </c>
      <c r="K71" s="123" t="s">
        <v>59</v>
      </c>
      <c r="L71" s="123" t="s">
        <v>237</v>
      </c>
      <c r="M71" s="119" t="s">
        <v>404</v>
      </c>
      <c r="N71" s="123" t="s">
        <v>238</v>
      </c>
      <c r="O71" s="123" t="s">
        <v>59</v>
      </c>
      <c r="P71" s="123" t="s">
        <v>237</v>
      </c>
      <c r="Q71" s="119" t="s">
        <v>404</v>
      </c>
    </row>
    <row r="72" spans="1:33" x14ac:dyDescent="0.2">
      <c r="A72" s="3" t="s">
        <v>4</v>
      </c>
      <c r="B72" s="2">
        <v>8</v>
      </c>
      <c r="C72" s="3" t="s">
        <v>16</v>
      </c>
      <c r="E72" s="36" t="s">
        <v>51</v>
      </c>
      <c r="F72" s="44"/>
      <c r="G72" s="38">
        <v>514</v>
      </c>
      <c r="I72" s="124" t="s">
        <v>229</v>
      </c>
      <c r="J72" s="123">
        <v>5</v>
      </c>
      <c r="K72" s="123">
        <v>3.7</v>
      </c>
      <c r="L72" s="123">
        <v>1.5</v>
      </c>
      <c r="M72" s="120">
        <v>1.059322033898305E-2</v>
      </c>
      <c r="N72" s="123">
        <v>6</v>
      </c>
      <c r="O72" s="123">
        <v>4.5</v>
      </c>
      <c r="P72" s="123">
        <v>4.5999999999999996</v>
      </c>
      <c r="Q72" s="120">
        <v>1.11731843575419E-2</v>
      </c>
    </row>
    <row r="73" spans="1:33" x14ac:dyDescent="0.2">
      <c r="A73" s="3" t="s">
        <v>4</v>
      </c>
      <c r="B73" s="2">
        <v>8</v>
      </c>
      <c r="C73" s="3" t="s">
        <v>16</v>
      </c>
      <c r="E73" s="36" t="s">
        <v>41</v>
      </c>
      <c r="F73" s="36" t="s">
        <v>23</v>
      </c>
      <c r="G73" s="38">
        <v>2</v>
      </c>
      <c r="I73" s="124" t="s">
        <v>231</v>
      </c>
      <c r="J73" s="121"/>
      <c r="K73" s="114"/>
      <c r="L73" s="114"/>
      <c r="M73" s="120">
        <v>0</v>
      </c>
      <c r="N73" s="123">
        <v>2</v>
      </c>
      <c r="O73" s="123">
        <v>22</v>
      </c>
      <c r="P73" s="123">
        <v>9</v>
      </c>
      <c r="Q73" s="120">
        <v>3.7243947858472998E-3</v>
      </c>
    </row>
    <row r="74" spans="1:33" x14ac:dyDescent="0.2">
      <c r="A74" s="3" t="s">
        <v>4</v>
      </c>
      <c r="B74" s="2">
        <v>8</v>
      </c>
      <c r="C74" s="3" t="s">
        <v>16</v>
      </c>
      <c r="E74" s="43"/>
      <c r="F74" s="39" t="s">
        <v>16</v>
      </c>
      <c r="G74" s="40">
        <v>132</v>
      </c>
      <c r="I74" s="124" t="s">
        <v>236</v>
      </c>
      <c r="J74" s="123">
        <v>93</v>
      </c>
      <c r="K74" s="123" t="s">
        <v>335</v>
      </c>
      <c r="L74" s="123" t="s">
        <v>336</v>
      </c>
      <c r="M74" s="120">
        <v>0.19703389830508475</v>
      </c>
      <c r="N74" s="123">
        <v>58</v>
      </c>
      <c r="O74" s="123" t="s">
        <v>337</v>
      </c>
      <c r="P74" s="123" t="s">
        <v>338</v>
      </c>
      <c r="Q74" s="120">
        <v>0.10800744878957169</v>
      </c>
    </row>
    <row r="75" spans="1:33" x14ac:dyDescent="0.2">
      <c r="A75" s="3" t="s">
        <v>4</v>
      </c>
      <c r="B75" s="2">
        <v>8</v>
      </c>
      <c r="C75" s="3" t="s">
        <v>16</v>
      </c>
      <c r="E75" s="43"/>
      <c r="F75" s="39" t="s">
        <v>5</v>
      </c>
      <c r="G75" s="40">
        <v>101</v>
      </c>
      <c r="I75" s="124" t="s">
        <v>216</v>
      </c>
      <c r="J75" s="123">
        <v>52</v>
      </c>
      <c r="K75" s="123" t="s">
        <v>339</v>
      </c>
      <c r="L75" s="123" t="s">
        <v>340</v>
      </c>
      <c r="M75" s="120">
        <v>0.11016949152542373</v>
      </c>
      <c r="N75" s="123">
        <v>111</v>
      </c>
      <c r="O75" s="123" t="s">
        <v>341</v>
      </c>
      <c r="P75" s="123" t="s">
        <v>342</v>
      </c>
      <c r="Q75" s="120">
        <v>0.20670391061452514</v>
      </c>
    </row>
    <row r="76" spans="1:33" x14ac:dyDescent="0.2">
      <c r="A76" s="3" t="s">
        <v>4</v>
      </c>
      <c r="B76" s="2">
        <v>8</v>
      </c>
      <c r="C76" s="3" t="s">
        <v>16</v>
      </c>
      <c r="E76" s="43"/>
      <c r="F76" s="39" t="s">
        <v>8</v>
      </c>
      <c r="G76" s="40">
        <v>11</v>
      </c>
      <c r="I76" s="124" t="s">
        <v>217</v>
      </c>
      <c r="J76" s="123">
        <v>63</v>
      </c>
      <c r="K76" s="123" t="s">
        <v>343</v>
      </c>
      <c r="L76" s="123" t="s">
        <v>344</v>
      </c>
      <c r="M76" s="120">
        <v>0.13347457627118645</v>
      </c>
      <c r="N76" s="123">
        <v>97</v>
      </c>
      <c r="O76" s="123" t="s">
        <v>345</v>
      </c>
      <c r="P76" s="123" t="s">
        <v>342</v>
      </c>
      <c r="Q76" s="120">
        <v>0.18063314711359404</v>
      </c>
    </row>
    <row r="77" spans="1:33" x14ac:dyDescent="0.2">
      <c r="A77" s="3" t="s">
        <v>4</v>
      </c>
      <c r="B77" s="2">
        <v>8</v>
      </c>
      <c r="C77" s="3" t="s">
        <v>16</v>
      </c>
      <c r="E77" s="43"/>
      <c r="F77" s="39" t="s">
        <v>17</v>
      </c>
      <c r="G77" s="40">
        <v>1</v>
      </c>
      <c r="I77" s="124" t="s">
        <v>230</v>
      </c>
      <c r="J77" s="123">
        <v>9</v>
      </c>
      <c r="K77" s="123">
        <v>11</v>
      </c>
      <c r="L77" s="123">
        <v>11</v>
      </c>
      <c r="M77" s="120">
        <v>1.9067796610169493E-2</v>
      </c>
      <c r="N77" s="121"/>
      <c r="O77" s="114"/>
      <c r="P77" s="114"/>
      <c r="Q77" s="120">
        <v>0</v>
      </c>
    </row>
    <row r="78" spans="1:33" x14ac:dyDescent="0.2">
      <c r="A78" s="3" t="s">
        <v>4</v>
      </c>
      <c r="B78" s="2">
        <v>8</v>
      </c>
      <c r="C78" s="3" t="s">
        <v>16</v>
      </c>
      <c r="E78" s="43"/>
      <c r="F78" s="39" t="s">
        <v>11</v>
      </c>
      <c r="G78" s="40">
        <v>3</v>
      </c>
      <c r="I78" s="124" t="s">
        <v>227</v>
      </c>
      <c r="J78" s="123">
        <v>9</v>
      </c>
      <c r="K78" s="123" t="s">
        <v>346</v>
      </c>
      <c r="L78" s="123" t="s">
        <v>347</v>
      </c>
      <c r="M78" s="120">
        <v>1.9067796610169493E-2</v>
      </c>
      <c r="N78" s="123">
        <v>3</v>
      </c>
      <c r="O78" s="123" t="s">
        <v>348</v>
      </c>
      <c r="P78" s="123" t="s">
        <v>349</v>
      </c>
      <c r="Q78" s="120">
        <v>5.5865921787709499E-3</v>
      </c>
    </row>
    <row r="79" spans="1:33" x14ac:dyDescent="0.2">
      <c r="A79" s="3" t="s">
        <v>4</v>
      </c>
      <c r="B79" s="2">
        <v>8</v>
      </c>
      <c r="C79" s="3" t="s">
        <v>16</v>
      </c>
      <c r="E79" s="43"/>
      <c r="F79" s="39" t="s">
        <v>6</v>
      </c>
      <c r="G79" s="40">
        <v>167</v>
      </c>
      <c r="I79" s="124" t="s">
        <v>220</v>
      </c>
      <c r="J79" s="123">
        <v>89</v>
      </c>
      <c r="K79" s="123">
        <v>32</v>
      </c>
      <c r="L79" s="123">
        <v>51</v>
      </c>
      <c r="M79" s="120">
        <v>0.1885593220338983</v>
      </c>
      <c r="N79" s="123">
        <v>90</v>
      </c>
      <c r="O79" s="123">
        <v>76</v>
      </c>
      <c r="P79" s="123" t="s">
        <v>350</v>
      </c>
      <c r="Q79" s="120">
        <v>0.16759776536312848</v>
      </c>
    </row>
    <row r="80" spans="1:33" x14ac:dyDescent="0.2">
      <c r="A80" s="3" t="s">
        <v>4</v>
      </c>
      <c r="B80" s="2">
        <v>8</v>
      </c>
      <c r="C80" s="3" t="s">
        <v>16</v>
      </c>
      <c r="E80" s="43"/>
      <c r="F80" s="39" t="s">
        <v>12</v>
      </c>
      <c r="G80" s="40">
        <v>89</v>
      </c>
      <c r="I80" s="124" t="s">
        <v>224</v>
      </c>
      <c r="J80" s="121"/>
      <c r="K80" s="114"/>
      <c r="L80" s="114"/>
      <c r="M80" s="120">
        <v>0</v>
      </c>
      <c r="N80" s="123">
        <v>4</v>
      </c>
      <c r="O80" s="123">
        <v>79</v>
      </c>
      <c r="P80" s="123">
        <v>89</v>
      </c>
      <c r="Q80" s="120">
        <v>7.4487895716945996E-3</v>
      </c>
    </row>
    <row r="81" spans="1:25" x14ac:dyDescent="0.2">
      <c r="A81" s="3" t="s">
        <v>4</v>
      </c>
      <c r="B81" s="2">
        <v>8</v>
      </c>
      <c r="C81" s="3" t="s">
        <v>16</v>
      </c>
      <c r="E81" s="43"/>
      <c r="F81" s="39" t="s">
        <v>7</v>
      </c>
      <c r="G81" s="40">
        <v>2</v>
      </c>
      <c r="I81" s="124" t="s">
        <v>218</v>
      </c>
      <c r="J81" s="123">
        <v>20</v>
      </c>
      <c r="K81" s="123" t="s">
        <v>351</v>
      </c>
      <c r="L81" s="123" t="s">
        <v>352</v>
      </c>
      <c r="M81" s="120">
        <v>4.2372881355932202E-2</v>
      </c>
      <c r="N81" s="123">
        <v>40</v>
      </c>
      <c r="O81" s="123" t="s">
        <v>353</v>
      </c>
      <c r="P81" s="123" t="s">
        <v>354</v>
      </c>
      <c r="Q81" s="120">
        <v>7.4487895716946001E-2</v>
      </c>
    </row>
    <row r="82" spans="1:25" x14ac:dyDescent="0.2">
      <c r="A82" s="3" t="s">
        <v>4</v>
      </c>
      <c r="B82" s="2">
        <v>8</v>
      </c>
      <c r="C82" s="3" t="s">
        <v>16</v>
      </c>
      <c r="E82" s="36" t="s">
        <v>52</v>
      </c>
      <c r="F82" s="44"/>
      <c r="G82" s="38">
        <v>508</v>
      </c>
      <c r="I82" s="124" t="s">
        <v>214</v>
      </c>
      <c r="J82" s="123">
        <v>27</v>
      </c>
      <c r="K82" s="123" t="s">
        <v>351</v>
      </c>
      <c r="L82" s="123" t="s">
        <v>348</v>
      </c>
      <c r="M82" s="120">
        <v>5.7203389830508475E-2</v>
      </c>
      <c r="N82" s="123">
        <v>17</v>
      </c>
      <c r="O82" s="123" t="s">
        <v>355</v>
      </c>
      <c r="P82" s="123" t="s">
        <v>356</v>
      </c>
      <c r="Q82" s="120">
        <v>3.165735567970205E-2</v>
      </c>
    </row>
    <row r="83" spans="1:25" x14ac:dyDescent="0.2">
      <c r="A83" s="3" t="s">
        <v>4</v>
      </c>
      <c r="B83" s="2">
        <v>8</v>
      </c>
      <c r="C83" s="3" t="s">
        <v>16</v>
      </c>
      <c r="E83" s="41" t="s">
        <v>46</v>
      </c>
      <c r="F83" s="45"/>
      <c r="G83" s="42">
        <v>3036</v>
      </c>
      <c r="I83" s="124" t="s">
        <v>228</v>
      </c>
      <c r="J83" s="123">
        <v>32</v>
      </c>
      <c r="K83" s="123">
        <v>2.9</v>
      </c>
      <c r="L83" s="123">
        <v>3.2</v>
      </c>
      <c r="M83" s="120">
        <v>6.7796610169491525E-2</v>
      </c>
      <c r="N83" s="123">
        <v>55</v>
      </c>
      <c r="O83" s="123">
        <v>3.1</v>
      </c>
      <c r="P83" s="123">
        <v>3.1</v>
      </c>
      <c r="Q83" s="120">
        <v>0.10242085661080075</v>
      </c>
    </row>
    <row r="84" spans="1:25" x14ac:dyDescent="0.2">
      <c r="A84" s="3" t="s">
        <v>4</v>
      </c>
      <c r="B84" s="2">
        <v>8</v>
      </c>
      <c r="C84" s="3" t="s">
        <v>16</v>
      </c>
      <c r="I84" s="124" t="s">
        <v>221</v>
      </c>
      <c r="J84" s="123">
        <v>71</v>
      </c>
      <c r="K84" s="123" t="s">
        <v>357</v>
      </c>
      <c r="L84" s="123" t="s">
        <v>358</v>
      </c>
      <c r="M84" s="120">
        <v>0.15042372881355931</v>
      </c>
      <c r="N84" s="123">
        <v>52</v>
      </c>
      <c r="O84" s="123" t="s">
        <v>359</v>
      </c>
      <c r="P84" s="123" t="s">
        <v>360</v>
      </c>
      <c r="Q84" s="120">
        <v>9.683426443202979E-2</v>
      </c>
    </row>
    <row r="85" spans="1:25" x14ac:dyDescent="0.2">
      <c r="A85" s="3" t="s">
        <v>4</v>
      </c>
      <c r="B85" s="2">
        <v>8</v>
      </c>
      <c r="C85" s="3" t="s">
        <v>16</v>
      </c>
      <c r="I85" s="124" t="s">
        <v>219</v>
      </c>
      <c r="J85" s="123">
        <v>2</v>
      </c>
      <c r="K85" s="123" t="s">
        <v>361</v>
      </c>
      <c r="L85" s="123" t="s">
        <v>362</v>
      </c>
      <c r="M85" s="120">
        <v>4.2372881355932203E-3</v>
      </c>
      <c r="N85" s="123">
        <v>2</v>
      </c>
      <c r="O85" s="123" t="s">
        <v>363</v>
      </c>
      <c r="P85" s="123" t="s">
        <v>364</v>
      </c>
      <c r="Q85" s="120">
        <v>3.7243947858472998E-3</v>
      </c>
    </row>
    <row r="86" spans="1:25" x14ac:dyDescent="0.2">
      <c r="A86" s="3" t="s">
        <v>4</v>
      </c>
      <c r="B86" s="2">
        <v>8</v>
      </c>
      <c r="C86" s="3" t="s">
        <v>16</v>
      </c>
      <c r="I86" s="126" t="s">
        <v>45</v>
      </c>
      <c r="J86" s="126">
        <v>472</v>
      </c>
      <c r="K86" s="127" t="s">
        <v>365</v>
      </c>
      <c r="L86" s="127" t="s">
        <v>359</v>
      </c>
      <c r="M86" s="107"/>
      <c r="N86" s="127">
        <v>537</v>
      </c>
      <c r="O86" s="127" t="s">
        <v>366</v>
      </c>
      <c r="P86" s="127" t="s">
        <v>367</v>
      </c>
      <c r="Q86" s="107"/>
    </row>
    <row r="87" spans="1:25" x14ac:dyDescent="0.2">
      <c r="A87" s="3" t="s">
        <v>4</v>
      </c>
      <c r="B87" s="2">
        <v>9</v>
      </c>
      <c r="C87" s="26" t="s">
        <v>16</v>
      </c>
      <c r="I87" s="124"/>
      <c r="J87" s="121"/>
      <c r="K87" s="114"/>
      <c r="L87" s="114"/>
      <c r="M87" s="120"/>
      <c r="N87" s="121"/>
      <c r="O87" s="114"/>
      <c r="P87" s="114"/>
      <c r="Q87" s="120"/>
    </row>
    <row r="88" spans="1:25" x14ac:dyDescent="0.2">
      <c r="A88" s="11" t="s">
        <v>4</v>
      </c>
      <c r="B88" s="7">
        <v>9</v>
      </c>
      <c r="C88" s="11" t="s">
        <v>16</v>
      </c>
      <c r="R88" s="121"/>
      <c r="S88" s="114"/>
      <c r="T88" s="114"/>
      <c r="U88" s="120"/>
      <c r="V88" s="121"/>
      <c r="W88" s="114"/>
      <c r="X88" s="114"/>
      <c r="Y88" s="120"/>
    </row>
    <row r="89" spans="1:25" x14ac:dyDescent="0.2">
      <c r="A89" s="3" t="s">
        <v>4</v>
      </c>
      <c r="B89" s="2">
        <v>9</v>
      </c>
      <c r="C89" s="3" t="s">
        <v>16</v>
      </c>
      <c r="J89" s="122" t="s">
        <v>234</v>
      </c>
      <c r="K89" s="122"/>
      <c r="L89" s="122"/>
      <c r="M89" s="107"/>
      <c r="N89" s="122" t="s">
        <v>235</v>
      </c>
      <c r="O89" s="122"/>
      <c r="P89" s="122"/>
      <c r="Q89" s="107"/>
      <c r="Y89" s="107"/>
    </row>
    <row r="90" spans="1:25" x14ac:dyDescent="0.2">
      <c r="A90" s="3" t="s">
        <v>4</v>
      </c>
      <c r="B90" s="2">
        <v>9</v>
      </c>
      <c r="C90" s="3" t="s">
        <v>16</v>
      </c>
      <c r="I90" s="121" t="s">
        <v>2</v>
      </c>
      <c r="J90" s="123" t="s">
        <v>238</v>
      </c>
      <c r="K90" s="123" t="s">
        <v>59</v>
      </c>
      <c r="L90" s="123" t="s">
        <v>237</v>
      </c>
      <c r="M90" s="119" t="s">
        <v>404</v>
      </c>
      <c r="N90" s="123" t="s">
        <v>238</v>
      </c>
      <c r="O90" s="123" t="s">
        <v>59</v>
      </c>
      <c r="P90" s="123" t="s">
        <v>237</v>
      </c>
      <c r="Q90" s="119" t="s">
        <v>404</v>
      </c>
    </row>
    <row r="91" spans="1:25" x14ac:dyDescent="0.2">
      <c r="A91" s="3" t="s">
        <v>4</v>
      </c>
      <c r="B91" s="2">
        <v>9</v>
      </c>
      <c r="C91" s="3" t="s">
        <v>16</v>
      </c>
      <c r="I91" s="124" t="s">
        <v>231</v>
      </c>
      <c r="J91" s="123">
        <v>2</v>
      </c>
      <c r="K91" s="123" t="s">
        <v>368</v>
      </c>
      <c r="L91" s="123">
        <v>22</v>
      </c>
      <c r="M91" s="120">
        <v>3.937007874015748E-3</v>
      </c>
      <c r="N91" s="123">
        <v>1</v>
      </c>
      <c r="O91" s="123">
        <v>31</v>
      </c>
      <c r="P91" s="125"/>
      <c r="Q91" s="120">
        <v>1.9455252918287938E-3</v>
      </c>
    </row>
    <row r="92" spans="1:25" x14ac:dyDescent="0.2">
      <c r="A92" s="3" t="s">
        <v>4</v>
      </c>
      <c r="B92" s="2">
        <v>9</v>
      </c>
      <c r="C92" s="3" t="s">
        <v>16</v>
      </c>
      <c r="I92" s="124" t="s">
        <v>236</v>
      </c>
      <c r="J92" s="123">
        <v>132</v>
      </c>
      <c r="K92" s="123">
        <v>12</v>
      </c>
      <c r="L92" s="123">
        <v>71</v>
      </c>
      <c r="M92" s="120">
        <v>0.25984251968503935</v>
      </c>
      <c r="N92" s="123">
        <v>93</v>
      </c>
      <c r="O92" s="123">
        <v>3</v>
      </c>
      <c r="P92" s="123">
        <v>5.5</v>
      </c>
      <c r="Q92" s="120">
        <v>0.18093385214007782</v>
      </c>
    </row>
    <row r="93" spans="1:25" x14ac:dyDescent="0.2">
      <c r="A93" s="3" t="s">
        <v>4</v>
      </c>
      <c r="B93" s="2">
        <v>9</v>
      </c>
      <c r="C93" s="3" t="s">
        <v>16</v>
      </c>
      <c r="I93" s="124" t="s">
        <v>217</v>
      </c>
      <c r="J93" s="123">
        <v>101</v>
      </c>
      <c r="K93" s="123">
        <v>12.5</v>
      </c>
      <c r="L93" s="123">
        <v>34.200000000000003</v>
      </c>
      <c r="M93" s="120">
        <v>0.19881889763779528</v>
      </c>
      <c r="N93" s="123">
        <v>24</v>
      </c>
      <c r="O93" s="123">
        <v>3.6</v>
      </c>
      <c r="P93" s="123">
        <v>5.4</v>
      </c>
      <c r="Q93" s="120">
        <v>4.6692607003891051E-2</v>
      </c>
    </row>
    <row r="94" spans="1:25" x14ac:dyDescent="0.2">
      <c r="A94" s="11" t="s">
        <v>4</v>
      </c>
      <c r="B94" s="7">
        <v>10</v>
      </c>
      <c r="C94" s="11" t="s">
        <v>16</v>
      </c>
      <c r="I94" s="124" t="s">
        <v>227</v>
      </c>
      <c r="J94" s="123">
        <v>1</v>
      </c>
      <c r="K94" s="123" t="s">
        <v>335</v>
      </c>
      <c r="L94" s="125"/>
      <c r="M94" s="120">
        <v>1.968503937007874E-3</v>
      </c>
      <c r="N94" s="121"/>
      <c r="O94" s="114"/>
      <c r="P94" s="114"/>
      <c r="Q94" s="120">
        <v>0</v>
      </c>
    </row>
    <row r="95" spans="1:25" x14ac:dyDescent="0.2">
      <c r="A95" s="11" t="s">
        <v>4</v>
      </c>
      <c r="B95" s="7">
        <v>10</v>
      </c>
      <c r="C95" s="11" t="s">
        <v>16</v>
      </c>
      <c r="I95" s="124" t="s">
        <v>220</v>
      </c>
      <c r="J95" s="123">
        <v>2</v>
      </c>
      <c r="K95" s="123">
        <v>7.5</v>
      </c>
      <c r="L95" s="123">
        <v>0.6</v>
      </c>
      <c r="M95" s="120">
        <v>3.937007874015748E-3</v>
      </c>
      <c r="N95" s="121"/>
      <c r="O95" s="114"/>
      <c r="P95" s="114"/>
      <c r="Q95" s="120">
        <v>0</v>
      </c>
    </row>
    <row r="96" spans="1:25" x14ac:dyDescent="0.2">
      <c r="A96" s="11" t="s">
        <v>4</v>
      </c>
      <c r="B96" s="7">
        <v>10</v>
      </c>
      <c r="C96" s="11" t="s">
        <v>16</v>
      </c>
      <c r="I96" s="124" t="s">
        <v>218</v>
      </c>
      <c r="J96" s="123">
        <v>89</v>
      </c>
      <c r="K96" s="123" t="s">
        <v>369</v>
      </c>
      <c r="L96" s="123" t="s">
        <v>370</v>
      </c>
      <c r="M96" s="120">
        <v>0.17519685039370078</v>
      </c>
      <c r="N96" s="123">
        <v>75</v>
      </c>
      <c r="O96" s="123" t="s">
        <v>343</v>
      </c>
      <c r="P96" s="123" t="s">
        <v>371</v>
      </c>
      <c r="Q96" s="120">
        <v>0.14591439688715954</v>
      </c>
    </row>
    <row r="97" spans="1:17" x14ac:dyDescent="0.2">
      <c r="A97" s="11" t="s">
        <v>4</v>
      </c>
      <c r="B97" s="7">
        <v>10</v>
      </c>
      <c r="C97" s="11" t="s">
        <v>16</v>
      </c>
      <c r="I97" s="124" t="s">
        <v>214</v>
      </c>
      <c r="J97" s="123">
        <v>11</v>
      </c>
      <c r="K97" s="123" t="s">
        <v>372</v>
      </c>
      <c r="L97" s="123" t="s">
        <v>373</v>
      </c>
      <c r="M97" s="120">
        <v>2.1653543307086614E-2</v>
      </c>
      <c r="N97" s="123">
        <v>90</v>
      </c>
      <c r="O97" s="123">
        <v>46</v>
      </c>
      <c r="P97" s="123">
        <v>82</v>
      </c>
      <c r="Q97" s="120">
        <v>0.17509727626459143</v>
      </c>
    </row>
    <row r="98" spans="1:17" x14ac:dyDescent="0.2">
      <c r="A98" s="11" t="s">
        <v>4</v>
      </c>
      <c r="B98" s="7">
        <v>10</v>
      </c>
      <c r="C98" s="11" t="s">
        <v>16</v>
      </c>
      <c r="I98" s="124" t="s">
        <v>225</v>
      </c>
      <c r="J98" s="121"/>
      <c r="K98" s="114"/>
      <c r="L98" s="114"/>
      <c r="M98" s="120">
        <v>0</v>
      </c>
      <c r="N98" s="123">
        <v>18</v>
      </c>
      <c r="O98" s="123" t="s">
        <v>374</v>
      </c>
      <c r="P98" s="123" t="s">
        <v>375</v>
      </c>
      <c r="Q98" s="120">
        <v>3.5019455252918288E-2</v>
      </c>
    </row>
    <row r="99" spans="1:17" x14ac:dyDescent="0.2">
      <c r="A99" s="11" t="s">
        <v>4</v>
      </c>
      <c r="B99" s="7">
        <v>10</v>
      </c>
      <c r="C99" s="11" t="s">
        <v>16</v>
      </c>
      <c r="I99" s="124" t="s">
        <v>228</v>
      </c>
      <c r="J99" s="123">
        <v>3</v>
      </c>
      <c r="K99" s="123">
        <v>1</v>
      </c>
      <c r="L99" s="123">
        <v>0.8</v>
      </c>
      <c r="M99" s="120">
        <v>5.905511811023622E-3</v>
      </c>
      <c r="N99" s="121"/>
      <c r="O99" s="114"/>
      <c r="P99" s="114"/>
      <c r="Q99" s="120">
        <v>0</v>
      </c>
    </row>
    <row r="100" spans="1:17" x14ac:dyDescent="0.2">
      <c r="A100" s="3" t="s">
        <v>4</v>
      </c>
      <c r="B100" s="2">
        <v>1</v>
      </c>
      <c r="C100" s="3" t="s">
        <v>9</v>
      </c>
      <c r="I100" s="124" t="s">
        <v>221</v>
      </c>
      <c r="J100" s="123">
        <v>167</v>
      </c>
      <c r="K100" s="123" t="s">
        <v>376</v>
      </c>
      <c r="L100" s="123" t="s">
        <v>352</v>
      </c>
      <c r="M100" s="120">
        <v>0.32874015748031499</v>
      </c>
      <c r="N100" s="123">
        <v>213</v>
      </c>
      <c r="O100" s="123">
        <v>48</v>
      </c>
      <c r="P100" s="123" t="s">
        <v>368</v>
      </c>
      <c r="Q100" s="120">
        <v>0.4143968871595331</v>
      </c>
    </row>
    <row r="101" spans="1:17" x14ac:dyDescent="0.2">
      <c r="A101" s="3" t="s">
        <v>4</v>
      </c>
      <c r="B101" s="2">
        <v>1</v>
      </c>
      <c r="C101" s="3" t="s">
        <v>9</v>
      </c>
      <c r="I101" s="126" t="s">
        <v>45</v>
      </c>
      <c r="J101" s="127">
        <v>508</v>
      </c>
      <c r="K101" s="127" t="s">
        <v>372</v>
      </c>
      <c r="L101" s="127" t="s">
        <v>377</v>
      </c>
      <c r="M101" s="107"/>
      <c r="N101" s="127">
        <v>514</v>
      </c>
      <c r="O101" s="127">
        <v>61</v>
      </c>
      <c r="P101" s="127" t="s">
        <v>378</v>
      </c>
      <c r="Q101" s="120"/>
    </row>
    <row r="102" spans="1:17" x14ac:dyDescent="0.2">
      <c r="A102" s="3" t="s">
        <v>4</v>
      </c>
      <c r="B102" s="2">
        <v>1</v>
      </c>
      <c r="C102" s="3" t="s">
        <v>9</v>
      </c>
    </row>
    <row r="103" spans="1:17" x14ac:dyDescent="0.2">
      <c r="A103" s="3" t="s">
        <v>4</v>
      </c>
      <c r="B103" s="2">
        <v>1</v>
      </c>
      <c r="C103" s="3" t="s">
        <v>9</v>
      </c>
    </row>
    <row r="104" spans="1:17" x14ac:dyDescent="0.2">
      <c r="A104" s="3" t="s">
        <v>4</v>
      </c>
      <c r="B104" s="2">
        <v>1</v>
      </c>
      <c r="C104" s="3" t="s">
        <v>9</v>
      </c>
      <c r="J104" s="122" t="s">
        <v>232</v>
      </c>
      <c r="K104" s="122"/>
      <c r="L104" s="122"/>
      <c r="M104" s="107"/>
      <c r="N104" s="122" t="s">
        <v>233</v>
      </c>
      <c r="O104" s="122"/>
      <c r="P104" s="122"/>
    </row>
    <row r="105" spans="1:17" x14ac:dyDescent="0.2">
      <c r="A105" s="3" t="s">
        <v>4</v>
      </c>
      <c r="B105" s="2">
        <v>1</v>
      </c>
      <c r="C105" s="3" t="s">
        <v>9</v>
      </c>
      <c r="I105" s="121" t="s">
        <v>2</v>
      </c>
      <c r="J105" s="123" t="s">
        <v>238</v>
      </c>
      <c r="K105" s="123" t="s">
        <v>59</v>
      </c>
      <c r="L105" s="123" t="s">
        <v>237</v>
      </c>
      <c r="M105" s="119" t="s">
        <v>404</v>
      </c>
      <c r="N105" s="123" t="s">
        <v>238</v>
      </c>
      <c r="O105" s="123" t="s">
        <v>59</v>
      </c>
      <c r="P105" s="123" t="s">
        <v>237</v>
      </c>
      <c r="Q105" s="119" t="s">
        <v>404</v>
      </c>
    </row>
    <row r="106" spans="1:17" x14ac:dyDescent="0.2">
      <c r="A106" s="3" t="s">
        <v>4</v>
      </c>
      <c r="B106" s="2">
        <v>2</v>
      </c>
      <c r="C106" s="3" t="s">
        <v>9</v>
      </c>
      <c r="I106" s="124" t="s">
        <v>229</v>
      </c>
      <c r="J106" s="123">
        <v>34</v>
      </c>
      <c r="K106" s="123">
        <v>6.2</v>
      </c>
      <c r="L106" s="123">
        <v>6.6</v>
      </c>
      <c r="M106" s="120">
        <v>6.7864271457085831E-2</v>
      </c>
      <c r="N106" s="123">
        <v>7</v>
      </c>
      <c r="O106" s="123">
        <v>7.9</v>
      </c>
      <c r="P106" s="123">
        <v>6.9</v>
      </c>
      <c r="Q106" s="120">
        <v>1.3888888888888888E-2</v>
      </c>
    </row>
    <row r="107" spans="1:17" x14ac:dyDescent="0.2">
      <c r="A107" s="3" t="s">
        <v>4</v>
      </c>
      <c r="B107" s="2">
        <v>2</v>
      </c>
      <c r="C107" s="3" t="s">
        <v>9</v>
      </c>
      <c r="I107" s="124" t="s">
        <v>231</v>
      </c>
      <c r="J107" s="123">
        <v>11</v>
      </c>
      <c r="K107" s="123" t="s">
        <v>376</v>
      </c>
      <c r="L107" s="123" t="s">
        <v>379</v>
      </c>
      <c r="M107" s="120">
        <v>2.1956087824351298E-2</v>
      </c>
      <c r="N107" s="123">
        <v>1</v>
      </c>
      <c r="O107" s="123">
        <v>33</v>
      </c>
      <c r="P107" s="125"/>
      <c r="Q107" s="120">
        <v>1.984126984126984E-3</v>
      </c>
    </row>
    <row r="108" spans="1:17" x14ac:dyDescent="0.2">
      <c r="A108" s="3" t="s">
        <v>4</v>
      </c>
      <c r="B108" s="2">
        <v>2</v>
      </c>
      <c r="C108" s="3" t="s">
        <v>9</v>
      </c>
      <c r="I108" s="124" t="s">
        <v>236</v>
      </c>
      <c r="J108" s="123">
        <v>156</v>
      </c>
      <c r="K108" s="123" t="s">
        <v>356</v>
      </c>
      <c r="L108" s="123" t="s">
        <v>380</v>
      </c>
      <c r="M108" s="120">
        <v>0.31137724550898205</v>
      </c>
      <c r="N108" s="123">
        <v>196</v>
      </c>
      <c r="O108" s="123" t="s">
        <v>346</v>
      </c>
      <c r="P108" s="123" t="s">
        <v>381</v>
      </c>
      <c r="Q108" s="120">
        <v>0.3888888888888889</v>
      </c>
    </row>
    <row r="109" spans="1:17" x14ac:dyDescent="0.2">
      <c r="A109" s="3" t="s">
        <v>4</v>
      </c>
      <c r="B109" s="2">
        <v>2</v>
      </c>
      <c r="C109" s="3" t="s">
        <v>9</v>
      </c>
      <c r="I109" s="124" t="s">
        <v>216</v>
      </c>
      <c r="J109" s="123">
        <v>1</v>
      </c>
      <c r="K109" s="123" t="s">
        <v>382</v>
      </c>
      <c r="L109" s="125"/>
      <c r="M109" s="120">
        <v>1.996007984031936E-3</v>
      </c>
      <c r="N109" s="123"/>
      <c r="O109" s="114"/>
      <c r="P109" s="114"/>
      <c r="Q109" s="120">
        <v>0</v>
      </c>
    </row>
    <row r="110" spans="1:17" x14ac:dyDescent="0.2">
      <c r="A110" s="3" t="s">
        <v>4</v>
      </c>
      <c r="B110" s="2">
        <v>2</v>
      </c>
      <c r="C110" s="3" t="s">
        <v>9</v>
      </c>
      <c r="I110" s="124" t="s">
        <v>217</v>
      </c>
      <c r="J110" s="123">
        <v>50</v>
      </c>
      <c r="K110" s="123" t="s">
        <v>352</v>
      </c>
      <c r="L110" s="123" t="s">
        <v>383</v>
      </c>
      <c r="M110" s="120">
        <v>9.9800399201596807E-2</v>
      </c>
      <c r="N110" s="123">
        <v>133</v>
      </c>
      <c r="O110" s="123" t="s">
        <v>384</v>
      </c>
      <c r="P110" s="123" t="s">
        <v>385</v>
      </c>
      <c r="Q110" s="120">
        <v>0.2638888888888889</v>
      </c>
    </row>
    <row r="111" spans="1:17" x14ac:dyDescent="0.2">
      <c r="A111" s="3" t="s">
        <v>4</v>
      </c>
      <c r="B111" s="2">
        <v>2</v>
      </c>
      <c r="C111" s="3" t="s">
        <v>9</v>
      </c>
      <c r="I111" s="124" t="s">
        <v>227</v>
      </c>
      <c r="J111" s="123">
        <v>31</v>
      </c>
      <c r="K111" s="123" t="s">
        <v>359</v>
      </c>
      <c r="L111" s="123" t="s">
        <v>386</v>
      </c>
      <c r="M111" s="120">
        <v>6.1876247504990017E-2</v>
      </c>
      <c r="N111" s="123">
        <v>8</v>
      </c>
      <c r="O111" s="123" t="s">
        <v>387</v>
      </c>
      <c r="P111" s="123" t="s">
        <v>388</v>
      </c>
      <c r="Q111" s="120">
        <v>1.5873015873015872E-2</v>
      </c>
    </row>
    <row r="112" spans="1:17" x14ac:dyDescent="0.2">
      <c r="A112" s="3" t="s">
        <v>4</v>
      </c>
      <c r="B112" s="2">
        <v>2</v>
      </c>
      <c r="C112" s="3" t="s">
        <v>9</v>
      </c>
      <c r="I112" s="124" t="s">
        <v>226</v>
      </c>
      <c r="J112" s="123">
        <v>3</v>
      </c>
      <c r="K112" s="123">
        <v>20</v>
      </c>
      <c r="L112" s="123">
        <v>20</v>
      </c>
      <c r="M112" s="120">
        <v>5.9880239520958087E-3</v>
      </c>
      <c r="N112" s="123">
        <v>8</v>
      </c>
      <c r="O112" s="123" t="s">
        <v>389</v>
      </c>
      <c r="P112" s="123" t="s">
        <v>390</v>
      </c>
      <c r="Q112" s="120">
        <v>1.5873015873015872E-2</v>
      </c>
    </row>
    <row r="113" spans="1:17" x14ac:dyDescent="0.2">
      <c r="A113" s="3" t="s">
        <v>4</v>
      </c>
      <c r="B113" s="2">
        <v>2</v>
      </c>
      <c r="C113" s="3" t="s">
        <v>9</v>
      </c>
      <c r="I113" s="124" t="s">
        <v>220</v>
      </c>
      <c r="J113" s="123">
        <v>20</v>
      </c>
      <c r="K113" s="123" t="s">
        <v>335</v>
      </c>
      <c r="L113" s="123" t="s">
        <v>391</v>
      </c>
      <c r="M113" s="120">
        <v>3.9920159680638723E-2</v>
      </c>
      <c r="N113" s="123">
        <v>2</v>
      </c>
      <c r="O113" s="123" t="s">
        <v>368</v>
      </c>
      <c r="P113" s="123">
        <v>89</v>
      </c>
      <c r="Q113" s="120">
        <v>3.968253968253968E-3</v>
      </c>
    </row>
    <row r="114" spans="1:17" x14ac:dyDescent="0.2">
      <c r="A114" s="3" t="s">
        <v>4</v>
      </c>
      <c r="B114" s="2">
        <v>2</v>
      </c>
      <c r="C114" s="3" t="s">
        <v>9</v>
      </c>
      <c r="I114" s="124" t="s">
        <v>224</v>
      </c>
      <c r="J114" s="123">
        <v>1</v>
      </c>
      <c r="K114" s="123" t="s">
        <v>392</v>
      </c>
      <c r="L114" s="125"/>
      <c r="M114" s="120">
        <v>1.996007984031936E-3</v>
      </c>
      <c r="N114" s="123"/>
      <c r="O114" s="114"/>
      <c r="P114" s="114"/>
      <c r="Q114" s="120">
        <v>0</v>
      </c>
    </row>
    <row r="115" spans="1:17" x14ac:dyDescent="0.2">
      <c r="A115" s="3" t="s">
        <v>4</v>
      </c>
      <c r="B115" s="2">
        <v>2</v>
      </c>
      <c r="C115" s="3" t="s">
        <v>9</v>
      </c>
      <c r="I115" s="124" t="s">
        <v>334</v>
      </c>
      <c r="J115" s="123"/>
      <c r="K115" s="114"/>
      <c r="L115" s="114"/>
      <c r="M115" s="120">
        <v>0</v>
      </c>
      <c r="N115" s="123">
        <v>1</v>
      </c>
      <c r="O115" s="123" t="s">
        <v>393</v>
      </c>
      <c r="P115" s="125"/>
      <c r="Q115" s="120">
        <v>1.984126984126984E-3</v>
      </c>
    </row>
    <row r="116" spans="1:17" x14ac:dyDescent="0.2">
      <c r="A116" s="3" t="s">
        <v>4</v>
      </c>
      <c r="B116" s="2">
        <v>2</v>
      </c>
      <c r="C116" s="3" t="s">
        <v>9</v>
      </c>
      <c r="I116" s="124" t="s">
        <v>218</v>
      </c>
      <c r="J116" s="123">
        <v>35</v>
      </c>
      <c r="K116" s="123" t="s">
        <v>365</v>
      </c>
      <c r="L116" s="123" t="s">
        <v>379</v>
      </c>
      <c r="M116" s="120">
        <v>6.9860279441117765E-2</v>
      </c>
      <c r="N116" s="123">
        <v>38</v>
      </c>
      <c r="O116" s="123" t="s">
        <v>394</v>
      </c>
      <c r="P116" s="123" t="s">
        <v>379</v>
      </c>
      <c r="Q116" s="120">
        <v>7.5396825396825393E-2</v>
      </c>
    </row>
    <row r="117" spans="1:17" x14ac:dyDescent="0.2">
      <c r="A117" s="3" t="s">
        <v>4</v>
      </c>
      <c r="B117" s="2">
        <v>3</v>
      </c>
      <c r="C117" s="3" t="s">
        <v>9</v>
      </c>
      <c r="I117" s="124" t="s">
        <v>215</v>
      </c>
      <c r="J117" s="123">
        <v>4</v>
      </c>
      <c r="K117" s="123" t="s">
        <v>395</v>
      </c>
      <c r="L117" s="123" t="s">
        <v>343</v>
      </c>
      <c r="M117" s="120">
        <v>7.9840319361277438E-3</v>
      </c>
      <c r="N117" s="123"/>
      <c r="O117" s="114"/>
      <c r="P117" s="114"/>
      <c r="Q117" s="120">
        <v>0</v>
      </c>
    </row>
    <row r="118" spans="1:17" x14ac:dyDescent="0.2">
      <c r="A118" s="3" t="s">
        <v>4</v>
      </c>
      <c r="B118" s="2">
        <v>3</v>
      </c>
      <c r="C118" s="3" t="s">
        <v>9</v>
      </c>
      <c r="I118" s="124" t="s">
        <v>214</v>
      </c>
      <c r="J118" s="123">
        <v>45</v>
      </c>
      <c r="K118" s="123" t="s">
        <v>396</v>
      </c>
      <c r="L118" s="123" t="s">
        <v>397</v>
      </c>
      <c r="M118" s="120">
        <v>8.9820359281437126E-2</v>
      </c>
      <c r="N118" s="123">
        <v>19</v>
      </c>
      <c r="O118" s="123" t="s">
        <v>384</v>
      </c>
      <c r="P118" s="123" t="s">
        <v>346</v>
      </c>
      <c r="Q118" s="120">
        <v>3.7698412698412696E-2</v>
      </c>
    </row>
    <row r="119" spans="1:17" x14ac:dyDescent="0.2">
      <c r="A119" s="3" t="s">
        <v>4</v>
      </c>
      <c r="B119" s="2">
        <v>4</v>
      </c>
      <c r="C119" s="3" t="s">
        <v>9</v>
      </c>
      <c r="I119" s="124" t="s">
        <v>225</v>
      </c>
      <c r="J119" s="123">
        <v>1</v>
      </c>
      <c r="K119" s="123" t="s">
        <v>364</v>
      </c>
      <c r="L119" s="125"/>
      <c r="M119" s="120">
        <v>1.996007984031936E-3</v>
      </c>
      <c r="N119" s="123"/>
      <c r="O119" s="114"/>
      <c r="P119" s="114"/>
      <c r="Q119" s="120">
        <v>0</v>
      </c>
    </row>
    <row r="120" spans="1:17" x14ac:dyDescent="0.2">
      <c r="A120" s="3" t="s">
        <v>4</v>
      </c>
      <c r="B120" s="2">
        <v>4</v>
      </c>
      <c r="C120" s="3" t="s">
        <v>9</v>
      </c>
      <c r="I120" s="124" t="s">
        <v>228</v>
      </c>
      <c r="J120" s="123">
        <v>46</v>
      </c>
      <c r="K120" s="123">
        <v>2.9</v>
      </c>
      <c r="L120" s="123">
        <v>3.1</v>
      </c>
      <c r="M120" s="120">
        <v>9.1816367265469059E-2</v>
      </c>
      <c r="N120" s="123">
        <v>19</v>
      </c>
      <c r="O120" s="123">
        <v>3.3</v>
      </c>
      <c r="P120" s="123">
        <v>2.4</v>
      </c>
      <c r="Q120" s="120">
        <v>3.7698412698412696E-2</v>
      </c>
    </row>
    <row r="121" spans="1:17" x14ac:dyDescent="0.2">
      <c r="A121" s="3" t="s">
        <v>4</v>
      </c>
      <c r="B121" s="2">
        <v>4</v>
      </c>
      <c r="C121" s="3" t="s">
        <v>9</v>
      </c>
      <c r="I121" s="124" t="s">
        <v>221</v>
      </c>
      <c r="J121" s="123">
        <v>21</v>
      </c>
      <c r="K121" s="123" t="s">
        <v>398</v>
      </c>
      <c r="L121" s="123" t="s">
        <v>399</v>
      </c>
      <c r="M121" s="120">
        <v>4.1916167664670656E-2</v>
      </c>
      <c r="N121" s="123">
        <v>71</v>
      </c>
      <c r="O121" s="123" t="s">
        <v>358</v>
      </c>
      <c r="P121" s="123" t="s">
        <v>400</v>
      </c>
      <c r="Q121" s="120">
        <v>0.14087301587301587</v>
      </c>
    </row>
    <row r="122" spans="1:17" x14ac:dyDescent="0.2">
      <c r="A122" s="3" t="s">
        <v>4</v>
      </c>
      <c r="B122" s="2">
        <v>4</v>
      </c>
      <c r="C122" s="3" t="s">
        <v>9</v>
      </c>
      <c r="I122" s="124" t="s">
        <v>219</v>
      </c>
      <c r="J122" s="123">
        <v>22</v>
      </c>
      <c r="K122" s="123">
        <v>21</v>
      </c>
      <c r="L122" s="123">
        <v>27</v>
      </c>
      <c r="M122" s="120">
        <v>4.3912175648702596E-2</v>
      </c>
      <c r="N122" s="123">
        <v>1</v>
      </c>
      <c r="O122" s="123" t="s">
        <v>401</v>
      </c>
      <c r="P122" s="125"/>
      <c r="Q122" s="120">
        <v>1.984126984126984E-3</v>
      </c>
    </row>
    <row r="123" spans="1:17" x14ac:dyDescent="0.2">
      <c r="A123" s="3" t="s">
        <v>4</v>
      </c>
      <c r="B123" s="2">
        <v>4</v>
      </c>
      <c r="C123" s="3" t="s">
        <v>9</v>
      </c>
      <c r="I123" s="124" t="s">
        <v>223</v>
      </c>
      <c r="J123" s="123">
        <v>6</v>
      </c>
      <c r="K123" s="123">
        <v>14</v>
      </c>
      <c r="L123" s="123">
        <v>27</v>
      </c>
      <c r="M123" s="120">
        <v>1.1976047904191617E-2</v>
      </c>
      <c r="N123" s="123"/>
      <c r="O123" s="114"/>
      <c r="P123" s="114"/>
      <c r="Q123" s="120">
        <v>0</v>
      </c>
    </row>
    <row r="124" spans="1:17" x14ac:dyDescent="0.2">
      <c r="A124" s="3" t="s">
        <v>4</v>
      </c>
      <c r="B124" s="2">
        <v>4</v>
      </c>
      <c r="C124" s="3" t="s">
        <v>9</v>
      </c>
      <c r="I124" s="124" t="s">
        <v>222</v>
      </c>
      <c r="J124" s="123">
        <v>14</v>
      </c>
      <c r="K124" s="123">
        <v>7</v>
      </c>
      <c r="L124" s="123">
        <v>8.6</v>
      </c>
      <c r="M124" s="120">
        <v>2.7944111776447105E-2</v>
      </c>
      <c r="N124" s="123"/>
      <c r="O124" s="114"/>
      <c r="P124" s="114"/>
      <c r="Q124" s="120">
        <v>0</v>
      </c>
    </row>
    <row r="125" spans="1:17" x14ac:dyDescent="0.2">
      <c r="A125" s="3" t="s">
        <v>4</v>
      </c>
      <c r="B125" s="2">
        <v>4</v>
      </c>
      <c r="C125" s="3" t="s">
        <v>9</v>
      </c>
      <c r="I125" s="126" t="s">
        <v>45</v>
      </c>
      <c r="J125" s="127">
        <v>501</v>
      </c>
      <c r="K125" s="127" t="s">
        <v>380</v>
      </c>
      <c r="L125" s="127" t="s">
        <v>402</v>
      </c>
      <c r="M125" s="107"/>
      <c r="N125" s="127">
        <v>504</v>
      </c>
      <c r="O125" s="127" t="s">
        <v>348</v>
      </c>
      <c r="P125" s="127" t="s">
        <v>403</v>
      </c>
    </row>
    <row r="126" spans="1:17" x14ac:dyDescent="0.2">
      <c r="A126" s="3" t="s">
        <v>4</v>
      </c>
      <c r="B126" s="2">
        <v>4</v>
      </c>
      <c r="C126" s="3" t="s">
        <v>9</v>
      </c>
    </row>
    <row r="127" spans="1:17" x14ac:dyDescent="0.2">
      <c r="A127" s="3" t="s">
        <v>4</v>
      </c>
      <c r="B127" s="2">
        <v>5</v>
      </c>
      <c r="C127" s="3" t="s">
        <v>9</v>
      </c>
    </row>
    <row r="128" spans="1:17" x14ac:dyDescent="0.2">
      <c r="A128" s="3" t="s">
        <v>4</v>
      </c>
      <c r="B128" s="2">
        <v>6</v>
      </c>
      <c r="C128" s="3" t="s">
        <v>9</v>
      </c>
    </row>
    <row r="129" spans="1:3" x14ac:dyDescent="0.2">
      <c r="A129" s="3" t="s">
        <v>4</v>
      </c>
      <c r="B129" s="2">
        <v>7</v>
      </c>
      <c r="C129" s="3" t="s">
        <v>9</v>
      </c>
    </row>
    <row r="130" spans="1:3" x14ac:dyDescent="0.2">
      <c r="A130" s="3" t="s">
        <v>4</v>
      </c>
      <c r="B130" s="2">
        <v>7</v>
      </c>
      <c r="C130" s="3" t="s">
        <v>9</v>
      </c>
    </row>
    <row r="131" spans="1:3" x14ac:dyDescent="0.2">
      <c r="A131" s="3" t="s">
        <v>4</v>
      </c>
      <c r="B131" s="2">
        <v>8</v>
      </c>
      <c r="C131" s="3" t="s">
        <v>9</v>
      </c>
    </row>
    <row r="132" spans="1:3" x14ac:dyDescent="0.2">
      <c r="A132" s="3" t="s">
        <v>4</v>
      </c>
      <c r="B132" s="2">
        <v>9</v>
      </c>
      <c r="C132" s="26" t="s">
        <v>9</v>
      </c>
    </row>
    <row r="133" spans="1:3" x14ac:dyDescent="0.2">
      <c r="A133" s="3" t="s">
        <v>4</v>
      </c>
      <c r="B133" s="2">
        <v>9</v>
      </c>
      <c r="C133" s="26" t="s">
        <v>9</v>
      </c>
    </row>
    <row r="134" spans="1:3" x14ac:dyDescent="0.2">
      <c r="A134" s="11" t="s">
        <v>4</v>
      </c>
      <c r="B134" s="7">
        <v>9</v>
      </c>
      <c r="C134" s="11" t="s">
        <v>9</v>
      </c>
    </row>
    <row r="135" spans="1:3" x14ac:dyDescent="0.2">
      <c r="A135" s="11" t="s">
        <v>4</v>
      </c>
      <c r="B135" s="7">
        <v>9</v>
      </c>
      <c r="C135" s="11" t="s">
        <v>9</v>
      </c>
    </row>
    <row r="136" spans="1:3" x14ac:dyDescent="0.2">
      <c r="A136" s="11" t="s">
        <v>4</v>
      </c>
      <c r="B136" s="7">
        <v>9</v>
      </c>
      <c r="C136" s="11" t="s">
        <v>9</v>
      </c>
    </row>
    <row r="137" spans="1:3" x14ac:dyDescent="0.2">
      <c r="A137" s="11" t="s">
        <v>4</v>
      </c>
      <c r="B137" s="7">
        <v>9</v>
      </c>
      <c r="C137" s="11" t="s">
        <v>9</v>
      </c>
    </row>
    <row r="138" spans="1:3" x14ac:dyDescent="0.2">
      <c r="A138" s="11" t="s">
        <v>4</v>
      </c>
      <c r="B138" s="7">
        <v>9</v>
      </c>
      <c r="C138" s="11" t="s">
        <v>9</v>
      </c>
    </row>
    <row r="139" spans="1:3" x14ac:dyDescent="0.2">
      <c r="A139" s="11" t="s">
        <v>4</v>
      </c>
      <c r="B139" s="7">
        <v>9</v>
      </c>
      <c r="C139" s="11" t="s">
        <v>9</v>
      </c>
    </row>
    <row r="140" spans="1:3" x14ac:dyDescent="0.2">
      <c r="A140" s="11" t="s">
        <v>4</v>
      </c>
      <c r="B140" s="7">
        <v>9</v>
      </c>
      <c r="C140" s="11" t="s">
        <v>9</v>
      </c>
    </row>
    <row r="141" spans="1:3" x14ac:dyDescent="0.2">
      <c r="A141" s="3" t="s">
        <v>4</v>
      </c>
      <c r="B141" s="2">
        <v>10</v>
      </c>
      <c r="C141" s="26" t="s">
        <v>9</v>
      </c>
    </row>
    <row r="142" spans="1:3" x14ac:dyDescent="0.2">
      <c r="A142" s="11" t="s">
        <v>4</v>
      </c>
      <c r="B142" s="7">
        <v>10</v>
      </c>
      <c r="C142" s="11" t="s">
        <v>9</v>
      </c>
    </row>
    <row r="143" spans="1:3" x14ac:dyDescent="0.2">
      <c r="A143" s="11" t="s">
        <v>4</v>
      </c>
      <c r="B143" s="7">
        <v>10</v>
      </c>
      <c r="C143" s="11" t="s">
        <v>9</v>
      </c>
    </row>
    <row r="144" spans="1:3" x14ac:dyDescent="0.2">
      <c r="A144" s="11" t="s">
        <v>4</v>
      </c>
      <c r="B144" s="7">
        <v>10</v>
      </c>
      <c r="C144" s="11" t="s">
        <v>9</v>
      </c>
    </row>
    <row r="145" spans="1:3" x14ac:dyDescent="0.2">
      <c r="A145" s="11" t="s">
        <v>4</v>
      </c>
      <c r="B145" s="7">
        <v>10</v>
      </c>
      <c r="C145" s="11" t="s">
        <v>9</v>
      </c>
    </row>
    <row r="146" spans="1:3" x14ac:dyDescent="0.2">
      <c r="A146" s="11" t="s">
        <v>4</v>
      </c>
      <c r="B146" s="7">
        <v>10</v>
      </c>
      <c r="C146" s="11" t="s">
        <v>9</v>
      </c>
    </row>
    <row r="147" spans="1:3" x14ac:dyDescent="0.2">
      <c r="A147" s="11" t="s">
        <v>4</v>
      </c>
      <c r="B147" s="7">
        <v>10</v>
      </c>
      <c r="C147" s="11" t="s">
        <v>9</v>
      </c>
    </row>
    <row r="148" spans="1:3" x14ac:dyDescent="0.2">
      <c r="A148" s="11" t="s">
        <v>4</v>
      </c>
      <c r="B148" s="7">
        <v>10</v>
      </c>
      <c r="C148" s="11" t="s">
        <v>9</v>
      </c>
    </row>
    <row r="149" spans="1:3" x14ac:dyDescent="0.2">
      <c r="A149" s="11" t="s">
        <v>4</v>
      </c>
      <c r="B149" s="7">
        <v>10</v>
      </c>
      <c r="C149" s="11" t="s">
        <v>9</v>
      </c>
    </row>
    <row r="150" spans="1:3" x14ac:dyDescent="0.2">
      <c r="A150" s="3" t="s">
        <v>4</v>
      </c>
      <c r="B150" s="2">
        <v>10</v>
      </c>
      <c r="C150" s="3" t="s">
        <v>9</v>
      </c>
    </row>
    <row r="151" spans="1:3" x14ac:dyDescent="0.2">
      <c r="A151" s="3" t="s">
        <v>4</v>
      </c>
      <c r="B151" s="2">
        <v>10</v>
      </c>
      <c r="C151" s="3" t="s">
        <v>9</v>
      </c>
    </row>
    <row r="152" spans="1:3" x14ac:dyDescent="0.2">
      <c r="A152" s="3" t="s">
        <v>4</v>
      </c>
      <c r="B152" s="2">
        <v>1</v>
      </c>
      <c r="C152" s="3" t="s">
        <v>5</v>
      </c>
    </row>
    <row r="153" spans="1:3" x14ac:dyDescent="0.2">
      <c r="A153" s="3" t="s">
        <v>4</v>
      </c>
      <c r="B153" s="2">
        <v>1</v>
      </c>
      <c r="C153" s="3" t="s">
        <v>5</v>
      </c>
    </row>
    <row r="154" spans="1:3" x14ac:dyDescent="0.2">
      <c r="A154" s="3" t="s">
        <v>4</v>
      </c>
      <c r="B154" s="2">
        <v>2</v>
      </c>
      <c r="C154" s="3" t="s">
        <v>5</v>
      </c>
    </row>
    <row r="155" spans="1:3" x14ac:dyDescent="0.2">
      <c r="A155" s="3" t="s">
        <v>4</v>
      </c>
      <c r="B155" s="2">
        <v>2</v>
      </c>
      <c r="C155" s="3" t="s">
        <v>5</v>
      </c>
    </row>
    <row r="156" spans="1:3" x14ac:dyDescent="0.2">
      <c r="A156" s="3" t="s">
        <v>4</v>
      </c>
      <c r="B156" s="2">
        <v>2</v>
      </c>
      <c r="C156" s="3" t="s">
        <v>5</v>
      </c>
    </row>
    <row r="157" spans="1:3" x14ac:dyDescent="0.2">
      <c r="A157" s="3" t="s">
        <v>4</v>
      </c>
      <c r="B157" s="2">
        <v>2</v>
      </c>
      <c r="C157" s="3" t="s">
        <v>5</v>
      </c>
    </row>
    <row r="158" spans="1:3" x14ac:dyDescent="0.2">
      <c r="A158" s="3" t="s">
        <v>4</v>
      </c>
      <c r="B158" s="2">
        <v>2</v>
      </c>
      <c r="C158" s="3" t="s">
        <v>5</v>
      </c>
    </row>
    <row r="159" spans="1:3" x14ac:dyDescent="0.2">
      <c r="A159" s="3" t="s">
        <v>4</v>
      </c>
      <c r="B159" s="2">
        <v>2</v>
      </c>
      <c r="C159" s="3" t="s">
        <v>5</v>
      </c>
    </row>
    <row r="160" spans="1:3" x14ac:dyDescent="0.2">
      <c r="A160" s="3" t="s">
        <v>4</v>
      </c>
      <c r="B160" s="2">
        <v>2</v>
      </c>
      <c r="C160" s="3" t="s">
        <v>5</v>
      </c>
    </row>
    <row r="161" spans="1:3" x14ac:dyDescent="0.2">
      <c r="A161" s="3" t="s">
        <v>4</v>
      </c>
      <c r="B161" s="2">
        <v>3</v>
      </c>
      <c r="C161" s="3" t="s">
        <v>5</v>
      </c>
    </row>
    <row r="162" spans="1:3" x14ac:dyDescent="0.2">
      <c r="A162" s="3" t="s">
        <v>4</v>
      </c>
      <c r="B162" s="2">
        <v>3</v>
      </c>
      <c r="C162" s="3" t="s">
        <v>5</v>
      </c>
    </row>
    <row r="163" spans="1:3" x14ac:dyDescent="0.2">
      <c r="A163" s="3" t="s">
        <v>4</v>
      </c>
      <c r="B163" s="2">
        <v>3</v>
      </c>
      <c r="C163" s="3" t="s">
        <v>5</v>
      </c>
    </row>
    <row r="164" spans="1:3" x14ac:dyDescent="0.2">
      <c r="A164" s="3" t="s">
        <v>4</v>
      </c>
      <c r="B164" s="2">
        <v>5</v>
      </c>
      <c r="C164" s="3" t="s">
        <v>5</v>
      </c>
    </row>
    <row r="165" spans="1:3" x14ac:dyDescent="0.2">
      <c r="A165" s="3" t="s">
        <v>4</v>
      </c>
      <c r="B165" s="2">
        <v>5</v>
      </c>
      <c r="C165" s="3" t="s">
        <v>5</v>
      </c>
    </row>
    <row r="166" spans="1:3" x14ac:dyDescent="0.2">
      <c r="A166" s="3" t="s">
        <v>4</v>
      </c>
      <c r="B166" s="2">
        <v>5</v>
      </c>
      <c r="C166" s="3" t="s">
        <v>5</v>
      </c>
    </row>
    <row r="167" spans="1:3" x14ac:dyDescent="0.2">
      <c r="A167" s="3" t="s">
        <v>4</v>
      </c>
      <c r="B167" s="2">
        <v>5</v>
      </c>
      <c r="C167" s="3" t="s">
        <v>5</v>
      </c>
    </row>
    <row r="168" spans="1:3" x14ac:dyDescent="0.2">
      <c r="A168" s="3" t="s">
        <v>4</v>
      </c>
      <c r="B168" s="2">
        <v>5</v>
      </c>
      <c r="C168" s="3" t="s">
        <v>5</v>
      </c>
    </row>
    <row r="169" spans="1:3" x14ac:dyDescent="0.2">
      <c r="A169" s="3" t="s">
        <v>4</v>
      </c>
      <c r="B169" s="2">
        <v>5</v>
      </c>
      <c r="C169" s="3" t="s">
        <v>5</v>
      </c>
    </row>
    <row r="170" spans="1:3" x14ac:dyDescent="0.2">
      <c r="A170" s="3" t="s">
        <v>4</v>
      </c>
      <c r="B170" s="2">
        <v>5</v>
      </c>
      <c r="C170" s="3" t="s">
        <v>5</v>
      </c>
    </row>
    <row r="171" spans="1:3" x14ac:dyDescent="0.2">
      <c r="A171" s="3" t="s">
        <v>4</v>
      </c>
      <c r="B171" s="2">
        <v>6</v>
      </c>
      <c r="C171" s="3" t="s">
        <v>5</v>
      </c>
    </row>
    <row r="172" spans="1:3" x14ac:dyDescent="0.2">
      <c r="A172" s="3" t="s">
        <v>4</v>
      </c>
      <c r="B172" s="2">
        <v>6</v>
      </c>
      <c r="C172" s="3" t="s">
        <v>5</v>
      </c>
    </row>
    <row r="173" spans="1:3" x14ac:dyDescent="0.2">
      <c r="A173" s="3" t="s">
        <v>4</v>
      </c>
      <c r="B173" s="2">
        <v>6</v>
      </c>
      <c r="C173" s="3" t="s">
        <v>5</v>
      </c>
    </row>
    <row r="174" spans="1:3" x14ac:dyDescent="0.2">
      <c r="A174" s="3" t="s">
        <v>4</v>
      </c>
      <c r="B174" s="2">
        <v>6</v>
      </c>
      <c r="C174" s="3" t="s">
        <v>5</v>
      </c>
    </row>
    <row r="175" spans="1:3" x14ac:dyDescent="0.2">
      <c r="A175" s="3" t="s">
        <v>4</v>
      </c>
      <c r="B175" s="2">
        <v>6</v>
      </c>
      <c r="C175" s="3" t="s">
        <v>5</v>
      </c>
    </row>
    <row r="176" spans="1:3" x14ac:dyDescent="0.2">
      <c r="A176" s="3" t="s">
        <v>4</v>
      </c>
      <c r="B176" s="2">
        <v>6</v>
      </c>
      <c r="C176" s="3" t="s">
        <v>5</v>
      </c>
    </row>
    <row r="177" spans="1:3" x14ac:dyDescent="0.2">
      <c r="A177" s="3" t="s">
        <v>4</v>
      </c>
      <c r="B177" s="2">
        <v>6</v>
      </c>
      <c r="C177" s="3" t="s">
        <v>5</v>
      </c>
    </row>
    <row r="178" spans="1:3" x14ac:dyDescent="0.2">
      <c r="A178" s="3" t="s">
        <v>4</v>
      </c>
      <c r="B178" s="2">
        <v>6</v>
      </c>
      <c r="C178" s="3" t="s">
        <v>5</v>
      </c>
    </row>
    <row r="179" spans="1:3" x14ac:dyDescent="0.2">
      <c r="A179" s="3" t="s">
        <v>4</v>
      </c>
      <c r="B179" s="2">
        <v>7</v>
      </c>
      <c r="C179" s="3" t="s">
        <v>5</v>
      </c>
    </row>
    <row r="180" spans="1:3" x14ac:dyDescent="0.2">
      <c r="A180" s="3" t="s">
        <v>4</v>
      </c>
      <c r="B180" s="2">
        <v>7</v>
      </c>
      <c r="C180" s="3" t="s">
        <v>5</v>
      </c>
    </row>
    <row r="181" spans="1:3" x14ac:dyDescent="0.2">
      <c r="A181" s="3" t="s">
        <v>4</v>
      </c>
      <c r="B181" s="2">
        <v>7</v>
      </c>
      <c r="C181" s="3" t="s">
        <v>5</v>
      </c>
    </row>
    <row r="182" spans="1:3" x14ac:dyDescent="0.2">
      <c r="A182" s="3" t="s">
        <v>4</v>
      </c>
      <c r="B182" s="2">
        <v>7</v>
      </c>
      <c r="C182" s="3" t="s">
        <v>5</v>
      </c>
    </row>
    <row r="183" spans="1:3" x14ac:dyDescent="0.2">
      <c r="A183" s="3" t="s">
        <v>4</v>
      </c>
      <c r="B183" s="2">
        <v>7</v>
      </c>
      <c r="C183" s="3" t="s">
        <v>5</v>
      </c>
    </row>
    <row r="184" spans="1:3" x14ac:dyDescent="0.2">
      <c r="A184" s="3" t="s">
        <v>4</v>
      </c>
      <c r="B184" s="2">
        <v>7</v>
      </c>
      <c r="C184" s="3" t="s">
        <v>5</v>
      </c>
    </row>
    <row r="185" spans="1:3" x14ac:dyDescent="0.2">
      <c r="A185" s="3" t="s">
        <v>4</v>
      </c>
      <c r="B185" s="2">
        <v>7</v>
      </c>
      <c r="C185" s="3" t="s">
        <v>5</v>
      </c>
    </row>
    <row r="186" spans="1:3" x14ac:dyDescent="0.2">
      <c r="A186" s="3" t="s">
        <v>4</v>
      </c>
      <c r="B186" s="2">
        <v>8</v>
      </c>
      <c r="C186" s="3" t="s">
        <v>5</v>
      </c>
    </row>
    <row r="187" spans="1:3" x14ac:dyDescent="0.2">
      <c r="A187" s="3" t="s">
        <v>4</v>
      </c>
      <c r="B187" s="2">
        <v>8</v>
      </c>
      <c r="C187" s="3" t="s">
        <v>5</v>
      </c>
    </row>
    <row r="188" spans="1:3" x14ac:dyDescent="0.2">
      <c r="A188" s="3" t="s">
        <v>4</v>
      </c>
      <c r="B188" s="2">
        <v>8</v>
      </c>
      <c r="C188" s="3" t="s">
        <v>5</v>
      </c>
    </row>
    <row r="189" spans="1:3" x14ac:dyDescent="0.2">
      <c r="A189" s="3" t="s">
        <v>4</v>
      </c>
      <c r="B189" s="2">
        <v>8</v>
      </c>
      <c r="C189" s="3" t="s">
        <v>5</v>
      </c>
    </row>
    <row r="190" spans="1:3" x14ac:dyDescent="0.2">
      <c r="A190" s="3" t="s">
        <v>4</v>
      </c>
      <c r="B190" s="2">
        <v>8</v>
      </c>
      <c r="C190" s="3" t="s">
        <v>5</v>
      </c>
    </row>
    <row r="191" spans="1:3" x14ac:dyDescent="0.2">
      <c r="A191" s="3" t="s">
        <v>4</v>
      </c>
      <c r="B191" s="2">
        <v>8</v>
      </c>
      <c r="C191" s="3" t="s">
        <v>5</v>
      </c>
    </row>
    <row r="192" spans="1:3" x14ac:dyDescent="0.2">
      <c r="A192" s="3" t="s">
        <v>4</v>
      </c>
      <c r="B192" s="2">
        <v>8</v>
      </c>
      <c r="C192" s="3" t="s">
        <v>5</v>
      </c>
    </row>
    <row r="193" spans="1:3" x14ac:dyDescent="0.2">
      <c r="A193" s="3" t="s">
        <v>4</v>
      </c>
      <c r="B193" s="2">
        <v>8</v>
      </c>
      <c r="C193" s="3" t="s">
        <v>5</v>
      </c>
    </row>
    <row r="194" spans="1:3" x14ac:dyDescent="0.2">
      <c r="A194" s="3" t="s">
        <v>4</v>
      </c>
      <c r="B194" s="2">
        <v>8</v>
      </c>
      <c r="C194" s="3" t="s">
        <v>5</v>
      </c>
    </row>
    <row r="195" spans="1:3" x14ac:dyDescent="0.2">
      <c r="A195" s="3" t="s">
        <v>4</v>
      </c>
      <c r="B195" s="2">
        <v>8</v>
      </c>
      <c r="C195" s="3" t="s">
        <v>5</v>
      </c>
    </row>
    <row r="196" spans="1:3" x14ac:dyDescent="0.2">
      <c r="A196" s="11" t="s">
        <v>4</v>
      </c>
      <c r="B196" s="7">
        <v>9</v>
      </c>
      <c r="C196" s="11" t="s">
        <v>5</v>
      </c>
    </row>
    <row r="197" spans="1:3" x14ac:dyDescent="0.2">
      <c r="A197" s="3" t="s">
        <v>4</v>
      </c>
      <c r="B197" s="2">
        <v>9</v>
      </c>
      <c r="C197" s="3" t="s">
        <v>5</v>
      </c>
    </row>
    <row r="198" spans="1:3" x14ac:dyDescent="0.2">
      <c r="A198" s="3" t="s">
        <v>4</v>
      </c>
      <c r="B198" s="2">
        <v>9</v>
      </c>
      <c r="C198" s="3" t="s">
        <v>5</v>
      </c>
    </row>
    <row r="199" spans="1:3" x14ac:dyDescent="0.2">
      <c r="A199" s="3" t="s">
        <v>4</v>
      </c>
      <c r="B199" s="2">
        <v>9</v>
      </c>
      <c r="C199" s="3" t="s">
        <v>5</v>
      </c>
    </row>
    <row r="200" spans="1:3" x14ac:dyDescent="0.2">
      <c r="A200" s="3" t="s">
        <v>4</v>
      </c>
      <c r="B200" s="2">
        <v>9</v>
      </c>
      <c r="C200" s="3" t="s">
        <v>5</v>
      </c>
    </row>
    <row r="201" spans="1:3" x14ac:dyDescent="0.2">
      <c r="A201" s="3" t="s">
        <v>4</v>
      </c>
      <c r="B201" s="2">
        <v>9</v>
      </c>
      <c r="C201" s="3" t="s">
        <v>5</v>
      </c>
    </row>
    <row r="202" spans="1:3" x14ac:dyDescent="0.2">
      <c r="A202" s="3" t="s">
        <v>4</v>
      </c>
      <c r="B202" s="2">
        <v>9</v>
      </c>
      <c r="C202" s="3" t="s">
        <v>5</v>
      </c>
    </row>
    <row r="203" spans="1:3" x14ac:dyDescent="0.2">
      <c r="A203" s="3" t="s">
        <v>4</v>
      </c>
      <c r="B203" s="2">
        <v>9</v>
      </c>
      <c r="C203" s="3" t="s">
        <v>5</v>
      </c>
    </row>
    <row r="204" spans="1:3" x14ac:dyDescent="0.2">
      <c r="A204" s="3" t="s">
        <v>4</v>
      </c>
      <c r="B204" s="2">
        <v>10</v>
      </c>
      <c r="C204" s="26" t="s">
        <v>5</v>
      </c>
    </row>
    <row r="205" spans="1:3" x14ac:dyDescent="0.2">
      <c r="A205" s="3" t="s">
        <v>4</v>
      </c>
      <c r="B205" s="2">
        <v>10</v>
      </c>
      <c r="C205" s="26" t="s">
        <v>5</v>
      </c>
    </row>
    <row r="206" spans="1:3" x14ac:dyDescent="0.2">
      <c r="A206" s="3" t="s">
        <v>4</v>
      </c>
      <c r="B206" s="2">
        <v>10</v>
      </c>
      <c r="C206" s="26" t="s">
        <v>5</v>
      </c>
    </row>
    <row r="207" spans="1:3" x14ac:dyDescent="0.2">
      <c r="A207" s="3" t="s">
        <v>4</v>
      </c>
      <c r="B207" s="2">
        <v>10</v>
      </c>
      <c r="C207" s="26" t="s">
        <v>5</v>
      </c>
    </row>
    <row r="208" spans="1:3" x14ac:dyDescent="0.2">
      <c r="A208" s="3" t="s">
        <v>4</v>
      </c>
      <c r="B208" s="2">
        <v>10</v>
      </c>
      <c r="C208" s="26" t="s">
        <v>5</v>
      </c>
    </row>
    <row r="209" spans="1:3" x14ac:dyDescent="0.2">
      <c r="A209" s="3" t="s">
        <v>4</v>
      </c>
      <c r="B209" s="2">
        <v>10</v>
      </c>
      <c r="C209" s="26" t="s">
        <v>5</v>
      </c>
    </row>
    <row r="210" spans="1:3" x14ac:dyDescent="0.2">
      <c r="A210" s="3" t="s">
        <v>4</v>
      </c>
      <c r="B210" s="2">
        <v>10</v>
      </c>
      <c r="C210" s="26" t="s">
        <v>5</v>
      </c>
    </row>
    <row r="211" spans="1:3" x14ac:dyDescent="0.2">
      <c r="A211" s="3" t="s">
        <v>4</v>
      </c>
      <c r="B211" s="2">
        <v>10</v>
      </c>
      <c r="C211" s="26" t="s">
        <v>5</v>
      </c>
    </row>
    <row r="212" spans="1:3" x14ac:dyDescent="0.2">
      <c r="A212" s="3" t="s">
        <v>4</v>
      </c>
      <c r="B212" s="2">
        <v>10</v>
      </c>
      <c r="C212" s="26" t="s">
        <v>5</v>
      </c>
    </row>
    <row r="213" spans="1:3" x14ac:dyDescent="0.2">
      <c r="A213" s="3" t="s">
        <v>4</v>
      </c>
      <c r="B213" s="2">
        <v>10</v>
      </c>
      <c r="C213" s="26" t="s">
        <v>5</v>
      </c>
    </row>
    <row r="214" spans="1:3" x14ac:dyDescent="0.2">
      <c r="A214" s="3" t="s">
        <v>4</v>
      </c>
      <c r="B214" s="2">
        <v>10</v>
      </c>
      <c r="C214" s="26" t="s">
        <v>5</v>
      </c>
    </row>
    <row r="215" spans="1:3" x14ac:dyDescent="0.2">
      <c r="A215" s="3" t="s">
        <v>4</v>
      </c>
      <c r="B215" s="2">
        <v>2</v>
      </c>
      <c r="C215" s="3" t="s">
        <v>22</v>
      </c>
    </row>
    <row r="216" spans="1:3" x14ac:dyDescent="0.2">
      <c r="A216" s="3" t="s">
        <v>4</v>
      </c>
      <c r="B216" s="2">
        <v>2</v>
      </c>
      <c r="C216" s="3" t="s">
        <v>22</v>
      </c>
    </row>
    <row r="217" spans="1:3" x14ac:dyDescent="0.2">
      <c r="A217" s="3" t="s">
        <v>4</v>
      </c>
      <c r="B217" s="2">
        <v>2</v>
      </c>
      <c r="C217" s="3" t="s">
        <v>22</v>
      </c>
    </row>
    <row r="218" spans="1:3" x14ac:dyDescent="0.2">
      <c r="A218" s="3" t="s">
        <v>4</v>
      </c>
      <c r="B218" s="2">
        <v>2</v>
      </c>
      <c r="C218" s="3" t="s">
        <v>22</v>
      </c>
    </row>
    <row r="219" spans="1:3" x14ac:dyDescent="0.2">
      <c r="A219" s="3" t="s">
        <v>4</v>
      </c>
      <c r="B219" s="2">
        <v>6</v>
      </c>
      <c r="C219" s="3" t="s">
        <v>22</v>
      </c>
    </row>
    <row r="220" spans="1:3" x14ac:dyDescent="0.2">
      <c r="A220" s="3" t="s">
        <v>4</v>
      </c>
      <c r="B220" s="2">
        <v>6</v>
      </c>
      <c r="C220" s="3" t="s">
        <v>22</v>
      </c>
    </row>
    <row r="221" spans="1:3" x14ac:dyDescent="0.2">
      <c r="A221" s="11" t="s">
        <v>4</v>
      </c>
      <c r="B221" s="7">
        <v>9</v>
      </c>
      <c r="C221" s="11" t="s">
        <v>22</v>
      </c>
    </row>
    <row r="222" spans="1:3" x14ac:dyDescent="0.2">
      <c r="A222" s="11" t="s">
        <v>4</v>
      </c>
      <c r="B222" s="7">
        <v>9</v>
      </c>
      <c r="C222" s="11" t="s">
        <v>22</v>
      </c>
    </row>
    <row r="223" spans="1:3" x14ac:dyDescent="0.2">
      <c r="A223" s="11" t="s">
        <v>4</v>
      </c>
      <c r="B223" s="7">
        <v>9</v>
      </c>
      <c r="C223" s="11" t="s">
        <v>22</v>
      </c>
    </row>
    <row r="224" spans="1:3" x14ac:dyDescent="0.2">
      <c r="A224" s="3" t="s">
        <v>4</v>
      </c>
      <c r="B224" s="2">
        <v>1</v>
      </c>
      <c r="C224" s="3" t="s">
        <v>8</v>
      </c>
    </row>
    <row r="225" spans="1:3" x14ac:dyDescent="0.2">
      <c r="A225" s="3" t="s">
        <v>4</v>
      </c>
      <c r="B225" s="2">
        <v>1</v>
      </c>
      <c r="C225" s="3" t="s">
        <v>8</v>
      </c>
    </row>
    <row r="226" spans="1:3" x14ac:dyDescent="0.2">
      <c r="A226" s="3" t="s">
        <v>4</v>
      </c>
      <c r="B226" s="2">
        <v>1</v>
      </c>
      <c r="C226" s="3" t="s">
        <v>8</v>
      </c>
    </row>
    <row r="227" spans="1:3" x14ac:dyDescent="0.2">
      <c r="A227" s="3" t="s">
        <v>4</v>
      </c>
      <c r="B227" s="2">
        <v>2</v>
      </c>
      <c r="C227" s="3" t="s">
        <v>8</v>
      </c>
    </row>
    <row r="228" spans="1:3" x14ac:dyDescent="0.2">
      <c r="A228" s="3" t="s">
        <v>4</v>
      </c>
      <c r="B228" s="2">
        <v>3</v>
      </c>
      <c r="C228" s="3" t="s">
        <v>8</v>
      </c>
    </row>
    <row r="229" spans="1:3" x14ac:dyDescent="0.2">
      <c r="A229" s="3" t="s">
        <v>4</v>
      </c>
      <c r="B229" s="2">
        <v>3</v>
      </c>
      <c r="C229" s="3" t="s">
        <v>8</v>
      </c>
    </row>
    <row r="230" spans="1:3" x14ac:dyDescent="0.2">
      <c r="A230" s="3" t="s">
        <v>4</v>
      </c>
      <c r="B230" s="2">
        <v>3</v>
      </c>
      <c r="C230" s="3" t="s">
        <v>8</v>
      </c>
    </row>
    <row r="231" spans="1:3" x14ac:dyDescent="0.2">
      <c r="A231" s="3" t="s">
        <v>4</v>
      </c>
      <c r="B231" s="2">
        <v>3</v>
      </c>
      <c r="C231" s="3" t="s">
        <v>8</v>
      </c>
    </row>
    <row r="232" spans="1:3" x14ac:dyDescent="0.2">
      <c r="A232" s="3" t="s">
        <v>4</v>
      </c>
      <c r="B232" s="2">
        <v>3</v>
      </c>
      <c r="C232" s="3" t="s">
        <v>8</v>
      </c>
    </row>
    <row r="233" spans="1:3" x14ac:dyDescent="0.2">
      <c r="A233" s="3" t="s">
        <v>4</v>
      </c>
      <c r="B233" s="2">
        <v>3</v>
      </c>
      <c r="C233" s="3" t="s">
        <v>8</v>
      </c>
    </row>
    <row r="234" spans="1:3" x14ac:dyDescent="0.2">
      <c r="A234" s="3" t="s">
        <v>4</v>
      </c>
      <c r="B234" s="2">
        <v>3</v>
      </c>
      <c r="C234" s="3" t="s">
        <v>8</v>
      </c>
    </row>
    <row r="235" spans="1:3" x14ac:dyDescent="0.2">
      <c r="A235" s="3" t="s">
        <v>4</v>
      </c>
      <c r="B235" s="2">
        <v>3</v>
      </c>
      <c r="C235" s="3" t="s">
        <v>8</v>
      </c>
    </row>
    <row r="236" spans="1:3" x14ac:dyDescent="0.2">
      <c r="A236" s="3" t="s">
        <v>4</v>
      </c>
      <c r="B236" s="2">
        <v>4</v>
      </c>
      <c r="C236" s="3" t="s">
        <v>8</v>
      </c>
    </row>
    <row r="237" spans="1:3" x14ac:dyDescent="0.2">
      <c r="A237" s="3" t="s">
        <v>4</v>
      </c>
      <c r="B237" s="2">
        <v>5</v>
      </c>
      <c r="C237" s="3" t="s">
        <v>8</v>
      </c>
    </row>
    <row r="238" spans="1:3" x14ac:dyDescent="0.2">
      <c r="A238" s="3" t="s">
        <v>4</v>
      </c>
      <c r="B238" s="2">
        <v>5</v>
      </c>
      <c r="C238" s="3" t="s">
        <v>8</v>
      </c>
    </row>
    <row r="239" spans="1:3" x14ac:dyDescent="0.2">
      <c r="A239" s="3" t="s">
        <v>4</v>
      </c>
      <c r="B239" s="2">
        <v>5</v>
      </c>
      <c r="C239" s="3" t="s">
        <v>8</v>
      </c>
    </row>
    <row r="240" spans="1:3" x14ac:dyDescent="0.2">
      <c r="A240" s="3" t="s">
        <v>4</v>
      </c>
      <c r="B240" s="2">
        <v>5</v>
      </c>
      <c r="C240" s="3" t="s">
        <v>8</v>
      </c>
    </row>
    <row r="241" spans="1:3" x14ac:dyDescent="0.2">
      <c r="A241" s="3" t="s">
        <v>4</v>
      </c>
      <c r="B241" s="2">
        <v>5</v>
      </c>
      <c r="C241" s="3" t="s">
        <v>8</v>
      </c>
    </row>
    <row r="242" spans="1:3" x14ac:dyDescent="0.2">
      <c r="A242" s="3" t="s">
        <v>4</v>
      </c>
      <c r="B242" s="2">
        <v>5</v>
      </c>
      <c r="C242" s="3" t="s">
        <v>8</v>
      </c>
    </row>
    <row r="243" spans="1:3" x14ac:dyDescent="0.2">
      <c r="A243" s="3" t="s">
        <v>4</v>
      </c>
      <c r="B243" s="2">
        <v>5</v>
      </c>
      <c r="C243" s="3" t="s">
        <v>8</v>
      </c>
    </row>
    <row r="244" spans="1:3" x14ac:dyDescent="0.2">
      <c r="A244" s="3" t="s">
        <v>4</v>
      </c>
      <c r="B244" s="2">
        <v>6</v>
      </c>
      <c r="C244" s="3" t="s">
        <v>8</v>
      </c>
    </row>
    <row r="245" spans="1:3" x14ac:dyDescent="0.2">
      <c r="A245" s="3" t="s">
        <v>4</v>
      </c>
      <c r="B245" s="2">
        <v>6</v>
      </c>
      <c r="C245" s="3" t="s">
        <v>8</v>
      </c>
    </row>
    <row r="246" spans="1:3" x14ac:dyDescent="0.2">
      <c r="A246" s="3" t="s">
        <v>4</v>
      </c>
      <c r="B246" s="2">
        <v>6</v>
      </c>
      <c r="C246" s="3" t="s">
        <v>8</v>
      </c>
    </row>
    <row r="247" spans="1:3" x14ac:dyDescent="0.2">
      <c r="A247" s="3" t="s">
        <v>4</v>
      </c>
      <c r="B247" s="2">
        <v>7</v>
      </c>
      <c r="C247" s="3" t="s">
        <v>8</v>
      </c>
    </row>
    <row r="248" spans="1:3" x14ac:dyDescent="0.2">
      <c r="A248" s="3" t="s">
        <v>4</v>
      </c>
      <c r="B248" s="2">
        <v>7</v>
      </c>
      <c r="C248" s="3" t="s">
        <v>8</v>
      </c>
    </row>
    <row r="249" spans="1:3" x14ac:dyDescent="0.2">
      <c r="A249" s="3" t="s">
        <v>4</v>
      </c>
      <c r="B249" s="2">
        <v>7</v>
      </c>
      <c r="C249" s="3" t="s">
        <v>8</v>
      </c>
    </row>
    <row r="250" spans="1:3" x14ac:dyDescent="0.2">
      <c r="A250" s="3" t="s">
        <v>4</v>
      </c>
      <c r="B250" s="2">
        <v>8</v>
      </c>
      <c r="C250" s="3" t="s">
        <v>8</v>
      </c>
    </row>
    <row r="251" spans="1:3" x14ac:dyDescent="0.2">
      <c r="A251" s="3" t="s">
        <v>4</v>
      </c>
      <c r="B251" s="2">
        <v>2</v>
      </c>
      <c r="C251" s="3" t="s">
        <v>17</v>
      </c>
    </row>
    <row r="252" spans="1:3" x14ac:dyDescent="0.2">
      <c r="A252" s="3" t="s">
        <v>4</v>
      </c>
      <c r="B252" s="2">
        <v>3</v>
      </c>
      <c r="C252" s="3" t="s">
        <v>17</v>
      </c>
    </row>
    <row r="253" spans="1:3" x14ac:dyDescent="0.2">
      <c r="A253" s="3" t="s">
        <v>4</v>
      </c>
      <c r="B253" s="2">
        <v>3</v>
      </c>
      <c r="C253" s="3" t="s">
        <v>17</v>
      </c>
    </row>
    <row r="254" spans="1:3" x14ac:dyDescent="0.2">
      <c r="A254" s="3" t="s">
        <v>4</v>
      </c>
      <c r="B254" s="2">
        <v>6</v>
      </c>
      <c r="C254" s="3" t="s">
        <v>17</v>
      </c>
    </row>
    <row r="255" spans="1:3" x14ac:dyDescent="0.2">
      <c r="A255" s="11" t="s">
        <v>4</v>
      </c>
      <c r="B255" s="7">
        <v>9</v>
      </c>
      <c r="C255" s="11" t="s">
        <v>17</v>
      </c>
    </row>
    <row r="256" spans="1:3" x14ac:dyDescent="0.2">
      <c r="A256" s="11" t="s">
        <v>4</v>
      </c>
      <c r="B256" s="7">
        <v>10</v>
      </c>
      <c r="C256" s="11" t="s">
        <v>17</v>
      </c>
    </row>
    <row r="257" spans="1:3" x14ac:dyDescent="0.2">
      <c r="A257" s="11" t="s">
        <v>4</v>
      </c>
      <c r="B257" s="7">
        <v>10</v>
      </c>
      <c r="C257" s="11" t="s">
        <v>17</v>
      </c>
    </row>
    <row r="258" spans="1:3" x14ac:dyDescent="0.2">
      <c r="A258" s="3" t="s">
        <v>4</v>
      </c>
      <c r="B258" s="2">
        <v>10</v>
      </c>
      <c r="C258" s="3" t="s">
        <v>17</v>
      </c>
    </row>
    <row r="259" spans="1:3" x14ac:dyDescent="0.2">
      <c r="A259" s="3" t="s">
        <v>4</v>
      </c>
      <c r="B259" s="2">
        <v>10</v>
      </c>
      <c r="C259" s="3" t="s">
        <v>17</v>
      </c>
    </row>
    <row r="260" spans="1:3" x14ac:dyDescent="0.2">
      <c r="A260" s="3" t="s">
        <v>4</v>
      </c>
      <c r="B260" s="2">
        <v>1</v>
      </c>
      <c r="C260" s="3" t="s">
        <v>11</v>
      </c>
    </row>
    <row r="261" spans="1:3" x14ac:dyDescent="0.2">
      <c r="A261" s="3" t="s">
        <v>4</v>
      </c>
      <c r="B261" s="2">
        <v>2</v>
      </c>
      <c r="C261" s="3" t="s">
        <v>11</v>
      </c>
    </row>
    <row r="262" spans="1:3" x14ac:dyDescent="0.2">
      <c r="A262" s="3" t="s">
        <v>4</v>
      </c>
      <c r="B262" s="2">
        <v>2</v>
      </c>
      <c r="C262" s="3" t="s">
        <v>11</v>
      </c>
    </row>
    <row r="263" spans="1:3" x14ac:dyDescent="0.2">
      <c r="A263" s="3" t="s">
        <v>4</v>
      </c>
      <c r="B263" s="2">
        <v>2</v>
      </c>
      <c r="C263" s="3" t="s">
        <v>11</v>
      </c>
    </row>
    <row r="264" spans="1:3" x14ac:dyDescent="0.2">
      <c r="A264" s="3" t="s">
        <v>4</v>
      </c>
      <c r="B264" s="2">
        <v>2</v>
      </c>
      <c r="C264" s="3" t="s">
        <v>11</v>
      </c>
    </row>
    <row r="265" spans="1:3" x14ac:dyDescent="0.2">
      <c r="A265" s="3" t="s">
        <v>4</v>
      </c>
      <c r="B265" s="2">
        <v>3</v>
      </c>
      <c r="C265" s="3" t="s">
        <v>11</v>
      </c>
    </row>
    <row r="266" spans="1:3" x14ac:dyDescent="0.2">
      <c r="A266" s="3" t="s">
        <v>4</v>
      </c>
      <c r="B266" s="2">
        <v>4</v>
      </c>
      <c r="C266" s="3" t="s">
        <v>11</v>
      </c>
    </row>
    <row r="267" spans="1:3" x14ac:dyDescent="0.2">
      <c r="A267" s="3" t="s">
        <v>4</v>
      </c>
      <c r="B267" s="2">
        <v>4</v>
      </c>
      <c r="C267" s="3" t="s">
        <v>11</v>
      </c>
    </row>
    <row r="268" spans="1:3" x14ac:dyDescent="0.2">
      <c r="A268" s="3" t="s">
        <v>4</v>
      </c>
      <c r="B268" s="2">
        <v>4</v>
      </c>
      <c r="C268" s="3" t="s">
        <v>11</v>
      </c>
    </row>
    <row r="269" spans="1:3" x14ac:dyDescent="0.2">
      <c r="A269" s="3" t="s">
        <v>4</v>
      </c>
      <c r="B269" s="2">
        <v>4</v>
      </c>
      <c r="C269" s="3" t="s">
        <v>11</v>
      </c>
    </row>
    <row r="270" spans="1:3" x14ac:dyDescent="0.2">
      <c r="A270" s="3" t="s">
        <v>4</v>
      </c>
      <c r="B270" s="2">
        <v>4</v>
      </c>
      <c r="C270" s="3" t="s">
        <v>11</v>
      </c>
    </row>
    <row r="271" spans="1:3" x14ac:dyDescent="0.2">
      <c r="A271" s="3" t="s">
        <v>4</v>
      </c>
      <c r="B271" s="2">
        <v>4</v>
      </c>
      <c r="C271" s="3" t="s">
        <v>11</v>
      </c>
    </row>
    <row r="272" spans="1:3" x14ac:dyDescent="0.2">
      <c r="A272" s="3" t="s">
        <v>4</v>
      </c>
      <c r="B272" s="2">
        <v>5</v>
      </c>
      <c r="C272" s="3" t="s">
        <v>11</v>
      </c>
    </row>
    <row r="273" spans="1:3" x14ac:dyDescent="0.2">
      <c r="A273" s="3" t="s">
        <v>4</v>
      </c>
      <c r="B273" s="2">
        <v>5</v>
      </c>
      <c r="C273" s="3" t="s">
        <v>11</v>
      </c>
    </row>
    <row r="274" spans="1:3" x14ac:dyDescent="0.2">
      <c r="A274" s="3" t="s">
        <v>4</v>
      </c>
      <c r="B274" s="2">
        <v>6</v>
      </c>
      <c r="C274" s="3" t="s">
        <v>11</v>
      </c>
    </row>
    <row r="275" spans="1:3" x14ac:dyDescent="0.2">
      <c r="A275" s="3" t="s">
        <v>4</v>
      </c>
      <c r="B275" s="2">
        <v>6</v>
      </c>
      <c r="C275" s="3" t="s">
        <v>11</v>
      </c>
    </row>
    <row r="276" spans="1:3" x14ac:dyDescent="0.2">
      <c r="A276" s="3" t="s">
        <v>4</v>
      </c>
      <c r="B276" s="2">
        <v>6</v>
      </c>
      <c r="C276" s="3" t="s">
        <v>11</v>
      </c>
    </row>
    <row r="277" spans="1:3" x14ac:dyDescent="0.2">
      <c r="A277" s="3" t="s">
        <v>4</v>
      </c>
      <c r="B277" s="2">
        <v>6</v>
      </c>
      <c r="C277" s="3" t="s">
        <v>11</v>
      </c>
    </row>
    <row r="278" spans="1:3" x14ac:dyDescent="0.2">
      <c r="A278" s="3" t="s">
        <v>4</v>
      </c>
      <c r="B278" s="2">
        <v>6</v>
      </c>
      <c r="C278" s="3" t="s">
        <v>11</v>
      </c>
    </row>
    <row r="279" spans="1:3" x14ac:dyDescent="0.2">
      <c r="A279" s="3" t="s">
        <v>4</v>
      </c>
      <c r="B279" s="2">
        <v>7</v>
      </c>
      <c r="C279" s="3" t="s">
        <v>11</v>
      </c>
    </row>
    <row r="280" spans="1:3" x14ac:dyDescent="0.2">
      <c r="A280" s="3" t="s">
        <v>4</v>
      </c>
      <c r="B280" s="2">
        <v>7</v>
      </c>
      <c r="C280" s="3" t="s">
        <v>11</v>
      </c>
    </row>
    <row r="281" spans="1:3" x14ac:dyDescent="0.2">
      <c r="A281" s="3" t="s">
        <v>4</v>
      </c>
      <c r="B281" s="2">
        <v>8</v>
      </c>
      <c r="C281" s="3" t="s">
        <v>11</v>
      </c>
    </row>
    <row r="282" spans="1:3" x14ac:dyDescent="0.2">
      <c r="A282" s="3" t="s">
        <v>4</v>
      </c>
      <c r="B282" s="2">
        <v>8</v>
      </c>
      <c r="C282" s="3" t="s">
        <v>11</v>
      </c>
    </row>
    <row r="283" spans="1:3" x14ac:dyDescent="0.2">
      <c r="A283" s="3" t="s">
        <v>4</v>
      </c>
      <c r="B283" s="2">
        <v>8</v>
      </c>
      <c r="C283" s="3" t="s">
        <v>11</v>
      </c>
    </row>
    <row r="284" spans="1:3" x14ac:dyDescent="0.2">
      <c r="A284" s="3" t="s">
        <v>4</v>
      </c>
      <c r="B284" s="2">
        <v>8</v>
      </c>
      <c r="C284" s="3" t="s">
        <v>11</v>
      </c>
    </row>
    <row r="285" spans="1:3" x14ac:dyDescent="0.2">
      <c r="A285" s="11" t="s">
        <v>4</v>
      </c>
      <c r="B285" s="7">
        <v>9</v>
      </c>
      <c r="C285" s="11" t="s">
        <v>11</v>
      </c>
    </row>
    <row r="286" spans="1:3" x14ac:dyDescent="0.2">
      <c r="A286" s="11" t="s">
        <v>4</v>
      </c>
      <c r="B286" s="7">
        <v>9</v>
      </c>
      <c r="C286" s="11" t="s">
        <v>11</v>
      </c>
    </row>
    <row r="287" spans="1:3" x14ac:dyDescent="0.2">
      <c r="A287" s="3" t="s">
        <v>4</v>
      </c>
      <c r="B287" s="2">
        <v>9</v>
      </c>
      <c r="C287" s="3" t="s">
        <v>11</v>
      </c>
    </row>
    <row r="288" spans="1:3" x14ac:dyDescent="0.2">
      <c r="A288" s="11" t="s">
        <v>4</v>
      </c>
      <c r="B288" s="7">
        <v>10</v>
      </c>
      <c r="C288" s="11" t="s">
        <v>11</v>
      </c>
    </row>
    <row r="289" spans="1:3" x14ac:dyDescent="0.2">
      <c r="A289" s="11" t="s">
        <v>4</v>
      </c>
      <c r="B289" s="7">
        <v>10</v>
      </c>
      <c r="C289" s="11" t="s">
        <v>11</v>
      </c>
    </row>
    <row r="290" spans="1:3" x14ac:dyDescent="0.2">
      <c r="A290" s="11" t="s">
        <v>4</v>
      </c>
      <c r="B290" s="7">
        <v>10</v>
      </c>
      <c r="C290" s="11" t="s">
        <v>11</v>
      </c>
    </row>
    <row r="291" spans="1:3" x14ac:dyDescent="0.2">
      <c r="A291" s="3" t="s">
        <v>4</v>
      </c>
      <c r="B291" s="2">
        <v>10</v>
      </c>
      <c r="C291" s="3" t="s">
        <v>11</v>
      </c>
    </row>
    <row r="292" spans="1:3" x14ac:dyDescent="0.2">
      <c r="A292" s="3" t="s">
        <v>4</v>
      </c>
      <c r="B292" s="2">
        <v>1</v>
      </c>
      <c r="C292" s="3" t="s">
        <v>6</v>
      </c>
    </row>
    <row r="293" spans="1:3" x14ac:dyDescent="0.2">
      <c r="A293" s="3" t="s">
        <v>4</v>
      </c>
      <c r="B293" s="2">
        <v>1</v>
      </c>
      <c r="C293" s="3" t="s">
        <v>6</v>
      </c>
    </row>
    <row r="294" spans="1:3" x14ac:dyDescent="0.2">
      <c r="A294" s="3" t="s">
        <v>4</v>
      </c>
      <c r="B294" s="2">
        <v>1</v>
      </c>
      <c r="C294" s="3" t="s">
        <v>6</v>
      </c>
    </row>
    <row r="295" spans="1:3" x14ac:dyDescent="0.2">
      <c r="A295" s="3" t="s">
        <v>4</v>
      </c>
      <c r="B295" s="2">
        <v>1</v>
      </c>
      <c r="C295" s="3" t="s">
        <v>6</v>
      </c>
    </row>
    <row r="296" spans="1:3" x14ac:dyDescent="0.2">
      <c r="A296" s="3" t="s">
        <v>4</v>
      </c>
      <c r="B296" s="2">
        <v>1</v>
      </c>
      <c r="C296" s="3" t="s">
        <v>6</v>
      </c>
    </row>
    <row r="297" spans="1:3" x14ac:dyDescent="0.2">
      <c r="A297" s="3" t="s">
        <v>4</v>
      </c>
      <c r="B297" s="2">
        <v>1</v>
      </c>
      <c r="C297" s="3" t="s">
        <v>6</v>
      </c>
    </row>
    <row r="298" spans="1:3" x14ac:dyDescent="0.2">
      <c r="A298" s="3" t="s">
        <v>4</v>
      </c>
      <c r="B298" s="2">
        <v>1</v>
      </c>
      <c r="C298" s="3" t="s">
        <v>6</v>
      </c>
    </row>
    <row r="299" spans="1:3" x14ac:dyDescent="0.2">
      <c r="A299" s="3" t="s">
        <v>4</v>
      </c>
      <c r="B299" s="2">
        <v>2</v>
      </c>
      <c r="C299" s="3" t="s">
        <v>6</v>
      </c>
    </row>
    <row r="300" spans="1:3" x14ac:dyDescent="0.2">
      <c r="A300" s="3" t="s">
        <v>4</v>
      </c>
      <c r="B300" s="2">
        <v>2</v>
      </c>
      <c r="C300" s="3" t="s">
        <v>6</v>
      </c>
    </row>
    <row r="301" spans="1:3" x14ac:dyDescent="0.2">
      <c r="A301" s="3" t="s">
        <v>4</v>
      </c>
      <c r="B301" s="2">
        <v>2</v>
      </c>
      <c r="C301" s="3" t="s">
        <v>6</v>
      </c>
    </row>
    <row r="302" spans="1:3" x14ac:dyDescent="0.2">
      <c r="A302" s="3" t="s">
        <v>4</v>
      </c>
      <c r="B302" s="2">
        <v>2</v>
      </c>
      <c r="C302" s="3" t="s">
        <v>6</v>
      </c>
    </row>
    <row r="303" spans="1:3" x14ac:dyDescent="0.2">
      <c r="A303" s="3" t="s">
        <v>4</v>
      </c>
      <c r="B303" s="2">
        <v>3</v>
      </c>
      <c r="C303" s="3" t="s">
        <v>6</v>
      </c>
    </row>
    <row r="304" spans="1:3" x14ac:dyDescent="0.2">
      <c r="A304" s="3" t="s">
        <v>4</v>
      </c>
      <c r="B304" s="2">
        <v>3</v>
      </c>
      <c r="C304" s="3" t="s">
        <v>6</v>
      </c>
    </row>
    <row r="305" spans="1:3" x14ac:dyDescent="0.2">
      <c r="A305" s="3" t="s">
        <v>4</v>
      </c>
      <c r="B305" s="2">
        <v>3</v>
      </c>
      <c r="C305" s="3" t="s">
        <v>6</v>
      </c>
    </row>
    <row r="306" spans="1:3" x14ac:dyDescent="0.2">
      <c r="A306" s="3" t="s">
        <v>4</v>
      </c>
      <c r="B306" s="2">
        <v>3</v>
      </c>
      <c r="C306" s="3" t="s">
        <v>6</v>
      </c>
    </row>
    <row r="307" spans="1:3" x14ac:dyDescent="0.2">
      <c r="A307" s="3" t="s">
        <v>4</v>
      </c>
      <c r="B307" s="2">
        <v>4</v>
      </c>
      <c r="C307" s="3" t="s">
        <v>6</v>
      </c>
    </row>
    <row r="308" spans="1:3" x14ac:dyDescent="0.2">
      <c r="A308" s="3" t="s">
        <v>4</v>
      </c>
      <c r="B308" s="2">
        <v>4</v>
      </c>
      <c r="C308" s="3" t="s">
        <v>6</v>
      </c>
    </row>
    <row r="309" spans="1:3" x14ac:dyDescent="0.2">
      <c r="A309" s="3" t="s">
        <v>4</v>
      </c>
      <c r="B309" s="2">
        <v>4</v>
      </c>
      <c r="C309" s="3" t="s">
        <v>6</v>
      </c>
    </row>
    <row r="310" spans="1:3" x14ac:dyDescent="0.2">
      <c r="A310" s="3" t="s">
        <v>4</v>
      </c>
      <c r="B310" s="2">
        <v>4</v>
      </c>
      <c r="C310" s="3" t="s">
        <v>6</v>
      </c>
    </row>
    <row r="311" spans="1:3" x14ac:dyDescent="0.2">
      <c r="A311" s="3" t="s">
        <v>4</v>
      </c>
      <c r="B311" s="2">
        <v>4</v>
      </c>
      <c r="C311" s="3" t="s">
        <v>6</v>
      </c>
    </row>
    <row r="312" spans="1:3" x14ac:dyDescent="0.2">
      <c r="A312" s="3" t="s">
        <v>4</v>
      </c>
      <c r="B312" s="2">
        <v>4</v>
      </c>
      <c r="C312" s="3" t="s">
        <v>6</v>
      </c>
    </row>
    <row r="313" spans="1:3" x14ac:dyDescent="0.2">
      <c r="A313" s="3" t="s">
        <v>4</v>
      </c>
      <c r="B313" s="2">
        <v>4</v>
      </c>
      <c r="C313" s="3" t="s">
        <v>6</v>
      </c>
    </row>
    <row r="314" spans="1:3" x14ac:dyDescent="0.2">
      <c r="A314" s="3" t="s">
        <v>4</v>
      </c>
      <c r="B314" s="2">
        <v>4</v>
      </c>
      <c r="C314" s="3" t="s">
        <v>6</v>
      </c>
    </row>
    <row r="315" spans="1:3" x14ac:dyDescent="0.2">
      <c r="A315" s="3" t="s">
        <v>4</v>
      </c>
      <c r="B315" s="2">
        <v>4</v>
      </c>
      <c r="C315" s="3" t="s">
        <v>6</v>
      </c>
    </row>
    <row r="316" spans="1:3" x14ac:dyDescent="0.2">
      <c r="A316" s="3" t="s">
        <v>4</v>
      </c>
      <c r="B316" s="2">
        <v>4</v>
      </c>
      <c r="C316" s="3" t="s">
        <v>6</v>
      </c>
    </row>
    <row r="317" spans="1:3" x14ac:dyDescent="0.2">
      <c r="A317" s="3" t="s">
        <v>4</v>
      </c>
      <c r="B317" s="2">
        <v>4</v>
      </c>
      <c r="C317" s="3" t="s">
        <v>6</v>
      </c>
    </row>
    <row r="318" spans="1:3" x14ac:dyDescent="0.2">
      <c r="A318" s="3" t="s">
        <v>4</v>
      </c>
      <c r="B318" s="2">
        <v>5</v>
      </c>
      <c r="C318" s="3" t="s">
        <v>6</v>
      </c>
    </row>
    <row r="319" spans="1:3" x14ac:dyDescent="0.2">
      <c r="A319" s="3" t="s">
        <v>4</v>
      </c>
      <c r="B319" s="2">
        <v>5</v>
      </c>
      <c r="C319" s="3" t="s">
        <v>6</v>
      </c>
    </row>
    <row r="320" spans="1:3" x14ac:dyDescent="0.2">
      <c r="A320" s="3" t="s">
        <v>4</v>
      </c>
      <c r="B320" s="2">
        <v>5</v>
      </c>
      <c r="C320" s="3" t="s">
        <v>6</v>
      </c>
    </row>
    <row r="321" spans="1:3" x14ac:dyDescent="0.2">
      <c r="A321" s="3" t="s">
        <v>4</v>
      </c>
      <c r="B321" s="2">
        <v>5</v>
      </c>
      <c r="C321" s="3" t="s">
        <v>6</v>
      </c>
    </row>
    <row r="322" spans="1:3" x14ac:dyDescent="0.2">
      <c r="A322" s="3" t="s">
        <v>4</v>
      </c>
      <c r="B322" s="2">
        <v>5</v>
      </c>
      <c r="C322" s="3" t="s">
        <v>6</v>
      </c>
    </row>
    <row r="323" spans="1:3" x14ac:dyDescent="0.2">
      <c r="A323" s="3" t="s">
        <v>4</v>
      </c>
      <c r="B323" s="2">
        <v>6</v>
      </c>
      <c r="C323" s="3" t="s">
        <v>6</v>
      </c>
    </row>
    <row r="324" spans="1:3" x14ac:dyDescent="0.2">
      <c r="A324" s="3" t="s">
        <v>4</v>
      </c>
      <c r="B324" s="2">
        <v>6</v>
      </c>
      <c r="C324" s="3" t="s">
        <v>6</v>
      </c>
    </row>
    <row r="325" spans="1:3" x14ac:dyDescent="0.2">
      <c r="A325" s="3" t="s">
        <v>4</v>
      </c>
      <c r="B325" s="2">
        <v>6</v>
      </c>
      <c r="C325" s="3" t="s">
        <v>6</v>
      </c>
    </row>
    <row r="326" spans="1:3" x14ac:dyDescent="0.2">
      <c r="A326" s="3" t="s">
        <v>4</v>
      </c>
      <c r="B326" s="2">
        <v>7</v>
      </c>
      <c r="C326" s="3" t="s">
        <v>6</v>
      </c>
    </row>
    <row r="327" spans="1:3" x14ac:dyDescent="0.2">
      <c r="A327" s="3" t="s">
        <v>4</v>
      </c>
      <c r="B327" s="2">
        <v>7</v>
      </c>
      <c r="C327" s="3" t="s">
        <v>6</v>
      </c>
    </row>
    <row r="328" spans="1:3" x14ac:dyDescent="0.2">
      <c r="A328" s="3" t="s">
        <v>4</v>
      </c>
      <c r="B328" s="2">
        <v>7</v>
      </c>
      <c r="C328" s="3" t="s">
        <v>6</v>
      </c>
    </row>
    <row r="329" spans="1:3" x14ac:dyDescent="0.2">
      <c r="A329" s="3" t="s">
        <v>4</v>
      </c>
      <c r="B329" s="2">
        <v>7</v>
      </c>
      <c r="C329" s="3" t="s">
        <v>6</v>
      </c>
    </row>
    <row r="330" spans="1:3" x14ac:dyDescent="0.2">
      <c r="A330" s="3" t="s">
        <v>4</v>
      </c>
      <c r="B330" s="2">
        <v>7</v>
      </c>
      <c r="C330" s="3" t="s">
        <v>6</v>
      </c>
    </row>
    <row r="331" spans="1:3" x14ac:dyDescent="0.2">
      <c r="A331" s="3" t="s">
        <v>4</v>
      </c>
      <c r="B331" s="2">
        <v>7</v>
      </c>
      <c r="C331" s="3" t="s">
        <v>6</v>
      </c>
    </row>
    <row r="332" spans="1:3" x14ac:dyDescent="0.2">
      <c r="A332" s="3" t="s">
        <v>4</v>
      </c>
      <c r="B332" s="2">
        <v>7</v>
      </c>
      <c r="C332" s="3" t="s">
        <v>6</v>
      </c>
    </row>
    <row r="333" spans="1:3" x14ac:dyDescent="0.2">
      <c r="A333" s="3" t="s">
        <v>4</v>
      </c>
      <c r="B333" s="2">
        <v>7</v>
      </c>
      <c r="C333" s="3" t="s">
        <v>6</v>
      </c>
    </row>
    <row r="334" spans="1:3" x14ac:dyDescent="0.2">
      <c r="A334" s="3" t="s">
        <v>4</v>
      </c>
      <c r="B334" s="2">
        <v>7</v>
      </c>
      <c r="C334" s="3" t="s">
        <v>6</v>
      </c>
    </row>
    <row r="335" spans="1:3" x14ac:dyDescent="0.2">
      <c r="A335" s="3" t="s">
        <v>4</v>
      </c>
      <c r="B335" s="2">
        <v>8</v>
      </c>
      <c r="C335" s="3" t="s">
        <v>6</v>
      </c>
    </row>
    <row r="336" spans="1:3" x14ac:dyDescent="0.2">
      <c r="A336" s="3" t="s">
        <v>4</v>
      </c>
      <c r="B336" s="2">
        <v>8</v>
      </c>
      <c r="C336" s="3" t="s">
        <v>6</v>
      </c>
    </row>
    <row r="337" spans="1:3" x14ac:dyDescent="0.2">
      <c r="A337" s="3" t="s">
        <v>4</v>
      </c>
      <c r="B337" s="2">
        <v>9</v>
      </c>
      <c r="C337" s="26" t="s">
        <v>6</v>
      </c>
    </row>
    <row r="338" spans="1:3" x14ac:dyDescent="0.2">
      <c r="A338" s="3" t="s">
        <v>4</v>
      </c>
      <c r="B338" s="2">
        <v>9</v>
      </c>
      <c r="C338" s="26" t="s">
        <v>6</v>
      </c>
    </row>
    <row r="339" spans="1:3" x14ac:dyDescent="0.2">
      <c r="A339" s="3" t="s">
        <v>4</v>
      </c>
      <c r="B339" s="2">
        <v>9</v>
      </c>
      <c r="C339" s="26" t="s">
        <v>6</v>
      </c>
    </row>
    <row r="340" spans="1:3" x14ac:dyDescent="0.2">
      <c r="A340" s="3" t="s">
        <v>4</v>
      </c>
      <c r="B340" s="2">
        <v>9</v>
      </c>
      <c r="C340" s="26" t="s">
        <v>6</v>
      </c>
    </row>
    <row r="341" spans="1:3" x14ac:dyDescent="0.2">
      <c r="A341" s="3" t="s">
        <v>4</v>
      </c>
      <c r="B341" s="2">
        <v>9</v>
      </c>
      <c r="C341" s="26" t="s">
        <v>6</v>
      </c>
    </row>
    <row r="342" spans="1:3" x14ac:dyDescent="0.2">
      <c r="A342" s="3" t="s">
        <v>4</v>
      </c>
      <c r="B342" s="2">
        <v>9</v>
      </c>
      <c r="C342" s="26" t="s">
        <v>6</v>
      </c>
    </row>
    <row r="343" spans="1:3" x14ac:dyDescent="0.2">
      <c r="A343" s="3" t="s">
        <v>4</v>
      </c>
      <c r="B343" s="2">
        <v>9</v>
      </c>
      <c r="C343" s="26" t="s">
        <v>6</v>
      </c>
    </row>
    <row r="344" spans="1:3" x14ac:dyDescent="0.2">
      <c r="A344" s="3" t="s">
        <v>4</v>
      </c>
      <c r="B344" s="2">
        <v>9</v>
      </c>
      <c r="C344" s="26" t="s">
        <v>6</v>
      </c>
    </row>
    <row r="345" spans="1:3" x14ac:dyDescent="0.2">
      <c r="A345" s="3" t="s">
        <v>4</v>
      </c>
      <c r="B345" s="2">
        <v>9</v>
      </c>
      <c r="C345" s="26" t="s">
        <v>6</v>
      </c>
    </row>
    <row r="346" spans="1:3" x14ac:dyDescent="0.2">
      <c r="A346" s="3" t="s">
        <v>4</v>
      </c>
      <c r="B346" s="2">
        <v>9</v>
      </c>
      <c r="C346" s="26" t="s">
        <v>6</v>
      </c>
    </row>
    <row r="347" spans="1:3" x14ac:dyDescent="0.2">
      <c r="A347" s="11" t="s">
        <v>4</v>
      </c>
      <c r="B347" s="7">
        <v>9</v>
      </c>
      <c r="C347" s="11" t="s">
        <v>6</v>
      </c>
    </row>
    <row r="348" spans="1:3" x14ac:dyDescent="0.2">
      <c r="A348" s="11" t="s">
        <v>4</v>
      </c>
      <c r="B348" s="7">
        <v>9</v>
      </c>
      <c r="C348" s="11" t="s">
        <v>6</v>
      </c>
    </row>
    <row r="349" spans="1:3" x14ac:dyDescent="0.2">
      <c r="A349" s="11" t="s">
        <v>4</v>
      </c>
      <c r="B349" s="7">
        <v>9</v>
      </c>
      <c r="C349" s="11" t="s">
        <v>6</v>
      </c>
    </row>
    <row r="350" spans="1:3" x14ac:dyDescent="0.2">
      <c r="A350" s="3" t="s">
        <v>4</v>
      </c>
      <c r="B350" s="2">
        <v>9</v>
      </c>
      <c r="C350" s="3" t="s">
        <v>6</v>
      </c>
    </row>
    <row r="351" spans="1:3" x14ac:dyDescent="0.2">
      <c r="A351" s="3" t="s">
        <v>4</v>
      </c>
      <c r="B351" s="2">
        <v>10</v>
      </c>
      <c r="C351" s="26" t="s">
        <v>6</v>
      </c>
    </row>
    <row r="352" spans="1:3" x14ac:dyDescent="0.2">
      <c r="A352" s="3" t="s">
        <v>4</v>
      </c>
      <c r="B352" s="2">
        <v>10</v>
      </c>
      <c r="C352" s="26" t="s">
        <v>6</v>
      </c>
    </row>
    <row r="353" spans="1:3" x14ac:dyDescent="0.2">
      <c r="A353" s="3" t="s">
        <v>4</v>
      </c>
      <c r="B353" s="2">
        <v>10</v>
      </c>
      <c r="C353" s="26" t="s">
        <v>6</v>
      </c>
    </row>
    <row r="354" spans="1:3" x14ac:dyDescent="0.2">
      <c r="A354" s="3" t="s">
        <v>4</v>
      </c>
      <c r="B354" s="2">
        <v>10</v>
      </c>
      <c r="C354" s="26" t="s">
        <v>6</v>
      </c>
    </row>
    <row r="355" spans="1:3" x14ac:dyDescent="0.2">
      <c r="A355" s="11" t="s">
        <v>4</v>
      </c>
      <c r="B355" s="7">
        <v>10</v>
      </c>
      <c r="C355" s="11" t="s">
        <v>6</v>
      </c>
    </row>
    <row r="356" spans="1:3" x14ac:dyDescent="0.2">
      <c r="A356" s="11" t="s">
        <v>4</v>
      </c>
      <c r="B356" s="7">
        <v>10</v>
      </c>
      <c r="C356" s="11" t="s">
        <v>6</v>
      </c>
    </row>
    <row r="357" spans="1:3" x14ac:dyDescent="0.2">
      <c r="A357" s="11" t="s">
        <v>4</v>
      </c>
      <c r="B357" s="7">
        <v>10</v>
      </c>
      <c r="C357" s="11" t="s">
        <v>6</v>
      </c>
    </row>
    <row r="358" spans="1:3" x14ac:dyDescent="0.2">
      <c r="A358" s="3" t="s">
        <v>4</v>
      </c>
      <c r="B358" s="2">
        <v>10</v>
      </c>
      <c r="C358" s="3" t="s">
        <v>6</v>
      </c>
    </row>
    <row r="359" spans="1:3" x14ac:dyDescent="0.2">
      <c r="A359" s="3" t="s">
        <v>4</v>
      </c>
      <c r="B359" s="2">
        <v>10</v>
      </c>
      <c r="C359" s="3" t="s">
        <v>6</v>
      </c>
    </row>
    <row r="360" spans="1:3" x14ac:dyDescent="0.2">
      <c r="A360" s="3" t="s">
        <v>4</v>
      </c>
      <c r="B360" s="2">
        <v>10</v>
      </c>
      <c r="C360" s="3" t="s">
        <v>6</v>
      </c>
    </row>
    <row r="361" spans="1:3" x14ac:dyDescent="0.2">
      <c r="A361" s="3" t="s">
        <v>4</v>
      </c>
      <c r="B361" s="2">
        <v>10</v>
      </c>
      <c r="C361" s="3" t="s">
        <v>6</v>
      </c>
    </row>
    <row r="362" spans="1:3" x14ac:dyDescent="0.2">
      <c r="A362" s="3" t="s">
        <v>4</v>
      </c>
      <c r="B362" s="2">
        <v>10</v>
      </c>
      <c r="C362" s="3" t="s">
        <v>6</v>
      </c>
    </row>
    <row r="363" spans="1:3" x14ac:dyDescent="0.2">
      <c r="A363" s="3" t="s">
        <v>4</v>
      </c>
      <c r="B363" s="2">
        <v>1</v>
      </c>
      <c r="C363" s="3" t="s">
        <v>12</v>
      </c>
    </row>
    <row r="364" spans="1:3" x14ac:dyDescent="0.2">
      <c r="A364" s="3" t="s">
        <v>4</v>
      </c>
      <c r="B364" s="2">
        <v>2</v>
      </c>
      <c r="C364" s="3" t="s">
        <v>12</v>
      </c>
    </row>
    <row r="365" spans="1:3" x14ac:dyDescent="0.2">
      <c r="A365" s="3" t="s">
        <v>4</v>
      </c>
      <c r="B365" s="2">
        <v>2</v>
      </c>
      <c r="C365" s="3" t="s">
        <v>12</v>
      </c>
    </row>
    <row r="366" spans="1:3" x14ac:dyDescent="0.2">
      <c r="A366" s="3" t="s">
        <v>4</v>
      </c>
      <c r="B366" s="2">
        <v>2</v>
      </c>
      <c r="C366" s="3" t="s">
        <v>12</v>
      </c>
    </row>
    <row r="367" spans="1:3" x14ac:dyDescent="0.2">
      <c r="A367" s="3" t="s">
        <v>4</v>
      </c>
      <c r="B367" s="2">
        <v>2</v>
      </c>
      <c r="C367" s="3" t="s">
        <v>12</v>
      </c>
    </row>
    <row r="368" spans="1:3" x14ac:dyDescent="0.2">
      <c r="A368" s="3" t="s">
        <v>4</v>
      </c>
      <c r="B368" s="2">
        <v>2</v>
      </c>
      <c r="C368" s="3" t="s">
        <v>12</v>
      </c>
    </row>
    <row r="369" spans="1:3" x14ac:dyDescent="0.2">
      <c r="A369" s="3" t="s">
        <v>4</v>
      </c>
      <c r="B369" s="2">
        <v>3</v>
      </c>
      <c r="C369" s="3" t="s">
        <v>12</v>
      </c>
    </row>
    <row r="370" spans="1:3" x14ac:dyDescent="0.2">
      <c r="A370" s="3" t="s">
        <v>4</v>
      </c>
      <c r="B370" s="2">
        <v>3</v>
      </c>
      <c r="C370" s="3" t="s">
        <v>12</v>
      </c>
    </row>
    <row r="371" spans="1:3" x14ac:dyDescent="0.2">
      <c r="A371" s="3" t="s">
        <v>4</v>
      </c>
      <c r="B371" s="2">
        <v>4</v>
      </c>
      <c r="C371" s="3" t="s">
        <v>12</v>
      </c>
    </row>
    <row r="372" spans="1:3" x14ac:dyDescent="0.2">
      <c r="A372" s="3" t="s">
        <v>4</v>
      </c>
      <c r="B372" s="2">
        <v>4</v>
      </c>
      <c r="C372" s="3" t="s">
        <v>12</v>
      </c>
    </row>
    <row r="373" spans="1:3" x14ac:dyDescent="0.2">
      <c r="A373" s="3" t="s">
        <v>4</v>
      </c>
      <c r="B373" s="2">
        <v>6</v>
      </c>
      <c r="C373" s="3" t="s">
        <v>12</v>
      </c>
    </row>
    <row r="374" spans="1:3" x14ac:dyDescent="0.2">
      <c r="A374" s="3" t="s">
        <v>4</v>
      </c>
      <c r="B374" s="2">
        <v>6</v>
      </c>
      <c r="C374" s="3" t="s">
        <v>12</v>
      </c>
    </row>
    <row r="375" spans="1:3" x14ac:dyDescent="0.2">
      <c r="A375" s="3" t="s">
        <v>4</v>
      </c>
      <c r="B375" s="2">
        <v>6</v>
      </c>
      <c r="C375" s="3" t="s">
        <v>12</v>
      </c>
    </row>
    <row r="376" spans="1:3" x14ac:dyDescent="0.2">
      <c r="A376" s="3" t="s">
        <v>4</v>
      </c>
      <c r="B376" s="2">
        <v>7</v>
      </c>
      <c r="C376" s="3" t="s">
        <v>12</v>
      </c>
    </row>
    <row r="377" spans="1:3" x14ac:dyDescent="0.2">
      <c r="A377" s="3" t="s">
        <v>4</v>
      </c>
      <c r="B377" s="2">
        <v>7</v>
      </c>
      <c r="C377" s="3" t="s">
        <v>12</v>
      </c>
    </row>
    <row r="378" spans="1:3" x14ac:dyDescent="0.2">
      <c r="A378" s="3" t="s">
        <v>4</v>
      </c>
      <c r="B378" s="2">
        <v>7</v>
      </c>
      <c r="C378" s="3" t="s">
        <v>12</v>
      </c>
    </row>
    <row r="379" spans="1:3" x14ac:dyDescent="0.2">
      <c r="A379" s="3" t="s">
        <v>4</v>
      </c>
      <c r="B379" s="2">
        <v>8</v>
      </c>
      <c r="C379" s="3" t="s">
        <v>12</v>
      </c>
    </row>
    <row r="380" spans="1:3" x14ac:dyDescent="0.2">
      <c r="A380" s="3" t="s">
        <v>4</v>
      </c>
      <c r="B380" s="2">
        <v>8</v>
      </c>
      <c r="C380" s="3" t="s">
        <v>12</v>
      </c>
    </row>
    <row r="381" spans="1:3" x14ac:dyDescent="0.2">
      <c r="A381" s="3" t="s">
        <v>4</v>
      </c>
      <c r="B381" s="2">
        <v>9</v>
      </c>
      <c r="C381" s="3" t="s">
        <v>12</v>
      </c>
    </row>
    <row r="382" spans="1:3" x14ac:dyDescent="0.2">
      <c r="A382" s="11" t="s">
        <v>4</v>
      </c>
      <c r="B382" s="7">
        <v>10</v>
      </c>
      <c r="C382" s="11" t="s">
        <v>12</v>
      </c>
    </row>
    <row r="383" spans="1:3" x14ac:dyDescent="0.2">
      <c r="A383" s="3" t="s">
        <v>4</v>
      </c>
      <c r="B383" s="2">
        <v>3</v>
      </c>
      <c r="C383" s="3" t="s">
        <v>10</v>
      </c>
    </row>
    <row r="384" spans="1:3" x14ac:dyDescent="0.2">
      <c r="A384" s="3" t="s">
        <v>4</v>
      </c>
      <c r="B384" s="2">
        <v>3</v>
      </c>
      <c r="C384" s="3" t="s">
        <v>10</v>
      </c>
    </row>
    <row r="385" spans="1:3" x14ac:dyDescent="0.2">
      <c r="A385" s="3" t="s">
        <v>4</v>
      </c>
      <c r="B385" s="2">
        <v>1</v>
      </c>
      <c r="C385" s="3" t="s">
        <v>7</v>
      </c>
    </row>
    <row r="386" spans="1:3" x14ac:dyDescent="0.2">
      <c r="A386" s="3" t="s">
        <v>4</v>
      </c>
      <c r="B386" s="2">
        <v>1</v>
      </c>
      <c r="C386" s="3" t="s">
        <v>7</v>
      </c>
    </row>
    <row r="387" spans="1:3" x14ac:dyDescent="0.2">
      <c r="A387" s="3" t="s">
        <v>4</v>
      </c>
      <c r="B387" s="2">
        <v>1</v>
      </c>
      <c r="C387" s="3" t="s">
        <v>7</v>
      </c>
    </row>
    <row r="388" spans="1:3" x14ac:dyDescent="0.2">
      <c r="A388" s="3" t="s">
        <v>4</v>
      </c>
      <c r="B388" s="2">
        <v>1</v>
      </c>
      <c r="C388" s="3" t="s">
        <v>7</v>
      </c>
    </row>
    <row r="389" spans="1:3" x14ac:dyDescent="0.2">
      <c r="A389" s="3" t="s">
        <v>4</v>
      </c>
      <c r="B389" s="2">
        <v>1</v>
      </c>
      <c r="C389" s="3" t="s">
        <v>7</v>
      </c>
    </row>
    <row r="390" spans="1:3" x14ac:dyDescent="0.2">
      <c r="A390" s="3" t="s">
        <v>4</v>
      </c>
      <c r="B390" s="2">
        <v>1</v>
      </c>
      <c r="C390" s="3" t="s">
        <v>7</v>
      </c>
    </row>
    <row r="391" spans="1:3" x14ac:dyDescent="0.2">
      <c r="A391" s="3" t="s">
        <v>4</v>
      </c>
      <c r="B391" s="2">
        <v>1</v>
      </c>
      <c r="C391" s="3" t="s">
        <v>7</v>
      </c>
    </row>
    <row r="392" spans="1:3" x14ac:dyDescent="0.2">
      <c r="A392" s="3" t="s">
        <v>4</v>
      </c>
      <c r="B392" s="2">
        <v>1</v>
      </c>
      <c r="C392" s="3" t="s">
        <v>7</v>
      </c>
    </row>
    <row r="393" spans="1:3" x14ac:dyDescent="0.2">
      <c r="A393" s="3" t="s">
        <v>4</v>
      </c>
      <c r="B393" s="2">
        <v>1</v>
      </c>
      <c r="C393" s="3" t="s">
        <v>7</v>
      </c>
    </row>
    <row r="394" spans="1:3" x14ac:dyDescent="0.2">
      <c r="A394" s="3" t="s">
        <v>4</v>
      </c>
      <c r="B394" s="2">
        <v>1</v>
      </c>
      <c r="C394" s="3" t="s">
        <v>7</v>
      </c>
    </row>
    <row r="395" spans="1:3" x14ac:dyDescent="0.2">
      <c r="A395" s="3" t="s">
        <v>4</v>
      </c>
      <c r="B395" s="2">
        <v>2</v>
      </c>
      <c r="C395" s="3" t="s">
        <v>7</v>
      </c>
    </row>
    <row r="396" spans="1:3" x14ac:dyDescent="0.2">
      <c r="A396" s="3" t="s">
        <v>4</v>
      </c>
      <c r="B396" s="2">
        <v>2</v>
      </c>
      <c r="C396" s="3" t="s">
        <v>7</v>
      </c>
    </row>
    <row r="397" spans="1:3" x14ac:dyDescent="0.2">
      <c r="A397" s="3" t="s">
        <v>4</v>
      </c>
      <c r="B397" s="2">
        <v>2</v>
      </c>
      <c r="C397" s="3" t="s">
        <v>7</v>
      </c>
    </row>
    <row r="398" spans="1:3" x14ac:dyDescent="0.2">
      <c r="A398" s="3" t="s">
        <v>4</v>
      </c>
      <c r="B398" s="2">
        <v>2</v>
      </c>
      <c r="C398" s="3" t="s">
        <v>7</v>
      </c>
    </row>
    <row r="399" spans="1:3" x14ac:dyDescent="0.2">
      <c r="A399" s="3" t="s">
        <v>4</v>
      </c>
      <c r="B399" s="2">
        <v>3</v>
      </c>
      <c r="C399" s="3" t="s">
        <v>7</v>
      </c>
    </row>
    <row r="400" spans="1:3" x14ac:dyDescent="0.2">
      <c r="A400" s="3" t="s">
        <v>4</v>
      </c>
      <c r="B400" s="2">
        <v>3</v>
      </c>
      <c r="C400" s="3" t="s">
        <v>7</v>
      </c>
    </row>
    <row r="401" spans="1:3" x14ac:dyDescent="0.2">
      <c r="A401" s="3" t="s">
        <v>4</v>
      </c>
      <c r="B401" s="2">
        <v>3</v>
      </c>
      <c r="C401" s="3" t="s">
        <v>7</v>
      </c>
    </row>
    <row r="402" spans="1:3" x14ac:dyDescent="0.2">
      <c r="A402" s="3" t="s">
        <v>4</v>
      </c>
      <c r="B402" s="2">
        <v>3</v>
      </c>
      <c r="C402" s="3" t="s">
        <v>7</v>
      </c>
    </row>
    <row r="403" spans="1:3" x14ac:dyDescent="0.2">
      <c r="A403" s="3" t="s">
        <v>4</v>
      </c>
      <c r="B403" s="2">
        <v>3</v>
      </c>
      <c r="C403" s="3" t="s">
        <v>7</v>
      </c>
    </row>
    <row r="404" spans="1:3" x14ac:dyDescent="0.2">
      <c r="A404" s="3" t="s">
        <v>4</v>
      </c>
      <c r="B404" s="2">
        <v>3</v>
      </c>
      <c r="C404" s="3" t="s">
        <v>7</v>
      </c>
    </row>
    <row r="405" spans="1:3" x14ac:dyDescent="0.2">
      <c r="A405" s="3" t="s">
        <v>4</v>
      </c>
      <c r="B405" s="2">
        <v>3</v>
      </c>
      <c r="C405" s="3" t="s">
        <v>7</v>
      </c>
    </row>
    <row r="406" spans="1:3" x14ac:dyDescent="0.2">
      <c r="A406" s="3" t="s">
        <v>4</v>
      </c>
      <c r="B406" s="2">
        <v>3</v>
      </c>
      <c r="C406" s="3" t="s">
        <v>7</v>
      </c>
    </row>
    <row r="407" spans="1:3" x14ac:dyDescent="0.2">
      <c r="A407" s="3" t="s">
        <v>4</v>
      </c>
      <c r="B407" s="2">
        <v>3</v>
      </c>
      <c r="C407" s="3" t="s">
        <v>7</v>
      </c>
    </row>
    <row r="408" spans="1:3" x14ac:dyDescent="0.2">
      <c r="A408" s="3" t="s">
        <v>4</v>
      </c>
      <c r="B408" s="2">
        <v>4</v>
      </c>
      <c r="C408" s="3" t="s">
        <v>7</v>
      </c>
    </row>
    <row r="409" spans="1:3" x14ac:dyDescent="0.2">
      <c r="A409" s="3" t="s">
        <v>4</v>
      </c>
      <c r="B409" s="2">
        <v>4</v>
      </c>
      <c r="C409" s="3" t="s">
        <v>7</v>
      </c>
    </row>
    <row r="410" spans="1:3" x14ac:dyDescent="0.2">
      <c r="A410" s="3" t="s">
        <v>4</v>
      </c>
      <c r="B410" s="2">
        <v>4</v>
      </c>
      <c r="C410" s="3" t="s">
        <v>7</v>
      </c>
    </row>
    <row r="411" spans="1:3" x14ac:dyDescent="0.2">
      <c r="A411" s="3" t="s">
        <v>4</v>
      </c>
      <c r="B411" s="2">
        <v>4</v>
      </c>
      <c r="C411" s="3" t="s">
        <v>7</v>
      </c>
    </row>
    <row r="412" spans="1:3" x14ac:dyDescent="0.2">
      <c r="A412" s="3" t="s">
        <v>4</v>
      </c>
      <c r="B412" s="2">
        <v>4</v>
      </c>
      <c r="C412" s="3" t="s">
        <v>7</v>
      </c>
    </row>
    <row r="413" spans="1:3" x14ac:dyDescent="0.2">
      <c r="A413" s="3" t="s">
        <v>4</v>
      </c>
      <c r="B413" s="2">
        <v>4</v>
      </c>
      <c r="C413" s="3" t="s">
        <v>7</v>
      </c>
    </row>
    <row r="414" spans="1:3" x14ac:dyDescent="0.2">
      <c r="A414" s="3" t="s">
        <v>4</v>
      </c>
      <c r="B414" s="2">
        <v>5</v>
      </c>
      <c r="C414" s="3" t="s">
        <v>7</v>
      </c>
    </row>
    <row r="415" spans="1:3" x14ac:dyDescent="0.2">
      <c r="A415" s="3" t="s">
        <v>4</v>
      </c>
      <c r="B415" s="2">
        <v>5</v>
      </c>
      <c r="C415" s="3" t="s">
        <v>7</v>
      </c>
    </row>
    <row r="416" spans="1:3" x14ac:dyDescent="0.2">
      <c r="A416" s="3" t="s">
        <v>4</v>
      </c>
      <c r="B416" s="2">
        <v>5</v>
      </c>
      <c r="C416" s="3" t="s">
        <v>7</v>
      </c>
    </row>
    <row r="417" spans="1:3" x14ac:dyDescent="0.2">
      <c r="A417" s="3" t="s">
        <v>4</v>
      </c>
      <c r="B417" s="2">
        <v>5</v>
      </c>
      <c r="C417" s="3" t="s">
        <v>7</v>
      </c>
    </row>
    <row r="418" spans="1:3" x14ac:dyDescent="0.2">
      <c r="A418" s="3" t="s">
        <v>4</v>
      </c>
      <c r="B418" s="2">
        <v>5</v>
      </c>
      <c r="C418" s="3" t="s">
        <v>7</v>
      </c>
    </row>
    <row r="419" spans="1:3" x14ac:dyDescent="0.2">
      <c r="A419" s="3" t="s">
        <v>4</v>
      </c>
      <c r="B419" s="2">
        <v>5</v>
      </c>
      <c r="C419" s="3" t="s">
        <v>7</v>
      </c>
    </row>
    <row r="420" spans="1:3" x14ac:dyDescent="0.2">
      <c r="A420" s="3" t="s">
        <v>4</v>
      </c>
      <c r="B420" s="2">
        <v>5</v>
      </c>
      <c r="C420" s="3" t="s">
        <v>7</v>
      </c>
    </row>
    <row r="421" spans="1:3" x14ac:dyDescent="0.2">
      <c r="A421" s="3" t="s">
        <v>4</v>
      </c>
      <c r="B421" s="2">
        <v>5</v>
      </c>
      <c r="C421" s="3" t="s">
        <v>7</v>
      </c>
    </row>
    <row r="422" spans="1:3" x14ac:dyDescent="0.2">
      <c r="A422" s="3" t="s">
        <v>4</v>
      </c>
      <c r="B422" s="2">
        <v>5</v>
      </c>
      <c r="C422" s="3" t="s">
        <v>7</v>
      </c>
    </row>
    <row r="423" spans="1:3" x14ac:dyDescent="0.2">
      <c r="A423" s="3" t="s">
        <v>4</v>
      </c>
      <c r="B423" s="2">
        <v>5</v>
      </c>
      <c r="C423" s="3" t="s">
        <v>7</v>
      </c>
    </row>
    <row r="424" spans="1:3" x14ac:dyDescent="0.2">
      <c r="A424" s="3" t="s">
        <v>4</v>
      </c>
      <c r="B424" s="2">
        <v>5</v>
      </c>
      <c r="C424" s="3" t="s">
        <v>7</v>
      </c>
    </row>
    <row r="425" spans="1:3" x14ac:dyDescent="0.2">
      <c r="A425" s="3" t="s">
        <v>4</v>
      </c>
      <c r="B425" s="2">
        <v>5</v>
      </c>
      <c r="C425" s="3" t="s">
        <v>7</v>
      </c>
    </row>
    <row r="426" spans="1:3" x14ac:dyDescent="0.2">
      <c r="A426" s="3" t="s">
        <v>4</v>
      </c>
      <c r="B426" s="2">
        <v>5</v>
      </c>
      <c r="C426" s="3" t="s">
        <v>7</v>
      </c>
    </row>
    <row r="427" spans="1:3" x14ac:dyDescent="0.2">
      <c r="A427" s="3" t="s">
        <v>4</v>
      </c>
      <c r="B427" s="2">
        <v>5</v>
      </c>
      <c r="C427" s="3" t="s">
        <v>7</v>
      </c>
    </row>
    <row r="428" spans="1:3" x14ac:dyDescent="0.2">
      <c r="A428" s="3" t="s">
        <v>4</v>
      </c>
      <c r="B428" s="2">
        <v>5</v>
      </c>
      <c r="C428" s="3" t="s">
        <v>7</v>
      </c>
    </row>
    <row r="429" spans="1:3" x14ac:dyDescent="0.2">
      <c r="A429" s="3" t="s">
        <v>4</v>
      </c>
      <c r="B429" s="2">
        <v>5</v>
      </c>
      <c r="C429" s="3" t="s">
        <v>7</v>
      </c>
    </row>
    <row r="430" spans="1:3" x14ac:dyDescent="0.2">
      <c r="A430" s="3" t="s">
        <v>4</v>
      </c>
      <c r="B430" s="2">
        <v>5</v>
      </c>
      <c r="C430" s="3" t="s">
        <v>7</v>
      </c>
    </row>
    <row r="431" spans="1:3" x14ac:dyDescent="0.2">
      <c r="A431" s="3" t="s">
        <v>4</v>
      </c>
      <c r="B431" s="2">
        <v>5</v>
      </c>
      <c r="C431" s="3" t="s">
        <v>7</v>
      </c>
    </row>
    <row r="432" spans="1:3" x14ac:dyDescent="0.2">
      <c r="A432" s="3" t="s">
        <v>4</v>
      </c>
      <c r="B432" s="2">
        <v>6</v>
      </c>
      <c r="C432" s="3" t="s">
        <v>7</v>
      </c>
    </row>
    <row r="433" spans="1:3" x14ac:dyDescent="0.2">
      <c r="A433" s="3" t="s">
        <v>4</v>
      </c>
      <c r="B433" s="2">
        <v>6</v>
      </c>
      <c r="C433" s="3" t="s">
        <v>7</v>
      </c>
    </row>
    <row r="434" spans="1:3" x14ac:dyDescent="0.2">
      <c r="A434" s="3" t="s">
        <v>4</v>
      </c>
      <c r="B434" s="2">
        <v>6</v>
      </c>
      <c r="C434" s="3" t="s">
        <v>7</v>
      </c>
    </row>
    <row r="435" spans="1:3" x14ac:dyDescent="0.2">
      <c r="A435" s="3" t="s">
        <v>4</v>
      </c>
      <c r="B435" s="2">
        <v>6</v>
      </c>
      <c r="C435" s="3" t="s">
        <v>7</v>
      </c>
    </row>
    <row r="436" spans="1:3" x14ac:dyDescent="0.2">
      <c r="A436" s="3" t="s">
        <v>4</v>
      </c>
      <c r="B436" s="2">
        <v>6</v>
      </c>
      <c r="C436" s="3" t="s">
        <v>7</v>
      </c>
    </row>
    <row r="437" spans="1:3" x14ac:dyDescent="0.2">
      <c r="A437" s="3" t="s">
        <v>4</v>
      </c>
      <c r="B437" s="2">
        <v>6</v>
      </c>
      <c r="C437" s="3" t="s">
        <v>7</v>
      </c>
    </row>
    <row r="438" spans="1:3" x14ac:dyDescent="0.2">
      <c r="A438" s="3" t="s">
        <v>4</v>
      </c>
      <c r="B438" s="2">
        <v>6</v>
      </c>
      <c r="C438" s="3" t="s">
        <v>7</v>
      </c>
    </row>
    <row r="439" spans="1:3" x14ac:dyDescent="0.2">
      <c r="A439" s="3" t="s">
        <v>4</v>
      </c>
      <c r="B439" s="2">
        <v>6</v>
      </c>
      <c r="C439" s="3" t="s">
        <v>7</v>
      </c>
    </row>
    <row r="440" spans="1:3" x14ac:dyDescent="0.2">
      <c r="A440" s="3" t="s">
        <v>4</v>
      </c>
      <c r="B440" s="2">
        <v>6</v>
      </c>
      <c r="C440" s="3" t="s">
        <v>7</v>
      </c>
    </row>
    <row r="441" spans="1:3" x14ac:dyDescent="0.2">
      <c r="A441" s="3" t="s">
        <v>4</v>
      </c>
      <c r="B441" s="2">
        <v>7</v>
      </c>
      <c r="C441" s="3" t="s">
        <v>7</v>
      </c>
    </row>
    <row r="442" spans="1:3" x14ac:dyDescent="0.2">
      <c r="A442" s="3" t="s">
        <v>4</v>
      </c>
      <c r="B442" s="2">
        <v>7</v>
      </c>
      <c r="C442" s="3" t="s">
        <v>7</v>
      </c>
    </row>
    <row r="443" spans="1:3" x14ac:dyDescent="0.2">
      <c r="A443" s="3" t="s">
        <v>4</v>
      </c>
      <c r="B443" s="2">
        <v>7</v>
      </c>
      <c r="C443" s="3" t="s">
        <v>7</v>
      </c>
    </row>
    <row r="444" spans="1:3" x14ac:dyDescent="0.2">
      <c r="A444" s="3" t="s">
        <v>4</v>
      </c>
      <c r="B444" s="2">
        <v>7</v>
      </c>
      <c r="C444" s="3" t="s">
        <v>7</v>
      </c>
    </row>
    <row r="445" spans="1:3" x14ac:dyDescent="0.2">
      <c r="A445" s="3" t="s">
        <v>4</v>
      </c>
      <c r="B445" s="2">
        <v>7</v>
      </c>
      <c r="C445" s="3" t="s">
        <v>7</v>
      </c>
    </row>
    <row r="446" spans="1:3" x14ac:dyDescent="0.2">
      <c r="A446" s="3" t="s">
        <v>4</v>
      </c>
      <c r="B446" s="2">
        <v>7</v>
      </c>
      <c r="C446" s="3" t="s">
        <v>7</v>
      </c>
    </row>
    <row r="447" spans="1:3" x14ac:dyDescent="0.2">
      <c r="A447" s="3" t="s">
        <v>4</v>
      </c>
      <c r="B447" s="2">
        <v>7</v>
      </c>
      <c r="C447" s="3" t="s">
        <v>7</v>
      </c>
    </row>
    <row r="448" spans="1:3" x14ac:dyDescent="0.2">
      <c r="A448" s="3" t="s">
        <v>4</v>
      </c>
      <c r="B448" s="2">
        <v>7</v>
      </c>
      <c r="C448" s="3" t="s">
        <v>7</v>
      </c>
    </row>
    <row r="449" spans="1:3" x14ac:dyDescent="0.2">
      <c r="A449" s="3" t="s">
        <v>4</v>
      </c>
      <c r="B449" s="2">
        <v>7</v>
      </c>
      <c r="C449" s="3" t="s">
        <v>7</v>
      </c>
    </row>
    <row r="450" spans="1:3" x14ac:dyDescent="0.2">
      <c r="A450" s="3" t="s">
        <v>4</v>
      </c>
      <c r="B450" s="2">
        <v>7</v>
      </c>
      <c r="C450" s="3" t="s">
        <v>7</v>
      </c>
    </row>
    <row r="451" spans="1:3" x14ac:dyDescent="0.2">
      <c r="A451" s="3" t="s">
        <v>4</v>
      </c>
      <c r="B451" s="2">
        <v>8</v>
      </c>
      <c r="C451" s="3" t="s">
        <v>7</v>
      </c>
    </row>
    <row r="452" spans="1:3" x14ac:dyDescent="0.2">
      <c r="A452" s="3" t="s">
        <v>4</v>
      </c>
      <c r="B452" s="2">
        <v>8</v>
      </c>
      <c r="C452" s="3" t="s">
        <v>7</v>
      </c>
    </row>
    <row r="453" spans="1:3" x14ac:dyDescent="0.2">
      <c r="A453" s="3" t="s">
        <v>4</v>
      </c>
      <c r="B453" s="2">
        <v>8</v>
      </c>
      <c r="C453" s="3" t="s">
        <v>7</v>
      </c>
    </row>
    <row r="454" spans="1:3" x14ac:dyDescent="0.2">
      <c r="A454" s="3" t="s">
        <v>4</v>
      </c>
      <c r="B454" s="2">
        <v>8</v>
      </c>
      <c r="C454" s="3" t="s">
        <v>7</v>
      </c>
    </row>
    <row r="455" spans="1:3" x14ac:dyDescent="0.2">
      <c r="A455" s="3" t="s">
        <v>4</v>
      </c>
      <c r="B455" s="2">
        <v>8</v>
      </c>
      <c r="C455" s="3" t="s">
        <v>7</v>
      </c>
    </row>
    <row r="456" spans="1:3" x14ac:dyDescent="0.2">
      <c r="A456" s="3" t="s">
        <v>4</v>
      </c>
      <c r="B456" s="2">
        <v>8</v>
      </c>
      <c r="C456" s="3" t="s">
        <v>7</v>
      </c>
    </row>
    <row r="457" spans="1:3" x14ac:dyDescent="0.2">
      <c r="A457" s="3" t="s">
        <v>4</v>
      </c>
      <c r="B457" s="2">
        <v>8</v>
      </c>
      <c r="C457" s="3" t="s">
        <v>7</v>
      </c>
    </row>
    <row r="458" spans="1:3" x14ac:dyDescent="0.2">
      <c r="A458" s="3" t="s">
        <v>4</v>
      </c>
      <c r="B458" s="2">
        <v>8</v>
      </c>
      <c r="C458" s="3" t="s">
        <v>7</v>
      </c>
    </row>
    <row r="459" spans="1:3" x14ac:dyDescent="0.2">
      <c r="A459" s="3" t="s">
        <v>4</v>
      </c>
      <c r="B459" s="2">
        <v>8</v>
      </c>
      <c r="C459" s="3" t="s">
        <v>7</v>
      </c>
    </row>
    <row r="460" spans="1:3" x14ac:dyDescent="0.2">
      <c r="A460" s="3" t="s">
        <v>4</v>
      </c>
      <c r="B460" s="2">
        <v>8</v>
      </c>
      <c r="C460" s="3" t="s">
        <v>7</v>
      </c>
    </row>
    <row r="461" spans="1:3" x14ac:dyDescent="0.2">
      <c r="A461" s="3" t="s">
        <v>4</v>
      </c>
      <c r="B461" s="2">
        <v>8</v>
      </c>
      <c r="C461" s="3" t="s">
        <v>7</v>
      </c>
    </row>
    <row r="462" spans="1:3" x14ac:dyDescent="0.2">
      <c r="A462" s="3" t="s">
        <v>4</v>
      </c>
      <c r="B462" s="2">
        <v>8</v>
      </c>
      <c r="C462" s="3" t="s">
        <v>7</v>
      </c>
    </row>
    <row r="463" spans="1:3" x14ac:dyDescent="0.2">
      <c r="A463" s="3" t="s">
        <v>4</v>
      </c>
      <c r="B463" s="2">
        <v>9</v>
      </c>
      <c r="C463" s="26" t="s">
        <v>7</v>
      </c>
    </row>
    <row r="464" spans="1:3" x14ac:dyDescent="0.2">
      <c r="A464" s="3" t="s">
        <v>4</v>
      </c>
      <c r="B464" s="2">
        <v>9</v>
      </c>
      <c r="C464" s="26" t="s">
        <v>7</v>
      </c>
    </row>
    <row r="465" spans="1:3" x14ac:dyDescent="0.2">
      <c r="A465" s="11" t="s">
        <v>4</v>
      </c>
      <c r="B465" s="7">
        <v>9</v>
      </c>
      <c r="C465" s="11" t="s">
        <v>7</v>
      </c>
    </row>
    <row r="466" spans="1:3" x14ac:dyDescent="0.2">
      <c r="A466" s="11" t="s">
        <v>4</v>
      </c>
      <c r="B466" s="7">
        <v>9</v>
      </c>
      <c r="C466" s="11" t="s">
        <v>7</v>
      </c>
    </row>
    <row r="467" spans="1:3" x14ac:dyDescent="0.2">
      <c r="A467" s="11" t="s">
        <v>4</v>
      </c>
      <c r="B467" s="7">
        <v>10</v>
      </c>
      <c r="C467" s="11" t="s">
        <v>7</v>
      </c>
    </row>
    <row r="468" spans="1:3" x14ac:dyDescent="0.2">
      <c r="A468" s="11" t="s">
        <v>4</v>
      </c>
      <c r="B468" s="7">
        <v>10</v>
      </c>
      <c r="C468" s="11" t="s">
        <v>7</v>
      </c>
    </row>
    <row r="469" spans="1:3" x14ac:dyDescent="0.2">
      <c r="A469" s="3" t="s">
        <v>4</v>
      </c>
      <c r="B469" s="2">
        <v>10</v>
      </c>
      <c r="C469" s="3" t="s">
        <v>7</v>
      </c>
    </row>
    <row r="470" spans="1:3" x14ac:dyDescent="0.2">
      <c r="A470" s="3" t="s">
        <v>4</v>
      </c>
      <c r="B470" s="2">
        <v>10</v>
      </c>
      <c r="C470" s="3" t="s">
        <v>7</v>
      </c>
    </row>
    <row r="471" spans="1:3" x14ac:dyDescent="0.2">
      <c r="A471" s="3" t="s">
        <v>4</v>
      </c>
      <c r="B471" s="2">
        <v>10</v>
      </c>
      <c r="C471" s="3" t="s">
        <v>7</v>
      </c>
    </row>
    <row r="472" spans="1:3" x14ac:dyDescent="0.2">
      <c r="A472" s="3" t="s">
        <v>4</v>
      </c>
      <c r="B472" s="2">
        <v>10</v>
      </c>
      <c r="C472" s="3" t="s">
        <v>7</v>
      </c>
    </row>
    <row r="473" spans="1:3" x14ac:dyDescent="0.2">
      <c r="A473" s="3" t="s">
        <v>4</v>
      </c>
      <c r="B473" s="2">
        <v>10</v>
      </c>
      <c r="C473" s="3" t="s">
        <v>7</v>
      </c>
    </row>
    <row r="474" spans="1:3" x14ac:dyDescent="0.2">
      <c r="A474" s="3" t="s">
        <v>15</v>
      </c>
      <c r="B474" s="6">
        <v>3</v>
      </c>
      <c r="C474" s="11" t="s">
        <v>13</v>
      </c>
    </row>
    <row r="475" spans="1:3" x14ac:dyDescent="0.2">
      <c r="A475" s="3" t="s">
        <v>15</v>
      </c>
      <c r="B475" s="6">
        <v>7</v>
      </c>
      <c r="C475" s="11" t="s">
        <v>13</v>
      </c>
    </row>
    <row r="476" spans="1:3" x14ac:dyDescent="0.2">
      <c r="A476" s="3" t="s">
        <v>15</v>
      </c>
      <c r="B476" s="2">
        <v>9</v>
      </c>
      <c r="C476" s="26" t="s">
        <v>13</v>
      </c>
    </row>
    <row r="477" spans="1:3" x14ac:dyDescent="0.2">
      <c r="A477" s="3" t="s">
        <v>15</v>
      </c>
      <c r="B477" s="2">
        <v>9</v>
      </c>
      <c r="C477" s="26" t="s">
        <v>13</v>
      </c>
    </row>
    <row r="478" spans="1:3" x14ac:dyDescent="0.2">
      <c r="A478" s="11" t="s">
        <v>15</v>
      </c>
      <c r="B478" s="7">
        <v>9</v>
      </c>
      <c r="C478" s="11" t="s">
        <v>13</v>
      </c>
    </row>
    <row r="479" spans="1:3" x14ac:dyDescent="0.2">
      <c r="A479" s="11" t="s">
        <v>15</v>
      </c>
      <c r="B479" s="7">
        <v>9</v>
      </c>
      <c r="C479" s="11" t="s">
        <v>13</v>
      </c>
    </row>
    <row r="480" spans="1:3" x14ac:dyDescent="0.2">
      <c r="A480" s="11" t="s">
        <v>15</v>
      </c>
      <c r="B480" s="7">
        <v>2</v>
      </c>
      <c r="C480" s="11" t="s">
        <v>23</v>
      </c>
    </row>
    <row r="481" spans="1:3" x14ac:dyDescent="0.2">
      <c r="A481" s="11" t="s">
        <v>15</v>
      </c>
      <c r="B481" s="7">
        <v>2</v>
      </c>
      <c r="C481" s="11" t="s">
        <v>23</v>
      </c>
    </row>
    <row r="482" spans="1:3" x14ac:dyDescent="0.2">
      <c r="A482" s="3" t="s">
        <v>15</v>
      </c>
      <c r="B482" s="7">
        <v>1</v>
      </c>
      <c r="C482" s="11" t="s">
        <v>16</v>
      </c>
    </row>
    <row r="483" spans="1:3" x14ac:dyDescent="0.2">
      <c r="A483" s="3" t="s">
        <v>15</v>
      </c>
      <c r="B483" s="7">
        <v>1</v>
      </c>
      <c r="C483" s="11" t="s">
        <v>16</v>
      </c>
    </row>
    <row r="484" spans="1:3" x14ac:dyDescent="0.2">
      <c r="A484" s="3" t="s">
        <v>15</v>
      </c>
      <c r="B484" s="7">
        <v>1</v>
      </c>
      <c r="C484" s="11" t="s">
        <v>16</v>
      </c>
    </row>
    <row r="485" spans="1:3" x14ac:dyDescent="0.2">
      <c r="A485" s="3" t="s">
        <v>15</v>
      </c>
      <c r="B485" s="7">
        <v>1</v>
      </c>
      <c r="C485" s="11" t="s">
        <v>16</v>
      </c>
    </row>
    <row r="486" spans="1:3" x14ac:dyDescent="0.2">
      <c r="A486" s="3" t="s">
        <v>15</v>
      </c>
      <c r="B486" s="7">
        <v>1</v>
      </c>
      <c r="C486" s="11" t="s">
        <v>16</v>
      </c>
    </row>
    <row r="487" spans="1:3" x14ac:dyDescent="0.2">
      <c r="A487" s="3" t="s">
        <v>15</v>
      </c>
      <c r="B487" s="7">
        <v>1</v>
      </c>
      <c r="C487" s="11" t="s">
        <v>16</v>
      </c>
    </row>
    <row r="488" spans="1:3" x14ac:dyDescent="0.2">
      <c r="A488" s="3" t="s">
        <v>15</v>
      </c>
      <c r="B488" s="7">
        <v>1</v>
      </c>
      <c r="C488" s="11" t="s">
        <v>16</v>
      </c>
    </row>
    <row r="489" spans="1:3" x14ac:dyDescent="0.2">
      <c r="A489" s="3" t="s">
        <v>15</v>
      </c>
      <c r="B489" s="7">
        <v>1</v>
      </c>
      <c r="C489" s="11" t="s">
        <v>16</v>
      </c>
    </row>
    <row r="490" spans="1:3" x14ac:dyDescent="0.2">
      <c r="A490" s="3" t="s">
        <v>15</v>
      </c>
      <c r="B490" s="7">
        <v>1</v>
      </c>
      <c r="C490" s="11" t="s">
        <v>16</v>
      </c>
    </row>
    <row r="491" spans="1:3" x14ac:dyDescent="0.2">
      <c r="A491" s="3" t="s">
        <v>15</v>
      </c>
      <c r="B491" s="7">
        <v>1</v>
      </c>
      <c r="C491" s="11" t="s">
        <v>16</v>
      </c>
    </row>
    <row r="492" spans="1:3" x14ac:dyDescent="0.2">
      <c r="A492" s="3" t="s">
        <v>15</v>
      </c>
      <c r="B492" s="7">
        <v>1</v>
      </c>
      <c r="C492" s="11" t="s">
        <v>16</v>
      </c>
    </row>
    <row r="493" spans="1:3" x14ac:dyDescent="0.2">
      <c r="A493" s="3" t="s">
        <v>15</v>
      </c>
      <c r="B493" s="7">
        <v>1</v>
      </c>
      <c r="C493" s="11" t="s">
        <v>16</v>
      </c>
    </row>
    <row r="494" spans="1:3" x14ac:dyDescent="0.2">
      <c r="A494" s="3" t="s">
        <v>15</v>
      </c>
      <c r="B494" s="7">
        <v>1</v>
      </c>
      <c r="C494" s="11" t="s">
        <v>16</v>
      </c>
    </row>
    <row r="495" spans="1:3" x14ac:dyDescent="0.2">
      <c r="A495" s="3" t="s">
        <v>15</v>
      </c>
      <c r="B495" s="7">
        <v>1</v>
      </c>
      <c r="C495" s="11" t="s">
        <v>16</v>
      </c>
    </row>
    <row r="496" spans="1:3" x14ac:dyDescent="0.2">
      <c r="A496" s="3" t="s">
        <v>15</v>
      </c>
      <c r="B496" s="7">
        <v>1</v>
      </c>
      <c r="C496" s="11" t="s">
        <v>16</v>
      </c>
    </row>
    <row r="497" spans="1:3" x14ac:dyDescent="0.2">
      <c r="A497" s="3" t="s">
        <v>15</v>
      </c>
      <c r="B497" s="7">
        <v>1</v>
      </c>
      <c r="C497" s="11" t="s">
        <v>16</v>
      </c>
    </row>
    <row r="498" spans="1:3" x14ac:dyDescent="0.2">
      <c r="A498" s="3" t="s">
        <v>15</v>
      </c>
      <c r="B498" s="7">
        <v>1</v>
      </c>
      <c r="C498" s="11" t="s">
        <v>16</v>
      </c>
    </row>
    <row r="499" spans="1:3" x14ac:dyDescent="0.2">
      <c r="A499" s="3" t="s">
        <v>15</v>
      </c>
      <c r="B499" s="2">
        <v>1</v>
      </c>
      <c r="C499" s="3" t="s">
        <v>16</v>
      </c>
    </row>
    <row r="500" spans="1:3" x14ac:dyDescent="0.2">
      <c r="A500" s="3" t="s">
        <v>15</v>
      </c>
      <c r="B500" s="2">
        <v>1</v>
      </c>
      <c r="C500" s="3" t="s">
        <v>16</v>
      </c>
    </row>
    <row r="501" spans="1:3" x14ac:dyDescent="0.2">
      <c r="A501" s="3" t="s">
        <v>15</v>
      </c>
      <c r="B501" s="2">
        <v>1</v>
      </c>
      <c r="C501" s="3" t="s">
        <v>16</v>
      </c>
    </row>
    <row r="502" spans="1:3" x14ac:dyDescent="0.2">
      <c r="A502" s="3" t="s">
        <v>15</v>
      </c>
      <c r="B502" s="2">
        <v>2</v>
      </c>
      <c r="C502" s="26" t="s">
        <v>16</v>
      </c>
    </row>
    <row r="503" spans="1:3" x14ac:dyDescent="0.2">
      <c r="A503" s="11" t="s">
        <v>15</v>
      </c>
      <c r="B503" s="7">
        <v>2</v>
      </c>
      <c r="C503" s="11" t="s">
        <v>16</v>
      </c>
    </row>
    <row r="504" spans="1:3" x14ac:dyDescent="0.2">
      <c r="A504" s="11" t="s">
        <v>15</v>
      </c>
      <c r="B504" s="7">
        <v>2</v>
      </c>
      <c r="C504" s="11" t="s">
        <v>16</v>
      </c>
    </row>
    <row r="505" spans="1:3" x14ac:dyDescent="0.2">
      <c r="A505" s="11" t="s">
        <v>15</v>
      </c>
      <c r="B505" s="7">
        <v>2</v>
      </c>
      <c r="C505" s="11" t="s">
        <v>16</v>
      </c>
    </row>
    <row r="506" spans="1:3" x14ac:dyDescent="0.2">
      <c r="A506" s="11" t="s">
        <v>15</v>
      </c>
      <c r="B506" s="7">
        <v>2</v>
      </c>
      <c r="C506" s="11" t="s">
        <v>16</v>
      </c>
    </row>
    <row r="507" spans="1:3" x14ac:dyDescent="0.2">
      <c r="A507" s="11" t="s">
        <v>15</v>
      </c>
      <c r="B507" s="7">
        <v>2</v>
      </c>
      <c r="C507" s="11" t="s">
        <v>16</v>
      </c>
    </row>
    <row r="508" spans="1:3" x14ac:dyDescent="0.2">
      <c r="A508" s="11" t="s">
        <v>15</v>
      </c>
      <c r="B508" s="7">
        <v>2</v>
      </c>
      <c r="C508" s="11" t="s">
        <v>16</v>
      </c>
    </row>
    <row r="509" spans="1:3" x14ac:dyDescent="0.2">
      <c r="A509" s="11" t="s">
        <v>15</v>
      </c>
      <c r="B509" s="7">
        <v>2</v>
      </c>
      <c r="C509" s="11" t="s">
        <v>16</v>
      </c>
    </row>
    <row r="510" spans="1:3" x14ac:dyDescent="0.2">
      <c r="A510" s="11" t="s">
        <v>15</v>
      </c>
      <c r="B510" s="7">
        <v>2</v>
      </c>
      <c r="C510" s="11" t="s">
        <v>16</v>
      </c>
    </row>
    <row r="511" spans="1:3" x14ac:dyDescent="0.2">
      <c r="A511" s="11" t="s">
        <v>15</v>
      </c>
      <c r="B511" s="7">
        <v>2</v>
      </c>
      <c r="C511" s="11" t="s">
        <v>16</v>
      </c>
    </row>
    <row r="512" spans="1:3" x14ac:dyDescent="0.2">
      <c r="A512" s="3" t="s">
        <v>15</v>
      </c>
      <c r="B512" s="2">
        <v>4</v>
      </c>
      <c r="C512" s="3" t="s">
        <v>16</v>
      </c>
    </row>
    <row r="513" spans="1:3" x14ac:dyDescent="0.2">
      <c r="A513" s="3" t="s">
        <v>15</v>
      </c>
      <c r="B513" s="2">
        <v>4</v>
      </c>
      <c r="C513" s="3" t="s">
        <v>16</v>
      </c>
    </row>
    <row r="514" spans="1:3" x14ac:dyDescent="0.2">
      <c r="A514" s="3" t="s">
        <v>15</v>
      </c>
      <c r="B514" s="2">
        <v>4</v>
      </c>
      <c r="C514" s="3" t="s">
        <v>16</v>
      </c>
    </row>
    <row r="515" spans="1:3" x14ac:dyDescent="0.2">
      <c r="A515" s="3" t="s">
        <v>15</v>
      </c>
      <c r="B515" s="2">
        <v>4</v>
      </c>
      <c r="C515" s="3" t="s">
        <v>16</v>
      </c>
    </row>
    <row r="516" spans="1:3" x14ac:dyDescent="0.2">
      <c r="A516" s="3" t="s">
        <v>15</v>
      </c>
      <c r="B516" s="6">
        <v>4</v>
      </c>
      <c r="C516" s="11" t="s">
        <v>16</v>
      </c>
    </row>
    <row r="517" spans="1:3" x14ac:dyDescent="0.2">
      <c r="A517" s="3" t="s">
        <v>15</v>
      </c>
      <c r="B517" s="6">
        <v>4</v>
      </c>
      <c r="C517" s="11" t="s">
        <v>16</v>
      </c>
    </row>
    <row r="518" spans="1:3" x14ac:dyDescent="0.2">
      <c r="A518" s="3" t="s">
        <v>15</v>
      </c>
      <c r="B518" s="6">
        <v>4</v>
      </c>
      <c r="C518" s="11" t="s">
        <v>16</v>
      </c>
    </row>
    <row r="519" spans="1:3" x14ac:dyDescent="0.2">
      <c r="A519" s="3" t="s">
        <v>15</v>
      </c>
      <c r="B519" s="6">
        <v>4</v>
      </c>
      <c r="C519" s="11" t="s">
        <v>16</v>
      </c>
    </row>
    <row r="520" spans="1:3" x14ac:dyDescent="0.2">
      <c r="A520" s="3" t="s">
        <v>15</v>
      </c>
      <c r="B520" s="6">
        <v>4</v>
      </c>
      <c r="C520" s="11" t="s">
        <v>16</v>
      </c>
    </row>
    <row r="521" spans="1:3" x14ac:dyDescent="0.2">
      <c r="A521" s="3" t="s">
        <v>15</v>
      </c>
      <c r="B521" s="2">
        <v>5</v>
      </c>
      <c r="C521" s="3" t="s">
        <v>16</v>
      </c>
    </row>
    <row r="522" spans="1:3" x14ac:dyDescent="0.2">
      <c r="A522" s="3" t="s">
        <v>15</v>
      </c>
      <c r="B522" s="2">
        <v>5</v>
      </c>
      <c r="C522" s="3" t="s">
        <v>16</v>
      </c>
    </row>
    <row r="523" spans="1:3" x14ac:dyDescent="0.2">
      <c r="A523" s="3" t="s">
        <v>15</v>
      </c>
      <c r="B523" s="2">
        <v>5</v>
      </c>
      <c r="C523" s="3" t="s">
        <v>16</v>
      </c>
    </row>
    <row r="524" spans="1:3" x14ac:dyDescent="0.2">
      <c r="A524" s="3" t="s">
        <v>15</v>
      </c>
      <c r="B524" s="2">
        <v>5</v>
      </c>
      <c r="C524" s="3" t="s">
        <v>16</v>
      </c>
    </row>
    <row r="525" spans="1:3" x14ac:dyDescent="0.2">
      <c r="A525" s="3" t="s">
        <v>15</v>
      </c>
      <c r="B525" s="2">
        <v>6</v>
      </c>
      <c r="C525" s="26" t="s">
        <v>16</v>
      </c>
    </row>
    <row r="526" spans="1:3" x14ac:dyDescent="0.2">
      <c r="A526" s="11" t="s">
        <v>15</v>
      </c>
      <c r="B526" s="7">
        <v>6</v>
      </c>
      <c r="C526" s="11" t="s">
        <v>16</v>
      </c>
    </row>
    <row r="527" spans="1:3" x14ac:dyDescent="0.2">
      <c r="A527" s="11" t="s">
        <v>15</v>
      </c>
      <c r="B527" s="7">
        <v>6</v>
      </c>
      <c r="C527" s="11" t="s">
        <v>16</v>
      </c>
    </row>
    <row r="528" spans="1:3" x14ac:dyDescent="0.2">
      <c r="A528" s="11" t="s">
        <v>15</v>
      </c>
      <c r="B528" s="7">
        <v>6</v>
      </c>
      <c r="C528" s="11" t="s">
        <v>16</v>
      </c>
    </row>
    <row r="529" spans="1:3" x14ac:dyDescent="0.2">
      <c r="A529" s="11" t="s">
        <v>15</v>
      </c>
      <c r="B529" s="7">
        <v>6</v>
      </c>
      <c r="C529" s="11" t="s">
        <v>16</v>
      </c>
    </row>
    <row r="530" spans="1:3" x14ac:dyDescent="0.2">
      <c r="A530" s="11" t="s">
        <v>15</v>
      </c>
      <c r="B530" s="7">
        <v>6</v>
      </c>
      <c r="C530" s="11" t="s">
        <v>16</v>
      </c>
    </row>
    <row r="531" spans="1:3" x14ac:dyDescent="0.2">
      <c r="A531" s="11" t="s">
        <v>15</v>
      </c>
      <c r="B531" s="7">
        <v>6</v>
      </c>
      <c r="C531" s="11" t="s">
        <v>16</v>
      </c>
    </row>
    <row r="532" spans="1:3" x14ac:dyDescent="0.2">
      <c r="A532" s="11" t="s">
        <v>15</v>
      </c>
      <c r="B532" s="7">
        <v>6</v>
      </c>
      <c r="C532" s="11" t="s">
        <v>16</v>
      </c>
    </row>
    <row r="533" spans="1:3" x14ac:dyDescent="0.2">
      <c r="A533" s="3" t="s">
        <v>15</v>
      </c>
      <c r="B533" s="2">
        <v>6</v>
      </c>
      <c r="C533" s="3" t="s">
        <v>16</v>
      </c>
    </row>
    <row r="534" spans="1:3" x14ac:dyDescent="0.2">
      <c r="A534" s="3" t="s">
        <v>15</v>
      </c>
      <c r="B534" s="2">
        <v>6</v>
      </c>
      <c r="C534" s="3" t="s">
        <v>16</v>
      </c>
    </row>
    <row r="535" spans="1:3" x14ac:dyDescent="0.2">
      <c r="A535" s="3" t="s">
        <v>15</v>
      </c>
      <c r="B535" s="2">
        <v>8</v>
      </c>
      <c r="C535" s="3" t="s">
        <v>16</v>
      </c>
    </row>
    <row r="536" spans="1:3" x14ac:dyDescent="0.2">
      <c r="A536" s="3" t="s">
        <v>15</v>
      </c>
      <c r="B536" s="2">
        <v>8</v>
      </c>
      <c r="C536" s="3" t="s">
        <v>16</v>
      </c>
    </row>
    <row r="537" spans="1:3" x14ac:dyDescent="0.2">
      <c r="A537" s="3" t="s">
        <v>15</v>
      </c>
      <c r="B537" s="2">
        <v>10</v>
      </c>
      <c r="C537" s="3" t="s">
        <v>16</v>
      </c>
    </row>
    <row r="538" spans="1:3" x14ac:dyDescent="0.2">
      <c r="A538" s="3" t="s">
        <v>15</v>
      </c>
      <c r="B538" s="2">
        <v>10</v>
      </c>
      <c r="C538" s="3" t="s">
        <v>16</v>
      </c>
    </row>
    <row r="539" spans="1:3" x14ac:dyDescent="0.2">
      <c r="A539" s="3" t="s">
        <v>15</v>
      </c>
      <c r="B539" s="2">
        <v>10</v>
      </c>
      <c r="C539" s="3" t="s">
        <v>16</v>
      </c>
    </row>
    <row r="540" spans="1:3" x14ac:dyDescent="0.2">
      <c r="A540" s="3" t="s">
        <v>15</v>
      </c>
      <c r="B540" s="7">
        <v>1</v>
      </c>
      <c r="C540" s="11" t="s">
        <v>9</v>
      </c>
    </row>
    <row r="541" spans="1:3" x14ac:dyDescent="0.2">
      <c r="A541" s="3" t="s">
        <v>15</v>
      </c>
      <c r="B541" s="7">
        <v>1</v>
      </c>
      <c r="C541" s="11" t="s">
        <v>9</v>
      </c>
    </row>
    <row r="542" spans="1:3" x14ac:dyDescent="0.2">
      <c r="A542" s="3" t="s">
        <v>15</v>
      </c>
      <c r="B542" s="2">
        <v>1</v>
      </c>
      <c r="C542" s="3" t="s">
        <v>9</v>
      </c>
    </row>
    <row r="543" spans="1:3" x14ac:dyDescent="0.2">
      <c r="A543" s="3" t="s">
        <v>15</v>
      </c>
      <c r="B543" s="2">
        <v>1</v>
      </c>
      <c r="C543" s="3" t="s">
        <v>9</v>
      </c>
    </row>
    <row r="544" spans="1:3" x14ac:dyDescent="0.2">
      <c r="A544" s="3" t="s">
        <v>15</v>
      </c>
      <c r="B544" s="2">
        <v>1</v>
      </c>
      <c r="C544" s="3" t="s">
        <v>9</v>
      </c>
    </row>
    <row r="545" spans="1:3" x14ac:dyDescent="0.2">
      <c r="A545" s="3" t="s">
        <v>15</v>
      </c>
      <c r="B545" s="2">
        <v>2</v>
      </c>
      <c r="C545" s="26" t="s">
        <v>9</v>
      </c>
    </row>
    <row r="546" spans="1:3" x14ac:dyDescent="0.2">
      <c r="A546" s="3" t="s">
        <v>15</v>
      </c>
      <c r="B546" s="2">
        <v>2</v>
      </c>
      <c r="C546" s="26" t="s">
        <v>9</v>
      </c>
    </row>
    <row r="547" spans="1:3" x14ac:dyDescent="0.2">
      <c r="A547" s="3" t="s">
        <v>15</v>
      </c>
      <c r="B547" s="2">
        <v>2</v>
      </c>
      <c r="C547" s="26" t="s">
        <v>9</v>
      </c>
    </row>
    <row r="548" spans="1:3" x14ac:dyDescent="0.2">
      <c r="A548" s="11" t="s">
        <v>15</v>
      </c>
      <c r="B548" s="7">
        <v>2</v>
      </c>
      <c r="C548" s="11" t="s">
        <v>9</v>
      </c>
    </row>
    <row r="549" spans="1:3" x14ac:dyDescent="0.2">
      <c r="A549" s="11" t="s">
        <v>15</v>
      </c>
      <c r="B549" s="7">
        <v>2</v>
      </c>
      <c r="C549" s="11" t="s">
        <v>9</v>
      </c>
    </row>
    <row r="550" spans="1:3" x14ac:dyDescent="0.2">
      <c r="A550" s="11" t="s">
        <v>15</v>
      </c>
      <c r="B550" s="7">
        <v>2</v>
      </c>
      <c r="C550" s="11" t="s">
        <v>9</v>
      </c>
    </row>
    <row r="551" spans="1:3" x14ac:dyDescent="0.2">
      <c r="A551" s="11" t="s">
        <v>15</v>
      </c>
      <c r="B551" s="7">
        <v>2</v>
      </c>
      <c r="C551" s="11" t="s">
        <v>9</v>
      </c>
    </row>
    <row r="552" spans="1:3" x14ac:dyDescent="0.2">
      <c r="A552" s="3" t="s">
        <v>15</v>
      </c>
      <c r="B552" s="2">
        <v>2</v>
      </c>
      <c r="C552" s="3" t="s">
        <v>9</v>
      </c>
    </row>
    <row r="553" spans="1:3" x14ac:dyDescent="0.2">
      <c r="A553" s="3" t="s">
        <v>15</v>
      </c>
      <c r="B553" s="2">
        <v>2</v>
      </c>
      <c r="C553" s="3" t="s">
        <v>9</v>
      </c>
    </row>
    <row r="554" spans="1:3" x14ac:dyDescent="0.2">
      <c r="A554" s="3" t="s">
        <v>15</v>
      </c>
      <c r="B554" s="2">
        <v>2</v>
      </c>
      <c r="C554" s="3" t="s">
        <v>9</v>
      </c>
    </row>
    <row r="555" spans="1:3" x14ac:dyDescent="0.2">
      <c r="A555" s="3" t="s">
        <v>15</v>
      </c>
      <c r="B555" s="2">
        <v>2</v>
      </c>
      <c r="C555" s="3" t="s">
        <v>9</v>
      </c>
    </row>
    <row r="556" spans="1:3" x14ac:dyDescent="0.2">
      <c r="A556" s="3" t="s">
        <v>15</v>
      </c>
      <c r="B556" s="2">
        <v>2</v>
      </c>
      <c r="C556" s="3" t="s">
        <v>9</v>
      </c>
    </row>
    <row r="557" spans="1:3" x14ac:dyDescent="0.2">
      <c r="A557" s="3" t="s">
        <v>15</v>
      </c>
      <c r="B557" s="2">
        <v>2</v>
      </c>
      <c r="C557" s="3" t="s">
        <v>9</v>
      </c>
    </row>
    <row r="558" spans="1:3" x14ac:dyDescent="0.2">
      <c r="A558" s="3" t="s">
        <v>15</v>
      </c>
      <c r="B558" s="2">
        <v>2</v>
      </c>
      <c r="C558" s="3" t="s">
        <v>9</v>
      </c>
    </row>
    <row r="559" spans="1:3" x14ac:dyDescent="0.2">
      <c r="A559" s="3" t="s">
        <v>15</v>
      </c>
      <c r="B559" s="2">
        <v>2</v>
      </c>
      <c r="C559" s="3" t="s">
        <v>9</v>
      </c>
    </row>
    <row r="560" spans="1:3" x14ac:dyDescent="0.2">
      <c r="A560" s="3" t="s">
        <v>15</v>
      </c>
      <c r="B560" s="2">
        <v>3</v>
      </c>
      <c r="C560" s="3" t="s">
        <v>9</v>
      </c>
    </row>
    <row r="561" spans="1:3" x14ac:dyDescent="0.2">
      <c r="A561" s="3" t="s">
        <v>15</v>
      </c>
      <c r="B561" s="6">
        <v>3</v>
      </c>
      <c r="C561" s="11" t="s">
        <v>9</v>
      </c>
    </row>
    <row r="562" spans="1:3" x14ac:dyDescent="0.2">
      <c r="A562" s="3" t="s">
        <v>15</v>
      </c>
      <c r="B562" s="6">
        <v>3</v>
      </c>
      <c r="C562" s="11" t="s">
        <v>9</v>
      </c>
    </row>
    <row r="563" spans="1:3" x14ac:dyDescent="0.2">
      <c r="A563" s="3" t="s">
        <v>15</v>
      </c>
      <c r="B563" s="6">
        <v>3</v>
      </c>
      <c r="C563" s="11" t="s">
        <v>9</v>
      </c>
    </row>
    <row r="564" spans="1:3" x14ac:dyDescent="0.2">
      <c r="A564" s="3" t="s">
        <v>15</v>
      </c>
      <c r="B564" s="6">
        <v>3</v>
      </c>
      <c r="C564" s="11" t="s">
        <v>9</v>
      </c>
    </row>
    <row r="565" spans="1:3" x14ac:dyDescent="0.2">
      <c r="A565" s="3" t="s">
        <v>15</v>
      </c>
      <c r="B565" s="2">
        <v>3</v>
      </c>
      <c r="C565" s="3" t="s">
        <v>9</v>
      </c>
    </row>
    <row r="566" spans="1:3" x14ac:dyDescent="0.2">
      <c r="A566" s="3" t="s">
        <v>15</v>
      </c>
      <c r="B566" s="2">
        <v>3</v>
      </c>
      <c r="C566" s="3" t="s">
        <v>9</v>
      </c>
    </row>
    <row r="567" spans="1:3" x14ac:dyDescent="0.2">
      <c r="A567" s="3" t="s">
        <v>15</v>
      </c>
      <c r="B567" s="2">
        <v>3</v>
      </c>
      <c r="C567" s="3" t="s">
        <v>9</v>
      </c>
    </row>
    <row r="568" spans="1:3" x14ac:dyDescent="0.2">
      <c r="A568" s="3" t="s">
        <v>15</v>
      </c>
      <c r="B568" s="2">
        <v>4</v>
      </c>
      <c r="C568" s="3" t="s">
        <v>9</v>
      </c>
    </row>
    <row r="569" spans="1:3" x14ac:dyDescent="0.2">
      <c r="A569" s="3" t="s">
        <v>15</v>
      </c>
      <c r="B569" s="2">
        <v>4</v>
      </c>
      <c r="C569" s="3" t="s">
        <v>9</v>
      </c>
    </row>
    <row r="570" spans="1:3" x14ac:dyDescent="0.2">
      <c r="A570" s="3" t="s">
        <v>15</v>
      </c>
      <c r="B570" s="2">
        <v>4</v>
      </c>
      <c r="C570" s="3" t="s">
        <v>9</v>
      </c>
    </row>
    <row r="571" spans="1:3" x14ac:dyDescent="0.2">
      <c r="A571" s="3" t="s">
        <v>15</v>
      </c>
      <c r="B571" s="6">
        <v>4</v>
      </c>
      <c r="C571" s="11" t="s">
        <v>9</v>
      </c>
    </row>
    <row r="572" spans="1:3" x14ac:dyDescent="0.2">
      <c r="A572" s="3" t="s">
        <v>15</v>
      </c>
      <c r="B572" s="6">
        <v>4</v>
      </c>
      <c r="C572" s="11" t="s">
        <v>9</v>
      </c>
    </row>
    <row r="573" spans="1:3" x14ac:dyDescent="0.2">
      <c r="A573" s="3" t="s">
        <v>15</v>
      </c>
      <c r="B573" s="6">
        <v>4</v>
      </c>
      <c r="C573" s="11" t="s">
        <v>9</v>
      </c>
    </row>
    <row r="574" spans="1:3" x14ac:dyDescent="0.2">
      <c r="A574" s="3" t="s">
        <v>15</v>
      </c>
      <c r="B574" s="2">
        <v>4</v>
      </c>
      <c r="C574" s="3" t="s">
        <v>9</v>
      </c>
    </row>
    <row r="575" spans="1:3" x14ac:dyDescent="0.2">
      <c r="A575" s="3" t="s">
        <v>15</v>
      </c>
      <c r="B575" s="2">
        <v>4</v>
      </c>
      <c r="C575" s="3" t="s">
        <v>9</v>
      </c>
    </row>
    <row r="576" spans="1:3" x14ac:dyDescent="0.2">
      <c r="A576" s="3" t="s">
        <v>15</v>
      </c>
      <c r="B576" s="2">
        <v>5</v>
      </c>
      <c r="C576" s="3" t="s">
        <v>9</v>
      </c>
    </row>
    <row r="577" spans="1:3" x14ac:dyDescent="0.2">
      <c r="A577" s="3" t="s">
        <v>15</v>
      </c>
      <c r="B577" s="2">
        <v>5</v>
      </c>
      <c r="C577" s="3" t="s">
        <v>9</v>
      </c>
    </row>
    <row r="578" spans="1:3" x14ac:dyDescent="0.2">
      <c r="A578" s="3" t="s">
        <v>15</v>
      </c>
      <c r="B578" s="2">
        <v>5</v>
      </c>
      <c r="C578" s="3" t="s">
        <v>9</v>
      </c>
    </row>
    <row r="579" spans="1:3" x14ac:dyDescent="0.2">
      <c r="A579" s="3" t="s">
        <v>15</v>
      </c>
      <c r="B579" s="2">
        <v>5</v>
      </c>
      <c r="C579" s="3" t="s">
        <v>9</v>
      </c>
    </row>
    <row r="580" spans="1:3" x14ac:dyDescent="0.2">
      <c r="A580" s="3" t="s">
        <v>15</v>
      </c>
      <c r="B580" s="2">
        <v>5</v>
      </c>
      <c r="C580" s="3" t="s">
        <v>9</v>
      </c>
    </row>
    <row r="581" spans="1:3" x14ac:dyDescent="0.2">
      <c r="A581" s="3" t="s">
        <v>15</v>
      </c>
      <c r="B581" s="2">
        <v>5</v>
      </c>
      <c r="C581" s="3" t="s">
        <v>9</v>
      </c>
    </row>
    <row r="582" spans="1:3" x14ac:dyDescent="0.2">
      <c r="A582" s="3" t="s">
        <v>15</v>
      </c>
      <c r="B582" s="2">
        <v>5</v>
      </c>
      <c r="C582" s="3" t="s">
        <v>9</v>
      </c>
    </row>
    <row r="583" spans="1:3" x14ac:dyDescent="0.2">
      <c r="A583" s="3" t="s">
        <v>15</v>
      </c>
      <c r="B583" s="7">
        <v>5</v>
      </c>
      <c r="C583" s="11" t="s">
        <v>9</v>
      </c>
    </row>
    <row r="584" spans="1:3" x14ac:dyDescent="0.2">
      <c r="A584" s="3" t="s">
        <v>15</v>
      </c>
      <c r="B584" s="7">
        <v>5</v>
      </c>
      <c r="C584" s="11" t="s">
        <v>9</v>
      </c>
    </row>
    <row r="585" spans="1:3" x14ac:dyDescent="0.2">
      <c r="A585" s="3" t="s">
        <v>15</v>
      </c>
      <c r="B585" s="7">
        <v>5</v>
      </c>
      <c r="C585" s="11" t="s">
        <v>9</v>
      </c>
    </row>
    <row r="586" spans="1:3" x14ac:dyDescent="0.2">
      <c r="A586" s="3" t="s">
        <v>15</v>
      </c>
      <c r="B586" s="7">
        <v>5</v>
      </c>
      <c r="C586" s="11" t="s">
        <v>9</v>
      </c>
    </row>
    <row r="587" spans="1:3" x14ac:dyDescent="0.2">
      <c r="A587" s="3" t="s">
        <v>15</v>
      </c>
      <c r="B587" s="7">
        <v>5</v>
      </c>
      <c r="C587" s="11" t="s">
        <v>9</v>
      </c>
    </row>
    <row r="588" spans="1:3" x14ac:dyDescent="0.2">
      <c r="A588" s="3" t="s">
        <v>15</v>
      </c>
      <c r="B588" s="7">
        <v>5</v>
      </c>
      <c r="C588" s="11" t="s">
        <v>9</v>
      </c>
    </row>
    <row r="589" spans="1:3" x14ac:dyDescent="0.2">
      <c r="A589" s="3" t="s">
        <v>15</v>
      </c>
      <c r="B589" s="2">
        <v>5</v>
      </c>
      <c r="C589" s="3" t="s">
        <v>9</v>
      </c>
    </row>
    <row r="590" spans="1:3" x14ac:dyDescent="0.2">
      <c r="A590" s="3" t="s">
        <v>15</v>
      </c>
      <c r="B590" s="2">
        <v>5</v>
      </c>
      <c r="C590" s="3" t="s">
        <v>9</v>
      </c>
    </row>
    <row r="591" spans="1:3" x14ac:dyDescent="0.2">
      <c r="A591" s="3" t="s">
        <v>15</v>
      </c>
      <c r="B591" s="2">
        <v>5</v>
      </c>
      <c r="C591" s="3" t="s">
        <v>9</v>
      </c>
    </row>
    <row r="592" spans="1:3" x14ac:dyDescent="0.2">
      <c r="A592" s="3" t="s">
        <v>15</v>
      </c>
      <c r="B592" s="2">
        <v>5</v>
      </c>
      <c r="C592" s="3" t="s">
        <v>9</v>
      </c>
    </row>
    <row r="593" spans="1:3" x14ac:dyDescent="0.2">
      <c r="A593" s="3" t="s">
        <v>15</v>
      </c>
      <c r="B593" s="2">
        <v>5</v>
      </c>
      <c r="C593" s="3" t="s">
        <v>9</v>
      </c>
    </row>
    <row r="594" spans="1:3" x14ac:dyDescent="0.2">
      <c r="A594" s="3" t="s">
        <v>15</v>
      </c>
      <c r="B594" s="2">
        <v>6</v>
      </c>
      <c r="C594" s="26" t="s">
        <v>9</v>
      </c>
    </row>
    <row r="595" spans="1:3" x14ac:dyDescent="0.2">
      <c r="A595" s="3" t="s">
        <v>15</v>
      </c>
      <c r="B595" s="2">
        <v>6</v>
      </c>
      <c r="C595" s="26" t="s">
        <v>9</v>
      </c>
    </row>
    <row r="596" spans="1:3" x14ac:dyDescent="0.2">
      <c r="A596" s="3" t="s">
        <v>15</v>
      </c>
      <c r="B596" s="2">
        <v>6</v>
      </c>
      <c r="C596" s="26" t="s">
        <v>9</v>
      </c>
    </row>
    <row r="597" spans="1:3" x14ac:dyDescent="0.2">
      <c r="A597" s="3" t="s">
        <v>15</v>
      </c>
      <c r="B597" s="2">
        <v>6</v>
      </c>
      <c r="C597" s="26" t="s">
        <v>9</v>
      </c>
    </row>
    <row r="598" spans="1:3" x14ac:dyDescent="0.2">
      <c r="A598" s="3" t="s">
        <v>15</v>
      </c>
      <c r="B598" s="2">
        <v>6</v>
      </c>
      <c r="C598" s="26" t="s">
        <v>9</v>
      </c>
    </row>
    <row r="599" spans="1:3" x14ac:dyDescent="0.2">
      <c r="A599" s="3" t="s">
        <v>15</v>
      </c>
      <c r="B599" s="2">
        <v>6</v>
      </c>
      <c r="C599" s="26" t="s">
        <v>9</v>
      </c>
    </row>
    <row r="600" spans="1:3" x14ac:dyDescent="0.2">
      <c r="A600" s="3" t="s">
        <v>15</v>
      </c>
      <c r="B600" s="2">
        <v>6</v>
      </c>
      <c r="C600" s="26" t="s">
        <v>9</v>
      </c>
    </row>
    <row r="601" spans="1:3" x14ac:dyDescent="0.2">
      <c r="A601" s="3" t="s">
        <v>15</v>
      </c>
      <c r="B601" s="2">
        <v>6</v>
      </c>
      <c r="C601" s="26" t="s">
        <v>9</v>
      </c>
    </row>
    <row r="602" spans="1:3" x14ac:dyDescent="0.2">
      <c r="A602" s="11" t="s">
        <v>15</v>
      </c>
      <c r="B602" s="7">
        <v>6</v>
      </c>
      <c r="C602" s="11" t="s">
        <v>9</v>
      </c>
    </row>
    <row r="603" spans="1:3" x14ac:dyDescent="0.2">
      <c r="A603" s="11" t="s">
        <v>15</v>
      </c>
      <c r="B603" s="7">
        <v>6</v>
      </c>
      <c r="C603" s="11" t="s">
        <v>9</v>
      </c>
    </row>
    <row r="604" spans="1:3" x14ac:dyDescent="0.2">
      <c r="A604" s="3" t="s">
        <v>15</v>
      </c>
      <c r="B604" s="2">
        <v>6</v>
      </c>
      <c r="C604" s="3" t="s">
        <v>9</v>
      </c>
    </row>
    <row r="605" spans="1:3" x14ac:dyDescent="0.2">
      <c r="A605" s="3" t="s">
        <v>15</v>
      </c>
      <c r="B605" s="2">
        <v>6</v>
      </c>
      <c r="C605" s="3" t="s">
        <v>9</v>
      </c>
    </row>
    <row r="606" spans="1:3" x14ac:dyDescent="0.2">
      <c r="A606" s="3" t="s">
        <v>15</v>
      </c>
      <c r="B606" s="2">
        <v>6</v>
      </c>
      <c r="C606" s="3" t="s">
        <v>9</v>
      </c>
    </row>
    <row r="607" spans="1:3" x14ac:dyDescent="0.2">
      <c r="A607" s="3" t="s">
        <v>15</v>
      </c>
      <c r="B607" s="2">
        <v>7</v>
      </c>
      <c r="C607" s="3" t="s">
        <v>9</v>
      </c>
    </row>
    <row r="608" spans="1:3" x14ac:dyDescent="0.2">
      <c r="A608" s="3" t="s">
        <v>15</v>
      </c>
      <c r="B608" s="6">
        <v>7</v>
      </c>
      <c r="C608" s="11" t="s">
        <v>9</v>
      </c>
    </row>
    <row r="609" spans="1:3" x14ac:dyDescent="0.2">
      <c r="A609" s="3" t="s">
        <v>15</v>
      </c>
      <c r="B609" s="6">
        <v>7</v>
      </c>
      <c r="C609" s="11" t="s">
        <v>9</v>
      </c>
    </row>
    <row r="610" spans="1:3" x14ac:dyDescent="0.2">
      <c r="A610" s="3" t="s">
        <v>15</v>
      </c>
      <c r="B610" s="6">
        <v>7</v>
      </c>
      <c r="C610" s="11" t="s">
        <v>9</v>
      </c>
    </row>
    <row r="611" spans="1:3" x14ac:dyDescent="0.2">
      <c r="A611" s="3" t="s">
        <v>15</v>
      </c>
      <c r="B611" s="2">
        <v>7</v>
      </c>
      <c r="C611" s="3" t="s">
        <v>9</v>
      </c>
    </row>
    <row r="612" spans="1:3" x14ac:dyDescent="0.2">
      <c r="A612" s="3" t="s">
        <v>15</v>
      </c>
      <c r="B612" s="2">
        <v>7</v>
      </c>
      <c r="C612" s="3" t="s">
        <v>9</v>
      </c>
    </row>
    <row r="613" spans="1:3" x14ac:dyDescent="0.2">
      <c r="A613" s="3" t="s">
        <v>15</v>
      </c>
      <c r="B613" s="2">
        <v>8</v>
      </c>
      <c r="C613" s="26" t="s">
        <v>9</v>
      </c>
    </row>
    <row r="614" spans="1:3" x14ac:dyDescent="0.2">
      <c r="A614" s="3" t="s">
        <v>15</v>
      </c>
      <c r="B614" s="2">
        <v>8</v>
      </c>
      <c r="C614" s="26" t="s">
        <v>9</v>
      </c>
    </row>
    <row r="615" spans="1:3" x14ac:dyDescent="0.2">
      <c r="A615" s="3" t="s">
        <v>15</v>
      </c>
      <c r="B615" s="2">
        <v>8</v>
      </c>
      <c r="C615" s="26" t="s">
        <v>9</v>
      </c>
    </row>
    <row r="616" spans="1:3" x14ac:dyDescent="0.2">
      <c r="A616" s="3" t="s">
        <v>15</v>
      </c>
      <c r="B616" s="2">
        <v>8</v>
      </c>
      <c r="C616" s="26" t="s">
        <v>9</v>
      </c>
    </row>
    <row r="617" spans="1:3" x14ac:dyDescent="0.2">
      <c r="A617" s="11" t="s">
        <v>15</v>
      </c>
      <c r="B617" s="7">
        <v>8</v>
      </c>
      <c r="C617" s="11" t="s">
        <v>9</v>
      </c>
    </row>
    <row r="618" spans="1:3" x14ac:dyDescent="0.2">
      <c r="A618" s="11" t="s">
        <v>15</v>
      </c>
      <c r="B618" s="7">
        <v>8</v>
      </c>
      <c r="C618" s="11" t="s">
        <v>9</v>
      </c>
    </row>
    <row r="619" spans="1:3" x14ac:dyDescent="0.2">
      <c r="A619" s="11" t="s">
        <v>15</v>
      </c>
      <c r="B619" s="7">
        <v>8</v>
      </c>
      <c r="C619" s="11" t="s">
        <v>9</v>
      </c>
    </row>
    <row r="620" spans="1:3" x14ac:dyDescent="0.2">
      <c r="A620" s="11" t="s">
        <v>15</v>
      </c>
      <c r="B620" s="7">
        <v>8</v>
      </c>
      <c r="C620" s="11" t="s">
        <v>9</v>
      </c>
    </row>
    <row r="621" spans="1:3" x14ac:dyDescent="0.2">
      <c r="A621" s="11" t="s">
        <v>15</v>
      </c>
      <c r="B621" s="7">
        <v>8</v>
      </c>
      <c r="C621" s="11" t="s">
        <v>9</v>
      </c>
    </row>
    <row r="622" spans="1:3" x14ac:dyDescent="0.2">
      <c r="A622" s="11" t="s">
        <v>15</v>
      </c>
      <c r="B622" s="7">
        <v>8</v>
      </c>
      <c r="C622" s="11" t="s">
        <v>9</v>
      </c>
    </row>
    <row r="623" spans="1:3" x14ac:dyDescent="0.2">
      <c r="A623" s="11" t="s">
        <v>15</v>
      </c>
      <c r="B623" s="7">
        <v>8</v>
      </c>
      <c r="C623" s="11" t="s">
        <v>9</v>
      </c>
    </row>
    <row r="624" spans="1:3" x14ac:dyDescent="0.2">
      <c r="A624" s="3" t="s">
        <v>15</v>
      </c>
      <c r="B624" s="2">
        <v>8</v>
      </c>
      <c r="C624" s="3" t="s">
        <v>9</v>
      </c>
    </row>
    <row r="625" spans="1:3" x14ac:dyDescent="0.2">
      <c r="A625" s="3" t="s">
        <v>15</v>
      </c>
      <c r="B625" s="2">
        <v>8</v>
      </c>
      <c r="C625" s="3" t="s">
        <v>9</v>
      </c>
    </row>
    <row r="626" spans="1:3" x14ac:dyDescent="0.2">
      <c r="A626" s="3" t="s">
        <v>15</v>
      </c>
      <c r="B626" s="2">
        <v>9</v>
      </c>
      <c r="C626" s="26" t="s">
        <v>9</v>
      </c>
    </row>
    <row r="627" spans="1:3" x14ac:dyDescent="0.2">
      <c r="A627" s="11" t="s">
        <v>15</v>
      </c>
      <c r="B627" s="7">
        <v>9</v>
      </c>
      <c r="C627" s="11" t="s">
        <v>9</v>
      </c>
    </row>
    <row r="628" spans="1:3" x14ac:dyDescent="0.2">
      <c r="A628" s="11" t="s">
        <v>15</v>
      </c>
      <c r="B628" s="7">
        <v>9</v>
      </c>
      <c r="C628" s="11" t="s">
        <v>9</v>
      </c>
    </row>
    <row r="629" spans="1:3" x14ac:dyDescent="0.2">
      <c r="A629" s="3" t="s">
        <v>15</v>
      </c>
      <c r="B629" s="2">
        <v>9</v>
      </c>
      <c r="C629" s="3" t="s">
        <v>9</v>
      </c>
    </row>
    <row r="630" spans="1:3" x14ac:dyDescent="0.2">
      <c r="A630" s="3" t="s">
        <v>15</v>
      </c>
      <c r="B630" s="2">
        <v>9</v>
      </c>
      <c r="C630" s="3" t="s">
        <v>9</v>
      </c>
    </row>
    <row r="631" spans="1:3" x14ac:dyDescent="0.2">
      <c r="A631" s="3" t="s">
        <v>15</v>
      </c>
      <c r="B631" s="2">
        <v>9</v>
      </c>
      <c r="C631" s="3" t="s">
        <v>9</v>
      </c>
    </row>
    <row r="632" spans="1:3" x14ac:dyDescent="0.2">
      <c r="A632" s="3" t="s">
        <v>15</v>
      </c>
      <c r="B632" s="2">
        <v>10</v>
      </c>
      <c r="C632" s="3" t="s">
        <v>9</v>
      </c>
    </row>
    <row r="633" spans="1:3" x14ac:dyDescent="0.2">
      <c r="A633" s="3" t="s">
        <v>15</v>
      </c>
      <c r="B633" s="2">
        <v>10</v>
      </c>
      <c r="C633" s="3" t="s">
        <v>9</v>
      </c>
    </row>
    <row r="634" spans="1:3" x14ac:dyDescent="0.2">
      <c r="A634" s="3" t="s">
        <v>15</v>
      </c>
      <c r="B634" s="2">
        <v>10</v>
      </c>
      <c r="C634" s="3" t="s">
        <v>9</v>
      </c>
    </row>
    <row r="635" spans="1:3" x14ac:dyDescent="0.2">
      <c r="A635" s="3" t="s">
        <v>15</v>
      </c>
      <c r="B635" s="2">
        <v>10</v>
      </c>
      <c r="C635" s="3" t="s">
        <v>9</v>
      </c>
    </row>
    <row r="636" spans="1:3" x14ac:dyDescent="0.2">
      <c r="A636" s="3" t="s">
        <v>15</v>
      </c>
      <c r="B636" s="7">
        <v>10</v>
      </c>
      <c r="C636" s="11" t="s">
        <v>9</v>
      </c>
    </row>
    <row r="637" spans="1:3" x14ac:dyDescent="0.2">
      <c r="A637" s="3" t="s">
        <v>15</v>
      </c>
      <c r="B637" s="7">
        <v>10</v>
      </c>
      <c r="C637" s="11" t="s">
        <v>9</v>
      </c>
    </row>
    <row r="638" spans="1:3" x14ac:dyDescent="0.2">
      <c r="A638" s="3" t="s">
        <v>15</v>
      </c>
      <c r="B638" s="7">
        <v>10</v>
      </c>
      <c r="C638" s="11" t="s">
        <v>9</v>
      </c>
    </row>
    <row r="639" spans="1:3" x14ac:dyDescent="0.2">
      <c r="A639" s="3" t="s">
        <v>15</v>
      </c>
      <c r="B639" s="7">
        <v>10</v>
      </c>
      <c r="C639" s="11" t="s">
        <v>9</v>
      </c>
    </row>
    <row r="640" spans="1:3" x14ac:dyDescent="0.2">
      <c r="A640" s="3" t="s">
        <v>15</v>
      </c>
      <c r="B640" s="7">
        <v>10</v>
      </c>
      <c r="C640" s="11" t="s">
        <v>9</v>
      </c>
    </row>
    <row r="641" spans="1:3" x14ac:dyDescent="0.2">
      <c r="A641" s="3" t="s">
        <v>15</v>
      </c>
      <c r="B641" s="7">
        <v>10</v>
      </c>
      <c r="C641" s="11" t="s">
        <v>9</v>
      </c>
    </row>
    <row r="642" spans="1:3" x14ac:dyDescent="0.2">
      <c r="A642" s="3" t="s">
        <v>15</v>
      </c>
      <c r="B642" s="7">
        <v>10</v>
      </c>
      <c r="C642" s="11" t="s">
        <v>9</v>
      </c>
    </row>
    <row r="643" spans="1:3" x14ac:dyDescent="0.2">
      <c r="A643" s="3" t="s">
        <v>15</v>
      </c>
      <c r="B643" s="7">
        <v>10</v>
      </c>
      <c r="C643" s="11" t="s">
        <v>9</v>
      </c>
    </row>
    <row r="644" spans="1:3" x14ac:dyDescent="0.2">
      <c r="A644" s="3" t="s">
        <v>15</v>
      </c>
      <c r="B644" s="7">
        <v>10</v>
      </c>
      <c r="C644" s="11" t="s">
        <v>9</v>
      </c>
    </row>
    <row r="645" spans="1:3" x14ac:dyDescent="0.2">
      <c r="A645" s="3" t="s">
        <v>15</v>
      </c>
      <c r="B645" s="7">
        <v>10</v>
      </c>
      <c r="C645" s="11" t="s">
        <v>9</v>
      </c>
    </row>
    <row r="646" spans="1:3" x14ac:dyDescent="0.2">
      <c r="A646" s="3" t="s">
        <v>15</v>
      </c>
      <c r="B646" s="7">
        <v>10</v>
      </c>
      <c r="C646" s="11" t="s">
        <v>9</v>
      </c>
    </row>
    <row r="647" spans="1:3" x14ac:dyDescent="0.2">
      <c r="A647" s="3" t="s">
        <v>15</v>
      </c>
      <c r="B647" s="2">
        <v>10</v>
      </c>
      <c r="C647" s="3" t="s">
        <v>9</v>
      </c>
    </row>
    <row r="648" spans="1:3" x14ac:dyDescent="0.2">
      <c r="A648" s="3" t="s">
        <v>15</v>
      </c>
      <c r="B648" s="2">
        <v>10</v>
      </c>
      <c r="C648" s="3" t="s">
        <v>9</v>
      </c>
    </row>
    <row r="649" spans="1:3" x14ac:dyDescent="0.2">
      <c r="A649" s="3" t="s">
        <v>15</v>
      </c>
      <c r="B649" s="2">
        <v>10</v>
      </c>
      <c r="C649" s="3" t="s">
        <v>9</v>
      </c>
    </row>
    <row r="650" spans="1:3" x14ac:dyDescent="0.2">
      <c r="A650" s="3" t="s">
        <v>15</v>
      </c>
      <c r="B650" s="2">
        <v>10</v>
      </c>
      <c r="C650" s="3" t="s">
        <v>9</v>
      </c>
    </row>
    <row r="651" spans="1:3" x14ac:dyDescent="0.2">
      <c r="A651" s="3" t="s">
        <v>15</v>
      </c>
      <c r="B651" s="7">
        <v>1</v>
      </c>
      <c r="C651" s="11" t="s">
        <v>5</v>
      </c>
    </row>
    <row r="652" spans="1:3" x14ac:dyDescent="0.2">
      <c r="A652" s="3" t="s">
        <v>15</v>
      </c>
      <c r="B652" s="7">
        <v>1</v>
      </c>
      <c r="C652" s="11" t="s">
        <v>5</v>
      </c>
    </row>
    <row r="653" spans="1:3" x14ac:dyDescent="0.2">
      <c r="A653" s="3" t="s">
        <v>15</v>
      </c>
      <c r="B653" s="7">
        <v>1</v>
      </c>
      <c r="C653" s="11" t="s">
        <v>5</v>
      </c>
    </row>
    <row r="654" spans="1:3" x14ac:dyDescent="0.2">
      <c r="A654" s="3" t="s">
        <v>15</v>
      </c>
      <c r="B654" s="7">
        <v>1</v>
      </c>
      <c r="C654" s="11" t="s">
        <v>5</v>
      </c>
    </row>
    <row r="655" spans="1:3" x14ac:dyDescent="0.2">
      <c r="A655" s="3" t="s">
        <v>15</v>
      </c>
      <c r="B655" s="2">
        <v>1</v>
      </c>
      <c r="C655" s="3" t="s">
        <v>5</v>
      </c>
    </row>
    <row r="656" spans="1:3" x14ac:dyDescent="0.2">
      <c r="A656" s="3" t="s">
        <v>15</v>
      </c>
      <c r="B656" s="2">
        <v>1</v>
      </c>
      <c r="C656" s="3" t="s">
        <v>5</v>
      </c>
    </row>
    <row r="657" spans="1:3" x14ac:dyDescent="0.2">
      <c r="A657" s="3" t="s">
        <v>15</v>
      </c>
      <c r="B657" s="2">
        <v>1</v>
      </c>
      <c r="C657" s="3" t="s">
        <v>5</v>
      </c>
    </row>
    <row r="658" spans="1:3" x14ac:dyDescent="0.2">
      <c r="A658" s="3" t="s">
        <v>15</v>
      </c>
      <c r="B658" s="2">
        <v>2</v>
      </c>
      <c r="C658" s="26" t="s">
        <v>5</v>
      </c>
    </row>
    <row r="659" spans="1:3" x14ac:dyDescent="0.2">
      <c r="A659" s="3" t="s">
        <v>15</v>
      </c>
      <c r="B659" s="2">
        <v>2</v>
      </c>
      <c r="C659" s="26" t="s">
        <v>5</v>
      </c>
    </row>
    <row r="660" spans="1:3" x14ac:dyDescent="0.2">
      <c r="A660" s="3" t="s">
        <v>15</v>
      </c>
      <c r="B660" s="2">
        <v>2</v>
      </c>
      <c r="C660" s="26" t="s">
        <v>5</v>
      </c>
    </row>
    <row r="661" spans="1:3" x14ac:dyDescent="0.2">
      <c r="A661" s="3" t="s">
        <v>15</v>
      </c>
      <c r="B661" s="2">
        <v>2</v>
      </c>
      <c r="C661" s="26" t="s">
        <v>5</v>
      </c>
    </row>
    <row r="662" spans="1:3" x14ac:dyDescent="0.2">
      <c r="A662" s="3" t="s">
        <v>15</v>
      </c>
      <c r="B662" s="2">
        <v>2</v>
      </c>
      <c r="C662" s="26" t="s">
        <v>5</v>
      </c>
    </row>
    <row r="663" spans="1:3" x14ac:dyDescent="0.2">
      <c r="A663" s="3" t="s">
        <v>15</v>
      </c>
      <c r="B663" s="2">
        <v>2</v>
      </c>
      <c r="C663" s="26" t="s">
        <v>5</v>
      </c>
    </row>
    <row r="664" spans="1:3" x14ac:dyDescent="0.2">
      <c r="A664" s="3" t="s">
        <v>15</v>
      </c>
      <c r="B664" s="2">
        <v>2</v>
      </c>
      <c r="C664" s="26" t="s">
        <v>5</v>
      </c>
    </row>
    <row r="665" spans="1:3" x14ac:dyDescent="0.2">
      <c r="A665" s="3" t="s">
        <v>15</v>
      </c>
      <c r="B665" s="2">
        <v>2</v>
      </c>
      <c r="C665" s="26" t="s">
        <v>5</v>
      </c>
    </row>
    <row r="666" spans="1:3" x14ac:dyDescent="0.2">
      <c r="A666" s="3" t="s">
        <v>15</v>
      </c>
      <c r="B666" s="2">
        <v>2</v>
      </c>
      <c r="C666" s="26" t="s">
        <v>5</v>
      </c>
    </row>
    <row r="667" spans="1:3" x14ac:dyDescent="0.2">
      <c r="A667" s="3" t="s">
        <v>15</v>
      </c>
      <c r="B667" s="2">
        <v>2</v>
      </c>
      <c r="C667" s="26" t="s">
        <v>5</v>
      </c>
    </row>
    <row r="668" spans="1:3" x14ac:dyDescent="0.2">
      <c r="A668" s="3" t="s">
        <v>15</v>
      </c>
      <c r="B668" s="2">
        <v>2</v>
      </c>
      <c r="C668" s="26" t="s">
        <v>5</v>
      </c>
    </row>
    <row r="669" spans="1:3" x14ac:dyDescent="0.2">
      <c r="A669" s="11" t="s">
        <v>15</v>
      </c>
      <c r="B669" s="7">
        <v>2</v>
      </c>
      <c r="C669" s="11" t="s">
        <v>5</v>
      </c>
    </row>
    <row r="670" spans="1:3" x14ac:dyDescent="0.2">
      <c r="A670" s="3" t="s">
        <v>15</v>
      </c>
      <c r="B670" s="2">
        <v>2</v>
      </c>
      <c r="C670" s="3" t="s">
        <v>5</v>
      </c>
    </row>
    <row r="671" spans="1:3" x14ac:dyDescent="0.2">
      <c r="A671" s="3" t="s">
        <v>15</v>
      </c>
      <c r="B671" s="2">
        <v>2</v>
      </c>
      <c r="C671" s="3" t="s">
        <v>5</v>
      </c>
    </row>
    <row r="672" spans="1:3" x14ac:dyDescent="0.2">
      <c r="A672" s="3" t="s">
        <v>15</v>
      </c>
      <c r="B672" s="2">
        <v>2</v>
      </c>
      <c r="C672" s="3" t="s">
        <v>5</v>
      </c>
    </row>
    <row r="673" spans="1:3" x14ac:dyDescent="0.2">
      <c r="A673" s="3" t="s">
        <v>15</v>
      </c>
      <c r="B673" s="6">
        <v>3</v>
      </c>
      <c r="C673" s="11" t="s">
        <v>5</v>
      </c>
    </row>
    <row r="674" spans="1:3" x14ac:dyDescent="0.2">
      <c r="A674" s="3" t="s">
        <v>15</v>
      </c>
      <c r="B674" s="2">
        <v>3</v>
      </c>
      <c r="C674" s="3" t="s">
        <v>5</v>
      </c>
    </row>
    <row r="675" spans="1:3" x14ac:dyDescent="0.2">
      <c r="A675" s="3" t="s">
        <v>15</v>
      </c>
      <c r="B675" s="2">
        <v>3</v>
      </c>
      <c r="C675" s="3" t="s">
        <v>5</v>
      </c>
    </row>
    <row r="676" spans="1:3" x14ac:dyDescent="0.2">
      <c r="A676" s="3" t="s">
        <v>15</v>
      </c>
      <c r="B676" s="2">
        <v>4</v>
      </c>
      <c r="C676" s="3" t="s">
        <v>5</v>
      </c>
    </row>
    <row r="677" spans="1:3" x14ac:dyDescent="0.2">
      <c r="A677" s="3" t="s">
        <v>15</v>
      </c>
      <c r="B677" s="2">
        <v>4</v>
      </c>
      <c r="C677" s="3" t="s">
        <v>5</v>
      </c>
    </row>
    <row r="678" spans="1:3" x14ac:dyDescent="0.2">
      <c r="A678" s="3" t="s">
        <v>15</v>
      </c>
      <c r="B678" s="2">
        <v>4</v>
      </c>
      <c r="C678" s="3" t="s">
        <v>5</v>
      </c>
    </row>
    <row r="679" spans="1:3" x14ac:dyDescent="0.2">
      <c r="A679" s="3" t="s">
        <v>15</v>
      </c>
      <c r="B679" s="6">
        <v>4</v>
      </c>
      <c r="C679" s="11" t="s">
        <v>5</v>
      </c>
    </row>
    <row r="680" spans="1:3" x14ac:dyDescent="0.2">
      <c r="A680" s="3" t="s">
        <v>15</v>
      </c>
      <c r="B680" s="6">
        <v>4</v>
      </c>
      <c r="C680" s="11" t="s">
        <v>5</v>
      </c>
    </row>
    <row r="681" spans="1:3" x14ac:dyDescent="0.2">
      <c r="A681" s="3" t="s">
        <v>15</v>
      </c>
      <c r="B681" s="6">
        <v>4</v>
      </c>
      <c r="C681" s="11" t="s">
        <v>5</v>
      </c>
    </row>
    <row r="682" spans="1:3" x14ac:dyDescent="0.2">
      <c r="A682" s="3" t="s">
        <v>15</v>
      </c>
      <c r="B682" s="6">
        <v>4</v>
      </c>
      <c r="C682" s="11" t="s">
        <v>5</v>
      </c>
    </row>
    <row r="683" spans="1:3" x14ac:dyDescent="0.2">
      <c r="A683" s="3" t="s">
        <v>15</v>
      </c>
      <c r="B683" s="2">
        <v>4</v>
      </c>
      <c r="C683" s="3" t="s">
        <v>5</v>
      </c>
    </row>
    <row r="684" spans="1:3" x14ac:dyDescent="0.2">
      <c r="A684" s="3" t="s">
        <v>15</v>
      </c>
      <c r="B684" s="2">
        <v>4</v>
      </c>
      <c r="C684" s="3" t="s">
        <v>5</v>
      </c>
    </row>
    <row r="685" spans="1:3" x14ac:dyDescent="0.2">
      <c r="A685" s="3" t="s">
        <v>15</v>
      </c>
      <c r="B685" s="2">
        <v>4</v>
      </c>
      <c r="C685" s="3" t="s">
        <v>5</v>
      </c>
    </row>
    <row r="686" spans="1:3" x14ac:dyDescent="0.2">
      <c r="A686" s="3" t="s">
        <v>15</v>
      </c>
      <c r="B686" s="2">
        <v>4</v>
      </c>
      <c r="C686" s="3" t="s">
        <v>5</v>
      </c>
    </row>
    <row r="687" spans="1:3" x14ac:dyDescent="0.2">
      <c r="A687" s="3" t="s">
        <v>15</v>
      </c>
      <c r="B687" s="2">
        <v>5</v>
      </c>
      <c r="C687" s="3" t="s">
        <v>5</v>
      </c>
    </row>
    <row r="688" spans="1:3" x14ac:dyDescent="0.2">
      <c r="A688" s="3" t="s">
        <v>15</v>
      </c>
      <c r="B688" s="2">
        <v>5</v>
      </c>
      <c r="C688" s="3" t="s">
        <v>5</v>
      </c>
    </row>
    <row r="689" spans="1:3" x14ac:dyDescent="0.2">
      <c r="A689" s="3" t="s">
        <v>15</v>
      </c>
      <c r="B689" s="2">
        <v>5</v>
      </c>
      <c r="C689" s="3" t="s">
        <v>5</v>
      </c>
    </row>
    <row r="690" spans="1:3" x14ac:dyDescent="0.2">
      <c r="A690" s="3" t="s">
        <v>15</v>
      </c>
      <c r="B690" s="2">
        <v>5</v>
      </c>
      <c r="C690" s="3" t="s">
        <v>5</v>
      </c>
    </row>
    <row r="691" spans="1:3" x14ac:dyDescent="0.2">
      <c r="A691" s="3" t="s">
        <v>15</v>
      </c>
      <c r="B691" s="2">
        <v>5</v>
      </c>
      <c r="C691" s="3" t="s">
        <v>5</v>
      </c>
    </row>
    <row r="692" spans="1:3" x14ac:dyDescent="0.2">
      <c r="A692" s="3" t="s">
        <v>15</v>
      </c>
      <c r="B692" s="7">
        <v>5</v>
      </c>
      <c r="C692" s="11" t="s">
        <v>5</v>
      </c>
    </row>
    <row r="693" spans="1:3" x14ac:dyDescent="0.2">
      <c r="A693" s="3" t="s">
        <v>15</v>
      </c>
      <c r="B693" s="7">
        <v>5</v>
      </c>
      <c r="C693" s="11" t="s">
        <v>5</v>
      </c>
    </row>
    <row r="694" spans="1:3" x14ac:dyDescent="0.2">
      <c r="A694" s="3" t="s">
        <v>15</v>
      </c>
      <c r="B694" s="7">
        <v>5</v>
      </c>
      <c r="C694" s="11" t="s">
        <v>5</v>
      </c>
    </row>
    <row r="695" spans="1:3" x14ac:dyDescent="0.2">
      <c r="A695" s="3" t="s">
        <v>15</v>
      </c>
      <c r="B695" s="7">
        <v>5</v>
      </c>
      <c r="C695" s="11" t="s">
        <v>5</v>
      </c>
    </row>
    <row r="696" spans="1:3" x14ac:dyDescent="0.2">
      <c r="A696" s="3" t="s">
        <v>15</v>
      </c>
      <c r="B696" s="7">
        <v>5</v>
      </c>
      <c r="C696" s="11" t="s">
        <v>5</v>
      </c>
    </row>
    <row r="697" spans="1:3" x14ac:dyDescent="0.2">
      <c r="A697" s="3" t="s">
        <v>15</v>
      </c>
      <c r="B697" s="7">
        <v>5</v>
      </c>
      <c r="C697" s="11" t="s">
        <v>5</v>
      </c>
    </row>
    <row r="698" spans="1:3" x14ac:dyDescent="0.2">
      <c r="A698" s="3" t="s">
        <v>15</v>
      </c>
      <c r="B698" s="7">
        <v>5</v>
      </c>
      <c r="C698" s="11" t="s">
        <v>5</v>
      </c>
    </row>
    <row r="699" spans="1:3" x14ac:dyDescent="0.2">
      <c r="A699" s="3" t="s">
        <v>15</v>
      </c>
      <c r="B699" s="7">
        <v>5</v>
      </c>
      <c r="C699" s="11" t="s">
        <v>5</v>
      </c>
    </row>
    <row r="700" spans="1:3" x14ac:dyDescent="0.2">
      <c r="A700" s="3" t="s">
        <v>15</v>
      </c>
      <c r="B700" s="7">
        <v>5</v>
      </c>
      <c r="C700" s="11" t="s">
        <v>5</v>
      </c>
    </row>
    <row r="701" spans="1:3" x14ac:dyDescent="0.2">
      <c r="A701" s="3" t="s">
        <v>15</v>
      </c>
      <c r="B701" s="7">
        <v>5</v>
      </c>
      <c r="C701" s="11" t="s">
        <v>5</v>
      </c>
    </row>
    <row r="702" spans="1:3" x14ac:dyDescent="0.2">
      <c r="A702" s="3" t="s">
        <v>15</v>
      </c>
      <c r="B702" s="7">
        <v>5</v>
      </c>
      <c r="C702" s="11" t="s">
        <v>5</v>
      </c>
    </row>
    <row r="703" spans="1:3" x14ac:dyDescent="0.2">
      <c r="A703" s="3" t="s">
        <v>15</v>
      </c>
      <c r="B703" s="2">
        <v>5</v>
      </c>
      <c r="C703" s="3" t="s">
        <v>5</v>
      </c>
    </row>
    <row r="704" spans="1:3" x14ac:dyDescent="0.2">
      <c r="A704" s="11" t="s">
        <v>15</v>
      </c>
      <c r="B704" s="7">
        <v>6</v>
      </c>
      <c r="C704" s="11" t="s">
        <v>5</v>
      </c>
    </row>
    <row r="705" spans="1:3" x14ac:dyDescent="0.2">
      <c r="A705" s="11" t="s">
        <v>15</v>
      </c>
      <c r="B705" s="7">
        <v>6</v>
      </c>
      <c r="C705" s="11" t="s">
        <v>5</v>
      </c>
    </row>
    <row r="706" spans="1:3" x14ac:dyDescent="0.2">
      <c r="A706" s="11" t="s">
        <v>15</v>
      </c>
      <c r="B706" s="7">
        <v>6</v>
      </c>
      <c r="C706" s="11" t="s">
        <v>5</v>
      </c>
    </row>
    <row r="707" spans="1:3" x14ac:dyDescent="0.2">
      <c r="A707" s="11" t="s">
        <v>15</v>
      </c>
      <c r="B707" s="7">
        <v>6</v>
      </c>
      <c r="C707" s="11" t="s">
        <v>5</v>
      </c>
    </row>
    <row r="708" spans="1:3" x14ac:dyDescent="0.2">
      <c r="A708" s="11" t="s">
        <v>15</v>
      </c>
      <c r="B708" s="7">
        <v>6</v>
      </c>
      <c r="C708" s="11" t="s">
        <v>5</v>
      </c>
    </row>
    <row r="709" spans="1:3" x14ac:dyDescent="0.2">
      <c r="A709" s="11" t="s">
        <v>15</v>
      </c>
      <c r="B709" s="7">
        <v>6</v>
      </c>
      <c r="C709" s="11" t="s">
        <v>5</v>
      </c>
    </row>
    <row r="710" spans="1:3" x14ac:dyDescent="0.2">
      <c r="A710" s="11" t="s">
        <v>15</v>
      </c>
      <c r="B710" s="7">
        <v>6</v>
      </c>
      <c r="C710" s="11" t="s">
        <v>5</v>
      </c>
    </row>
    <row r="711" spans="1:3" x14ac:dyDescent="0.2">
      <c r="A711" s="3" t="s">
        <v>15</v>
      </c>
      <c r="B711" s="2">
        <v>6</v>
      </c>
      <c r="C711" s="3" t="s">
        <v>5</v>
      </c>
    </row>
    <row r="712" spans="1:3" x14ac:dyDescent="0.2">
      <c r="A712" s="3" t="s">
        <v>15</v>
      </c>
      <c r="B712" s="2">
        <v>6</v>
      </c>
      <c r="C712" s="3" t="s">
        <v>5</v>
      </c>
    </row>
    <row r="713" spans="1:3" x14ac:dyDescent="0.2">
      <c r="A713" s="3" t="s">
        <v>15</v>
      </c>
      <c r="B713" s="2">
        <v>6</v>
      </c>
      <c r="C713" s="3" t="s">
        <v>5</v>
      </c>
    </row>
    <row r="714" spans="1:3" x14ac:dyDescent="0.2">
      <c r="A714" s="3" t="s">
        <v>15</v>
      </c>
      <c r="B714" s="2">
        <v>6</v>
      </c>
      <c r="C714" s="3" t="s">
        <v>5</v>
      </c>
    </row>
    <row r="715" spans="1:3" x14ac:dyDescent="0.2">
      <c r="A715" s="3" t="s">
        <v>15</v>
      </c>
      <c r="B715" s="2">
        <v>6</v>
      </c>
      <c r="C715" s="3" t="s">
        <v>5</v>
      </c>
    </row>
    <row r="716" spans="1:3" x14ac:dyDescent="0.2">
      <c r="A716" s="3" t="s">
        <v>15</v>
      </c>
      <c r="B716" s="2">
        <v>7</v>
      </c>
      <c r="C716" s="3" t="s">
        <v>5</v>
      </c>
    </row>
    <row r="717" spans="1:3" x14ac:dyDescent="0.2">
      <c r="A717" s="3" t="s">
        <v>15</v>
      </c>
      <c r="B717" s="6">
        <v>7</v>
      </c>
      <c r="C717" s="11" t="s">
        <v>5</v>
      </c>
    </row>
    <row r="718" spans="1:3" x14ac:dyDescent="0.2">
      <c r="A718" s="3" t="s">
        <v>15</v>
      </c>
      <c r="B718" s="2">
        <v>7</v>
      </c>
      <c r="C718" s="3" t="s">
        <v>5</v>
      </c>
    </row>
    <row r="719" spans="1:3" x14ac:dyDescent="0.2">
      <c r="A719" s="3" t="s">
        <v>15</v>
      </c>
      <c r="B719" s="2">
        <v>8</v>
      </c>
      <c r="C719" s="26" t="s">
        <v>5</v>
      </c>
    </row>
    <row r="720" spans="1:3" x14ac:dyDescent="0.2">
      <c r="A720" s="11" t="s">
        <v>15</v>
      </c>
      <c r="B720" s="7">
        <v>8</v>
      </c>
      <c r="C720" s="11" t="s">
        <v>5</v>
      </c>
    </row>
    <row r="721" spans="1:3" x14ac:dyDescent="0.2">
      <c r="A721" s="11" t="s">
        <v>15</v>
      </c>
      <c r="B721" s="7">
        <v>8</v>
      </c>
      <c r="C721" s="11" t="s">
        <v>5</v>
      </c>
    </row>
    <row r="722" spans="1:3" x14ac:dyDescent="0.2">
      <c r="A722" s="11" t="s">
        <v>15</v>
      </c>
      <c r="B722" s="7">
        <v>8</v>
      </c>
      <c r="C722" s="11" t="s">
        <v>5</v>
      </c>
    </row>
    <row r="723" spans="1:3" x14ac:dyDescent="0.2">
      <c r="A723" s="11" t="s">
        <v>15</v>
      </c>
      <c r="B723" s="7">
        <v>8</v>
      </c>
      <c r="C723" s="11" t="s">
        <v>5</v>
      </c>
    </row>
    <row r="724" spans="1:3" x14ac:dyDescent="0.2">
      <c r="A724" s="3" t="s">
        <v>15</v>
      </c>
      <c r="B724" s="2">
        <v>8</v>
      </c>
      <c r="C724" s="3" t="s">
        <v>5</v>
      </c>
    </row>
    <row r="725" spans="1:3" x14ac:dyDescent="0.2">
      <c r="A725" s="3" t="s">
        <v>15</v>
      </c>
      <c r="B725" s="2">
        <v>8</v>
      </c>
      <c r="C725" s="3" t="s">
        <v>5</v>
      </c>
    </row>
    <row r="726" spans="1:3" x14ac:dyDescent="0.2">
      <c r="A726" s="3" t="s">
        <v>15</v>
      </c>
      <c r="B726" s="2">
        <v>8</v>
      </c>
      <c r="C726" s="3" t="s">
        <v>5</v>
      </c>
    </row>
    <row r="727" spans="1:3" x14ac:dyDescent="0.2">
      <c r="A727" s="3" t="s">
        <v>15</v>
      </c>
      <c r="B727" s="2">
        <v>8</v>
      </c>
      <c r="C727" s="3" t="s">
        <v>5</v>
      </c>
    </row>
    <row r="728" spans="1:3" x14ac:dyDescent="0.2">
      <c r="A728" s="3" t="s">
        <v>15</v>
      </c>
      <c r="B728" s="2">
        <v>8</v>
      </c>
      <c r="C728" s="3" t="s">
        <v>5</v>
      </c>
    </row>
    <row r="729" spans="1:3" x14ac:dyDescent="0.2">
      <c r="A729" s="3" t="s">
        <v>15</v>
      </c>
      <c r="B729" s="2">
        <v>8</v>
      </c>
      <c r="C729" s="3" t="s">
        <v>5</v>
      </c>
    </row>
    <row r="730" spans="1:3" x14ac:dyDescent="0.2">
      <c r="A730" s="3" t="s">
        <v>15</v>
      </c>
      <c r="B730" s="2">
        <v>8</v>
      </c>
      <c r="C730" s="3" t="s">
        <v>5</v>
      </c>
    </row>
    <row r="731" spans="1:3" x14ac:dyDescent="0.2">
      <c r="A731" s="3" t="s">
        <v>15</v>
      </c>
      <c r="B731" s="2">
        <v>9</v>
      </c>
      <c r="C731" s="26" t="s">
        <v>5</v>
      </c>
    </row>
    <row r="732" spans="1:3" x14ac:dyDescent="0.2">
      <c r="A732" s="3" t="s">
        <v>15</v>
      </c>
      <c r="B732" s="2">
        <v>9</v>
      </c>
      <c r="C732" s="26" t="s">
        <v>5</v>
      </c>
    </row>
    <row r="733" spans="1:3" x14ac:dyDescent="0.2">
      <c r="A733" s="3" t="s">
        <v>15</v>
      </c>
      <c r="B733" s="2">
        <v>9</v>
      </c>
      <c r="C733" s="26" t="s">
        <v>5</v>
      </c>
    </row>
    <row r="734" spans="1:3" x14ac:dyDescent="0.2">
      <c r="A734" s="3" t="s">
        <v>15</v>
      </c>
      <c r="B734" s="2">
        <v>9</v>
      </c>
      <c r="C734" s="26" t="s">
        <v>5</v>
      </c>
    </row>
    <row r="735" spans="1:3" x14ac:dyDescent="0.2">
      <c r="A735" s="3" t="s">
        <v>15</v>
      </c>
      <c r="B735" s="2">
        <v>9</v>
      </c>
      <c r="C735" s="26" t="s">
        <v>5</v>
      </c>
    </row>
    <row r="736" spans="1:3" x14ac:dyDescent="0.2">
      <c r="A736" s="3" t="s">
        <v>15</v>
      </c>
      <c r="B736" s="2">
        <v>9</v>
      </c>
      <c r="C736" s="26" t="s">
        <v>5</v>
      </c>
    </row>
    <row r="737" spans="1:3" x14ac:dyDescent="0.2">
      <c r="A737" s="3" t="s">
        <v>15</v>
      </c>
      <c r="B737" s="2">
        <v>9</v>
      </c>
      <c r="C737" s="26" t="s">
        <v>5</v>
      </c>
    </row>
    <row r="738" spans="1:3" x14ac:dyDescent="0.2">
      <c r="A738" s="11" t="s">
        <v>15</v>
      </c>
      <c r="B738" s="7">
        <v>9</v>
      </c>
      <c r="C738" s="11" t="s">
        <v>5</v>
      </c>
    </row>
    <row r="739" spans="1:3" x14ac:dyDescent="0.2">
      <c r="A739" s="11" t="s">
        <v>15</v>
      </c>
      <c r="B739" s="7">
        <v>9</v>
      </c>
      <c r="C739" s="11" t="s">
        <v>5</v>
      </c>
    </row>
    <row r="740" spans="1:3" x14ac:dyDescent="0.2">
      <c r="A740" s="11" t="s">
        <v>15</v>
      </c>
      <c r="B740" s="7">
        <v>9</v>
      </c>
      <c r="C740" s="11" t="s">
        <v>5</v>
      </c>
    </row>
    <row r="741" spans="1:3" x14ac:dyDescent="0.2">
      <c r="A741" s="11" t="s">
        <v>15</v>
      </c>
      <c r="B741" s="7">
        <v>9</v>
      </c>
      <c r="C741" s="11" t="s">
        <v>5</v>
      </c>
    </row>
    <row r="742" spans="1:3" x14ac:dyDescent="0.2">
      <c r="A742" s="3" t="s">
        <v>15</v>
      </c>
      <c r="B742" s="2">
        <v>9</v>
      </c>
      <c r="C742" s="3" t="s">
        <v>5</v>
      </c>
    </row>
    <row r="743" spans="1:3" x14ac:dyDescent="0.2">
      <c r="A743" s="3" t="s">
        <v>15</v>
      </c>
      <c r="B743" s="2">
        <v>9</v>
      </c>
      <c r="C743" s="3" t="s">
        <v>5</v>
      </c>
    </row>
    <row r="744" spans="1:3" x14ac:dyDescent="0.2">
      <c r="A744" s="3" t="s">
        <v>15</v>
      </c>
      <c r="B744" s="7">
        <v>10</v>
      </c>
      <c r="C744" s="11" t="s">
        <v>5</v>
      </c>
    </row>
    <row r="745" spans="1:3" x14ac:dyDescent="0.2">
      <c r="A745" s="3" t="s">
        <v>15</v>
      </c>
      <c r="B745" s="2">
        <v>10</v>
      </c>
      <c r="C745" s="3" t="s">
        <v>5</v>
      </c>
    </row>
    <row r="746" spans="1:3" x14ac:dyDescent="0.2">
      <c r="A746" s="3" t="s">
        <v>15</v>
      </c>
      <c r="B746" s="2">
        <v>10</v>
      </c>
      <c r="C746" s="3" t="s">
        <v>5</v>
      </c>
    </row>
    <row r="747" spans="1:3" x14ac:dyDescent="0.2">
      <c r="A747" s="3" t="s">
        <v>15</v>
      </c>
      <c r="B747" s="2">
        <v>10</v>
      </c>
      <c r="C747" s="3" t="s">
        <v>5</v>
      </c>
    </row>
    <row r="748" spans="1:3" x14ac:dyDescent="0.2">
      <c r="A748" s="3" t="s">
        <v>15</v>
      </c>
      <c r="B748" s="2">
        <v>3</v>
      </c>
      <c r="C748" s="3" t="s">
        <v>8</v>
      </c>
    </row>
    <row r="749" spans="1:3" x14ac:dyDescent="0.2">
      <c r="A749" s="3" t="s">
        <v>15</v>
      </c>
      <c r="B749" s="6">
        <v>3</v>
      </c>
      <c r="C749" s="11" t="s">
        <v>8</v>
      </c>
    </row>
    <row r="750" spans="1:3" x14ac:dyDescent="0.2">
      <c r="A750" s="3" t="s">
        <v>15</v>
      </c>
      <c r="B750" s="6">
        <v>3</v>
      </c>
      <c r="C750" s="11" t="s">
        <v>8</v>
      </c>
    </row>
    <row r="751" spans="1:3" x14ac:dyDescent="0.2">
      <c r="A751" s="3" t="s">
        <v>15</v>
      </c>
      <c r="B751" s="2">
        <v>5</v>
      </c>
      <c r="C751" s="3" t="s">
        <v>8</v>
      </c>
    </row>
    <row r="752" spans="1:3" x14ac:dyDescent="0.2">
      <c r="A752" s="3" t="s">
        <v>15</v>
      </c>
      <c r="B752" s="2">
        <v>6</v>
      </c>
      <c r="C752" s="3" t="s">
        <v>8</v>
      </c>
    </row>
    <row r="753" spans="1:3" x14ac:dyDescent="0.2">
      <c r="A753" s="3" t="s">
        <v>15</v>
      </c>
      <c r="B753" s="2">
        <v>7</v>
      </c>
      <c r="C753" s="3" t="s">
        <v>8</v>
      </c>
    </row>
    <row r="754" spans="1:3" x14ac:dyDescent="0.2">
      <c r="A754" s="3" t="s">
        <v>15</v>
      </c>
      <c r="B754" s="2">
        <v>7</v>
      </c>
      <c r="C754" s="3" t="s">
        <v>8</v>
      </c>
    </row>
    <row r="755" spans="1:3" x14ac:dyDescent="0.2">
      <c r="A755" s="3" t="s">
        <v>15</v>
      </c>
      <c r="B755" s="6">
        <v>7</v>
      </c>
      <c r="C755" s="11" t="s">
        <v>8</v>
      </c>
    </row>
    <row r="756" spans="1:3" x14ac:dyDescent="0.2">
      <c r="A756" s="3" t="s">
        <v>15</v>
      </c>
      <c r="B756" s="6">
        <v>7</v>
      </c>
      <c r="C756" s="11" t="s">
        <v>8</v>
      </c>
    </row>
    <row r="757" spans="1:3" x14ac:dyDescent="0.2">
      <c r="A757" s="3" t="s">
        <v>15</v>
      </c>
      <c r="B757" s="2">
        <v>7</v>
      </c>
      <c r="C757" s="3" t="s">
        <v>8</v>
      </c>
    </row>
    <row r="758" spans="1:3" x14ac:dyDescent="0.2">
      <c r="A758" s="11" t="s">
        <v>15</v>
      </c>
      <c r="B758" s="7">
        <v>8</v>
      </c>
      <c r="C758" s="11" t="s">
        <v>8</v>
      </c>
    </row>
    <row r="759" spans="1:3" x14ac:dyDescent="0.2">
      <c r="A759" s="3" t="s">
        <v>15</v>
      </c>
      <c r="B759" s="2">
        <v>9</v>
      </c>
      <c r="C759" s="3" t="s">
        <v>8</v>
      </c>
    </row>
    <row r="760" spans="1:3" x14ac:dyDescent="0.2">
      <c r="A760" s="3" t="s">
        <v>15</v>
      </c>
      <c r="B760" s="2">
        <v>10</v>
      </c>
      <c r="C760" s="3" t="s">
        <v>8</v>
      </c>
    </row>
    <row r="761" spans="1:3" x14ac:dyDescent="0.2">
      <c r="A761" s="3" t="s">
        <v>15</v>
      </c>
      <c r="B761" s="2">
        <v>10</v>
      </c>
      <c r="C761" s="3" t="s">
        <v>8</v>
      </c>
    </row>
    <row r="762" spans="1:3" x14ac:dyDescent="0.2">
      <c r="A762" s="3" t="s">
        <v>15</v>
      </c>
      <c r="B762" s="2">
        <v>10</v>
      </c>
      <c r="C762" s="3" t="s">
        <v>8</v>
      </c>
    </row>
    <row r="763" spans="1:3" x14ac:dyDescent="0.2">
      <c r="A763" s="3" t="s">
        <v>15</v>
      </c>
      <c r="B763" s="2">
        <v>10</v>
      </c>
      <c r="C763" s="3" t="s">
        <v>8</v>
      </c>
    </row>
    <row r="764" spans="1:3" x14ac:dyDescent="0.2">
      <c r="A764" s="3" t="s">
        <v>15</v>
      </c>
      <c r="B764" s="2">
        <v>10</v>
      </c>
      <c r="C764" s="3" t="s">
        <v>8</v>
      </c>
    </row>
    <row r="765" spans="1:3" x14ac:dyDescent="0.2">
      <c r="A765" s="3" t="s">
        <v>15</v>
      </c>
      <c r="B765" s="6">
        <v>7</v>
      </c>
      <c r="C765" s="11" t="s">
        <v>14</v>
      </c>
    </row>
    <row r="766" spans="1:3" x14ac:dyDescent="0.2">
      <c r="A766" s="3" t="s">
        <v>15</v>
      </c>
      <c r="B766" s="6">
        <v>7</v>
      </c>
      <c r="C766" s="11" t="s">
        <v>14</v>
      </c>
    </row>
    <row r="767" spans="1:3" x14ac:dyDescent="0.2">
      <c r="A767" s="3" t="s">
        <v>15</v>
      </c>
      <c r="B767" s="6">
        <v>7</v>
      </c>
      <c r="C767" s="11" t="s">
        <v>14</v>
      </c>
    </row>
    <row r="768" spans="1:3" x14ac:dyDescent="0.2">
      <c r="A768" s="3" t="s">
        <v>15</v>
      </c>
      <c r="B768" s="2">
        <v>9</v>
      </c>
      <c r="C768" s="26" t="s">
        <v>14</v>
      </c>
    </row>
    <row r="769" spans="1:3" x14ac:dyDescent="0.2">
      <c r="A769" s="3" t="s">
        <v>15</v>
      </c>
      <c r="B769" s="2">
        <v>5</v>
      </c>
      <c r="C769" s="3" t="s">
        <v>17</v>
      </c>
    </row>
    <row r="770" spans="1:3" x14ac:dyDescent="0.2">
      <c r="A770" s="3" t="s">
        <v>15</v>
      </c>
      <c r="B770" s="7">
        <v>5</v>
      </c>
      <c r="C770" s="11" t="s">
        <v>17</v>
      </c>
    </row>
    <row r="771" spans="1:3" x14ac:dyDescent="0.2">
      <c r="A771" s="3" t="s">
        <v>15</v>
      </c>
      <c r="B771" s="7">
        <v>10</v>
      </c>
      <c r="C771" s="11" t="s">
        <v>17</v>
      </c>
    </row>
    <row r="772" spans="1:3" x14ac:dyDescent="0.2">
      <c r="A772" s="3" t="s">
        <v>15</v>
      </c>
      <c r="B772" s="7">
        <v>1</v>
      </c>
      <c r="C772" s="11" t="s">
        <v>11</v>
      </c>
    </row>
    <row r="773" spans="1:3" x14ac:dyDescent="0.2">
      <c r="A773" s="3" t="s">
        <v>15</v>
      </c>
      <c r="B773" s="7">
        <v>1</v>
      </c>
      <c r="C773" s="11" t="s">
        <v>11</v>
      </c>
    </row>
    <row r="774" spans="1:3" x14ac:dyDescent="0.2">
      <c r="A774" s="3" t="s">
        <v>15</v>
      </c>
      <c r="B774" s="7">
        <v>1</v>
      </c>
      <c r="C774" s="11" t="s">
        <v>11</v>
      </c>
    </row>
    <row r="775" spans="1:3" x14ac:dyDescent="0.2">
      <c r="A775" s="3" t="s">
        <v>15</v>
      </c>
      <c r="B775" s="7">
        <v>1</v>
      </c>
      <c r="C775" s="11" t="s">
        <v>11</v>
      </c>
    </row>
    <row r="776" spans="1:3" x14ac:dyDescent="0.2">
      <c r="A776" s="3" t="s">
        <v>15</v>
      </c>
      <c r="B776" s="7">
        <v>1</v>
      </c>
      <c r="C776" s="11" t="s">
        <v>11</v>
      </c>
    </row>
    <row r="777" spans="1:3" x14ac:dyDescent="0.2">
      <c r="A777" s="3" t="s">
        <v>15</v>
      </c>
      <c r="B777" s="7">
        <v>1</v>
      </c>
      <c r="C777" s="11" t="s">
        <v>11</v>
      </c>
    </row>
    <row r="778" spans="1:3" x14ac:dyDescent="0.2">
      <c r="A778" s="3" t="s">
        <v>15</v>
      </c>
      <c r="B778" s="7">
        <v>1</v>
      </c>
      <c r="C778" s="11" t="s">
        <v>11</v>
      </c>
    </row>
    <row r="779" spans="1:3" x14ac:dyDescent="0.2">
      <c r="A779" s="3" t="s">
        <v>15</v>
      </c>
      <c r="B779" s="2">
        <v>3</v>
      </c>
      <c r="C779" s="3" t="s">
        <v>11</v>
      </c>
    </row>
    <row r="780" spans="1:3" x14ac:dyDescent="0.2">
      <c r="A780" s="3" t="s">
        <v>15</v>
      </c>
      <c r="B780" s="2">
        <v>3</v>
      </c>
      <c r="C780" s="3" t="s">
        <v>11</v>
      </c>
    </row>
    <row r="781" spans="1:3" x14ac:dyDescent="0.2">
      <c r="A781" s="3" t="s">
        <v>15</v>
      </c>
      <c r="B781" s="2">
        <v>3</v>
      </c>
      <c r="C781" s="3" t="s">
        <v>11</v>
      </c>
    </row>
    <row r="782" spans="1:3" x14ac:dyDescent="0.2">
      <c r="A782" s="3" t="s">
        <v>15</v>
      </c>
      <c r="B782" s="2">
        <v>3</v>
      </c>
      <c r="C782" s="3" t="s">
        <v>11</v>
      </c>
    </row>
    <row r="783" spans="1:3" x14ac:dyDescent="0.2">
      <c r="A783" s="3" t="s">
        <v>15</v>
      </c>
      <c r="B783" s="2">
        <v>3</v>
      </c>
      <c r="C783" s="3" t="s">
        <v>11</v>
      </c>
    </row>
    <row r="784" spans="1:3" x14ac:dyDescent="0.2">
      <c r="A784" s="3" t="s">
        <v>15</v>
      </c>
      <c r="B784" s="2">
        <v>3</v>
      </c>
      <c r="C784" s="3" t="s">
        <v>11</v>
      </c>
    </row>
    <row r="785" spans="1:3" x14ac:dyDescent="0.2">
      <c r="A785" s="3" t="s">
        <v>15</v>
      </c>
      <c r="B785" s="2">
        <v>3</v>
      </c>
      <c r="C785" s="3" t="s">
        <v>11</v>
      </c>
    </row>
    <row r="786" spans="1:3" x14ac:dyDescent="0.2">
      <c r="A786" s="3" t="s">
        <v>15</v>
      </c>
      <c r="B786" s="2">
        <v>3</v>
      </c>
      <c r="C786" s="3" t="s">
        <v>11</v>
      </c>
    </row>
    <row r="787" spans="1:3" x14ac:dyDescent="0.2">
      <c r="A787" s="3" t="s">
        <v>15</v>
      </c>
      <c r="B787" s="2">
        <v>3</v>
      </c>
      <c r="C787" s="3" t="s">
        <v>11</v>
      </c>
    </row>
    <row r="788" spans="1:3" x14ac:dyDescent="0.2">
      <c r="A788" s="3" t="s">
        <v>15</v>
      </c>
      <c r="B788" s="6">
        <v>3</v>
      </c>
      <c r="C788" s="11" t="s">
        <v>11</v>
      </c>
    </row>
    <row r="789" spans="1:3" x14ac:dyDescent="0.2">
      <c r="A789" s="3" t="s">
        <v>15</v>
      </c>
      <c r="B789" s="6">
        <v>3</v>
      </c>
      <c r="C789" s="11" t="s">
        <v>11</v>
      </c>
    </row>
    <row r="790" spans="1:3" x14ac:dyDescent="0.2">
      <c r="A790" s="3" t="s">
        <v>15</v>
      </c>
      <c r="B790" s="6">
        <v>3</v>
      </c>
      <c r="C790" s="11" t="s">
        <v>11</v>
      </c>
    </row>
    <row r="791" spans="1:3" x14ac:dyDescent="0.2">
      <c r="A791" s="3" t="s">
        <v>15</v>
      </c>
      <c r="B791" s="6">
        <v>3</v>
      </c>
      <c r="C791" s="11" t="s">
        <v>11</v>
      </c>
    </row>
    <row r="792" spans="1:3" x14ac:dyDescent="0.2">
      <c r="A792" s="3" t="s">
        <v>15</v>
      </c>
      <c r="B792" s="2">
        <v>3</v>
      </c>
      <c r="C792" s="3" t="s">
        <v>11</v>
      </c>
    </row>
    <row r="793" spans="1:3" x14ac:dyDescent="0.2">
      <c r="A793" s="3" t="s">
        <v>15</v>
      </c>
      <c r="B793" s="2">
        <v>3</v>
      </c>
      <c r="C793" s="3" t="s">
        <v>11</v>
      </c>
    </row>
    <row r="794" spans="1:3" x14ac:dyDescent="0.2">
      <c r="A794" s="3" t="s">
        <v>15</v>
      </c>
      <c r="B794" s="2">
        <v>4</v>
      </c>
      <c r="C794" s="3" t="s">
        <v>11</v>
      </c>
    </row>
    <row r="795" spans="1:3" x14ac:dyDescent="0.2">
      <c r="A795" s="3" t="s">
        <v>15</v>
      </c>
      <c r="B795" s="2">
        <v>4</v>
      </c>
      <c r="C795" s="3" t="s">
        <v>11</v>
      </c>
    </row>
    <row r="796" spans="1:3" x14ac:dyDescent="0.2">
      <c r="A796" s="3" t="s">
        <v>15</v>
      </c>
      <c r="B796" s="2">
        <v>4</v>
      </c>
      <c r="C796" s="3" t="s">
        <v>11</v>
      </c>
    </row>
    <row r="797" spans="1:3" x14ac:dyDescent="0.2">
      <c r="A797" s="3" t="s">
        <v>15</v>
      </c>
      <c r="B797" s="2">
        <v>5</v>
      </c>
      <c r="C797" s="3" t="s">
        <v>11</v>
      </c>
    </row>
    <row r="798" spans="1:3" x14ac:dyDescent="0.2">
      <c r="A798" s="3" t="s">
        <v>15</v>
      </c>
      <c r="B798" s="2">
        <v>5</v>
      </c>
      <c r="C798" s="3" t="s">
        <v>11</v>
      </c>
    </row>
    <row r="799" spans="1:3" x14ac:dyDescent="0.2">
      <c r="A799" s="3" t="s">
        <v>15</v>
      </c>
      <c r="B799" s="2">
        <v>5</v>
      </c>
      <c r="C799" s="3" t="s">
        <v>11</v>
      </c>
    </row>
    <row r="800" spans="1:3" x14ac:dyDescent="0.2">
      <c r="A800" s="3" t="s">
        <v>15</v>
      </c>
      <c r="B800" s="2">
        <v>5</v>
      </c>
      <c r="C800" s="3" t="s">
        <v>11</v>
      </c>
    </row>
    <row r="801" spans="1:3" x14ac:dyDescent="0.2">
      <c r="A801" s="3" t="s">
        <v>15</v>
      </c>
      <c r="B801" s="7">
        <v>5</v>
      </c>
      <c r="C801" s="11" t="s">
        <v>11</v>
      </c>
    </row>
    <row r="802" spans="1:3" x14ac:dyDescent="0.2">
      <c r="A802" s="3" t="s">
        <v>15</v>
      </c>
      <c r="B802" s="7">
        <v>5</v>
      </c>
      <c r="C802" s="11" t="s">
        <v>11</v>
      </c>
    </row>
    <row r="803" spans="1:3" x14ac:dyDescent="0.2">
      <c r="A803" s="3" t="s">
        <v>15</v>
      </c>
      <c r="B803" s="7">
        <v>5</v>
      </c>
      <c r="C803" s="11" t="s">
        <v>11</v>
      </c>
    </row>
    <row r="804" spans="1:3" x14ac:dyDescent="0.2">
      <c r="A804" s="3" t="s">
        <v>15</v>
      </c>
      <c r="B804" s="2">
        <v>6</v>
      </c>
      <c r="C804" s="26" t="s">
        <v>11</v>
      </c>
    </row>
    <row r="805" spans="1:3" x14ac:dyDescent="0.2">
      <c r="A805" s="3" t="s">
        <v>15</v>
      </c>
      <c r="B805" s="2">
        <v>6</v>
      </c>
      <c r="C805" s="26" t="s">
        <v>11</v>
      </c>
    </row>
    <row r="806" spans="1:3" x14ac:dyDescent="0.2">
      <c r="A806" s="3" t="s">
        <v>15</v>
      </c>
      <c r="B806" s="2">
        <v>7</v>
      </c>
      <c r="C806" s="3" t="s">
        <v>11</v>
      </c>
    </row>
    <row r="807" spans="1:3" x14ac:dyDescent="0.2">
      <c r="A807" s="3" t="s">
        <v>15</v>
      </c>
      <c r="B807" s="2">
        <v>7</v>
      </c>
      <c r="C807" s="3" t="s">
        <v>11</v>
      </c>
    </row>
    <row r="808" spans="1:3" x14ac:dyDescent="0.2">
      <c r="A808" s="3" t="s">
        <v>15</v>
      </c>
      <c r="B808" s="2">
        <v>7</v>
      </c>
      <c r="C808" s="3" t="s">
        <v>11</v>
      </c>
    </row>
    <row r="809" spans="1:3" x14ac:dyDescent="0.2">
      <c r="A809" s="3" t="s">
        <v>15</v>
      </c>
      <c r="B809" s="2">
        <v>7</v>
      </c>
      <c r="C809" s="3" t="s">
        <v>11</v>
      </c>
    </row>
    <row r="810" spans="1:3" x14ac:dyDescent="0.2">
      <c r="A810" s="3" t="s">
        <v>15</v>
      </c>
      <c r="B810" s="2">
        <v>7</v>
      </c>
      <c r="C810" s="3" t="s">
        <v>11</v>
      </c>
    </row>
    <row r="811" spans="1:3" x14ac:dyDescent="0.2">
      <c r="A811" s="3" t="s">
        <v>15</v>
      </c>
      <c r="B811" s="2">
        <v>7</v>
      </c>
      <c r="C811" s="3" t="s">
        <v>11</v>
      </c>
    </row>
    <row r="812" spans="1:3" x14ac:dyDescent="0.2">
      <c r="A812" s="3" t="s">
        <v>15</v>
      </c>
      <c r="B812" s="6">
        <v>7</v>
      </c>
      <c r="C812" s="11" t="s">
        <v>11</v>
      </c>
    </row>
    <row r="813" spans="1:3" x14ac:dyDescent="0.2">
      <c r="A813" s="3" t="s">
        <v>15</v>
      </c>
      <c r="B813" s="6">
        <v>7</v>
      </c>
      <c r="C813" s="11" t="s">
        <v>11</v>
      </c>
    </row>
    <row r="814" spans="1:3" x14ac:dyDescent="0.2">
      <c r="A814" s="3" t="s">
        <v>15</v>
      </c>
      <c r="B814" s="6">
        <v>7</v>
      </c>
      <c r="C814" s="11" t="s">
        <v>11</v>
      </c>
    </row>
    <row r="815" spans="1:3" x14ac:dyDescent="0.2">
      <c r="A815" s="3" t="s">
        <v>15</v>
      </c>
      <c r="B815" s="2">
        <v>7</v>
      </c>
      <c r="C815" s="3" t="s">
        <v>11</v>
      </c>
    </row>
    <row r="816" spans="1:3" x14ac:dyDescent="0.2">
      <c r="A816" s="3" t="s">
        <v>15</v>
      </c>
      <c r="B816" s="2">
        <v>7</v>
      </c>
      <c r="C816" s="3" t="s">
        <v>11</v>
      </c>
    </row>
    <row r="817" spans="1:3" x14ac:dyDescent="0.2">
      <c r="A817" s="11" t="s">
        <v>15</v>
      </c>
      <c r="B817" s="7">
        <v>8</v>
      </c>
      <c r="C817" s="11" t="s">
        <v>11</v>
      </c>
    </row>
    <row r="818" spans="1:3" x14ac:dyDescent="0.2">
      <c r="A818" s="3" t="s">
        <v>15</v>
      </c>
      <c r="B818" s="2">
        <v>8</v>
      </c>
      <c r="C818" s="3" t="s">
        <v>11</v>
      </c>
    </row>
    <row r="819" spans="1:3" x14ac:dyDescent="0.2">
      <c r="A819" s="3" t="s">
        <v>15</v>
      </c>
      <c r="B819" s="2">
        <v>9</v>
      </c>
      <c r="C819" s="26" t="s">
        <v>11</v>
      </c>
    </row>
    <row r="820" spans="1:3" x14ac:dyDescent="0.2">
      <c r="A820" s="11" t="s">
        <v>15</v>
      </c>
      <c r="B820" s="7">
        <v>9</v>
      </c>
      <c r="C820" s="11" t="s">
        <v>11</v>
      </c>
    </row>
    <row r="821" spans="1:3" x14ac:dyDescent="0.2">
      <c r="A821" s="11" t="s">
        <v>15</v>
      </c>
      <c r="B821" s="7">
        <v>9</v>
      </c>
      <c r="C821" s="11" t="s">
        <v>11</v>
      </c>
    </row>
    <row r="822" spans="1:3" x14ac:dyDescent="0.2">
      <c r="A822" s="3" t="s">
        <v>15</v>
      </c>
      <c r="B822" s="2">
        <v>10</v>
      </c>
      <c r="C822" s="3" t="s">
        <v>11</v>
      </c>
    </row>
    <row r="823" spans="1:3" x14ac:dyDescent="0.2">
      <c r="A823" s="3" t="s">
        <v>15</v>
      </c>
      <c r="B823" s="2">
        <v>10</v>
      </c>
      <c r="C823" s="3" t="s">
        <v>11</v>
      </c>
    </row>
    <row r="824" spans="1:3" x14ac:dyDescent="0.2">
      <c r="A824" s="3" t="s">
        <v>15</v>
      </c>
      <c r="B824" s="2">
        <v>10</v>
      </c>
      <c r="C824" s="3" t="s">
        <v>11</v>
      </c>
    </row>
    <row r="825" spans="1:3" x14ac:dyDescent="0.2">
      <c r="A825" s="3" t="s">
        <v>15</v>
      </c>
      <c r="B825" s="2">
        <v>10</v>
      </c>
      <c r="C825" s="3" t="s">
        <v>11</v>
      </c>
    </row>
    <row r="826" spans="1:3" x14ac:dyDescent="0.2">
      <c r="A826" s="3" t="s">
        <v>15</v>
      </c>
      <c r="B826" s="2">
        <v>10</v>
      </c>
      <c r="C826" s="3" t="s">
        <v>11</v>
      </c>
    </row>
    <row r="827" spans="1:3" x14ac:dyDescent="0.2">
      <c r="A827" s="3" t="s">
        <v>15</v>
      </c>
      <c r="B827" s="7">
        <v>1</v>
      </c>
      <c r="C827" s="11" t="s">
        <v>6</v>
      </c>
    </row>
    <row r="828" spans="1:3" x14ac:dyDescent="0.2">
      <c r="A828" s="3" t="s">
        <v>15</v>
      </c>
      <c r="B828" s="7">
        <v>1</v>
      </c>
      <c r="C828" s="11" t="s">
        <v>6</v>
      </c>
    </row>
    <row r="829" spans="1:3" x14ac:dyDescent="0.2">
      <c r="A829" s="3" t="s">
        <v>15</v>
      </c>
      <c r="B829" s="7">
        <v>1</v>
      </c>
      <c r="C829" s="11" t="s">
        <v>6</v>
      </c>
    </row>
    <row r="830" spans="1:3" x14ac:dyDescent="0.2">
      <c r="A830" s="3" t="s">
        <v>15</v>
      </c>
      <c r="B830" s="2">
        <v>1</v>
      </c>
      <c r="C830" s="3" t="s">
        <v>6</v>
      </c>
    </row>
    <row r="831" spans="1:3" x14ac:dyDescent="0.2">
      <c r="A831" s="3" t="s">
        <v>15</v>
      </c>
      <c r="B831" s="2">
        <v>1</v>
      </c>
      <c r="C831" s="3" t="s">
        <v>6</v>
      </c>
    </row>
    <row r="832" spans="1:3" x14ac:dyDescent="0.2">
      <c r="A832" s="3" t="s">
        <v>15</v>
      </c>
      <c r="B832" s="2">
        <v>1</v>
      </c>
      <c r="C832" s="3" t="s">
        <v>6</v>
      </c>
    </row>
    <row r="833" spans="1:3" x14ac:dyDescent="0.2">
      <c r="A833" s="3" t="s">
        <v>15</v>
      </c>
      <c r="B833" s="2">
        <v>2</v>
      </c>
      <c r="C833" s="26" t="s">
        <v>6</v>
      </c>
    </row>
    <row r="834" spans="1:3" x14ac:dyDescent="0.2">
      <c r="A834" s="3" t="s">
        <v>15</v>
      </c>
      <c r="B834" s="2">
        <v>2</v>
      </c>
      <c r="C834" s="3" t="s">
        <v>6</v>
      </c>
    </row>
    <row r="835" spans="1:3" x14ac:dyDescent="0.2">
      <c r="A835" s="3" t="s">
        <v>15</v>
      </c>
      <c r="B835" s="2">
        <v>2</v>
      </c>
      <c r="C835" s="3" t="s">
        <v>6</v>
      </c>
    </row>
    <row r="836" spans="1:3" x14ac:dyDescent="0.2">
      <c r="A836" s="3" t="s">
        <v>15</v>
      </c>
      <c r="B836" s="2">
        <v>2</v>
      </c>
      <c r="C836" s="3" t="s">
        <v>6</v>
      </c>
    </row>
    <row r="837" spans="1:3" x14ac:dyDescent="0.2">
      <c r="A837" s="3" t="s">
        <v>15</v>
      </c>
      <c r="B837" s="2">
        <v>3</v>
      </c>
      <c r="C837" s="3" t="s">
        <v>6</v>
      </c>
    </row>
    <row r="838" spans="1:3" x14ac:dyDescent="0.2">
      <c r="A838" s="3" t="s">
        <v>15</v>
      </c>
      <c r="B838" s="2">
        <v>3</v>
      </c>
      <c r="C838" s="3" t="s">
        <v>6</v>
      </c>
    </row>
    <row r="839" spans="1:3" x14ac:dyDescent="0.2">
      <c r="A839" s="3" t="s">
        <v>15</v>
      </c>
      <c r="B839" s="2">
        <v>3</v>
      </c>
      <c r="C839" s="3" t="s">
        <v>6</v>
      </c>
    </row>
    <row r="840" spans="1:3" x14ac:dyDescent="0.2">
      <c r="A840" s="3" t="s">
        <v>15</v>
      </c>
      <c r="B840" s="6">
        <v>3</v>
      </c>
      <c r="C840" s="11" t="s">
        <v>6</v>
      </c>
    </row>
    <row r="841" spans="1:3" x14ac:dyDescent="0.2">
      <c r="A841" s="3" t="s">
        <v>15</v>
      </c>
      <c r="B841" s="6">
        <v>3</v>
      </c>
      <c r="C841" s="11" t="s">
        <v>6</v>
      </c>
    </row>
    <row r="842" spans="1:3" x14ac:dyDescent="0.2">
      <c r="A842" s="3" t="s">
        <v>15</v>
      </c>
      <c r="B842" s="2">
        <v>3</v>
      </c>
      <c r="C842" s="3" t="s">
        <v>6</v>
      </c>
    </row>
    <row r="843" spans="1:3" x14ac:dyDescent="0.2">
      <c r="A843" s="3" t="s">
        <v>15</v>
      </c>
      <c r="B843" s="2">
        <v>3</v>
      </c>
      <c r="C843" s="3" t="s">
        <v>6</v>
      </c>
    </row>
    <row r="844" spans="1:3" x14ac:dyDescent="0.2">
      <c r="A844" s="3" t="s">
        <v>15</v>
      </c>
      <c r="B844" s="2">
        <v>4</v>
      </c>
      <c r="C844" s="3" t="s">
        <v>6</v>
      </c>
    </row>
    <row r="845" spans="1:3" x14ac:dyDescent="0.2">
      <c r="A845" s="3" t="s">
        <v>15</v>
      </c>
      <c r="B845" s="7">
        <v>5</v>
      </c>
      <c r="C845" s="11" t="s">
        <v>6</v>
      </c>
    </row>
    <row r="846" spans="1:3" x14ac:dyDescent="0.2">
      <c r="A846" s="3" t="s">
        <v>15</v>
      </c>
      <c r="B846" s="7">
        <v>5</v>
      </c>
      <c r="C846" s="11" t="s">
        <v>6</v>
      </c>
    </row>
    <row r="847" spans="1:3" x14ac:dyDescent="0.2">
      <c r="A847" s="3" t="s">
        <v>15</v>
      </c>
      <c r="B847" s="7">
        <v>5</v>
      </c>
      <c r="C847" s="11" t="s">
        <v>6</v>
      </c>
    </row>
    <row r="848" spans="1:3" x14ac:dyDescent="0.2">
      <c r="A848" s="3" t="s">
        <v>15</v>
      </c>
      <c r="B848" s="2">
        <v>5</v>
      </c>
      <c r="C848" s="3" t="s">
        <v>6</v>
      </c>
    </row>
    <row r="849" spans="1:3" x14ac:dyDescent="0.2">
      <c r="A849" s="3" t="s">
        <v>15</v>
      </c>
      <c r="B849" s="2">
        <v>6</v>
      </c>
      <c r="C849" s="26" t="s">
        <v>6</v>
      </c>
    </row>
    <row r="850" spans="1:3" x14ac:dyDescent="0.2">
      <c r="A850" s="3" t="s">
        <v>15</v>
      </c>
      <c r="B850" s="2">
        <v>6</v>
      </c>
      <c r="C850" s="26" t="s">
        <v>6</v>
      </c>
    </row>
    <row r="851" spans="1:3" x14ac:dyDescent="0.2">
      <c r="A851" s="3" t="s">
        <v>15</v>
      </c>
      <c r="B851" s="2">
        <v>6</v>
      </c>
      <c r="C851" s="26" t="s">
        <v>6</v>
      </c>
    </row>
    <row r="852" spans="1:3" x14ac:dyDescent="0.2">
      <c r="A852" s="11" t="s">
        <v>15</v>
      </c>
      <c r="B852" s="7">
        <v>6</v>
      </c>
      <c r="C852" s="11" t="s">
        <v>6</v>
      </c>
    </row>
    <row r="853" spans="1:3" x14ac:dyDescent="0.2">
      <c r="A853" s="11" t="s">
        <v>15</v>
      </c>
      <c r="B853" s="7">
        <v>6</v>
      </c>
      <c r="C853" s="11" t="s">
        <v>6</v>
      </c>
    </row>
    <row r="854" spans="1:3" x14ac:dyDescent="0.2">
      <c r="A854" s="11" t="s">
        <v>15</v>
      </c>
      <c r="B854" s="7">
        <v>6</v>
      </c>
      <c r="C854" s="11" t="s">
        <v>6</v>
      </c>
    </row>
    <row r="855" spans="1:3" x14ac:dyDescent="0.2">
      <c r="A855" s="3" t="s">
        <v>15</v>
      </c>
      <c r="B855" s="2">
        <v>6</v>
      </c>
      <c r="C855" s="3" t="s">
        <v>6</v>
      </c>
    </row>
    <row r="856" spans="1:3" x14ac:dyDescent="0.2">
      <c r="A856" s="3" t="s">
        <v>15</v>
      </c>
      <c r="B856" s="2">
        <v>6</v>
      </c>
      <c r="C856" s="3" t="s">
        <v>6</v>
      </c>
    </row>
    <row r="857" spans="1:3" x14ac:dyDescent="0.2">
      <c r="A857" s="3" t="s">
        <v>15</v>
      </c>
      <c r="B857" s="2">
        <v>7</v>
      </c>
      <c r="C857" s="3" t="s">
        <v>6</v>
      </c>
    </row>
    <row r="858" spans="1:3" x14ac:dyDescent="0.2">
      <c r="A858" s="3" t="s">
        <v>15</v>
      </c>
      <c r="B858" s="2">
        <v>7</v>
      </c>
      <c r="C858" s="3" t="s">
        <v>6</v>
      </c>
    </row>
    <row r="859" spans="1:3" x14ac:dyDescent="0.2">
      <c r="A859" s="3" t="s">
        <v>15</v>
      </c>
      <c r="B859" s="6">
        <v>7</v>
      </c>
      <c r="C859" s="11" t="s">
        <v>6</v>
      </c>
    </row>
    <row r="860" spans="1:3" x14ac:dyDescent="0.2">
      <c r="A860" s="3" t="s">
        <v>15</v>
      </c>
      <c r="B860" s="6">
        <v>7</v>
      </c>
      <c r="C860" s="11" t="s">
        <v>6</v>
      </c>
    </row>
    <row r="861" spans="1:3" x14ac:dyDescent="0.2">
      <c r="A861" s="3" t="s">
        <v>15</v>
      </c>
      <c r="B861" s="6">
        <v>7</v>
      </c>
      <c r="C861" s="11" t="s">
        <v>6</v>
      </c>
    </row>
    <row r="862" spans="1:3" x14ac:dyDescent="0.2">
      <c r="A862" s="3" t="s">
        <v>15</v>
      </c>
      <c r="B862" s="2">
        <v>7</v>
      </c>
      <c r="C862" s="3" t="s">
        <v>6</v>
      </c>
    </row>
    <row r="863" spans="1:3" x14ac:dyDescent="0.2">
      <c r="A863" s="3" t="s">
        <v>15</v>
      </c>
      <c r="B863" s="2">
        <v>8</v>
      </c>
      <c r="C863" s="26" t="s">
        <v>6</v>
      </c>
    </row>
    <row r="864" spans="1:3" x14ac:dyDescent="0.2">
      <c r="A864" s="3" t="s">
        <v>15</v>
      </c>
      <c r="B864" s="2">
        <v>8</v>
      </c>
      <c r="C864" s="26" t="s">
        <v>6</v>
      </c>
    </row>
    <row r="865" spans="1:3" x14ac:dyDescent="0.2">
      <c r="A865" s="3" t="s">
        <v>15</v>
      </c>
      <c r="B865" s="2">
        <v>8</v>
      </c>
      <c r="C865" s="26" t="s">
        <v>6</v>
      </c>
    </row>
    <row r="866" spans="1:3" x14ac:dyDescent="0.2">
      <c r="A866" s="3" t="s">
        <v>15</v>
      </c>
      <c r="B866" s="2">
        <v>8</v>
      </c>
      <c r="C866" s="26" t="s">
        <v>6</v>
      </c>
    </row>
    <row r="867" spans="1:3" x14ac:dyDescent="0.2">
      <c r="A867" s="3" t="s">
        <v>15</v>
      </c>
      <c r="B867" s="2">
        <v>8</v>
      </c>
      <c r="C867" s="26" t="s">
        <v>6</v>
      </c>
    </row>
    <row r="868" spans="1:3" x14ac:dyDescent="0.2">
      <c r="A868" s="3" t="s">
        <v>15</v>
      </c>
      <c r="B868" s="2">
        <v>8</v>
      </c>
      <c r="C868" s="26" t="s">
        <v>6</v>
      </c>
    </row>
    <row r="869" spans="1:3" x14ac:dyDescent="0.2">
      <c r="A869" s="11" t="s">
        <v>15</v>
      </c>
      <c r="B869" s="7">
        <v>8</v>
      </c>
      <c r="C869" s="11" t="s">
        <v>6</v>
      </c>
    </row>
    <row r="870" spans="1:3" x14ac:dyDescent="0.2">
      <c r="A870" s="11" t="s">
        <v>15</v>
      </c>
      <c r="B870" s="7">
        <v>8</v>
      </c>
      <c r="C870" s="11" t="s">
        <v>6</v>
      </c>
    </row>
    <row r="871" spans="1:3" x14ac:dyDescent="0.2">
      <c r="A871" s="11" t="s">
        <v>15</v>
      </c>
      <c r="B871" s="7">
        <v>8</v>
      </c>
      <c r="C871" s="11" t="s">
        <v>6</v>
      </c>
    </row>
    <row r="872" spans="1:3" x14ac:dyDescent="0.2">
      <c r="A872" s="3" t="s">
        <v>15</v>
      </c>
      <c r="B872" s="2">
        <v>8</v>
      </c>
      <c r="C872" s="3" t="s">
        <v>6</v>
      </c>
    </row>
    <row r="873" spans="1:3" x14ac:dyDescent="0.2">
      <c r="A873" s="3" t="s">
        <v>15</v>
      </c>
      <c r="B873" s="2">
        <v>9</v>
      </c>
      <c r="C873" s="26" t="s">
        <v>6</v>
      </c>
    </row>
    <row r="874" spans="1:3" x14ac:dyDescent="0.2">
      <c r="A874" s="11" t="s">
        <v>15</v>
      </c>
      <c r="B874" s="7">
        <v>9</v>
      </c>
      <c r="C874" s="11" t="s">
        <v>6</v>
      </c>
    </row>
    <row r="875" spans="1:3" x14ac:dyDescent="0.2">
      <c r="A875" s="3" t="s">
        <v>15</v>
      </c>
      <c r="B875" s="2">
        <v>9</v>
      </c>
      <c r="C875" s="3" t="s">
        <v>6</v>
      </c>
    </row>
    <row r="876" spans="1:3" x14ac:dyDescent="0.2">
      <c r="A876" s="3" t="s">
        <v>15</v>
      </c>
      <c r="B876" s="2">
        <v>9</v>
      </c>
      <c r="C876" s="3" t="s">
        <v>6</v>
      </c>
    </row>
    <row r="877" spans="1:3" x14ac:dyDescent="0.2">
      <c r="A877" s="3" t="s">
        <v>15</v>
      </c>
      <c r="B877" s="2">
        <v>9</v>
      </c>
      <c r="C877" s="3" t="s">
        <v>6</v>
      </c>
    </row>
    <row r="878" spans="1:3" x14ac:dyDescent="0.2">
      <c r="A878" s="3" t="s">
        <v>15</v>
      </c>
      <c r="B878" s="2">
        <v>9</v>
      </c>
      <c r="C878" s="3" t="s">
        <v>6</v>
      </c>
    </row>
    <row r="879" spans="1:3" x14ac:dyDescent="0.2">
      <c r="A879" s="3" t="s">
        <v>15</v>
      </c>
      <c r="B879" s="7">
        <v>1</v>
      </c>
      <c r="C879" s="11" t="s">
        <v>12</v>
      </c>
    </row>
    <row r="880" spans="1:3" x14ac:dyDescent="0.2">
      <c r="A880" s="3" t="s">
        <v>15</v>
      </c>
      <c r="B880" s="7">
        <v>1</v>
      </c>
      <c r="C880" s="11" t="s">
        <v>12</v>
      </c>
    </row>
    <row r="881" spans="1:3" x14ac:dyDescent="0.2">
      <c r="A881" s="3" t="s">
        <v>15</v>
      </c>
      <c r="B881" s="2">
        <v>1</v>
      </c>
      <c r="C881" s="3" t="s">
        <v>12</v>
      </c>
    </row>
    <row r="882" spans="1:3" x14ac:dyDescent="0.2">
      <c r="A882" s="3" t="s">
        <v>15</v>
      </c>
      <c r="B882" s="2">
        <v>1</v>
      </c>
      <c r="C882" s="3" t="s">
        <v>12</v>
      </c>
    </row>
    <row r="883" spans="1:3" x14ac:dyDescent="0.2">
      <c r="A883" s="3" t="s">
        <v>15</v>
      </c>
      <c r="B883" s="6">
        <v>3</v>
      </c>
      <c r="C883" s="11" t="s">
        <v>12</v>
      </c>
    </row>
    <row r="884" spans="1:3" x14ac:dyDescent="0.2">
      <c r="A884" s="3" t="s">
        <v>15</v>
      </c>
      <c r="B884" s="6">
        <v>3</v>
      </c>
      <c r="C884" s="11" t="s">
        <v>12</v>
      </c>
    </row>
    <row r="885" spans="1:3" x14ac:dyDescent="0.2">
      <c r="A885" s="3" t="s">
        <v>15</v>
      </c>
      <c r="B885" s="2">
        <v>3</v>
      </c>
      <c r="C885" s="3" t="s">
        <v>12</v>
      </c>
    </row>
    <row r="886" spans="1:3" x14ac:dyDescent="0.2">
      <c r="A886" s="3" t="s">
        <v>15</v>
      </c>
      <c r="B886" s="2">
        <v>3</v>
      </c>
      <c r="C886" s="3" t="s">
        <v>12</v>
      </c>
    </row>
    <row r="887" spans="1:3" x14ac:dyDescent="0.2">
      <c r="A887" s="3" t="s">
        <v>15</v>
      </c>
      <c r="B887" s="2">
        <v>3</v>
      </c>
      <c r="C887" s="3" t="s">
        <v>12</v>
      </c>
    </row>
    <row r="888" spans="1:3" x14ac:dyDescent="0.2">
      <c r="A888" s="3" t="s">
        <v>15</v>
      </c>
      <c r="B888" s="2">
        <v>4</v>
      </c>
      <c r="C888" s="3" t="s">
        <v>12</v>
      </c>
    </row>
    <row r="889" spans="1:3" x14ac:dyDescent="0.2">
      <c r="A889" s="3" t="s">
        <v>15</v>
      </c>
      <c r="B889" s="2">
        <v>5</v>
      </c>
      <c r="C889" s="3" t="s">
        <v>12</v>
      </c>
    </row>
    <row r="890" spans="1:3" x14ac:dyDescent="0.2">
      <c r="A890" s="3" t="s">
        <v>15</v>
      </c>
      <c r="B890" s="7">
        <v>5</v>
      </c>
      <c r="C890" s="11" t="s">
        <v>12</v>
      </c>
    </row>
    <row r="891" spans="1:3" x14ac:dyDescent="0.2">
      <c r="A891" s="3" t="s">
        <v>15</v>
      </c>
      <c r="B891" s="7">
        <v>5</v>
      </c>
      <c r="C891" s="11" t="s">
        <v>12</v>
      </c>
    </row>
    <row r="892" spans="1:3" x14ac:dyDescent="0.2">
      <c r="A892" s="3" t="s">
        <v>15</v>
      </c>
      <c r="B892" s="7">
        <v>5</v>
      </c>
      <c r="C892" s="11" t="s">
        <v>12</v>
      </c>
    </row>
    <row r="893" spans="1:3" x14ac:dyDescent="0.2">
      <c r="A893" s="3" t="s">
        <v>15</v>
      </c>
      <c r="B893" s="2">
        <v>5</v>
      </c>
      <c r="C893" s="3" t="s">
        <v>12</v>
      </c>
    </row>
    <row r="894" spans="1:3" x14ac:dyDescent="0.2">
      <c r="A894" s="3" t="s">
        <v>15</v>
      </c>
      <c r="B894" s="2">
        <v>5</v>
      </c>
      <c r="C894" s="3" t="s">
        <v>12</v>
      </c>
    </row>
    <row r="895" spans="1:3" x14ac:dyDescent="0.2">
      <c r="A895" s="3" t="s">
        <v>15</v>
      </c>
      <c r="B895" s="2">
        <v>6</v>
      </c>
      <c r="C895" s="26" t="s">
        <v>12</v>
      </c>
    </row>
    <row r="896" spans="1:3" x14ac:dyDescent="0.2">
      <c r="A896" s="3" t="s">
        <v>15</v>
      </c>
      <c r="B896" s="2">
        <v>6</v>
      </c>
      <c r="C896" s="26" t="s">
        <v>12</v>
      </c>
    </row>
    <row r="897" spans="1:3" x14ac:dyDescent="0.2">
      <c r="A897" s="3" t="s">
        <v>15</v>
      </c>
      <c r="B897" s="2">
        <v>6</v>
      </c>
      <c r="C897" s="26" t="s">
        <v>12</v>
      </c>
    </row>
    <row r="898" spans="1:3" x14ac:dyDescent="0.2">
      <c r="A898" s="3" t="s">
        <v>15</v>
      </c>
      <c r="B898" s="2">
        <v>6</v>
      </c>
      <c r="C898" s="26" t="s">
        <v>12</v>
      </c>
    </row>
    <row r="899" spans="1:3" x14ac:dyDescent="0.2">
      <c r="A899" s="11" t="s">
        <v>15</v>
      </c>
      <c r="B899" s="7">
        <v>6</v>
      </c>
      <c r="C899" s="11" t="s">
        <v>12</v>
      </c>
    </row>
    <row r="900" spans="1:3" x14ac:dyDescent="0.2">
      <c r="A900" s="3" t="s">
        <v>15</v>
      </c>
      <c r="B900" s="2">
        <v>6</v>
      </c>
      <c r="C900" s="3" t="s">
        <v>12</v>
      </c>
    </row>
    <row r="901" spans="1:3" x14ac:dyDescent="0.2">
      <c r="A901" s="3" t="s">
        <v>15</v>
      </c>
      <c r="B901" s="2">
        <v>6</v>
      </c>
      <c r="C901" s="3" t="s">
        <v>12</v>
      </c>
    </row>
    <row r="902" spans="1:3" x14ac:dyDescent="0.2">
      <c r="A902" s="3" t="s">
        <v>15</v>
      </c>
      <c r="B902" s="2">
        <v>7</v>
      </c>
      <c r="C902" s="3" t="s">
        <v>12</v>
      </c>
    </row>
    <row r="903" spans="1:3" x14ac:dyDescent="0.2">
      <c r="A903" s="3" t="s">
        <v>15</v>
      </c>
      <c r="B903" s="2">
        <v>7</v>
      </c>
      <c r="C903" s="3" t="s">
        <v>12</v>
      </c>
    </row>
    <row r="904" spans="1:3" x14ac:dyDescent="0.2">
      <c r="A904" s="3" t="s">
        <v>15</v>
      </c>
      <c r="B904" s="2">
        <v>7</v>
      </c>
      <c r="C904" s="3" t="s">
        <v>12</v>
      </c>
    </row>
    <row r="905" spans="1:3" x14ac:dyDescent="0.2">
      <c r="A905" s="3" t="s">
        <v>15</v>
      </c>
      <c r="B905" s="2">
        <v>7</v>
      </c>
      <c r="C905" s="3" t="s">
        <v>12</v>
      </c>
    </row>
    <row r="906" spans="1:3" x14ac:dyDescent="0.2">
      <c r="A906" s="3" t="s">
        <v>15</v>
      </c>
      <c r="B906" s="2">
        <v>7</v>
      </c>
      <c r="C906" s="3" t="s">
        <v>12</v>
      </c>
    </row>
    <row r="907" spans="1:3" x14ac:dyDescent="0.2">
      <c r="A907" s="11" t="s">
        <v>15</v>
      </c>
      <c r="B907" s="7">
        <v>8</v>
      </c>
      <c r="C907" s="11" t="s">
        <v>12</v>
      </c>
    </row>
    <row r="908" spans="1:3" x14ac:dyDescent="0.2">
      <c r="A908" s="3" t="s">
        <v>15</v>
      </c>
      <c r="B908" s="2">
        <v>8</v>
      </c>
      <c r="C908" s="3" t="s">
        <v>12</v>
      </c>
    </row>
    <row r="909" spans="1:3" x14ac:dyDescent="0.2">
      <c r="A909" s="11" t="s">
        <v>15</v>
      </c>
      <c r="B909" s="7">
        <v>9</v>
      </c>
      <c r="C909" s="11" t="s">
        <v>12</v>
      </c>
    </row>
    <row r="910" spans="1:3" x14ac:dyDescent="0.2">
      <c r="A910" s="3" t="s">
        <v>15</v>
      </c>
      <c r="B910" s="2">
        <v>9</v>
      </c>
      <c r="C910" s="3" t="s">
        <v>12</v>
      </c>
    </row>
    <row r="911" spans="1:3" x14ac:dyDescent="0.2">
      <c r="A911" s="3" t="s">
        <v>15</v>
      </c>
      <c r="B911" s="2">
        <v>9</v>
      </c>
      <c r="C911" s="3" t="s">
        <v>12</v>
      </c>
    </row>
    <row r="912" spans="1:3" x14ac:dyDescent="0.2">
      <c r="A912" s="3" t="s">
        <v>15</v>
      </c>
      <c r="B912" s="2">
        <v>9</v>
      </c>
      <c r="C912" s="3" t="s">
        <v>12</v>
      </c>
    </row>
    <row r="913" spans="1:3" x14ac:dyDescent="0.2">
      <c r="A913" s="3" t="s">
        <v>15</v>
      </c>
      <c r="B913" s="2">
        <v>10</v>
      </c>
      <c r="C913" s="3" t="s">
        <v>12</v>
      </c>
    </row>
    <row r="914" spans="1:3" x14ac:dyDescent="0.2">
      <c r="A914" s="3" t="s">
        <v>15</v>
      </c>
      <c r="B914" s="2">
        <v>10</v>
      </c>
      <c r="C914" s="3" t="s">
        <v>12</v>
      </c>
    </row>
    <row r="915" spans="1:3" x14ac:dyDescent="0.2">
      <c r="A915" s="3" t="s">
        <v>15</v>
      </c>
      <c r="B915" s="2">
        <v>10</v>
      </c>
      <c r="C915" s="3" t="s">
        <v>12</v>
      </c>
    </row>
    <row r="916" spans="1:3" x14ac:dyDescent="0.2">
      <c r="A916" s="3" t="s">
        <v>15</v>
      </c>
      <c r="B916" s="2">
        <v>10</v>
      </c>
      <c r="C916" s="3" t="s">
        <v>12</v>
      </c>
    </row>
    <row r="917" spans="1:3" x14ac:dyDescent="0.2">
      <c r="A917" s="3" t="s">
        <v>15</v>
      </c>
      <c r="B917" s="7">
        <v>10</v>
      </c>
      <c r="C917" s="11" t="s">
        <v>12</v>
      </c>
    </row>
    <row r="918" spans="1:3" x14ac:dyDescent="0.2">
      <c r="A918" s="3" t="s">
        <v>15</v>
      </c>
      <c r="B918" s="2">
        <v>10</v>
      </c>
      <c r="C918" s="3" t="s">
        <v>12</v>
      </c>
    </row>
    <row r="919" spans="1:3" x14ac:dyDescent="0.2">
      <c r="A919" s="3" t="s">
        <v>15</v>
      </c>
      <c r="B919" s="2">
        <v>7</v>
      </c>
      <c r="C919" s="3" t="s">
        <v>10</v>
      </c>
    </row>
    <row r="920" spans="1:3" x14ac:dyDescent="0.2">
      <c r="A920" s="3" t="s">
        <v>15</v>
      </c>
      <c r="B920" s="2">
        <v>10</v>
      </c>
      <c r="C920" s="3" t="s">
        <v>10</v>
      </c>
    </row>
    <row r="921" spans="1:3" x14ac:dyDescent="0.2">
      <c r="A921" s="3" t="s">
        <v>15</v>
      </c>
      <c r="B921" s="7">
        <v>1</v>
      </c>
      <c r="C921" s="11" t="s">
        <v>7</v>
      </c>
    </row>
    <row r="922" spans="1:3" x14ac:dyDescent="0.2">
      <c r="A922" s="3" t="s">
        <v>15</v>
      </c>
      <c r="B922" s="7">
        <v>1</v>
      </c>
      <c r="C922" s="11" t="s">
        <v>7</v>
      </c>
    </row>
    <row r="923" spans="1:3" x14ac:dyDescent="0.2">
      <c r="A923" s="3" t="s">
        <v>15</v>
      </c>
      <c r="B923" s="7">
        <v>1</v>
      </c>
      <c r="C923" s="11" t="s">
        <v>7</v>
      </c>
    </row>
    <row r="924" spans="1:3" x14ac:dyDescent="0.2">
      <c r="A924" s="3" t="s">
        <v>15</v>
      </c>
      <c r="B924" s="7">
        <v>1</v>
      </c>
      <c r="C924" s="11" t="s">
        <v>7</v>
      </c>
    </row>
    <row r="925" spans="1:3" x14ac:dyDescent="0.2">
      <c r="A925" s="3" t="s">
        <v>15</v>
      </c>
      <c r="B925" s="2">
        <v>1</v>
      </c>
      <c r="C925" s="3" t="s">
        <v>7</v>
      </c>
    </row>
    <row r="926" spans="1:3" x14ac:dyDescent="0.2">
      <c r="A926" s="3" t="s">
        <v>15</v>
      </c>
      <c r="B926" s="2">
        <v>2</v>
      </c>
      <c r="C926" s="3" t="s">
        <v>7</v>
      </c>
    </row>
    <row r="927" spans="1:3" x14ac:dyDescent="0.2">
      <c r="A927" s="3" t="s">
        <v>15</v>
      </c>
      <c r="B927" s="2">
        <v>3</v>
      </c>
      <c r="C927" s="3" t="s">
        <v>7</v>
      </c>
    </row>
    <row r="928" spans="1:3" x14ac:dyDescent="0.2">
      <c r="A928" s="3" t="s">
        <v>15</v>
      </c>
      <c r="B928" s="2">
        <v>3</v>
      </c>
      <c r="C928" s="3" t="s">
        <v>7</v>
      </c>
    </row>
    <row r="929" spans="1:3" x14ac:dyDescent="0.2">
      <c r="A929" s="3" t="s">
        <v>15</v>
      </c>
      <c r="B929" s="2">
        <v>3</v>
      </c>
      <c r="C929" s="3" t="s">
        <v>7</v>
      </c>
    </row>
    <row r="930" spans="1:3" x14ac:dyDescent="0.2">
      <c r="A930" s="3" t="s">
        <v>15</v>
      </c>
      <c r="B930" s="2">
        <v>3</v>
      </c>
      <c r="C930" s="3" t="s">
        <v>7</v>
      </c>
    </row>
    <row r="931" spans="1:3" x14ac:dyDescent="0.2">
      <c r="A931" s="3" t="s">
        <v>15</v>
      </c>
      <c r="B931" s="2">
        <v>3</v>
      </c>
      <c r="C931" s="3" t="s">
        <v>7</v>
      </c>
    </row>
    <row r="932" spans="1:3" x14ac:dyDescent="0.2">
      <c r="A932" s="3" t="s">
        <v>15</v>
      </c>
      <c r="B932" s="2">
        <v>3</v>
      </c>
      <c r="C932" s="3" t="s">
        <v>7</v>
      </c>
    </row>
    <row r="933" spans="1:3" x14ac:dyDescent="0.2">
      <c r="A933" s="3" t="s">
        <v>15</v>
      </c>
      <c r="B933" s="2">
        <v>3</v>
      </c>
      <c r="C933" s="3" t="s">
        <v>7</v>
      </c>
    </row>
    <row r="934" spans="1:3" x14ac:dyDescent="0.2">
      <c r="A934" s="3" t="s">
        <v>15</v>
      </c>
      <c r="B934" s="2">
        <v>3</v>
      </c>
      <c r="C934" s="3" t="s">
        <v>7</v>
      </c>
    </row>
    <row r="935" spans="1:3" x14ac:dyDescent="0.2">
      <c r="A935" s="3" t="s">
        <v>15</v>
      </c>
      <c r="B935" s="2">
        <v>3</v>
      </c>
      <c r="C935" s="3" t="s">
        <v>7</v>
      </c>
    </row>
    <row r="936" spans="1:3" x14ac:dyDescent="0.2">
      <c r="A936" s="3" t="s">
        <v>15</v>
      </c>
      <c r="B936" s="2">
        <v>3</v>
      </c>
      <c r="C936" s="3" t="s">
        <v>7</v>
      </c>
    </row>
    <row r="937" spans="1:3" x14ac:dyDescent="0.2">
      <c r="A937" s="3" t="s">
        <v>15</v>
      </c>
      <c r="B937" s="2">
        <v>3</v>
      </c>
      <c r="C937" s="3" t="s">
        <v>7</v>
      </c>
    </row>
    <row r="938" spans="1:3" x14ac:dyDescent="0.2">
      <c r="A938" s="3" t="s">
        <v>15</v>
      </c>
      <c r="B938" s="2">
        <v>4</v>
      </c>
      <c r="C938" s="3" t="s">
        <v>7</v>
      </c>
    </row>
    <row r="939" spans="1:3" x14ac:dyDescent="0.2">
      <c r="A939" s="3" t="s">
        <v>15</v>
      </c>
      <c r="B939" s="2">
        <v>4</v>
      </c>
      <c r="C939" s="3" t="s">
        <v>7</v>
      </c>
    </row>
    <row r="940" spans="1:3" x14ac:dyDescent="0.2">
      <c r="A940" s="3" t="s">
        <v>15</v>
      </c>
      <c r="B940" s="2">
        <v>4</v>
      </c>
      <c r="C940" s="3" t="s">
        <v>7</v>
      </c>
    </row>
    <row r="941" spans="1:3" x14ac:dyDescent="0.2">
      <c r="A941" s="3" t="s">
        <v>15</v>
      </c>
      <c r="B941" s="2">
        <v>4</v>
      </c>
      <c r="C941" s="3" t="s">
        <v>7</v>
      </c>
    </row>
    <row r="942" spans="1:3" x14ac:dyDescent="0.2">
      <c r="A942" s="3" t="s">
        <v>15</v>
      </c>
      <c r="B942" s="2">
        <v>4</v>
      </c>
      <c r="C942" s="3" t="s">
        <v>7</v>
      </c>
    </row>
    <row r="943" spans="1:3" x14ac:dyDescent="0.2">
      <c r="A943" s="3" t="s">
        <v>15</v>
      </c>
      <c r="B943" s="2">
        <v>4</v>
      </c>
      <c r="C943" s="3" t="s">
        <v>7</v>
      </c>
    </row>
    <row r="944" spans="1:3" x14ac:dyDescent="0.2">
      <c r="A944" s="3" t="s">
        <v>15</v>
      </c>
      <c r="B944" s="6">
        <v>4</v>
      </c>
      <c r="C944" s="11" t="s">
        <v>7</v>
      </c>
    </row>
    <row r="945" spans="1:3" x14ac:dyDescent="0.2">
      <c r="A945" s="3" t="s">
        <v>15</v>
      </c>
      <c r="B945" s="6">
        <v>4</v>
      </c>
      <c r="C945" s="11" t="s">
        <v>7</v>
      </c>
    </row>
    <row r="946" spans="1:3" x14ac:dyDescent="0.2">
      <c r="A946" s="3" t="s">
        <v>15</v>
      </c>
      <c r="B946" s="6">
        <v>4</v>
      </c>
      <c r="C946" s="11" t="s">
        <v>7</v>
      </c>
    </row>
    <row r="947" spans="1:3" x14ac:dyDescent="0.2">
      <c r="A947" s="3" t="s">
        <v>15</v>
      </c>
      <c r="B947" s="2">
        <v>4</v>
      </c>
      <c r="C947" s="3" t="s">
        <v>7</v>
      </c>
    </row>
    <row r="948" spans="1:3" x14ac:dyDescent="0.2">
      <c r="A948" s="3" t="s">
        <v>15</v>
      </c>
      <c r="B948" s="2">
        <v>4</v>
      </c>
      <c r="C948" s="3" t="s">
        <v>7</v>
      </c>
    </row>
    <row r="949" spans="1:3" x14ac:dyDescent="0.2">
      <c r="A949" s="3" t="s">
        <v>15</v>
      </c>
      <c r="B949" s="2">
        <v>4</v>
      </c>
      <c r="C949" s="3" t="s">
        <v>7</v>
      </c>
    </row>
    <row r="950" spans="1:3" x14ac:dyDescent="0.2">
      <c r="A950" s="3" t="s">
        <v>15</v>
      </c>
      <c r="B950" s="2">
        <v>4</v>
      </c>
      <c r="C950" s="3" t="s">
        <v>7</v>
      </c>
    </row>
    <row r="951" spans="1:3" x14ac:dyDescent="0.2">
      <c r="A951" s="3" t="s">
        <v>15</v>
      </c>
      <c r="B951" s="2">
        <v>4</v>
      </c>
      <c r="C951" s="3" t="s">
        <v>7</v>
      </c>
    </row>
    <row r="952" spans="1:3" x14ac:dyDescent="0.2">
      <c r="A952" s="3" t="s">
        <v>15</v>
      </c>
      <c r="B952" s="2">
        <v>4</v>
      </c>
      <c r="C952" s="3" t="s">
        <v>7</v>
      </c>
    </row>
    <row r="953" spans="1:3" x14ac:dyDescent="0.2">
      <c r="A953" s="3" t="s">
        <v>15</v>
      </c>
      <c r="B953" s="2">
        <v>4</v>
      </c>
      <c r="C953" s="3" t="s">
        <v>7</v>
      </c>
    </row>
    <row r="954" spans="1:3" x14ac:dyDescent="0.2">
      <c r="A954" s="3" t="s">
        <v>15</v>
      </c>
      <c r="B954" s="2">
        <v>4</v>
      </c>
      <c r="C954" s="3" t="s">
        <v>7</v>
      </c>
    </row>
    <row r="955" spans="1:3" x14ac:dyDescent="0.2">
      <c r="A955" s="3" t="s">
        <v>15</v>
      </c>
      <c r="B955" s="2">
        <v>4</v>
      </c>
      <c r="C955" s="3" t="s">
        <v>7</v>
      </c>
    </row>
    <row r="956" spans="1:3" x14ac:dyDescent="0.2">
      <c r="A956" s="3" t="s">
        <v>15</v>
      </c>
      <c r="B956" s="2">
        <v>5</v>
      </c>
      <c r="C956" s="3" t="s">
        <v>7</v>
      </c>
    </row>
    <row r="957" spans="1:3" x14ac:dyDescent="0.2">
      <c r="A957" s="3" t="s">
        <v>15</v>
      </c>
      <c r="B957" s="7">
        <v>5</v>
      </c>
      <c r="C957" s="11" t="s">
        <v>7</v>
      </c>
    </row>
    <row r="958" spans="1:3" x14ac:dyDescent="0.2">
      <c r="A958" s="3" t="s">
        <v>15</v>
      </c>
      <c r="B958" s="7">
        <v>5</v>
      </c>
      <c r="C958" s="11" t="s">
        <v>7</v>
      </c>
    </row>
    <row r="959" spans="1:3" x14ac:dyDescent="0.2">
      <c r="A959" s="3" t="s">
        <v>15</v>
      </c>
      <c r="B959" s="7">
        <v>5</v>
      </c>
      <c r="C959" s="11" t="s">
        <v>7</v>
      </c>
    </row>
    <row r="960" spans="1:3" x14ac:dyDescent="0.2">
      <c r="A960" s="3" t="s">
        <v>15</v>
      </c>
      <c r="B960" s="7">
        <v>5</v>
      </c>
      <c r="C960" s="11" t="s">
        <v>7</v>
      </c>
    </row>
    <row r="961" spans="1:3" x14ac:dyDescent="0.2">
      <c r="A961" s="3" t="s">
        <v>15</v>
      </c>
      <c r="B961" s="7">
        <v>5</v>
      </c>
      <c r="C961" s="11" t="s">
        <v>7</v>
      </c>
    </row>
    <row r="962" spans="1:3" x14ac:dyDescent="0.2">
      <c r="A962" s="3" t="s">
        <v>15</v>
      </c>
      <c r="B962" s="7">
        <v>5</v>
      </c>
      <c r="C962" s="11" t="s">
        <v>7</v>
      </c>
    </row>
    <row r="963" spans="1:3" x14ac:dyDescent="0.2">
      <c r="A963" s="3" t="s">
        <v>15</v>
      </c>
      <c r="B963" s="2">
        <v>5</v>
      </c>
      <c r="C963" s="3" t="s">
        <v>7</v>
      </c>
    </row>
    <row r="964" spans="1:3" x14ac:dyDescent="0.2">
      <c r="A964" s="3" t="s">
        <v>15</v>
      </c>
      <c r="B964" s="2">
        <v>5</v>
      </c>
      <c r="C964" s="3" t="s">
        <v>7</v>
      </c>
    </row>
    <row r="965" spans="1:3" x14ac:dyDescent="0.2">
      <c r="A965" s="3" t="s">
        <v>15</v>
      </c>
      <c r="B965" s="2">
        <v>7</v>
      </c>
      <c r="C965" s="3" t="s">
        <v>7</v>
      </c>
    </row>
    <row r="966" spans="1:3" x14ac:dyDescent="0.2">
      <c r="A966" s="3" t="s">
        <v>15</v>
      </c>
      <c r="B966" s="2">
        <v>7</v>
      </c>
      <c r="C966" s="3" t="s">
        <v>7</v>
      </c>
    </row>
    <row r="967" spans="1:3" x14ac:dyDescent="0.2">
      <c r="A967" s="3" t="s">
        <v>15</v>
      </c>
      <c r="B967" s="2">
        <v>7</v>
      </c>
      <c r="C967" s="3" t="s">
        <v>7</v>
      </c>
    </row>
    <row r="968" spans="1:3" x14ac:dyDescent="0.2">
      <c r="A968" s="3" t="s">
        <v>15</v>
      </c>
      <c r="B968" s="2">
        <v>7</v>
      </c>
      <c r="C968" s="3" t="s">
        <v>7</v>
      </c>
    </row>
    <row r="969" spans="1:3" x14ac:dyDescent="0.2">
      <c r="A969" s="3" t="s">
        <v>15</v>
      </c>
      <c r="B969" s="2">
        <v>7</v>
      </c>
      <c r="C969" s="3" t="s">
        <v>7</v>
      </c>
    </row>
    <row r="970" spans="1:3" x14ac:dyDescent="0.2">
      <c r="A970" s="3" t="s">
        <v>15</v>
      </c>
      <c r="B970" s="2">
        <v>7</v>
      </c>
      <c r="C970" s="3" t="s">
        <v>7</v>
      </c>
    </row>
    <row r="971" spans="1:3" x14ac:dyDescent="0.2">
      <c r="A971" s="3" t="s">
        <v>15</v>
      </c>
      <c r="B971" s="2">
        <v>7</v>
      </c>
      <c r="C971" s="3" t="s">
        <v>7</v>
      </c>
    </row>
    <row r="972" spans="1:3" x14ac:dyDescent="0.2">
      <c r="A972" s="3" t="s">
        <v>15</v>
      </c>
      <c r="B972" s="2">
        <v>7</v>
      </c>
      <c r="C972" s="3" t="s">
        <v>7</v>
      </c>
    </row>
    <row r="973" spans="1:3" x14ac:dyDescent="0.2">
      <c r="A973" s="3" t="s">
        <v>15</v>
      </c>
      <c r="B973" s="2">
        <v>7</v>
      </c>
      <c r="C973" s="3" t="s">
        <v>7</v>
      </c>
    </row>
    <row r="974" spans="1:3" x14ac:dyDescent="0.2">
      <c r="A974" s="3" t="s">
        <v>15</v>
      </c>
      <c r="B974" s="6">
        <v>7</v>
      </c>
      <c r="C974" s="11" t="s">
        <v>7</v>
      </c>
    </row>
    <row r="975" spans="1:3" x14ac:dyDescent="0.2">
      <c r="A975" s="3" t="s">
        <v>15</v>
      </c>
      <c r="B975" s="2">
        <v>7</v>
      </c>
      <c r="C975" s="3" t="s">
        <v>7</v>
      </c>
    </row>
    <row r="976" spans="1:3" x14ac:dyDescent="0.2">
      <c r="A976" s="3" t="s">
        <v>15</v>
      </c>
      <c r="B976" s="2">
        <v>7</v>
      </c>
      <c r="C976" s="3" t="s">
        <v>7</v>
      </c>
    </row>
    <row r="977" spans="1:3" x14ac:dyDescent="0.2">
      <c r="A977" s="3" t="s">
        <v>15</v>
      </c>
      <c r="B977" s="2">
        <v>7</v>
      </c>
      <c r="C977" s="3" t="s">
        <v>7</v>
      </c>
    </row>
    <row r="978" spans="1:3" x14ac:dyDescent="0.2">
      <c r="A978" s="3" t="s">
        <v>15</v>
      </c>
      <c r="B978" s="2">
        <v>7</v>
      </c>
      <c r="C978" s="3" t="s">
        <v>7</v>
      </c>
    </row>
    <row r="979" spans="1:3" x14ac:dyDescent="0.2">
      <c r="A979" s="3" t="s">
        <v>15</v>
      </c>
      <c r="B979" s="2">
        <v>7</v>
      </c>
      <c r="C979" s="3" t="s">
        <v>7</v>
      </c>
    </row>
    <row r="980" spans="1:3" x14ac:dyDescent="0.2">
      <c r="A980" s="3" t="s">
        <v>15</v>
      </c>
      <c r="B980" s="2">
        <v>7</v>
      </c>
      <c r="C980" s="3" t="s">
        <v>7</v>
      </c>
    </row>
    <row r="981" spans="1:3" x14ac:dyDescent="0.2">
      <c r="A981" s="3" t="s">
        <v>15</v>
      </c>
      <c r="B981" s="2">
        <v>8</v>
      </c>
      <c r="C981" s="26" t="s">
        <v>7</v>
      </c>
    </row>
    <row r="982" spans="1:3" x14ac:dyDescent="0.2">
      <c r="A982" s="3" t="s">
        <v>15</v>
      </c>
      <c r="B982" s="2">
        <v>8</v>
      </c>
      <c r="C982" s="26" t="s">
        <v>7</v>
      </c>
    </row>
    <row r="983" spans="1:3" x14ac:dyDescent="0.2">
      <c r="A983" s="3" t="s">
        <v>15</v>
      </c>
      <c r="B983" s="2">
        <v>8</v>
      </c>
      <c r="C983" s="26" t="s">
        <v>7</v>
      </c>
    </row>
    <row r="984" spans="1:3" x14ac:dyDescent="0.2">
      <c r="A984" s="3" t="s">
        <v>15</v>
      </c>
      <c r="B984" s="2">
        <v>8</v>
      </c>
      <c r="C984" s="26" t="s">
        <v>7</v>
      </c>
    </row>
    <row r="985" spans="1:3" x14ac:dyDescent="0.2">
      <c r="A985" s="3" t="s">
        <v>15</v>
      </c>
      <c r="B985" s="2">
        <v>8</v>
      </c>
      <c r="C985" s="26" t="s">
        <v>7</v>
      </c>
    </row>
    <row r="986" spans="1:3" x14ac:dyDescent="0.2">
      <c r="A986" s="3" t="s">
        <v>15</v>
      </c>
      <c r="B986" s="2">
        <v>8</v>
      </c>
      <c r="C986" s="26" t="s">
        <v>7</v>
      </c>
    </row>
    <row r="987" spans="1:3" x14ac:dyDescent="0.2">
      <c r="A987" s="3" t="s">
        <v>15</v>
      </c>
      <c r="B987" s="2">
        <v>8</v>
      </c>
      <c r="C987" s="26" t="s">
        <v>7</v>
      </c>
    </row>
    <row r="988" spans="1:3" x14ac:dyDescent="0.2">
      <c r="A988" s="11" t="s">
        <v>15</v>
      </c>
      <c r="B988" s="7">
        <v>8</v>
      </c>
      <c r="C988" s="11" t="s">
        <v>7</v>
      </c>
    </row>
    <row r="989" spans="1:3" x14ac:dyDescent="0.2">
      <c r="A989" s="11" t="s">
        <v>15</v>
      </c>
      <c r="B989" s="7">
        <v>8</v>
      </c>
      <c r="C989" s="11" t="s">
        <v>7</v>
      </c>
    </row>
    <row r="990" spans="1:3" x14ac:dyDescent="0.2">
      <c r="A990" s="11" t="s">
        <v>15</v>
      </c>
      <c r="B990" s="7">
        <v>8</v>
      </c>
      <c r="C990" s="11" t="s">
        <v>7</v>
      </c>
    </row>
    <row r="991" spans="1:3" x14ac:dyDescent="0.2">
      <c r="A991" s="3" t="s">
        <v>15</v>
      </c>
      <c r="B991" s="2">
        <v>8</v>
      </c>
      <c r="C991" s="3" t="s">
        <v>7</v>
      </c>
    </row>
    <row r="992" spans="1:3" x14ac:dyDescent="0.2">
      <c r="A992" s="3" t="s">
        <v>15</v>
      </c>
      <c r="B992" s="2">
        <v>9</v>
      </c>
      <c r="C992" s="26" t="s">
        <v>7</v>
      </c>
    </row>
    <row r="993" spans="1:3" x14ac:dyDescent="0.2">
      <c r="A993" s="3" t="s">
        <v>15</v>
      </c>
      <c r="B993" s="2">
        <v>9</v>
      </c>
      <c r="C993" s="26" t="s">
        <v>7</v>
      </c>
    </row>
    <row r="994" spans="1:3" x14ac:dyDescent="0.2">
      <c r="A994" s="3" t="s">
        <v>15</v>
      </c>
      <c r="B994" s="2">
        <v>9</v>
      </c>
      <c r="C994" s="26" t="s">
        <v>7</v>
      </c>
    </row>
    <row r="995" spans="1:3" x14ac:dyDescent="0.2">
      <c r="A995" s="11" t="s">
        <v>15</v>
      </c>
      <c r="B995" s="7">
        <v>9</v>
      </c>
      <c r="C995" s="11" t="s">
        <v>7</v>
      </c>
    </row>
    <row r="996" spans="1:3" x14ac:dyDescent="0.2">
      <c r="A996" s="11" t="s">
        <v>15</v>
      </c>
      <c r="B996" s="7">
        <v>9</v>
      </c>
      <c r="C996" s="11" t="s">
        <v>7</v>
      </c>
    </row>
    <row r="997" spans="1:3" x14ac:dyDescent="0.2">
      <c r="A997" s="11" t="s">
        <v>15</v>
      </c>
      <c r="B997" s="7">
        <v>9</v>
      </c>
      <c r="C997" s="11" t="s">
        <v>7</v>
      </c>
    </row>
    <row r="998" spans="1:3" x14ac:dyDescent="0.2">
      <c r="A998" s="11" t="s">
        <v>15</v>
      </c>
      <c r="B998" s="7">
        <v>9</v>
      </c>
      <c r="C998" s="11" t="s">
        <v>7</v>
      </c>
    </row>
    <row r="999" spans="1:3" x14ac:dyDescent="0.2">
      <c r="A999" s="11" t="s">
        <v>15</v>
      </c>
      <c r="B999" s="7">
        <v>9</v>
      </c>
      <c r="C999" s="11" t="s">
        <v>7</v>
      </c>
    </row>
    <row r="1000" spans="1:3" x14ac:dyDescent="0.2">
      <c r="A1000" s="11" t="s">
        <v>15</v>
      </c>
      <c r="B1000" s="7">
        <v>9</v>
      </c>
      <c r="C1000" s="11" t="s">
        <v>7</v>
      </c>
    </row>
    <row r="1001" spans="1:3" x14ac:dyDescent="0.2">
      <c r="A1001" s="11" t="s">
        <v>15</v>
      </c>
      <c r="B1001" s="7">
        <v>9</v>
      </c>
      <c r="C1001" s="11" t="s">
        <v>7</v>
      </c>
    </row>
    <row r="1002" spans="1:3" x14ac:dyDescent="0.2">
      <c r="A1002" s="11" t="s">
        <v>15</v>
      </c>
      <c r="B1002" s="7">
        <v>9</v>
      </c>
      <c r="C1002" s="11" t="s">
        <v>7</v>
      </c>
    </row>
    <row r="1003" spans="1:3" x14ac:dyDescent="0.2">
      <c r="A1003" s="3" t="s">
        <v>15</v>
      </c>
      <c r="B1003" s="2">
        <v>9</v>
      </c>
      <c r="C1003" s="3" t="s">
        <v>7</v>
      </c>
    </row>
    <row r="1004" spans="1:3" x14ac:dyDescent="0.2">
      <c r="A1004" s="3" t="s">
        <v>15</v>
      </c>
      <c r="B1004" s="2">
        <v>9</v>
      </c>
      <c r="C1004" s="3" t="s">
        <v>7</v>
      </c>
    </row>
    <row r="1005" spans="1:3" x14ac:dyDescent="0.2">
      <c r="A1005" s="3" t="s">
        <v>15</v>
      </c>
      <c r="B1005" s="2">
        <v>10</v>
      </c>
      <c r="C1005" s="3" t="s">
        <v>7</v>
      </c>
    </row>
    <row r="1006" spans="1:3" x14ac:dyDescent="0.2">
      <c r="A1006" s="3" t="s">
        <v>15</v>
      </c>
      <c r="B1006" s="2">
        <v>10</v>
      </c>
      <c r="C1006" s="3" t="s">
        <v>7</v>
      </c>
    </row>
    <row r="1007" spans="1:3" x14ac:dyDescent="0.2">
      <c r="A1007" s="3" t="s">
        <v>15</v>
      </c>
      <c r="B1007" s="2">
        <v>10</v>
      </c>
      <c r="C1007" s="3" t="s">
        <v>7</v>
      </c>
    </row>
    <row r="1008" spans="1:3" x14ac:dyDescent="0.2">
      <c r="A1008" s="3" t="s">
        <v>15</v>
      </c>
      <c r="B1008" s="2">
        <v>10</v>
      </c>
      <c r="C1008" s="3" t="s">
        <v>7</v>
      </c>
    </row>
    <row r="1009" spans="1:3" x14ac:dyDescent="0.2">
      <c r="A1009" s="3" t="s">
        <v>15</v>
      </c>
      <c r="B1009" s="2">
        <v>10</v>
      </c>
      <c r="C1009" s="3" t="s">
        <v>7</v>
      </c>
    </row>
    <row r="1010" spans="1:3" x14ac:dyDescent="0.2">
      <c r="A1010" s="3" t="s">
        <v>15</v>
      </c>
      <c r="B1010" s="7">
        <v>10</v>
      </c>
      <c r="C1010" s="11" t="s">
        <v>7</v>
      </c>
    </row>
    <row r="1011" spans="1:3" x14ac:dyDescent="0.2">
      <c r="A1011" s="11" t="s">
        <v>32</v>
      </c>
      <c r="B1011" s="7">
        <v>1</v>
      </c>
      <c r="C1011" s="11" t="s">
        <v>13</v>
      </c>
    </row>
    <row r="1012" spans="1:3" x14ac:dyDescent="0.2">
      <c r="A1012" s="3" t="s">
        <v>32</v>
      </c>
      <c r="B1012" s="2">
        <v>2</v>
      </c>
      <c r="C1012" s="3" t="s">
        <v>13</v>
      </c>
    </row>
    <row r="1013" spans="1:3" x14ac:dyDescent="0.2">
      <c r="A1013" s="3" t="s">
        <v>32</v>
      </c>
      <c r="B1013" s="2">
        <v>2</v>
      </c>
      <c r="C1013" s="3" t="s">
        <v>13</v>
      </c>
    </row>
    <row r="1014" spans="1:3" x14ac:dyDescent="0.2">
      <c r="A1014" s="3" t="s">
        <v>32</v>
      </c>
      <c r="B1014" s="2">
        <v>3</v>
      </c>
      <c r="C1014" s="3" t="s">
        <v>13</v>
      </c>
    </row>
    <row r="1015" spans="1:3" x14ac:dyDescent="0.2">
      <c r="A1015" s="3" t="s">
        <v>32</v>
      </c>
      <c r="B1015" s="2">
        <v>3</v>
      </c>
      <c r="C1015" s="3" t="s">
        <v>13</v>
      </c>
    </row>
    <row r="1016" spans="1:3" x14ac:dyDescent="0.2">
      <c r="A1016" s="3" t="s">
        <v>32</v>
      </c>
      <c r="B1016" s="2">
        <v>3</v>
      </c>
      <c r="C1016" s="3" t="s">
        <v>13</v>
      </c>
    </row>
    <row r="1017" spans="1:3" x14ac:dyDescent="0.2">
      <c r="A1017" s="3" t="s">
        <v>32</v>
      </c>
      <c r="B1017" s="2">
        <v>3</v>
      </c>
      <c r="C1017" s="3" t="s">
        <v>13</v>
      </c>
    </row>
    <row r="1018" spans="1:3" x14ac:dyDescent="0.2">
      <c r="A1018" s="3" t="s">
        <v>32</v>
      </c>
      <c r="B1018" s="2">
        <v>3</v>
      </c>
      <c r="C1018" s="3" t="s">
        <v>13</v>
      </c>
    </row>
    <row r="1019" spans="1:3" x14ac:dyDescent="0.2">
      <c r="A1019" s="3" t="s">
        <v>32</v>
      </c>
      <c r="B1019" s="2">
        <v>3</v>
      </c>
      <c r="C1019" s="3" t="s">
        <v>13</v>
      </c>
    </row>
    <row r="1020" spans="1:3" x14ac:dyDescent="0.2">
      <c r="A1020" s="3" t="s">
        <v>32</v>
      </c>
      <c r="B1020" s="2">
        <v>3</v>
      </c>
      <c r="C1020" s="3" t="s">
        <v>13</v>
      </c>
    </row>
    <row r="1021" spans="1:3" x14ac:dyDescent="0.2">
      <c r="A1021" s="3" t="s">
        <v>32</v>
      </c>
      <c r="B1021" s="2">
        <v>3</v>
      </c>
      <c r="C1021" s="3" t="s">
        <v>13</v>
      </c>
    </row>
    <row r="1022" spans="1:3" x14ac:dyDescent="0.2">
      <c r="A1022" s="3" t="s">
        <v>32</v>
      </c>
      <c r="B1022" s="2">
        <v>3</v>
      </c>
      <c r="C1022" s="3" t="s">
        <v>13</v>
      </c>
    </row>
    <row r="1023" spans="1:3" x14ac:dyDescent="0.2">
      <c r="A1023" s="3" t="s">
        <v>32</v>
      </c>
      <c r="B1023" s="7">
        <v>3</v>
      </c>
      <c r="C1023" s="11" t="s">
        <v>13</v>
      </c>
    </row>
    <row r="1024" spans="1:3" x14ac:dyDescent="0.2">
      <c r="A1024" s="3" t="s">
        <v>32</v>
      </c>
      <c r="B1024" s="7">
        <v>3</v>
      </c>
      <c r="C1024" s="11" t="s">
        <v>13</v>
      </c>
    </row>
    <row r="1025" spans="1:3" x14ac:dyDescent="0.2">
      <c r="A1025" s="3" t="s">
        <v>32</v>
      </c>
      <c r="B1025" s="7">
        <v>3</v>
      </c>
      <c r="C1025" s="11" t="s">
        <v>13</v>
      </c>
    </row>
    <row r="1026" spans="1:3" x14ac:dyDescent="0.2">
      <c r="A1026" s="3" t="s">
        <v>32</v>
      </c>
      <c r="B1026" s="2">
        <v>4</v>
      </c>
      <c r="C1026" s="3" t="s">
        <v>13</v>
      </c>
    </row>
    <row r="1027" spans="1:3" x14ac:dyDescent="0.2">
      <c r="A1027" s="3" t="s">
        <v>32</v>
      </c>
      <c r="B1027" s="7">
        <v>4</v>
      </c>
      <c r="C1027" s="11" t="s">
        <v>13</v>
      </c>
    </row>
    <row r="1028" spans="1:3" x14ac:dyDescent="0.2">
      <c r="A1028" s="3" t="s">
        <v>32</v>
      </c>
      <c r="B1028" s="2">
        <v>5</v>
      </c>
      <c r="C1028" s="3" t="s">
        <v>13</v>
      </c>
    </row>
    <row r="1029" spans="1:3" x14ac:dyDescent="0.2">
      <c r="A1029" s="3" t="s">
        <v>32</v>
      </c>
      <c r="B1029" s="2">
        <v>5</v>
      </c>
      <c r="C1029" s="3" t="s">
        <v>13</v>
      </c>
    </row>
    <row r="1030" spans="1:3" x14ac:dyDescent="0.2">
      <c r="A1030" s="3" t="s">
        <v>32</v>
      </c>
      <c r="B1030" s="2">
        <v>5</v>
      </c>
      <c r="C1030" s="3" t="s">
        <v>13</v>
      </c>
    </row>
    <row r="1031" spans="1:3" x14ac:dyDescent="0.2">
      <c r="A1031" s="3" t="s">
        <v>32</v>
      </c>
      <c r="B1031" s="2">
        <v>5</v>
      </c>
      <c r="C1031" s="3" t="s">
        <v>13</v>
      </c>
    </row>
    <row r="1032" spans="1:3" x14ac:dyDescent="0.2">
      <c r="A1032" s="3" t="s">
        <v>32</v>
      </c>
      <c r="B1032" s="2">
        <v>5</v>
      </c>
      <c r="C1032" s="3" t="s">
        <v>13</v>
      </c>
    </row>
    <row r="1033" spans="1:3" x14ac:dyDescent="0.2">
      <c r="A1033" s="3" t="s">
        <v>32</v>
      </c>
      <c r="B1033" s="2">
        <v>5</v>
      </c>
      <c r="C1033" s="3" t="s">
        <v>13</v>
      </c>
    </row>
    <row r="1034" spans="1:3" x14ac:dyDescent="0.2">
      <c r="A1034" s="3" t="s">
        <v>32</v>
      </c>
      <c r="B1034" s="7">
        <v>5</v>
      </c>
      <c r="C1034" s="11" t="s">
        <v>13</v>
      </c>
    </row>
    <row r="1035" spans="1:3" x14ac:dyDescent="0.2">
      <c r="A1035" s="3" t="s">
        <v>32</v>
      </c>
      <c r="B1035" s="7">
        <v>5</v>
      </c>
      <c r="C1035" s="11" t="s">
        <v>13</v>
      </c>
    </row>
    <row r="1036" spans="1:3" x14ac:dyDescent="0.2">
      <c r="A1036" s="3" t="s">
        <v>32</v>
      </c>
      <c r="B1036" s="7">
        <v>5</v>
      </c>
      <c r="C1036" s="11" t="s">
        <v>13</v>
      </c>
    </row>
    <row r="1037" spans="1:3" x14ac:dyDescent="0.2">
      <c r="A1037" s="3" t="s">
        <v>32</v>
      </c>
      <c r="B1037" s="7">
        <v>5</v>
      </c>
      <c r="C1037" s="11" t="s">
        <v>13</v>
      </c>
    </row>
    <row r="1038" spans="1:3" x14ac:dyDescent="0.2">
      <c r="A1038" s="3" t="s">
        <v>32</v>
      </c>
      <c r="B1038" s="2">
        <v>6</v>
      </c>
      <c r="C1038" s="3" t="s">
        <v>13</v>
      </c>
    </row>
    <row r="1039" spans="1:3" x14ac:dyDescent="0.2">
      <c r="A1039" s="3" t="s">
        <v>32</v>
      </c>
      <c r="B1039" s="2">
        <v>7</v>
      </c>
      <c r="C1039" s="3" t="s">
        <v>13</v>
      </c>
    </row>
    <row r="1040" spans="1:3" x14ac:dyDescent="0.2">
      <c r="A1040" s="3" t="s">
        <v>32</v>
      </c>
      <c r="B1040" s="2">
        <v>7</v>
      </c>
      <c r="C1040" s="3" t="s">
        <v>13</v>
      </c>
    </row>
    <row r="1041" spans="1:3" x14ac:dyDescent="0.2">
      <c r="A1041" s="3" t="s">
        <v>32</v>
      </c>
      <c r="B1041" s="2">
        <v>8</v>
      </c>
      <c r="C1041" s="3" t="s">
        <v>13</v>
      </c>
    </row>
    <row r="1042" spans="1:3" x14ac:dyDescent="0.2">
      <c r="A1042" s="3" t="s">
        <v>32</v>
      </c>
      <c r="B1042" s="2">
        <v>8</v>
      </c>
      <c r="C1042" s="3" t="s">
        <v>13</v>
      </c>
    </row>
    <row r="1043" spans="1:3" x14ac:dyDescent="0.2">
      <c r="A1043" s="3" t="s">
        <v>32</v>
      </c>
      <c r="B1043" s="2">
        <v>8</v>
      </c>
      <c r="C1043" s="3" t="s">
        <v>13</v>
      </c>
    </row>
    <row r="1044" spans="1:3" x14ac:dyDescent="0.2">
      <c r="A1044" s="3" t="s">
        <v>32</v>
      </c>
      <c r="B1044" s="2">
        <v>10</v>
      </c>
      <c r="C1044" s="3" t="s">
        <v>13</v>
      </c>
    </row>
    <row r="1045" spans="1:3" x14ac:dyDescent="0.2">
      <c r="A1045" s="3" t="s">
        <v>32</v>
      </c>
      <c r="B1045" s="2">
        <v>2</v>
      </c>
      <c r="C1045" s="3" t="s">
        <v>23</v>
      </c>
    </row>
    <row r="1046" spans="1:3" x14ac:dyDescent="0.2">
      <c r="A1046" s="3" t="s">
        <v>32</v>
      </c>
      <c r="B1046" s="2">
        <v>2</v>
      </c>
      <c r="C1046" s="3" t="s">
        <v>23</v>
      </c>
    </row>
    <row r="1047" spans="1:3" x14ac:dyDescent="0.2">
      <c r="A1047" s="3" t="s">
        <v>32</v>
      </c>
      <c r="B1047" s="2">
        <v>6</v>
      </c>
      <c r="C1047" s="3" t="s">
        <v>23</v>
      </c>
    </row>
    <row r="1048" spans="1:3" x14ac:dyDescent="0.2">
      <c r="A1048" s="3" t="s">
        <v>32</v>
      </c>
      <c r="B1048" s="2">
        <v>6</v>
      </c>
      <c r="C1048" s="3" t="s">
        <v>23</v>
      </c>
    </row>
    <row r="1049" spans="1:3" x14ac:dyDescent="0.2">
      <c r="A1049" s="11" t="s">
        <v>32</v>
      </c>
      <c r="B1049" s="7">
        <v>8</v>
      </c>
      <c r="C1049" s="11" t="s">
        <v>23</v>
      </c>
    </row>
    <row r="1050" spans="1:3" x14ac:dyDescent="0.2">
      <c r="A1050" s="3" t="s">
        <v>32</v>
      </c>
      <c r="B1050" s="2">
        <v>10</v>
      </c>
      <c r="C1050" s="3" t="s">
        <v>23</v>
      </c>
    </row>
    <row r="1051" spans="1:3" x14ac:dyDescent="0.2">
      <c r="A1051" s="3" t="s">
        <v>32</v>
      </c>
      <c r="B1051" s="2">
        <v>10</v>
      </c>
      <c r="C1051" s="3" t="s">
        <v>23</v>
      </c>
    </row>
    <row r="1052" spans="1:3" x14ac:dyDescent="0.2">
      <c r="A1052" s="3" t="s">
        <v>32</v>
      </c>
      <c r="B1052" s="2">
        <v>10</v>
      </c>
      <c r="C1052" s="3" t="s">
        <v>23</v>
      </c>
    </row>
    <row r="1053" spans="1:3" x14ac:dyDescent="0.2">
      <c r="A1053" s="3" t="s">
        <v>32</v>
      </c>
      <c r="B1053" s="2">
        <v>10</v>
      </c>
      <c r="C1053" s="3" t="s">
        <v>23</v>
      </c>
    </row>
    <row r="1054" spans="1:3" x14ac:dyDescent="0.2">
      <c r="A1054" s="3" t="s">
        <v>32</v>
      </c>
      <c r="B1054" s="2">
        <v>10</v>
      </c>
      <c r="C1054" s="3" t="s">
        <v>23</v>
      </c>
    </row>
    <row r="1055" spans="1:3" x14ac:dyDescent="0.2">
      <c r="A1055" s="3" t="s">
        <v>32</v>
      </c>
      <c r="B1055" s="2">
        <v>10</v>
      </c>
      <c r="C1055" s="3" t="s">
        <v>23</v>
      </c>
    </row>
    <row r="1056" spans="1:3" x14ac:dyDescent="0.2">
      <c r="A1056" s="3" t="s">
        <v>32</v>
      </c>
      <c r="B1056" s="2">
        <v>1</v>
      </c>
      <c r="C1056" s="3" t="s">
        <v>16</v>
      </c>
    </row>
    <row r="1057" spans="1:3" x14ac:dyDescent="0.2">
      <c r="A1057" s="3" t="s">
        <v>32</v>
      </c>
      <c r="B1057" s="2">
        <v>1</v>
      </c>
      <c r="C1057" s="3" t="s">
        <v>16</v>
      </c>
    </row>
    <row r="1058" spans="1:3" x14ac:dyDescent="0.2">
      <c r="A1058" s="3" t="s">
        <v>32</v>
      </c>
      <c r="B1058" s="2">
        <v>1</v>
      </c>
      <c r="C1058" s="3" t="s">
        <v>16</v>
      </c>
    </row>
    <row r="1059" spans="1:3" x14ac:dyDescent="0.2">
      <c r="A1059" s="3" t="s">
        <v>32</v>
      </c>
      <c r="B1059" s="2">
        <v>1</v>
      </c>
      <c r="C1059" s="3" t="s">
        <v>16</v>
      </c>
    </row>
    <row r="1060" spans="1:3" x14ac:dyDescent="0.2">
      <c r="A1060" s="3" t="s">
        <v>32</v>
      </c>
      <c r="B1060" s="2">
        <v>1</v>
      </c>
      <c r="C1060" s="3" t="s">
        <v>16</v>
      </c>
    </row>
    <row r="1061" spans="1:3" x14ac:dyDescent="0.2">
      <c r="A1061" s="11" t="s">
        <v>32</v>
      </c>
      <c r="B1061" s="7">
        <v>1</v>
      </c>
      <c r="C1061" s="11" t="s">
        <v>16</v>
      </c>
    </row>
    <row r="1062" spans="1:3" x14ac:dyDescent="0.2">
      <c r="A1062" s="11" t="s">
        <v>32</v>
      </c>
      <c r="B1062" s="7">
        <v>1</v>
      </c>
      <c r="C1062" s="11" t="s">
        <v>16</v>
      </c>
    </row>
    <row r="1063" spans="1:3" x14ac:dyDescent="0.2">
      <c r="A1063" s="11" t="s">
        <v>32</v>
      </c>
      <c r="B1063" s="7">
        <v>1</v>
      </c>
      <c r="C1063" s="11" t="s">
        <v>16</v>
      </c>
    </row>
    <row r="1064" spans="1:3" x14ac:dyDescent="0.2">
      <c r="A1064" s="11" t="s">
        <v>32</v>
      </c>
      <c r="B1064" s="7">
        <v>1</v>
      </c>
      <c r="C1064" s="11" t="s">
        <v>16</v>
      </c>
    </row>
    <row r="1065" spans="1:3" x14ac:dyDescent="0.2">
      <c r="A1065" s="3" t="s">
        <v>32</v>
      </c>
      <c r="B1065" s="2">
        <v>2</v>
      </c>
      <c r="C1065" s="3" t="s">
        <v>16</v>
      </c>
    </row>
    <row r="1066" spans="1:3" x14ac:dyDescent="0.2">
      <c r="A1066" s="3" t="s">
        <v>32</v>
      </c>
      <c r="B1066" s="2">
        <v>2</v>
      </c>
      <c r="C1066" s="3" t="s">
        <v>16</v>
      </c>
    </row>
    <row r="1067" spans="1:3" x14ac:dyDescent="0.2">
      <c r="A1067" s="3" t="s">
        <v>32</v>
      </c>
      <c r="B1067" s="2">
        <v>2</v>
      </c>
      <c r="C1067" s="3" t="s">
        <v>16</v>
      </c>
    </row>
    <row r="1068" spans="1:3" x14ac:dyDescent="0.2">
      <c r="A1068" s="3" t="s">
        <v>32</v>
      </c>
      <c r="B1068" s="2">
        <v>2</v>
      </c>
      <c r="C1068" s="3" t="s">
        <v>16</v>
      </c>
    </row>
    <row r="1069" spans="1:3" x14ac:dyDescent="0.2">
      <c r="A1069" s="3" t="s">
        <v>32</v>
      </c>
      <c r="B1069" s="2">
        <v>2</v>
      </c>
      <c r="C1069" s="3" t="s">
        <v>16</v>
      </c>
    </row>
    <row r="1070" spans="1:3" x14ac:dyDescent="0.2">
      <c r="A1070" s="3" t="s">
        <v>32</v>
      </c>
      <c r="B1070" s="2">
        <v>2</v>
      </c>
      <c r="C1070" s="3" t="s">
        <v>16</v>
      </c>
    </row>
    <row r="1071" spans="1:3" x14ac:dyDescent="0.2">
      <c r="A1071" s="3" t="s">
        <v>32</v>
      </c>
      <c r="B1071" s="2">
        <v>2</v>
      </c>
      <c r="C1071" s="3" t="s">
        <v>16</v>
      </c>
    </row>
    <row r="1072" spans="1:3" x14ac:dyDescent="0.2">
      <c r="A1072" s="3" t="s">
        <v>32</v>
      </c>
      <c r="B1072" s="2">
        <v>2</v>
      </c>
      <c r="C1072" s="3" t="s">
        <v>16</v>
      </c>
    </row>
    <row r="1073" spans="1:3" x14ac:dyDescent="0.2">
      <c r="A1073" s="3" t="s">
        <v>32</v>
      </c>
      <c r="B1073" s="2">
        <v>2</v>
      </c>
      <c r="C1073" s="3" t="s">
        <v>16</v>
      </c>
    </row>
    <row r="1074" spans="1:3" x14ac:dyDescent="0.2">
      <c r="A1074" s="3" t="s">
        <v>32</v>
      </c>
      <c r="B1074" s="2">
        <v>2</v>
      </c>
      <c r="C1074" s="3" t="s">
        <v>16</v>
      </c>
    </row>
    <row r="1075" spans="1:3" x14ac:dyDescent="0.2">
      <c r="A1075" s="3" t="s">
        <v>32</v>
      </c>
      <c r="B1075" s="2">
        <v>2</v>
      </c>
      <c r="C1075" s="3" t="s">
        <v>16</v>
      </c>
    </row>
    <row r="1076" spans="1:3" x14ac:dyDescent="0.2">
      <c r="A1076" s="3" t="s">
        <v>32</v>
      </c>
      <c r="B1076" s="2">
        <v>2</v>
      </c>
      <c r="C1076" s="3" t="s">
        <v>16</v>
      </c>
    </row>
    <row r="1077" spans="1:3" x14ac:dyDescent="0.2">
      <c r="A1077" s="11" t="s">
        <v>32</v>
      </c>
      <c r="B1077" s="7">
        <v>2</v>
      </c>
      <c r="C1077" s="11" t="s">
        <v>16</v>
      </c>
    </row>
    <row r="1078" spans="1:3" x14ac:dyDescent="0.2">
      <c r="A1078" s="11" t="s">
        <v>32</v>
      </c>
      <c r="B1078" s="7">
        <v>2</v>
      </c>
      <c r="C1078" s="11" t="s">
        <v>16</v>
      </c>
    </row>
    <row r="1079" spans="1:3" x14ac:dyDescent="0.2">
      <c r="A1079" s="11" t="s">
        <v>32</v>
      </c>
      <c r="B1079" s="7">
        <v>2</v>
      </c>
      <c r="C1079" s="11" t="s">
        <v>16</v>
      </c>
    </row>
    <row r="1080" spans="1:3" x14ac:dyDescent="0.2">
      <c r="A1080" s="11" t="s">
        <v>32</v>
      </c>
      <c r="B1080" s="7">
        <v>2</v>
      </c>
      <c r="C1080" s="11" t="s">
        <v>16</v>
      </c>
    </row>
    <row r="1081" spans="1:3" x14ac:dyDescent="0.2">
      <c r="A1081" s="11" t="s">
        <v>32</v>
      </c>
      <c r="B1081" s="7">
        <v>2</v>
      </c>
      <c r="C1081" s="11" t="s">
        <v>16</v>
      </c>
    </row>
    <row r="1082" spans="1:3" x14ac:dyDescent="0.2">
      <c r="A1082" s="11" t="s">
        <v>32</v>
      </c>
      <c r="B1082" s="7">
        <v>2</v>
      </c>
      <c r="C1082" s="11" t="s">
        <v>16</v>
      </c>
    </row>
    <row r="1083" spans="1:3" x14ac:dyDescent="0.2">
      <c r="A1083" s="11" t="s">
        <v>32</v>
      </c>
      <c r="B1083" s="7">
        <v>2</v>
      </c>
      <c r="C1083" s="11" t="s">
        <v>16</v>
      </c>
    </row>
    <row r="1084" spans="1:3" x14ac:dyDescent="0.2">
      <c r="A1084" s="11" t="s">
        <v>32</v>
      </c>
      <c r="B1084" s="7">
        <v>2</v>
      </c>
      <c r="C1084" s="11" t="s">
        <v>16</v>
      </c>
    </row>
    <row r="1085" spans="1:3" x14ac:dyDescent="0.2">
      <c r="A1085" s="11" t="s">
        <v>32</v>
      </c>
      <c r="B1085" s="7">
        <v>2</v>
      </c>
      <c r="C1085" s="11" t="s">
        <v>16</v>
      </c>
    </row>
    <row r="1086" spans="1:3" x14ac:dyDescent="0.2">
      <c r="A1086" s="11" t="s">
        <v>32</v>
      </c>
      <c r="B1086" s="7">
        <v>2</v>
      </c>
      <c r="C1086" s="11" t="s">
        <v>16</v>
      </c>
    </row>
    <row r="1087" spans="1:3" x14ac:dyDescent="0.2">
      <c r="A1087" s="11" t="s">
        <v>32</v>
      </c>
      <c r="B1087" s="7">
        <v>2</v>
      </c>
      <c r="C1087" s="11" t="s">
        <v>16</v>
      </c>
    </row>
    <row r="1088" spans="1:3" x14ac:dyDescent="0.2">
      <c r="A1088" s="11" t="s">
        <v>32</v>
      </c>
      <c r="B1088" s="7">
        <v>2</v>
      </c>
      <c r="C1088" s="11" t="s">
        <v>16</v>
      </c>
    </row>
    <row r="1089" spans="1:3" x14ac:dyDescent="0.2">
      <c r="A1089" s="11" t="s">
        <v>32</v>
      </c>
      <c r="B1089" s="7">
        <v>2</v>
      </c>
      <c r="C1089" s="11" t="s">
        <v>16</v>
      </c>
    </row>
    <row r="1090" spans="1:3" x14ac:dyDescent="0.2">
      <c r="A1090" s="11" t="s">
        <v>32</v>
      </c>
      <c r="B1090" s="7">
        <v>2</v>
      </c>
      <c r="C1090" s="11" t="s">
        <v>16</v>
      </c>
    </row>
    <row r="1091" spans="1:3" x14ac:dyDescent="0.2">
      <c r="A1091" s="11" t="s">
        <v>32</v>
      </c>
      <c r="B1091" s="7">
        <v>2</v>
      </c>
      <c r="C1091" s="11" t="s">
        <v>16</v>
      </c>
    </row>
    <row r="1092" spans="1:3" x14ac:dyDescent="0.2">
      <c r="A1092" s="11" t="s">
        <v>32</v>
      </c>
      <c r="B1092" s="7">
        <v>2</v>
      </c>
      <c r="C1092" s="11" t="s">
        <v>16</v>
      </c>
    </row>
    <row r="1093" spans="1:3" x14ac:dyDescent="0.2">
      <c r="A1093" s="3" t="s">
        <v>32</v>
      </c>
      <c r="B1093" s="2">
        <v>3</v>
      </c>
      <c r="C1093" s="3" t="s">
        <v>16</v>
      </c>
    </row>
    <row r="1094" spans="1:3" x14ac:dyDescent="0.2">
      <c r="A1094" s="3" t="s">
        <v>32</v>
      </c>
      <c r="B1094" s="7">
        <v>3</v>
      </c>
      <c r="C1094" s="11" t="s">
        <v>16</v>
      </c>
    </row>
    <row r="1095" spans="1:3" x14ac:dyDescent="0.2">
      <c r="A1095" s="3" t="s">
        <v>32</v>
      </c>
      <c r="B1095" s="7">
        <v>3</v>
      </c>
      <c r="C1095" s="11" t="s">
        <v>16</v>
      </c>
    </row>
    <row r="1096" spans="1:3" x14ac:dyDescent="0.2">
      <c r="A1096" s="3" t="s">
        <v>32</v>
      </c>
      <c r="B1096" s="7">
        <v>3</v>
      </c>
      <c r="C1096" s="11" t="s">
        <v>16</v>
      </c>
    </row>
    <row r="1097" spans="1:3" x14ac:dyDescent="0.2">
      <c r="A1097" s="3" t="s">
        <v>32</v>
      </c>
      <c r="B1097" s="7">
        <v>3</v>
      </c>
      <c r="C1097" s="11" t="s">
        <v>16</v>
      </c>
    </row>
    <row r="1098" spans="1:3" x14ac:dyDescent="0.2">
      <c r="A1098" s="3" t="s">
        <v>32</v>
      </c>
      <c r="B1098" s="7">
        <v>3</v>
      </c>
      <c r="C1098" s="11" t="s">
        <v>16</v>
      </c>
    </row>
    <row r="1099" spans="1:3" x14ac:dyDescent="0.2">
      <c r="A1099" s="3" t="s">
        <v>32</v>
      </c>
      <c r="B1099" s="7">
        <v>3</v>
      </c>
      <c r="C1099" s="11" t="s">
        <v>16</v>
      </c>
    </row>
    <row r="1100" spans="1:3" x14ac:dyDescent="0.2">
      <c r="A1100" s="3" t="s">
        <v>32</v>
      </c>
      <c r="B1100" s="7">
        <v>3</v>
      </c>
      <c r="C1100" s="11" t="s">
        <v>16</v>
      </c>
    </row>
    <row r="1101" spans="1:3" x14ac:dyDescent="0.2">
      <c r="A1101" s="3" t="s">
        <v>32</v>
      </c>
      <c r="B1101" s="7">
        <v>3</v>
      </c>
      <c r="C1101" s="11" t="s">
        <v>16</v>
      </c>
    </row>
    <row r="1102" spans="1:3" x14ac:dyDescent="0.2">
      <c r="A1102" s="3" t="s">
        <v>32</v>
      </c>
      <c r="B1102" s="7">
        <v>3</v>
      </c>
      <c r="C1102" s="11" t="s">
        <v>16</v>
      </c>
    </row>
    <row r="1103" spans="1:3" x14ac:dyDescent="0.2">
      <c r="A1103" s="3" t="s">
        <v>32</v>
      </c>
      <c r="B1103" s="7">
        <v>3</v>
      </c>
      <c r="C1103" s="11" t="s">
        <v>16</v>
      </c>
    </row>
    <row r="1104" spans="1:3" x14ac:dyDescent="0.2">
      <c r="A1104" s="3" t="s">
        <v>32</v>
      </c>
      <c r="B1104" s="7">
        <v>3</v>
      </c>
      <c r="C1104" s="11" t="s">
        <v>16</v>
      </c>
    </row>
    <row r="1105" spans="1:3" x14ac:dyDescent="0.2">
      <c r="A1105" s="3" t="s">
        <v>32</v>
      </c>
      <c r="B1105" s="7">
        <v>3</v>
      </c>
      <c r="C1105" s="11" t="s">
        <v>16</v>
      </c>
    </row>
    <row r="1106" spans="1:3" x14ac:dyDescent="0.2">
      <c r="A1106" s="3" t="s">
        <v>32</v>
      </c>
      <c r="B1106" s="7">
        <v>3</v>
      </c>
      <c r="C1106" s="11" t="s">
        <v>16</v>
      </c>
    </row>
    <row r="1107" spans="1:3" x14ac:dyDescent="0.2">
      <c r="A1107" s="3" t="s">
        <v>32</v>
      </c>
      <c r="B1107" s="2">
        <v>4</v>
      </c>
      <c r="C1107" s="3" t="s">
        <v>16</v>
      </c>
    </row>
    <row r="1108" spans="1:3" x14ac:dyDescent="0.2">
      <c r="A1108" s="3" t="s">
        <v>32</v>
      </c>
      <c r="B1108" s="2">
        <v>4</v>
      </c>
      <c r="C1108" s="3" t="s">
        <v>16</v>
      </c>
    </row>
    <row r="1109" spans="1:3" x14ac:dyDescent="0.2">
      <c r="A1109" s="3" t="s">
        <v>32</v>
      </c>
      <c r="B1109" s="2">
        <v>4</v>
      </c>
      <c r="C1109" s="3" t="s">
        <v>16</v>
      </c>
    </row>
    <row r="1110" spans="1:3" x14ac:dyDescent="0.2">
      <c r="A1110" s="3" t="s">
        <v>32</v>
      </c>
      <c r="B1110" s="7">
        <v>4</v>
      </c>
      <c r="C1110" s="11" t="s">
        <v>16</v>
      </c>
    </row>
    <row r="1111" spans="1:3" x14ac:dyDescent="0.2">
      <c r="A1111" s="3" t="s">
        <v>32</v>
      </c>
      <c r="B1111" s="7">
        <v>4</v>
      </c>
      <c r="C1111" s="11" t="s">
        <v>16</v>
      </c>
    </row>
    <row r="1112" spans="1:3" x14ac:dyDescent="0.2">
      <c r="A1112" s="3" t="s">
        <v>32</v>
      </c>
      <c r="B1112" s="7">
        <v>4</v>
      </c>
      <c r="C1112" s="11" t="s">
        <v>16</v>
      </c>
    </row>
    <row r="1113" spans="1:3" x14ac:dyDescent="0.2">
      <c r="A1113" s="3" t="s">
        <v>32</v>
      </c>
      <c r="B1113" s="7">
        <v>4</v>
      </c>
      <c r="C1113" s="11" t="s">
        <v>16</v>
      </c>
    </row>
    <row r="1114" spans="1:3" x14ac:dyDescent="0.2">
      <c r="A1114" s="3" t="s">
        <v>32</v>
      </c>
      <c r="B1114" s="7">
        <v>4</v>
      </c>
      <c r="C1114" s="11" t="s">
        <v>16</v>
      </c>
    </row>
    <row r="1115" spans="1:3" x14ac:dyDescent="0.2">
      <c r="A1115" s="3" t="s">
        <v>32</v>
      </c>
      <c r="B1115" s="7">
        <v>4</v>
      </c>
      <c r="C1115" s="11" t="s">
        <v>16</v>
      </c>
    </row>
    <row r="1116" spans="1:3" x14ac:dyDescent="0.2">
      <c r="A1116" s="3" t="s">
        <v>32</v>
      </c>
      <c r="B1116" s="2">
        <v>5</v>
      </c>
      <c r="C1116" s="3" t="s">
        <v>16</v>
      </c>
    </row>
    <row r="1117" spans="1:3" x14ac:dyDescent="0.2">
      <c r="A1117" s="3" t="s">
        <v>32</v>
      </c>
      <c r="B1117" s="2">
        <v>5</v>
      </c>
      <c r="C1117" s="3" t="s">
        <v>16</v>
      </c>
    </row>
    <row r="1118" spans="1:3" x14ac:dyDescent="0.2">
      <c r="A1118" s="3" t="s">
        <v>32</v>
      </c>
      <c r="B1118" s="2">
        <v>5</v>
      </c>
      <c r="C1118" s="3" t="s">
        <v>16</v>
      </c>
    </row>
    <row r="1119" spans="1:3" x14ac:dyDescent="0.2">
      <c r="A1119" s="3" t="s">
        <v>32</v>
      </c>
      <c r="B1119" s="7">
        <v>5</v>
      </c>
      <c r="C1119" s="11" t="s">
        <v>16</v>
      </c>
    </row>
    <row r="1120" spans="1:3" x14ac:dyDescent="0.2">
      <c r="A1120" s="3" t="s">
        <v>32</v>
      </c>
      <c r="B1120" s="7">
        <v>5</v>
      </c>
      <c r="C1120" s="11" t="s">
        <v>16</v>
      </c>
    </row>
    <row r="1121" spans="1:3" x14ac:dyDescent="0.2">
      <c r="A1121" s="3" t="s">
        <v>32</v>
      </c>
      <c r="B1121" s="7">
        <v>5</v>
      </c>
      <c r="C1121" s="11" t="s">
        <v>16</v>
      </c>
    </row>
    <row r="1122" spans="1:3" x14ac:dyDescent="0.2">
      <c r="A1122" s="3" t="s">
        <v>32</v>
      </c>
      <c r="B1122" s="7">
        <v>5</v>
      </c>
      <c r="C1122" s="11" t="s">
        <v>16</v>
      </c>
    </row>
    <row r="1123" spans="1:3" x14ac:dyDescent="0.2">
      <c r="A1123" s="3" t="s">
        <v>32</v>
      </c>
      <c r="B1123" s="7">
        <v>5</v>
      </c>
      <c r="C1123" s="11" t="s">
        <v>16</v>
      </c>
    </row>
    <row r="1124" spans="1:3" x14ac:dyDescent="0.2">
      <c r="A1124" s="3" t="s">
        <v>32</v>
      </c>
      <c r="B1124" s="7">
        <v>5</v>
      </c>
      <c r="C1124" s="11" t="s">
        <v>16</v>
      </c>
    </row>
    <row r="1125" spans="1:3" x14ac:dyDescent="0.2">
      <c r="A1125" s="3" t="s">
        <v>32</v>
      </c>
      <c r="B1125" s="7">
        <v>5</v>
      </c>
      <c r="C1125" s="11" t="s">
        <v>16</v>
      </c>
    </row>
    <row r="1126" spans="1:3" x14ac:dyDescent="0.2">
      <c r="A1126" s="3" t="s">
        <v>32</v>
      </c>
      <c r="B1126" s="2">
        <v>6</v>
      </c>
      <c r="C1126" s="3" t="s">
        <v>16</v>
      </c>
    </row>
    <row r="1127" spans="1:3" x14ac:dyDescent="0.2">
      <c r="A1127" s="3" t="s">
        <v>32</v>
      </c>
      <c r="B1127" s="2">
        <v>6</v>
      </c>
      <c r="C1127" s="3" t="s">
        <v>16</v>
      </c>
    </row>
    <row r="1128" spans="1:3" x14ac:dyDescent="0.2">
      <c r="A1128" s="3" t="s">
        <v>32</v>
      </c>
      <c r="B1128" s="2">
        <v>6</v>
      </c>
      <c r="C1128" s="3" t="s">
        <v>16</v>
      </c>
    </row>
    <row r="1129" spans="1:3" x14ac:dyDescent="0.2">
      <c r="A1129" s="3" t="s">
        <v>32</v>
      </c>
      <c r="B1129" s="2">
        <v>6</v>
      </c>
      <c r="C1129" s="3" t="s">
        <v>16</v>
      </c>
    </row>
    <row r="1130" spans="1:3" x14ac:dyDescent="0.2">
      <c r="A1130" s="3" t="s">
        <v>32</v>
      </c>
      <c r="B1130" s="2">
        <v>6</v>
      </c>
      <c r="C1130" s="3" t="s">
        <v>16</v>
      </c>
    </row>
    <row r="1131" spans="1:3" x14ac:dyDescent="0.2">
      <c r="A1131" s="3" t="s">
        <v>32</v>
      </c>
      <c r="B1131" s="2">
        <v>6</v>
      </c>
      <c r="C1131" s="3" t="s">
        <v>16</v>
      </c>
    </row>
    <row r="1132" spans="1:3" x14ac:dyDescent="0.2">
      <c r="A1132" s="3" t="s">
        <v>32</v>
      </c>
      <c r="B1132" s="2">
        <v>6</v>
      </c>
      <c r="C1132" s="3" t="s">
        <v>16</v>
      </c>
    </row>
    <row r="1133" spans="1:3" x14ac:dyDescent="0.2">
      <c r="A1133" s="3" t="s">
        <v>32</v>
      </c>
      <c r="B1133" s="7">
        <v>6</v>
      </c>
      <c r="C1133" s="11" t="s">
        <v>16</v>
      </c>
    </row>
    <row r="1134" spans="1:3" x14ac:dyDescent="0.2">
      <c r="A1134" s="3" t="s">
        <v>32</v>
      </c>
      <c r="B1134" s="7">
        <v>6</v>
      </c>
      <c r="C1134" s="11" t="s">
        <v>16</v>
      </c>
    </row>
    <row r="1135" spans="1:3" x14ac:dyDescent="0.2">
      <c r="A1135" s="3" t="s">
        <v>32</v>
      </c>
      <c r="B1135" s="7">
        <v>6</v>
      </c>
      <c r="C1135" s="11" t="s">
        <v>16</v>
      </c>
    </row>
    <row r="1136" spans="1:3" x14ac:dyDescent="0.2">
      <c r="A1136" s="3" t="s">
        <v>32</v>
      </c>
      <c r="B1136" s="7">
        <v>6</v>
      </c>
      <c r="C1136" s="11" t="s">
        <v>16</v>
      </c>
    </row>
    <row r="1137" spans="1:3" x14ac:dyDescent="0.2">
      <c r="A1137" s="3" t="s">
        <v>32</v>
      </c>
      <c r="B1137" s="7">
        <v>6</v>
      </c>
      <c r="C1137" s="11" t="s">
        <v>16</v>
      </c>
    </row>
    <row r="1138" spans="1:3" x14ac:dyDescent="0.2">
      <c r="A1138" s="3" t="s">
        <v>32</v>
      </c>
      <c r="B1138" s="7">
        <v>6</v>
      </c>
      <c r="C1138" s="11" t="s">
        <v>16</v>
      </c>
    </row>
    <row r="1139" spans="1:3" x14ac:dyDescent="0.2">
      <c r="A1139" s="3" t="s">
        <v>32</v>
      </c>
      <c r="B1139" s="2">
        <v>7</v>
      </c>
      <c r="C1139" s="3" t="s">
        <v>16</v>
      </c>
    </row>
    <row r="1140" spans="1:3" x14ac:dyDescent="0.2">
      <c r="A1140" s="3" t="s">
        <v>32</v>
      </c>
      <c r="B1140" s="2">
        <v>7</v>
      </c>
      <c r="C1140" s="3" t="s">
        <v>16</v>
      </c>
    </row>
    <row r="1141" spans="1:3" x14ac:dyDescent="0.2">
      <c r="A1141" s="3" t="s">
        <v>32</v>
      </c>
      <c r="B1141" s="2">
        <v>7</v>
      </c>
      <c r="C1141" s="3" t="s">
        <v>16</v>
      </c>
    </row>
    <row r="1142" spans="1:3" x14ac:dyDescent="0.2">
      <c r="A1142" s="3" t="s">
        <v>32</v>
      </c>
      <c r="B1142" s="2">
        <v>7</v>
      </c>
      <c r="C1142" s="3" t="s">
        <v>16</v>
      </c>
    </row>
    <row r="1143" spans="1:3" x14ac:dyDescent="0.2">
      <c r="A1143" s="3" t="s">
        <v>32</v>
      </c>
      <c r="B1143" s="2">
        <v>7</v>
      </c>
      <c r="C1143" s="3" t="s">
        <v>16</v>
      </c>
    </row>
    <row r="1144" spans="1:3" x14ac:dyDescent="0.2">
      <c r="A1144" s="3" t="s">
        <v>32</v>
      </c>
      <c r="B1144" s="2">
        <v>7</v>
      </c>
      <c r="C1144" s="3" t="s">
        <v>16</v>
      </c>
    </row>
    <row r="1145" spans="1:3" x14ac:dyDescent="0.2">
      <c r="A1145" s="3" t="s">
        <v>32</v>
      </c>
      <c r="B1145" s="2">
        <v>7</v>
      </c>
      <c r="C1145" s="3" t="s">
        <v>16</v>
      </c>
    </row>
    <row r="1146" spans="1:3" x14ac:dyDescent="0.2">
      <c r="A1146" s="3" t="s">
        <v>32</v>
      </c>
      <c r="B1146" s="2">
        <v>7</v>
      </c>
      <c r="C1146" s="3" t="s">
        <v>16</v>
      </c>
    </row>
    <row r="1147" spans="1:3" x14ac:dyDescent="0.2">
      <c r="A1147" s="3" t="s">
        <v>32</v>
      </c>
      <c r="B1147" s="2">
        <v>7</v>
      </c>
      <c r="C1147" s="3" t="s">
        <v>16</v>
      </c>
    </row>
    <row r="1148" spans="1:3" x14ac:dyDescent="0.2">
      <c r="A1148" s="3" t="s">
        <v>32</v>
      </c>
      <c r="B1148" s="2">
        <v>7</v>
      </c>
      <c r="C1148" s="3" t="s">
        <v>16</v>
      </c>
    </row>
    <row r="1149" spans="1:3" x14ac:dyDescent="0.2">
      <c r="A1149" s="3" t="s">
        <v>32</v>
      </c>
      <c r="B1149" s="2">
        <v>7</v>
      </c>
      <c r="C1149" s="3" t="s">
        <v>16</v>
      </c>
    </row>
    <row r="1150" spans="1:3" x14ac:dyDescent="0.2">
      <c r="A1150" s="11" t="s">
        <v>32</v>
      </c>
      <c r="B1150" s="7">
        <v>7</v>
      </c>
      <c r="C1150" s="11" t="s">
        <v>16</v>
      </c>
    </row>
    <row r="1151" spans="1:3" x14ac:dyDescent="0.2">
      <c r="A1151" s="11" t="s">
        <v>32</v>
      </c>
      <c r="B1151" s="7">
        <v>7</v>
      </c>
      <c r="C1151" s="11" t="s">
        <v>16</v>
      </c>
    </row>
    <row r="1152" spans="1:3" x14ac:dyDescent="0.2">
      <c r="A1152" s="11" t="s">
        <v>32</v>
      </c>
      <c r="B1152" s="7">
        <v>7</v>
      </c>
      <c r="C1152" s="11" t="s">
        <v>16</v>
      </c>
    </row>
    <row r="1153" spans="1:3" x14ac:dyDescent="0.2">
      <c r="A1153" s="11" t="s">
        <v>32</v>
      </c>
      <c r="B1153" s="7">
        <v>7</v>
      </c>
      <c r="C1153" s="11" t="s">
        <v>16</v>
      </c>
    </row>
    <row r="1154" spans="1:3" x14ac:dyDescent="0.2">
      <c r="A1154" s="11" t="s">
        <v>32</v>
      </c>
      <c r="B1154" s="7">
        <v>7</v>
      </c>
      <c r="C1154" s="11" t="s">
        <v>16</v>
      </c>
    </row>
    <row r="1155" spans="1:3" x14ac:dyDescent="0.2">
      <c r="A1155" s="11" t="s">
        <v>32</v>
      </c>
      <c r="B1155" s="7">
        <v>7</v>
      </c>
      <c r="C1155" s="11" t="s">
        <v>16</v>
      </c>
    </row>
    <row r="1156" spans="1:3" x14ac:dyDescent="0.2">
      <c r="A1156" s="11" t="s">
        <v>32</v>
      </c>
      <c r="B1156" s="7">
        <v>7</v>
      </c>
      <c r="C1156" s="11" t="s">
        <v>16</v>
      </c>
    </row>
    <row r="1157" spans="1:3" x14ac:dyDescent="0.2">
      <c r="A1157" s="11" t="s">
        <v>32</v>
      </c>
      <c r="B1157" s="7">
        <v>7</v>
      </c>
      <c r="C1157" s="11" t="s">
        <v>16</v>
      </c>
    </row>
    <row r="1158" spans="1:3" x14ac:dyDescent="0.2">
      <c r="A1158" s="11" t="s">
        <v>32</v>
      </c>
      <c r="B1158" s="7">
        <v>7</v>
      </c>
      <c r="C1158" s="11" t="s">
        <v>16</v>
      </c>
    </row>
    <row r="1159" spans="1:3" x14ac:dyDescent="0.2">
      <c r="A1159" s="11" t="s">
        <v>32</v>
      </c>
      <c r="B1159" s="7">
        <v>7</v>
      </c>
      <c r="C1159" s="11" t="s">
        <v>16</v>
      </c>
    </row>
    <row r="1160" spans="1:3" x14ac:dyDescent="0.2">
      <c r="A1160" s="11" t="s">
        <v>32</v>
      </c>
      <c r="B1160" s="7">
        <v>7</v>
      </c>
      <c r="C1160" s="11" t="s">
        <v>16</v>
      </c>
    </row>
    <row r="1161" spans="1:3" x14ac:dyDescent="0.2">
      <c r="A1161" s="3" t="s">
        <v>32</v>
      </c>
      <c r="B1161" s="2">
        <v>8</v>
      </c>
      <c r="C1161" s="3" t="s">
        <v>16</v>
      </c>
    </row>
    <row r="1162" spans="1:3" x14ac:dyDescent="0.2">
      <c r="A1162" s="3" t="s">
        <v>32</v>
      </c>
      <c r="B1162" s="2">
        <v>8</v>
      </c>
      <c r="C1162" s="3" t="s">
        <v>16</v>
      </c>
    </row>
    <row r="1163" spans="1:3" x14ac:dyDescent="0.2">
      <c r="A1163" s="3" t="s">
        <v>32</v>
      </c>
      <c r="B1163" s="2">
        <v>8</v>
      </c>
      <c r="C1163" s="3" t="s">
        <v>16</v>
      </c>
    </row>
    <row r="1164" spans="1:3" x14ac:dyDescent="0.2">
      <c r="A1164" s="3" t="s">
        <v>32</v>
      </c>
      <c r="B1164" s="2">
        <v>8</v>
      </c>
      <c r="C1164" s="3" t="s">
        <v>16</v>
      </c>
    </row>
    <row r="1165" spans="1:3" x14ac:dyDescent="0.2">
      <c r="A1165" s="11" t="s">
        <v>32</v>
      </c>
      <c r="B1165" s="7">
        <v>8</v>
      </c>
      <c r="C1165" s="11" t="s">
        <v>16</v>
      </c>
    </row>
    <row r="1166" spans="1:3" x14ac:dyDescent="0.2">
      <c r="A1166" s="3" t="s">
        <v>32</v>
      </c>
      <c r="B1166" s="2">
        <v>9</v>
      </c>
      <c r="C1166" s="3" t="s">
        <v>16</v>
      </c>
    </row>
    <row r="1167" spans="1:3" x14ac:dyDescent="0.2">
      <c r="A1167" s="3" t="s">
        <v>32</v>
      </c>
      <c r="B1167" s="2">
        <v>9</v>
      </c>
      <c r="C1167" s="3" t="s">
        <v>16</v>
      </c>
    </row>
    <row r="1168" spans="1:3" x14ac:dyDescent="0.2">
      <c r="A1168" s="3" t="s">
        <v>32</v>
      </c>
      <c r="B1168" s="2">
        <v>9</v>
      </c>
      <c r="C1168" s="3" t="s">
        <v>16</v>
      </c>
    </row>
    <row r="1169" spans="1:3" x14ac:dyDescent="0.2">
      <c r="A1169" s="3" t="s">
        <v>32</v>
      </c>
      <c r="B1169" s="2">
        <v>9</v>
      </c>
      <c r="C1169" s="3" t="s">
        <v>16</v>
      </c>
    </row>
    <row r="1170" spans="1:3" x14ac:dyDescent="0.2">
      <c r="A1170" s="3" t="s">
        <v>32</v>
      </c>
      <c r="B1170" s="2">
        <v>9</v>
      </c>
      <c r="C1170" s="3" t="s">
        <v>16</v>
      </c>
    </row>
    <row r="1171" spans="1:3" x14ac:dyDescent="0.2">
      <c r="A1171" s="3" t="s">
        <v>32</v>
      </c>
      <c r="B1171" s="2">
        <v>9</v>
      </c>
      <c r="C1171" s="3" t="s">
        <v>16</v>
      </c>
    </row>
    <row r="1172" spans="1:3" x14ac:dyDescent="0.2">
      <c r="A1172" s="3" t="s">
        <v>32</v>
      </c>
      <c r="B1172" s="2">
        <v>9</v>
      </c>
      <c r="C1172" s="3" t="s">
        <v>16</v>
      </c>
    </row>
    <row r="1173" spans="1:3" x14ac:dyDescent="0.2">
      <c r="A1173" s="3" t="s">
        <v>32</v>
      </c>
      <c r="B1173" s="2">
        <v>9</v>
      </c>
      <c r="C1173" s="3" t="s">
        <v>16</v>
      </c>
    </row>
    <row r="1174" spans="1:3" x14ac:dyDescent="0.2">
      <c r="A1174" s="3" t="s">
        <v>32</v>
      </c>
      <c r="B1174" s="2">
        <v>9</v>
      </c>
      <c r="C1174" s="3" t="s">
        <v>16</v>
      </c>
    </row>
    <row r="1175" spans="1:3" x14ac:dyDescent="0.2">
      <c r="A1175" s="3" t="s">
        <v>32</v>
      </c>
      <c r="B1175" s="2">
        <v>9</v>
      </c>
      <c r="C1175" s="3" t="s">
        <v>16</v>
      </c>
    </row>
    <row r="1176" spans="1:3" x14ac:dyDescent="0.2">
      <c r="A1176" s="3" t="s">
        <v>32</v>
      </c>
      <c r="B1176" s="2">
        <v>9</v>
      </c>
      <c r="C1176" s="3" t="s">
        <v>16</v>
      </c>
    </row>
    <row r="1177" spans="1:3" x14ac:dyDescent="0.2">
      <c r="A1177" s="3" t="s">
        <v>32</v>
      </c>
      <c r="B1177" s="2">
        <v>9</v>
      </c>
      <c r="C1177" s="3" t="s">
        <v>16</v>
      </c>
    </row>
    <row r="1178" spans="1:3" x14ac:dyDescent="0.2">
      <c r="A1178" s="3" t="s">
        <v>32</v>
      </c>
      <c r="B1178" s="2">
        <v>9</v>
      </c>
      <c r="C1178" s="3" t="s">
        <v>16</v>
      </c>
    </row>
    <row r="1179" spans="1:3" x14ac:dyDescent="0.2">
      <c r="A1179" s="3" t="s">
        <v>32</v>
      </c>
      <c r="B1179" s="2">
        <v>9</v>
      </c>
      <c r="C1179" s="3" t="s">
        <v>16</v>
      </c>
    </row>
    <row r="1180" spans="1:3" x14ac:dyDescent="0.2">
      <c r="A1180" s="3" t="s">
        <v>32</v>
      </c>
      <c r="B1180" s="2">
        <v>9</v>
      </c>
      <c r="C1180" s="3" t="s">
        <v>16</v>
      </c>
    </row>
    <row r="1181" spans="1:3" x14ac:dyDescent="0.2">
      <c r="A1181" s="3" t="s">
        <v>32</v>
      </c>
      <c r="B1181" s="2">
        <v>9</v>
      </c>
      <c r="C1181" s="3" t="s">
        <v>16</v>
      </c>
    </row>
    <row r="1182" spans="1:3" x14ac:dyDescent="0.2">
      <c r="A1182" s="3" t="s">
        <v>32</v>
      </c>
      <c r="B1182" s="2">
        <v>9</v>
      </c>
      <c r="C1182" s="3" t="s">
        <v>16</v>
      </c>
    </row>
    <row r="1183" spans="1:3" x14ac:dyDescent="0.2">
      <c r="A1183" s="3" t="s">
        <v>32</v>
      </c>
      <c r="B1183" s="2">
        <v>9</v>
      </c>
      <c r="C1183" s="3" t="s">
        <v>16</v>
      </c>
    </row>
    <row r="1184" spans="1:3" x14ac:dyDescent="0.2">
      <c r="A1184" s="3" t="s">
        <v>32</v>
      </c>
      <c r="B1184" s="2">
        <v>9</v>
      </c>
      <c r="C1184" s="3" t="s">
        <v>16</v>
      </c>
    </row>
    <row r="1185" spans="1:3" x14ac:dyDescent="0.2">
      <c r="A1185" s="3" t="s">
        <v>32</v>
      </c>
      <c r="B1185" s="2">
        <v>9</v>
      </c>
      <c r="C1185" s="3" t="s">
        <v>16</v>
      </c>
    </row>
    <row r="1186" spans="1:3" x14ac:dyDescent="0.2">
      <c r="A1186" s="11" t="s">
        <v>32</v>
      </c>
      <c r="B1186" s="7">
        <v>9</v>
      </c>
      <c r="C1186" s="11" t="s">
        <v>16</v>
      </c>
    </row>
    <row r="1187" spans="1:3" x14ac:dyDescent="0.2">
      <c r="A1187" s="11" t="s">
        <v>32</v>
      </c>
      <c r="B1187" s="7">
        <v>9</v>
      </c>
      <c r="C1187" s="11" t="s">
        <v>16</v>
      </c>
    </row>
    <row r="1188" spans="1:3" x14ac:dyDescent="0.2">
      <c r="A1188" s="11" t="s">
        <v>32</v>
      </c>
      <c r="B1188" s="7">
        <v>9</v>
      </c>
      <c r="C1188" s="11" t="s">
        <v>16</v>
      </c>
    </row>
    <row r="1189" spans="1:3" x14ac:dyDescent="0.2">
      <c r="A1189" s="11" t="s">
        <v>32</v>
      </c>
      <c r="B1189" s="7">
        <v>9</v>
      </c>
      <c r="C1189" s="11" t="s">
        <v>16</v>
      </c>
    </row>
    <row r="1190" spans="1:3" x14ac:dyDescent="0.2">
      <c r="A1190" s="11" t="s">
        <v>32</v>
      </c>
      <c r="B1190" s="7">
        <v>9</v>
      </c>
      <c r="C1190" s="11" t="s">
        <v>16</v>
      </c>
    </row>
    <row r="1191" spans="1:3" x14ac:dyDescent="0.2">
      <c r="A1191" s="11" t="s">
        <v>32</v>
      </c>
      <c r="B1191" s="7">
        <v>9</v>
      </c>
      <c r="C1191" s="11" t="s">
        <v>16</v>
      </c>
    </row>
    <row r="1192" spans="1:3" x14ac:dyDescent="0.2">
      <c r="A1192" s="11" t="s">
        <v>32</v>
      </c>
      <c r="B1192" s="7">
        <v>9</v>
      </c>
      <c r="C1192" s="11" t="s">
        <v>16</v>
      </c>
    </row>
    <row r="1193" spans="1:3" x14ac:dyDescent="0.2">
      <c r="A1193" s="11" t="s">
        <v>32</v>
      </c>
      <c r="B1193" s="7">
        <v>9</v>
      </c>
      <c r="C1193" s="11" t="s">
        <v>16</v>
      </c>
    </row>
    <row r="1194" spans="1:3" x14ac:dyDescent="0.2">
      <c r="A1194" s="3" t="s">
        <v>32</v>
      </c>
      <c r="B1194" s="2">
        <v>10</v>
      </c>
      <c r="C1194" s="3" t="s">
        <v>16</v>
      </c>
    </row>
    <row r="1195" spans="1:3" x14ac:dyDescent="0.2">
      <c r="A1195" s="3" t="s">
        <v>32</v>
      </c>
      <c r="B1195" s="7">
        <v>10</v>
      </c>
      <c r="C1195" s="11" t="s">
        <v>16</v>
      </c>
    </row>
    <row r="1196" spans="1:3" x14ac:dyDescent="0.2">
      <c r="A1196" s="3" t="s">
        <v>32</v>
      </c>
      <c r="B1196" s="7">
        <v>10</v>
      </c>
      <c r="C1196" s="11" t="s">
        <v>16</v>
      </c>
    </row>
    <row r="1197" spans="1:3" x14ac:dyDescent="0.2">
      <c r="A1197" s="3" t="s">
        <v>32</v>
      </c>
      <c r="B1197" s="7">
        <v>10</v>
      </c>
      <c r="C1197" s="11" t="s">
        <v>16</v>
      </c>
    </row>
    <row r="1198" spans="1:3" x14ac:dyDescent="0.2">
      <c r="A1198" s="3" t="s">
        <v>32</v>
      </c>
      <c r="B1198" s="7">
        <v>10</v>
      </c>
      <c r="C1198" s="11" t="s">
        <v>16</v>
      </c>
    </row>
    <row r="1199" spans="1:3" x14ac:dyDescent="0.2">
      <c r="A1199" s="3" t="s">
        <v>32</v>
      </c>
      <c r="B1199" s="7">
        <v>10</v>
      </c>
      <c r="C1199" s="11" t="s">
        <v>16</v>
      </c>
    </row>
    <row r="1200" spans="1:3" x14ac:dyDescent="0.2">
      <c r="A1200" s="3" t="s">
        <v>32</v>
      </c>
      <c r="B1200" s="7">
        <v>10</v>
      </c>
      <c r="C1200" s="11" t="s">
        <v>16</v>
      </c>
    </row>
    <row r="1201" spans="1:3" x14ac:dyDescent="0.2">
      <c r="A1201" s="3" t="s">
        <v>32</v>
      </c>
      <c r="B1201" s="7">
        <v>10</v>
      </c>
      <c r="C1201" s="11" t="s">
        <v>16</v>
      </c>
    </row>
    <row r="1202" spans="1:3" x14ac:dyDescent="0.2">
      <c r="A1202" s="3" t="s">
        <v>32</v>
      </c>
      <c r="B1202" s="7">
        <v>10</v>
      </c>
      <c r="C1202" s="11" t="s">
        <v>16</v>
      </c>
    </row>
    <row r="1203" spans="1:3" x14ac:dyDescent="0.2">
      <c r="A1203" s="3" t="s">
        <v>32</v>
      </c>
      <c r="B1203" s="7">
        <v>10</v>
      </c>
      <c r="C1203" s="11" t="s">
        <v>16</v>
      </c>
    </row>
    <row r="1204" spans="1:3" x14ac:dyDescent="0.2">
      <c r="A1204" s="3" t="s">
        <v>32</v>
      </c>
      <c r="B1204" s="7">
        <v>10</v>
      </c>
      <c r="C1204" s="11" t="s">
        <v>16</v>
      </c>
    </row>
    <row r="1205" spans="1:3" x14ac:dyDescent="0.2">
      <c r="A1205" s="3" t="s">
        <v>32</v>
      </c>
      <c r="B1205" s="7">
        <v>10</v>
      </c>
      <c r="C1205" s="11" t="s">
        <v>16</v>
      </c>
    </row>
    <row r="1206" spans="1:3" x14ac:dyDescent="0.2">
      <c r="A1206" s="3" t="s">
        <v>32</v>
      </c>
      <c r="B1206" s="7">
        <v>10</v>
      </c>
      <c r="C1206" s="11" t="s">
        <v>16</v>
      </c>
    </row>
    <row r="1207" spans="1:3" x14ac:dyDescent="0.2">
      <c r="A1207" s="3" t="s">
        <v>32</v>
      </c>
      <c r="B1207" s="7">
        <v>10</v>
      </c>
      <c r="C1207" s="11" t="s">
        <v>16</v>
      </c>
    </row>
    <row r="1208" spans="1:3" x14ac:dyDescent="0.2">
      <c r="A1208" s="3" t="s">
        <v>32</v>
      </c>
      <c r="B1208" s="7">
        <v>10</v>
      </c>
      <c r="C1208" s="11" t="s">
        <v>16</v>
      </c>
    </row>
    <row r="1209" spans="1:3" x14ac:dyDescent="0.2">
      <c r="A1209" s="3" t="s">
        <v>32</v>
      </c>
      <c r="B1209" s="7">
        <v>10</v>
      </c>
      <c r="C1209" s="11" t="s">
        <v>16</v>
      </c>
    </row>
    <row r="1210" spans="1:3" x14ac:dyDescent="0.2">
      <c r="A1210" s="3" t="s">
        <v>32</v>
      </c>
      <c r="B1210" s="7">
        <v>10</v>
      </c>
      <c r="C1210" s="11" t="s">
        <v>16</v>
      </c>
    </row>
    <row r="1211" spans="1:3" x14ac:dyDescent="0.2">
      <c r="A1211" s="3" t="s">
        <v>32</v>
      </c>
      <c r="B1211" s="7">
        <v>10</v>
      </c>
      <c r="C1211" s="11" t="s">
        <v>16</v>
      </c>
    </row>
    <row r="1212" spans="1:3" x14ac:dyDescent="0.2">
      <c r="A1212" s="11" t="s">
        <v>32</v>
      </c>
      <c r="B1212" s="7">
        <v>9</v>
      </c>
      <c r="C1212" s="11" t="s">
        <v>9</v>
      </c>
    </row>
    <row r="1213" spans="1:3" x14ac:dyDescent="0.2">
      <c r="A1213" s="11" t="s">
        <v>32</v>
      </c>
      <c r="B1213" s="7">
        <v>1</v>
      </c>
      <c r="C1213" s="11" t="s">
        <v>5</v>
      </c>
    </row>
    <row r="1214" spans="1:3" x14ac:dyDescent="0.2">
      <c r="A1214" s="11" t="s">
        <v>32</v>
      </c>
      <c r="B1214" s="7">
        <v>1</v>
      </c>
      <c r="C1214" s="11" t="s">
        <v>5</v>
      </c>
    </row>
    <row r="1215" spans="1:3" x14ac:dyDescent="0.2">
      <c r="A1215" s="3" t="s">
        <v>32</v>
      </c>
      <c r="B1215" s="2">
        <v>2</v>
      </c>
      <c r="C1215" s="3" t="s">
        <v>5</v>
      </c>
    </row>
    <row r="1216" spans="1:3" x14ac:dyDescent="0.2">
      <c r="A1216" s="3" t="s">
        <v>32</v>
      </c>
      <c r="B1216" s="2">
        <v>3</v>
      </c>
      <c r="C1216" s="3" t="s">
        <v>5</v>
      </c>
    </row>
    <row r="1217" spans="1:3" x14ac:dyDescent="0.2">
      <c r="A1217" s="3" t="s">
        <v>32</v>
      </c>
      <c r="B1217" s="2">
        <v>3</v>
      </c>
      <c r="C1217" s="3" t="s">
        <v>5</v>
      </c>
    </row>
    <row r="1218" spans="1:3" x14ac:dyDescent="0.2">
      <c r="A1218" s="3" t="s">
        <v>32</v>
      </c>
      <c r="B1218" s="2">
        <v>3</v>
      </c>
      <c r="C1218" s="3" t="s">
        <v>5</v>
      </c>
    </row>
    <row r="1219" spans="1:3" x14ac:dyDescent="0.2">
      <c r="A1219" s="3" t="s">
        <v>32</v>
      </c>
      <c r="B1219" s="2">
        <v>3</v>
      </c>
      <c r="C1219" s="3" t="s">
        <v>5</v>
      </c>
    </row>
    <row r="1220" spans="1:3" x14ac:dyDescent="0.2">
      <c r="A1220" s="3" t="s">
        <v>32</v>
      </c>
      <c r="B1220" s="2">
        <v>3</v>
      </c>
      <c r="C1220" s="3" t="s">
        <v>5</v>
      </c>
    </row>
    <row r="1221" spans="1:3" x14ac:dyDescent="0.2">
      <c r="A1221" s="3" t="s">
        <v>32</v>
      </c>
      <c r="B1221" s="2">
        <v>5</v>
      </c>
      <c r="C1221" s="3" t="s">
        <v>5</v>
      </c>
    </row>
    <row r="1222" spans="1:3" x14ac:dyDescent="0.2">
      <c r="A1222" s="3" t="s">
        <v>32</v>
      </c>
      <c r="B1222" s="2">
        <v>5</v>
      </c>
      <c r="C1222" s="3" t="s">
        <v>5</v>
      </c>
    </row>
    <row r="1223" spans="1:3" x14ac:dyDescent="0.2">
      <c r="A1223" s="3" t="s">
        <v>32</v>
      </c>
      <c r="B1223" s="2">
        <v>5</v>
      </c>
      <c r="C1223" s="3" t="s">
        <v>5</v>
      </c>
    </row>
    <row r="1224" spans="1:3" x14ac:dyDescent="0.2">
      <c r="A1224" s="3" t="s">
        <v>32</v>
      </c>
      <c r="B1224" s="2">
        <v>5</v>
      </c>
      <c r="C1224" s="3" t="s">
        <v>5</v>
      </c>
    </row>
    <row r="1225" spans="1:3" x14ac:dyDescent="0.2">
      <c r="A1225" s="3" t="s">
        <v>32</v>
      </c>
      <c r="B1225" s="7">
        <v>5</v>
      </c>
      <c r="C1225" s="11" t="s">
        <v>5</v>
      </c>
    </row>
    <row r="1226" spans="1:3" x14ac:dyDescent="0.2">
      <c r="A1226" s="3" t="s">
        <v>32</v>
      </c>
      <c r="B1226" s="7">
        <v>6</v>
      </c>
      <c r="C1226" s="11" t="s">
        <v>5</v>
      </c>
    </row>
    <row r="1227" spans="1:3" x14ac:dyDescent="0.2">
      <c r="A1227" s="11" t="s">
        <v>32</v>
      </c>
      <c r="B1227" s="7">
        <v>7</v>
      </c>
      <c r="C1227" s="11" t="s">
        <v>5</v>
      </c>
    </row>
    <row r="1228" spans="1:3" x14ac:dyDescent="0.2">
      <c r="A1228" s="11" t="s">
        <v>32</v>
      </c>
      <c r="B1228" s="7">
        <v>7</v>
      </c>
      <c r="C1228" s="11" t="s">
        <v>5</v>
      </c>
    </row>
    <row r="1229" spans="1:3" x14ac:dyDescent="0.2">
      <c r="A1229" s="11" t="s">
        <v>32</v>
      </c>
      <c r="B1229" s="7">
        <v>7</v>
      </c>
      <c r="C1229" s="11" t="s">
        <v>5</v>
      </c>
    </row>
    <row r="1230" spans="1:3" x14ac:dyDescent="0.2">
      <c r="A1230" s="11" t="s">
        <v>32</v>
      </c>
      <c r="B1230" s="7">
        <v>7</v>
      </c>
      <c r="C1230" s="11" t="s">
        <v>5</v>
      </c>
    </row>
    <row r="1231" spans="1:3" x14ac:dyDescent="0.2">
      <c r="A1231" s="11" t="s">
        <v>32</v>
      </c>
      <c r="B1231" s="7">
        <v>7</v>
      </c>
      <c r="C1231" s="11" t="s">
        <v>5</v>
      </c>
    </row>
    <row r="1232" spans="1:3" x14ac:dyDescent="0.2">
      <c r="A1232" s="11" t="s">
        <v>32</v>
      </c>
      <c r="B1232" s="7">
        <v>7</v>
      </c>
      <c r="C1232" s="11" t="s">
        <v>5</v>
      </c>
    </row>
    <row r="1233" spans="1:3" x14ac:dyDescent="0.2">
      <c r="A1233" s="11" t="s">
        <v>32</v>
      </c>
      <c r="B1233" s="7">
        <v>7</v>
      </c>
      <c r="C1233" s="11" t="s">
        <v>5</v>
      </c>
    </row>
    <row r="1234" spans="1:3" x14ac:dyDescent="0.2">
      <c r="A1234" s="3" t="s">
        <v>32</v>
      </c>
      <c r="B1234" s="2">
        <v>8</v>
      </c>
      <c r="C1234" s="3" t="s">
        <v>5</v>
      </c>
    </row>
    <row r="1235" spans="1:3" x14ac:dyDescent="0.2">
      <c r="A1235" s="3" t="s">
        <v>32</v>
      </c>
      <c r="B1235" s="2">
        <v>8</v>
      </c>
      <c r="C1235" s="3" t="s">
        <v>5</v>
      </c>
    </row>
    <row r="1236" spans="1:3" x14ac:dyDescent="0.2">
      <c r="A1236" s="3" t="s">
        <v>32</v>
      </c>
      <c r="B1236" s="2">
        <v>8</v>
      </c>
      <c r="C1236" s="3" t="s">
        <v>5</v>
      </c>
    </row>
    <row r="1237" spans="1:3" x14ac:dyDescent="0.2">
      <c r="A1237" s="3" t="s">
        <v>32</v>
      </c>
      <c r="B1237" s="2">
        <v>8</v>
      </c>
      <c r="C1237" s="3" t="s">
        <v>5</v>
      </c>
    </row>
    <row r="1238" spans="1:3" x14ac:dyDescent="0.2">
      <c r="A1238" s="3" t="s">
        <v>32</v>
      </c>
      <c r="B1238" s="2">
        <v>8</v>
      </c>
      <c r="C1238" s="3" t="s">
        <v>5</v>
      </c>
    </row>
    <row r="1239" spans="1:3" x14ac:dyDescent="0.2">
      <c r="A1239" s="3" t="s">
        <v>32</v>
      </c>
      <c r="B1239" s="2">
        <v>8</v>
      </c>
      <c r="C1239" s="3" t="s">
        <v>5</v>
      </c>
    </row>
    <row r="1240" spans="1:3" x14ac:dyDescent="0.2">
      <c r="A1240" s="3" t="s">
        <v>32</v>
      </c>
      <c r="B1240" s="2">
        <v>8</v>
      </c>
      <c r="C1240" s="3" t="s">
        <v>5</v>
      </c>
    </row>
    <row r="1241" spans="1:3" x14ac:dyDescent="0.2">
      <c r="A1241" s="11" t="s">
        <v>32</v>
      </c>
      <c r="B1241" s="7">
        <v>8</v>
      </c>
      <c r="C1241" s="11" t="s">
        <v>5</v>
      </c>
    </row>
    <row r="1242" spans="1:3" x14ac:dyDescent="0.2">
      <c r="A1242" s="11" t="s">
        <v>32</v>
      </c>
      <c r="B1242" s="7">
        <v>8</v>
      </c>
      <c r="C1242" s="11" t="s">
        <v>5</v>
      </c>
    </row>
    <row r="1243" spans="1:3" x14ac:dyDescent="0.2">
      <c r="A1243" s="11" t="s">
        <v>32</v>
      </c>
      <c r="B1243" s="7">
        <v>8</v>
      </c>
      <c r="C1243" s="11" t="s">
        <v>5</v>
      </c>
    </row>
    <row r="1244" spans="1:3" x14ac:dyDescent="0.2">
      <c r="A1244" s="11" t="s">
        <v>32</v>
      </c>
      <c r="B1244" s="7">
        <v>8</v>
      </c>
      <c r="C1244" s="11" t="s">
        <v>5</v>
      </c>
    </row>
    <row r="1245" spans="1:3" x14ac:dyDescent="0.2">
      <c r="A1245" s="11" t="s">
        <v>32</v>
      </c>
      <c r="B1245" s="7">
        <v>8</v>
      </c>
      <c r="C1245" s="11" t="s">
        <v>5</v>
      </c>
    </row>
    <row r="1246" spans="1:3" x14ac:dyDescent="0.2">
      <c r="A1246" s="11" t="s">
        <v>32</v>
      </c>
      <c r="B1246" s="7">
        <v>8</v>
      </c>
      <c r="C1246" s="11" t="s">
        <v>5</v>
      </c>
    </row>
    <row r="1247" spans="1:3" x14ac:dyDescent="0.2">
      <c r="A1247" s="11" t="s">
        <v>32</v>
      </c>
      <c r="B1247" s="7">
        <v>8</v>
      </c>
      <c r="C1247" s="11" t="s">
        <v>5</v>
      </c>
    </row>
    <row r="1248" spans="1:3" x14ac:dyDescent="0.2">
      <c r="A1248" s="11" t="s">
        <v>32</v>
      </c>
      <c r="B1248" s="7">
        <v>8</v>
      </c>
      <c r="C1248" s="11" t="s">
        <v>5</v>
      </c>
    </row>
    <row r="1249" spans="1:3" x14ac:dyDescent="0.2">
      <c r="A1249" s="11" t="s">
        <v>32</v>
      </c>
      <c r="B1249" s="7">
        <v>8</v>
      </c>
      <c r="C1249" s="11" t="s">
        <v>5</v>
      </c>
    </row>
    <row r="1250" spans="1:3" x14ac:dyDescent="0.2">
      <c r="A1250" s="11" t="s">
        <v>32</v>
      </c>
      <c r="B1250" s="7">
        <v>8</v>
      </c>
      <c r="C1250" s="11" t="s">
        <v>5</v>
      </c>
    </row>
    <row r="1251" spans="1:3" x14ac:dyDescent="0.2">
      <c r="A1251" s="11" t="s">
        <v>32</v>
      </c>
      <c r="B1251" s="7">
        <v>8</v>
      </c>
      <c r="C1251" s="11" t="s">
        <v>5</v>
      </c>
    </row>
    <row r="1252" spans="1:3" x14ac:dyDescent="0.2">
      <c r="A1252" s="11" t="s">
        <v>32</v>
      </c>
      <c r="B1252" s="7">
        <v>8</v>
      </c>
      <c r="C1252" s="11" t="s">
        <v>5</v>
      </c>
    </row>
    <row r="1253" spans="1:3" x14ac:dyDescent="0.2">
      <c r="A1253" s="11" t="s">
        <v>32</v>
      </c>
      <c r="B1253" s="7">
        <v>8</v>
      </c>
      <c r="C1253" s="11" t="s">
        <v>5</v>
      </c>
    </row>
    <row r="1254" spans="1:3" x14ac:dyDescent="0.2">
      <c r="A1254" s="11" t="s">
        <v>32</v>
      </c>
      <c r="B1254" s="7">
        <v>8</v>
      </c>
      <c r="C1254" s="11" t="s">
        <v>5</v>
      </c>
    </row>
    <row r="1255" spans="1:3" x14ac:dyDescent="0.2">
      <c r="A1255" s="3" t="s">
        <v>32</v>
      </c>
      <c r="B1255" s="2">
        <v>9</v>
      </c>
      <c r="C1255" s="3" t="s">
        <v>5</v>
      </c>
    </row>
    <row r="1256" spans="1:3" x14ac:dyDescent="0.2">
      <c r="A1256" s="3" t="s">
        <v>32</v>
      </c>
      <c r="B1256" s="2">
        <v>9</v>
      </c>
      <c r="C1256" s="3" t="s">
        <v>5</v>
      </c>
    </row>
    <row r="1257" spans="1:3" x14ac:dyDescent="0.2">
      <c r="A1257" s="11" t="s">
        <v>32</v>
      </c>
      <c r="B1257" s="7">
        <v>9</v>
      </c>
      <c r="C1257" s="11" t="s">
        <v>5</v>
      </c>
    </row>
    <row r="1258" spans="1:3" x14ac:dyDescent="0.2">
      <c r="A1258" s="11" t="s">
        <v>32</v>
      </c>
      <c r="B1258" s="7">
        <v>9</v>
      </c>
      <c r="C1258" s="11" t="s">
        <v>5</v>
      </c>
    </row>
    <row r="1259" spans="1:3" x14ac:dyDescent="0.2">
      <c r="A1259" s="11" t="s">
        <v>32</v>
      </c>
      <c r="B1259" s="7">
        <v>9</v>
      </c>
      <c r="C1259" s="11" t="s">
        <v>5</v>
      </c>
    </row>
    <row r="1260" spans="1:3" x14ac:dyDescent="0.2">
      <c r="A1260" s="11" t="s">
        <v>32</v>
      </c>
      <c r="B1260" s="7">
        <v>9</v>
      </c>
      <c r="C1260" s="11" t="s">
        <v>5</v>
      </c>
    </row>
    <row r="1261" spans="1:3" x14ac:dyDescent="0.2">
      <c r="A1261" s="11" t="s">
        <v>32</v>
      </c>
      <c r="B1261" s="7">
        <v>9</v>
      </c>
      <c r="C1261" s="11" t="s">
        <v>5</v>
      </c>
    </row>
    <row r="1262" spans="1:3" x14ac:dyDescent="0.2">
      <c r="A1262" s="3" t="s">
        <v>32</v>
      </c>
      <c r="B1262" s="7">
        <v>10</v>
      </c>
      <c r="C1262" s="11" t="s">
        <v>5</v>
      </c>
    </row>
    <row r="1263" spans="1:3" x14ac:dyDescent="0.2">
      <c r="A1263" s="3" t="s">
        <v>32</v>
      </c>
      <c r="B1263" s="2">
        <v>2</v>
      </c>
      <c r="C1263" s="3" t="s">
        <v>34</v>
      </c>
    </row>
    <row r="1264" spans="1:3" x14ac:dyDescent="0.2">
      <c r="A1264" s="3" t="s">
        <v>32</v>
      </c>
      <c r="B1264" s="2">
        <v>2</v>
      </c>
      <c r="C1264" s="3" t="s">
        <v>34</v>
      </c>
    </row>
    <row r="1265" spans="1:3" x14ac:dyDescent="0.2">
      <c r="A1265" s="11" t="s">
        <v>32</v>
      </c>
      <c r="B1265" s="7">
        <v>7</v>
      </c>
      <c r="C1265" s="11" t="s">
        <v>34</v>
      </c>
    </row>
    <row r="1266" spans="1:3" x14ac:dyDescent="0.2">
      <c r="A1266" s="3" t="s">
        <v>32</v>
      </c>
      <c r="B1266" s="2">
        <v>8</v>
      </c>
      <c r="C1266" s="3" t="s">
        <v>34</v>
      </c>
    </row>
    <row r="1267" spans="1:3" x14ac:dyDescent="0.2">
      <c r="A1267" s="3" t="s">
        <v>32</v>
      </c>
      <c r="B1267" s="2">
        <v>1</v>
      </c>
      <c r="C1267" s="3" t="s">
        <v>8</v>
      </c>
    </row>
    <row r="1268" spans="1:3" x14ac:dyDescent="0.2">
      <c r="A1268" s="3" t="s">
        <v>32</v>
      </c>
      <c r="B1268" s="2">
        <v>1</v>
      </c>
      <c r="C1268" s="3" t="s">
        <v>8</v>
      </c>
    </row>
    <row r="1269" spans="1:3" x14ac:dyDescent="0.2">
      <c r="A1269" s="3" t="s">
        <v>32</v>
      </c>
      <c r="B1269" s="2">
        <v>1</v>
      </c>
      <c r="C1269" s="3" t="s">
        <v>8</v>
      </c>
    </row>
    <row r="1270" spans="1:3" x14ac:dyDescent="0.2">
      <c r="A1270" s="3" t="s">
        <v>32</v>
      </c>
      <c r="B1270" s="2">
        <v>1</v>
      </c>
      <c r="C1270" s="3" t="s">
        <v>8</v>
      </c>
    </row>
    <row r="1271" spans="1:3" x14ac:dyDescent="0.2">
      <c r="A1271" s="3" t="s">
        <v>32</v>
      </c>
      <c r="B1271" s="2">
        <v>1</v>
      </c>
      <c r="C1271" s="3" t="s">
        <v>8</v>
      </c>
    </row>
    <row r="1272" spans="1:3" x14ac:dyDescent="0.2">
      <c r="A1272" s="11" t="s">
        <v>32</v>
      </c>
      <c r="B1272" s="7">
        <v>1</v>
      </c>
      <c r="C1272" s="11" t="s">
        <v>8</v>
      </c>
    </row>
    <row r="1273" spans="1:3" x14ac:dyDescent="0.2">
      <c r="A1273" s="11" t="s">
        <v>32</v>
      </c>
      <c r="B1273" s="7">
        <v>1</v>
      </c>
      <c r="C1273" s="11" t="s">
        <v>8</v>
      </c>
    </row>
    <row r="1274" spans="1:3" x14ac:dyDescent="0.2">
      <c r="A1274" s="11" t="s">
        <v>32</v>
      </c>
      <c r="B1274" s="7">
        <v>1</v>
      </c>
      <c r="C1274" s="11" t="s">
        <v>8</v>
      </c>
    </row>
    <row r="1275" spans="1:3" x14ac:dyDescent="0.2">
      <c r="A1275" s="11" t="s">
        <v>32</v>
      </c>
      <c r="B1275" s="7">
        <v>1</v>
      </c>
      <c r="C1275" s="11" t="s">
        <v>8</v>
      </c>
    </row>
    <row r="1276" spans="1:3" x14ac:dyDescent="0.2">
      <c r="A1276" s="11" t="s">
        <v>32</v>
      </c>
      <c r="B1276" s="7">
        <v>1</v>
      </c>
      <c r="C1276" s="11" t="s">
        <v>8</v>
      </c>
    </row>
    <row r="1277" spans="1:3" x14ac:dyDescent="0.2">
      <c r="A1277" s="11" t="s">
        <v>32</v>
      </c>
      <c r="B1277" s="7">
        <v>1</v>
      </c>
      <c r="C1277" s="11" t="s">
        <v>8</v>
      </c>
    </row>
    <row r="1278" spans="1:3" x14ac:dyDescent="0.2">
      <c r="A1278" s="11" t="s">
        <v>32</v>
      </c>
      <c r="B1278" s="7">
        <v>1</v>
      </c>
      <c r="C1278" s="11" t="s">
        <v>8</v>
      </c>
    </row>
    <row r="1279" spans="1:3" x14ac:dyDescent="0.2">
      <c r="A1279" s="11" t="s">
        <v>32</v>
      </c>
      <c r="B1279" s="7">
        <v>1</v>
      </c>
      <c r="C1279" s="11" t="s">
        <v>8</v>
      </c>
    </row>
    <row r="1280" spans="1:3" x14ac:dyDescent="0.2">
      <c r="A1280" s="11" t="s">
        <v>32</v>
      </c>
      <c r="B1280" s="7">
        <v>1</v>
      </c>
      <c r="C1280" s="11" t="s">
        <v>8</v>
      </c>
    </row>
    <row r="1281" spans="1:3" x14ac:dyDescent="0.2">
      <c r="A1281" s="11" t="s">
        <v>32</v>
      </c>
      <c r="B1281" s="7">
        <v>1</v>
      </c>
      <c r="C1281" s="11" t="s">
        <v>8</v>
      </c>
    </row>
    <row r="1282" spans="1:3" x14ac:dyDescent="0.2">
      <c r="A1282" s="11" t="s">
        <v>32</v>
      </c>
      <c r="B1282" s="7">
        <v>1</v>
      </c>
      <c r="C1282" s="11" t="s">
        <v>8</v>
      </c>
    </row>
    <row r="1283" spans="1:3" x14ac:dyDescent="0.2">
      <c r="A1283" s="3" t="s">
        <v>32</v>
      </c>
      <c r="B1283" s="2">
        <v>3</v>
      </c>
      <c r="C1283" s="3" t="s">
        <v>8</v>
      </c>
    </row>
    <row r="1284" spans="1:3" x14ac:dyDescent="0.2">
      <c r="A1284" s="3" t="s">
        <v>32</v>
      </c>
      <c r="B1284" s="7">
        <v>3</v>
      </c>
      <c r="C1284" s="11" t="s">
        <v>8</v>
      </c>
    </row>
    <row r="1285" spans="1:3" x14ac:dyDescent="0.2">
      <c r="A1285" s="3" t="s">
        <v>32</v>
      </c>
      <c r="B1285" s="7">
        <v>3</v>
      </c>
      <c r="C1285" s="11" t="s">
        <v>8</v>
      </c>
    </row>
    <row r="1286" spans="1:3" x14ac:dyDescent="0.2">
      <c r="A1286" s="3" t="s">
        <v>32</v>
      </c>
      <c r="B1286" s="7">
        <v>3</v>
      </c>
      <c r="C1286" s="11" t="s">
        <v>8</v>
      </c>
    </row>
    <row r="1287" spans="1:3" x14ac:dyDescent="0.2">
      <c r="A1287" s="3" t="s">
        <v>32</v>
      </c>
      <c r="B1287" s="7">
        <v>4</v>
      </c>
      <c r="C1287" s="11" t="s">
        <v>8</v>
      </c>
    </row>
    <row r="1288" spans="1:3" x14ac:dyDescent="0.2">
      <c r="A1288" s="3" t="s">
        <v>32</v>
      </c>
      <c r="B1288" s="2">
        <v>5</v>
      </c>
      <c r="C1288" s="3" t="s">
        <v>8</v>
      </c>
    </row>
    <row r="1289" spans="1:3" x14ac:dyDescent="0.2">
      <c r="A1289" s="3" t="s">
        <v>32</v>
      </c>
      <c r="B1289" s="7">
        <v>5</v>
      </c>
      <c r="C1289" s="11" t="s">
        <v>8</v>
      </c>
    </row>
    <row r="1290" spans="1:3" x14ac:dyDescent="0.2">
      <c r="A1290" s="3" t="s">
        <v>32</v>
      </c>
      <c r="B1290" s="7">
        <v>5</v>
      </c>
      <c r="C1290" s="11" t="s">
        <v>8</v>
      </c>
    </row>
    <row r="1291" spans="1:3" x14ac:dyDescent="0.2">
      <c r="A1291" s="3" t="s">
        <v>32</v>
      </c>
      <c r="B1291" s="7">
        <v>5</v>
      </c>
      <c r="C1291" s="11" t="s">
        <v>8</v>
      </c>
    </row>
    <row r="1292" spans="1:3" x14ac:dyDescent="0.2">
      <c r="A1292" s="3" t="s">
        <v>32</v>
      </c>
      <c r="B1292" s="7">
        <v>5</v>
      </c>
      <c r="C1292" s="11" t="s">
        <v>8</v>
      </c>
    </row>
    <row r="1293" spans="1:3" x14ac:dyDescent="0.2">
      <c r="A1293" s="3" t="s">
        <v>32</v>
      </c>
      <c r="B1293" s="7">
        <v>5</v>
      </c>
      <c r="C1293" s="11" t="s">
        <v>8</v>
      </c>
    </row>
    <row r="1294" spans="1:3" x14ac:dyDescent="0.2">
      <c r="A1294" s="3" t="s">
        <v>32</v>
      </c>
      <c r="B1294" s="7">
        <v>5</v>
      </c>
      <c r="C1294" s="11" t="s">
        <v>8</v>
      </c>
    </row>
    <row r="1295" spans="1:3" x14ac:dyDescent="0.2">
      <c r="A1295" s="3" t="s">
        <v>32</v>
      </c>
      <c r="B1295" s="7">
        <v>5</v>
      </c>
      <c r="C1295" s="11" t="s">
        <v>8</v>
      </c>
    </row>
    <row r="1296" spans="1:3" x14ac:dyDescent="0.2">
      <c r="A1296" s="3" t="s">
        <v>32</v>
      </c>
      <c r="B1296" s="7">
        <v>5</v>
      </c>
      <c r="C1296" s="11" t="s">
        <v>8</v>
      </c>
    </row>
    <row r="1297" spans="1:3" x14ac:dyDescent="0.2">
      <c r="A1297" s="3" t="s">
        <v>32</v>
      </c>
      <c r="B1297" s="2">
        <v>6</v>
      </c>
      <c r="C1297" s="3" t="s">
        <v>8</v>
      </c>
    </row>
    <row r="1298" spans="1:3" x14ac:dyDescent="0.2">
      <c r="A1298" s="3" t="s">
        <v>32</v>
      </c>
      <c r="B1298" s="7">
        <v>6</v>
      </c>
      <c r="C1298" s="11" t="s">
        <v>8</v>
      </c>
    </row>
    <row r="1299" spans="1:3" x14ac:dyDescent="0.2">
      <c r="A1299" s="3" t="s">
        <v>32</v>
      </c>
      <c r="B1299" s="7">
        <v>6</v>
      </c>
      <c r="C1299" s="11" t="s">
        <v>8</v>
      </c>
    </row>
    <row r="1300" spans="1:3" x14ac:dyDescent="0.2">
      <c r="A1300" s="3" t="s">
        <v>32</v>
      </c>
      <c r="B1300" s="7">
        <v>6</v>
      </c>
      <c r="C1300" s="11" t="s">
        <v>8</v>
      </c>
    </row>
    <row r="1301" spans="1:3" x14ac:dyDescent="0.2">
      <c r="A1301" s="3" t="s">
        <v>32</v>
      </c>
      <c r="B1301" s="7">
        <v>6</v>
      </c>
      <c r="C1301" s="11" t="s">
        <v>8</v>
      </c>
    </row>
    <row r="1302" spans="1:3" x14ac:dyDescent="0.2">
      <c r="A1302" s="3" t="s">
        <v>32</v>
      </c>
      <c r="B1302" s="2">
        <v>8</v>
      </c>
      <c r="C1302" s="3" t="s">
        <v>8</v>
      </c>
    </row>
    <row r="1303" spans="1:3" x14ac:dyDescent="0.2">
      <c r="A1303" s="3" t="s">
        <v>32</v>
      </c>
      <c r="B1303" s="2">
        <v>8</v>
      </c>
      <c r="C1303" s="3" t="s">
        <v>8</v>
      </c>
    </row>
    <row r="1304" spans="1:3" x14ac:dyDescent="0.2">
      <c r="A1304" s="3" t="s">
        <v>32</v>
      </c>
      <c r="B1304" s="2">
        <v>9</v>
      </c>
      <c r="C1304" s="3" t="s">
        <v>8</v>
      </c>
    </row>
    <row r="1305" spans="1:3" x14ac:dyDescent="0.2">
      <c r="A1305" s="3" t="s">
        <v>32</v>
      </c>
      <c r="B1305" s="2">
        <v>9</v>
      </c>
      <c r="C1305" s="3" t="s">
        <v>8</v>
      </c>
    </row>
    <row r="1306" spans="1:3" x14ac:dyDescent="0.2">
      <c r="A1306" s="3" t="s">
        <v>32</v>
      </c>
      <c r="B1306" s="2">
        <v>9</v>
      </c>
      <c r="C1306" s="3" t="s">
        <v>8</v>
      </c>
    </row>
    <row r="1307" spans="1:3" x14ac:dyDescent="0.2">
      <c r="A1307" s="11" t="s">
        <v>32</v>
      </c>
      <c r="B1307" s="7">
        <v>9</v>
      </c>
      <c r="C1307" s="11" t="s">
        <v>8</v>
      </c>
    </row>
    <row r="1308" spans="1:3" x14ac:dyDescent="0.2">
      <c r="A1308" s="11" t="s">
        <v>32</v>
      </c>
      <c r="B1308" s="7">
        <v>9</v>
      </c>
      <c r="C1308" s="11" t="s">
        <v>8</v>
      </c>
    </row>
    <row r="1309" spans="1:3" x14ac:dyDescent="0.2">
      <c r="A1309" s="11" t="s">
        <v>32</v>
      </c>
      <c r="B1309" s="7">
        <v>9</v>
      </c>
      <c r="C1309" s="11" t="s">
        <v>8</v>
      </c>
    </row>
    <row r="1310" spans="1:3" x14ac:dyDescent="0.2">
      <c r="A1310" s="11" t="s">
        <v>32</v>
      </c>
      <c r="B1310" s="7">
        <v>9</v>
      </c>
      <c r="C1310" s="11" t="s">
        <v>8</v>
      </c>
    </row>
    <row r="1311" spans="1:3" x14ac:dyDescent="0.2">
      <c r="A1311" s="11" t="s">
        <v>32</v>
      </c>
      <c r="B1311" s="7">
        <v>9</v>
      </c>
      <c r="C1311" s="11" t="s">
        <v>8</v>
      </c>
    </row>
    <row r="1312" spans="1:3" x14ac:dyDescent="0.2">
      <c r="A1312" s="3" t="s">
        <v>32</v>
      </c>
      <c r="B1312" s="2">
        <v>10</v>
      </c>
      <c r="C1312" s="3" t="s">
        <v>14</v>
      </c>
    </row>
    <row r="1313" spans="1:3" x14ac:dyDescent="0.2">
      <c r="A1313" s="11" t="s">
        <v>32</v>
      </c>
      <c r="B1313" s="7">
        <v>1</v>
      </c>
      <c r="C1313" s="11" t="s">
        <v>17</v>
      </c>
    </row>
    <row r="1314" spans="1:3" x14ac:dyDescent="0.2">
      <c r="A1314" s="11" t="s">
        <v>32</v>
      </c>
      <c r="B1314" s="7">
        <v>1</v>
      </c>
      <c r="C1314" s="11" t="s">
        <v>17</v>
      </c>
    </row>
    <row r="1315" spans="1:3" x14ac:dyDescent="0.2">
      <c r="A1315" s="11" t="s">
        <v>32</v>
      </c>
      <c r="B1315" s="7">
        <v>2</v>
      </c>
      <c r="C1315" s="11" t="s">
        <v>17</v>
      </c>
    </row>
    <row r="1316" spans="1:3" x14ac:dyDescent="0.2">
      <c r="A1316" s="11" t="s">
        <v>32</v>
      </c>
      <c r="B1316" s="7">
        <v>2</v>
      </c>
      <c r="C1316" s="11" t="s">
        <v>17</v>
      </c>
    </row>
    <row r="1317" spans="1:3" x14ac:dyDescent="0.2">
      <c r="A1317" s="11" t="s">
        <v>32</v>
      </c>
      <c r="B1317" s="7">
        <v>2</v>
      </c>
      <c r="C1317" s="11" t="s">
        <v>17</v>
      </c>
    </row>
    <row r="1318" spans="1:3" x14ac:dyDescent="0.2">
      <c r="A1318" s="3" t="s">
        <v>32</v>
      </c>
      <c r="B1318" s="7">
        <v>3</v>
      </c>
      <c r="C1318" s="11" t="s">
        <v>17</v>
      </c>
    </row>
    <row r="1319" spans="1:3" x14ac:dyDescent="0.2">
      <c r="A1319" s="3" t="s">
        <v>32</v>
      </c>
      <c r="B1319" s="7">
        <v>3</v>
      </c>
      <c r="C1319" s="11" t="s">
        <v>17</v>
      </c>
    </row>
    <row r="1320" spans="1:3" x14ac:dyDescent="0.2">
      <c r="A1320" s="3" t="s">
        <v>32</v>
      </c>
      <c r="B1320" s="7">
        <v>3</v>
      </c>
      <c r="C1320" s="11" t="s">
        <v>17</v>
      </c>
    </row>
    <row r="1321" spans="1:3" x14ac:dyDescent="0.2">
      <c r="A1321" s="3" t="s">
        <v>32</v>
      </c>
      <c r="B1321" s="7">
        <v>3</v>
      </c>
      <c r="C1321" s="11" t="s">
        <v>17</v>
      </c>
    </row>
    <row r="1322" spans="1:3" x14ac:dyDescent="0.2">
      <c r="A1322" s="3" t="s">
        <v>32</v>
      </c>
      <c r="B1322" s="7">
        <v>3</v>
      </c>
      <c r="C1322" s="11" t="s">
        <v>17</v>
      </c>
    </row>
    <row r="1323" spans="1:3" x14ac:dyDescent="0.2">
      <c r="A1323" s="3" t="s">
        <v>32</v>
      </c>
      <c r="B1323" s="7">
        <v>3</v>
      </c>
      <c r="C1323" s="11" t="s">
        <v>17</v>
      </c>
    </row>
    <row r="1324" spans="1:3" x14ac:dyDescent="0.2">
      <c r="A1324" s="3" t="s">
        <v>32</v>
      </c>
      <c r="B1324" s="2">
        <v>4</v>
      </c>
      <c r="C1324" s="3" t="s">
        <v>17</v>
      </c>
    </row>
    <row r="1325" spans="1:3" x14ac:dyDescent="0.2">
      <c r="A1325" s="3" t="s">
        <v>32</v>
      </c>
      <c r="B1325" s="2">
        <v>4</v>
      </c>
      <c r="C1325" s="3" t="s">
        <v>17</v>
      </c>
    </row>
    <row r="1326" spans="1:3" x14ac:dyDescent="0.2">
      <c r="A1326" s="3" t="s">
        <v>32</v>
      </c>
      <c r="B1326" s="7">
        <v>4</v>
      </c>
      <c r="C1326" s="11" t="s">
        <v>17</v>
      </c>
    </row>
    <row r="1327" spans="1:3" x14ac:dyDescent="0.2">
      <c r="A1327" s="3" t="s">
        <v>32</v>
      </c>
      <c r="B1327" s="7">
        <v>4</v>
      </c>
      <c r="C1327" s="11" t="s">
        <v>17</v>
      </c>
    </row>
    <row r="1328" spans="1:3" x14ac:dyDescent="0.2">
      <c r="A1328" s="3" t="s">
        <v>32</v>
      </c>
      <c r="B1328" s="7">
        <v>5</v>
      </c>
      <c r="C1328" s="11" t="s">
        <v>17</v>
      </c>
    </row>
    <row r="1329" spans="1:3" x14ac:dyDescent="0.2">
      <c r="A1329" s="3" t="s">
        <v>32</v>
      </c>
      <c r="B1329" s="2">
        <v>6</v>
      </c>
      <c r="C1329" s="3" t="s">
        <v>17</v>
      </c>
    </row>
    <row r="1330" spans="1:3" x14ac:dyDescent="0.2">
      <c r="A1330" s="3" t="s">
        <v>32</v>
      </c>
      <c r="B1330" s="2">
        <v>6</v>
      </c>
      <c r="C1330" s="3" t="s">
        <v>17</v>
      </c>
    </row>
    <row r="1331" spans="1:3" x14ac:dyDescent="0.2">
      <c r="A1331" s="3" t="s">
        <v>32</v>
      </c>
      <c r="B1331" s="2">
        <v>6</v>
      </c>
      <c r="C1331" s="3" t="s">
        <v>17</v>
      </c>
    </row>
    <row r="1332" spans="1:3" x14ac:dyDescent="0.2">
      <c r="A1332" s="3" t="s">
        <v>32</v>
      </c>
      <c r="B1332" s="2">
        <v>6</v>
      </c>
      <c r="C1332" s="3" t="s">
        <v>17</v>
      </c>
    </row>
    <row r="1333" spans="1:3" x14ac:dyDescent="0.2">
      <c r="A1333" s="3" t="s">
        <v>32</v>
      </c>
      <c r="B1333" s="7">
        <v>6</v>
      </c>
      <c r="C1333" s="11" t="s">
        <v>17</v>
      </c>
    </row>
    <row r="1334" spans="1:3" x14ac:dyDescent="0.2">
      <c r="A1334" s="3" t="s">
        <v>32</v>
      </c>
      <c r="B1334" s="7">
        <v>6</v>
      </c>
      <c r="C1334" s="11" t="s">
        <v>17</v>
      </c>
    </row>
    <row r="1335" spans="1:3" x14ac:dyDescent="0.2">
      <c r="A1335" s="3" t="s">
        <v>32</v>
      </c>
      <c r="B1335" s="7">
        <v>6</v>
      </c>
      <c r="C1335" s="11" t="s">
        <v>17</v>
      </c>
    </row>
    <row r="1336" spans="1:3" x14ac:dyDescent="0.2">
      <c r="A1336" s="3" t="s">
        <v>32</v>
      </c>
      <c r="B1336" s="7">
        <v>6</v>
      </c>
      <c r="C1336" s="11" t="s">
        <v>17</v>
      </c>
    </row>
    <row r="1337" spans="1:3" x14ac:dyDescent="0.2">
      <c r="A1337" s="3" t="s">
        <v>32</v>
      </c>
      <c r="B1337" s="7">
        <v>6</v>
      </c>
      <c r="C1337" s="11" t="s">
        <v>17</v>
      </c>
    </row>
    <row r="1338" spans="1:3" x14ac:dyDescent="0.2">
      <c r="A1338" s="3" t="s">
        <v>32</v>
      </c>
      <c r="B1338" s="2">
        <v>8</v>
      </c>
      <c r="C1338" s="3" t="s">
        <v>17</v>
      </c>
    </row>
    <row r="1339" spans="1:3" x14ac:dyDescent="0.2">
      <c r="A1339" s="3" t="s">
        <v>32</v>
      </c>
      <c r="B1339" s="2">
        <v>8</v>
      </c>
      <c r="C1339" s="3" t="s">
        <v>17</v>
      </c>
    </row>
    <row r="1340" spans="1:3" x14ac:dyDescent="0.2">
      <c r="A1340" s="11" t="s">
        <v>32</v>
      </c>
      <c r="B1340" s="7">
        <v>9</v>
      </c>
      <c r="C1340" s="11" t="s">
        <v>17</v>
      </c>
    </row>
    <row r="1341" spans="1:3" x14ac:dyDescent="0.2">
      <c r="A1341" s="3" t="s">
        <v>32</v>
      </c>
      <c r="B1341" s="7">
        <v>10</v>
      </c>
      <c r="C1341" s="11" t="s">
        <v>17</v>
      </c>
    </row>
    <row r="1342" spans="1:3" x14ac:dyDescent="0.2">
      <c r="A1342" s="3" t="s">
        <v>32</v>
      </c>
      <c r="B1342" s="7">
        <v>10</v>
      </c>
      <c r="C1342" s="11" t="s">
        <v>17</v>
      </c>
    </row>
    <row r="1343" spans="1:3" x14ac:dyDescent="0.2">
      <c r="A1343" s="3" t="s">
        <v>32</v>
      </c>
      <c r="B1343" s="7">
        <v>10</v>
      </c>
      <c r="C1343" s="11" t="s">
        <v>17</v>
      </c>
    </row>
    <row r="1344" spans="1:3" x14ac:dyDescent="0.2">
      <c r="A1344" s="11" t="s">
        <v>32</v>
      </c>
      <c r="B1344" s="7">
        <v>8</v>
      </c>
      <c r="C1344" s="11" t="s">
        <v>30</v>
      </c>
    </row>
    <row r="1345" spans="1:3" x14ac:dyDescent="0.2">
      <c r="A1345" s="3" t="s">
        <v>32</v>
      </c>
      <c r="B1345" s="2">
        <v>1</v>
      </c>
      <c r="C1345" s="3" t="s">
        <v>11</v>
      </c>
    </row>
    <row r="1346" spans="1:3" x14ac:dyDescent="0.2">
      <c r="A1346" s="3" t="s">
        <v>32</v>
      </c>
      <c r="B1346" s="2">
        <v>1</v>
      </c>
      <c r="C1346" s="3" t="s">
        <v>11</v>
      </c>
    </row>
    <row r="1347" spans="1:3" x14ac:dyDescent="0.2">
      <c r="A1347" s="3" t="s">
        <v>32</v>
      </c>
      <c r="B1347" s="2">
        <v>1</v>
      </c>
      <c r="C1347" s="3" t="s">
        <v>11</v>
      </c>
    </row>
    <row r="1348" spans="1:3" x14ac:dyDescent="0.2">
      <c r="A1348" s="3" t="s">
        <v>32</v>
      </c>
      <c r="B1348" s="2">
        <v>2</v>
      </c>
      <c r="C1348" s="3" t="s">
        <v>11</v>
      </c>
    </row>
    <row r="1349" spans="1:3" x14ac:dyDescent="0.2">
      <c r="A1349" s="3" t="s">
        <v>32</v>
      </c>
      <c r="B1349" s="2">
        <v>2</v>
      </c>
      <c r="C1349" s="3" t="s">
        <v>11</v>
      </c>
    </row>
    <row r="1350" spans="1:3" x14ac:dyDescent="0.2">
      <c r="A1350" s="3" t="s">
        <v>32</v>
      </c>
      <c r="B1350" s="2">
        <v>2</v>
      </c>
      <c r="C1350" s="3" t="s">
        <v>11</v>
      </c>
    </row>
    <row r="1351" spans="1:3" x14ac:dyDescent="0.2">
      <c r="A1351" s="3" t="s">
        <v>32</v>
      </c>
      <c r="B1351" s="2">
        <v>3</v>
      </c>
      <c r="C1351" s="3" t="s">
        <v>11</v>
      </c>
    </row>
    <row r="1352" spans="1:3" x14ac:dyDescent="0.2">
      <c r="A1352" s="3" t="s">
        <v>32</v>
      </c>
      <c r="B1352" s="2">
        <v>3</v>
      </c>
      <c r="C1352" s="3" t="s">
        <v>11</v>
      </c>
    </row>
    <row r="1353" spans="1:3" x14ac:dyDescent="0.2">
      <c r="A1353" s="3" t="s">
        <v>32</v>
      </c>
      <c r="B1353" s="2">
        <v>3</v>
      </c>
      <c r="C1353" s="3" t="s">
        <v>11</v>
      </c>
    </row>
    <row r="1354" spans="1:3" x14ac:dyDescent="0.2">
      <c r="A1354" s="3" t="s">
        <v>32</v>
      </c>
      <c r="B1354" s="2">
        <v>3</v>
      </c>
      <c r="C1354" s="3" t="s">
        <v>11</v>
      </c>
    </row>
    <row r="1355" spans="1:3" x14ac:dyDescent="0.2">
      <c r="A1355" s="3" t="s">
        <v>32</v>
      </c>
      <c r="B1355" s="2">
        <v>3</v>
      </c>
      <c r="C1355" s="3" t="s">
        <v>11</v>
      </c>
    </row>
    <row r="1356" spans="1:3" x14ac:dyDescent="0.2">
      <c r="A1356" s="3" t="s">
        <v>32</v>
      </c>
      <c r="B1356" s="2">
        <v>3</v>
      </c>
      <c r="C1356" s="3" t="s">
        <v>11</v>
      </c>
    </row>
    <row r="1357" spans="1:3" x14ac:dyDescent="0.2">
      <c r="A1357" s="3" t="s">
        <v>32</v>
      </c>
      <c r="B1357" s="2">
        <v>3</v>
      </c>
      <c r="C1357" s="3" t="s">
        <v>11</v>
      </c>
    </row>
    <row r="1358" spans="1:3" x14ac:dyDescent="0.2">
      <c r="A1358" s="3" t="s">
        <v>32</v>
      </c>
      <c r="B1358" s="2">
        <v>3</v>
      </c>
      <c r="C1358" s="3" t="s">
        <v>11</v>
      </c>
    </row>
    <row r="1359" spans="1:3" x14ac:dyDescent="0.2">
      <c r="A1359" s="3" t="s">
        <v>32</v>
      </c>
      <c r="B1359" s="2">
        <v>4</v>
      </c>
      <c r="C1359" s="3" t="s">
        <v>11</v>
      </c>
    </row>
    <row r="1360" spans="1:3" x14ac:dyDescent="0.2">
      <c r="A1360" s="3" t="s">
        <v>32</v>
      </c>
      <c r="B1360" s="2">
        <v>4</v>
      </c>
      <c r="C1360" s="3" t="s">
        <v>11</v>
      </c>
    </row>
    <row r="1361" spans="1:3" x14ac:dyDescent="0.2">
      <c r="A1361" s="3" t="s">
        <v>32</v>
      </c>
      <c r="B1361" s="2">
        <v>4</v>
      </c>
      <c r="C1361" s="3" t="s">
        <v>11</v>
      </c>
    </row>
    <row r="1362" spans="1:3" x14ac:dyDescent="0.2">
      <c r="A1362" s="3" t="s">
        <v>32</v>
      </c>
      <c r="B1362" s="2">
        <v>4</v>
      </c>
      <c r="C1362" s="3" t="s">
        <v>11</v>
      </c>
    </row>
    <row r="1363" spans="1:3" x14ac:dyDescent="0.2">
      <c r="A1363" s="3" t="s">
        <v>32</v>
      </c>
      <c r="B1363" s="2">
        <v>4</v>
      </c>
      <c r="C1363" s="3" t="s">
        <v>11</v>
      </c>
    </row>
    <row r="1364" spans="1:3" x14ac:dyDescent="0.2">
      <c r="A1364" s="3" t="s">
        <v>32</v>
      </c>
      <c r="B1364" s="2">
        <v>5</v>
      </c>
      <c r="C1364" s="3" t="s">
        <v>11</v>
      </c>
    </row>
    <row r="1365" spans="1:3" x14ac:dyDescent="0.2">
      <c r="A1365" s="3" t="s">
        <v>32</v>
      </c>
      <c r="B1365" s="2">
        <v>5</v>
      </c>
      <c r="C1365" s="3" t="s">
        <v>11</v>
      </c>
    </row>
    <row r="1366" spans="1:3" x14ac:dyDescent="0.2">
      <c r="A1366" s="3" t="s">
        <v>32</v>
      </c>
      <c r="B1366" s="2">
        <v>5</v>
      </c>
      <c r="C1366" s="3" t="s">
        <v>11</v>
      </c>
    </row>
    <row r="1367" spans="1:3" x14ac:dyDescent="0.2">
      <c r="A1367" s="3" t="s">
        <v>32</v>
      </c>
      <c r="B1367" s="2">
        <v>5</v>
      </c>
      <c r="C1367" s="3" t="s">
        <v>11</v>
      </c>
    </row>
    <row r="1368" spans="1:3" x14ac:dyDescent="0.2">
      <c r="A1368" s="3" t="s">
        <v>32</v>
      </c>
      <c r="B1368" s="2">
        <v>5</v>
      </c>
      <c r="C1368" s="3" t="s">
        <v>11</v>
      </c>
    </row>
    <row r="1369" spans="1:3" x14ac:dyDescent="0.2">
      <c r="A1369" s="3" t="s">
        <v>32</v>
      </c>
      <c r="B1369" s="2">
        <v>5</v>
      </c>
      <c r="C1369" s="3" t="s">
        <v>11</v>
      </c>
    </row>
    <row r="1370" spans="1:3" x14ac:dyDescent="0.2">
      <c r="A1370" s="3" t="s">
        <v>32</v>
      </c>
      <c r="B1370" s="2">
        <v>6</v>
      </c>
      <c r="C1370" s="3" t="s">
        <v>11</v>
      </c>
    </row>
    <row r="1371" spans="1:3" x14ac:dyDescent="0.2">
      <c r="A1371" s="3" t="s">
        <v>32</v>
      </c>
      <c r="B1371" s="2">
        <v>6</v>
      </c>
      <c r="C1371" s="3" t="s">
        <v>11</v>
      </c>
    </row>
    <row r="1372" spans="1:3" x14ac:dyDescent="0.2">
      <c r="A1372" s="3" t="s">
        <v>32</v>
      </c>
      <c r="B1372" s="2">
        <v>6</v>
      </c>
      <c r="C1372" s="3" t="s">
        <v>11</v>
      </c>
    </row>
    <row r="1373" spans="1:3" x14ac:dyDescent="0.2">
      <c r="A1373" s="3" t="s">
        <v>32</v>
      </c>
      <c r="B1373" s="2">
        <v>6</v>
      </c>
      <c r="C1373" s="3" t="s">
        <v>11</v>
      </c>
    </row>
    <row r="1374" spans="1:3" x14ac:dyDescent="0.2">
      <c r="A1374" s="3" t="s">
        <v>32</v>
      </c>
      <c r="B1374" s="2">
        <v>6</v>
      </c>
      <c r="C1374" s="3" t="s">
        <v>11</v>
      </c>
    </row>
    <row r="1375" spans="1:3" x14ac:dyDescent="0.2">
      <c r="A1375" s="3" t="s">
        <v>32</v>
      </c>
      <c r="B1375" s="7">
        <v>6</v>
      </c>
      <c r="C1375" s="11" t="s">
        <v>11</v>
      </c>
    </row>
    <row r="1376" spans="1:3" x14ac:dyDescent="0.2">
      <c r="A1376" s="3" t="s">
        <v>32</v>
      </c>
      <c r="B1376" s="2">
        <v>7</v>
      </c>
      <c r="C1376" s="3" t="s">
        <v>11</v>
      </c>
    </row>
    <row r="1377" spans="1:3" x14ac:dyDescent="0.2">
      <c r="A1377" s="3" t="s">
        <v>32</v>
      </c>
      <c r="B1377" s="2">
        <v>7</v>
      </c>
      <c r="C1377" s="3" t="s">
        <v>11</v>
      </c>
    </row>
    <row r="1378" spans="1:3" x14ac:dyDescent="0.2">
      <c r="A1378" s="3" t="s">
        <v>32</v>
      </c>
      <c r="B1378" s="2">
        <v>7</v>
      </c>
      <c r="C1378" s="3" t="s">
        <v>11</v>
      </c>
    </row>
    <row r="1379" spans="1:3" x14ac:dyDescent="0.2">
      <c r="A1379" s="3" t="s">
        <v>32</v>
      </c>
      <c r="B1379" s="2">
        <v>7</v>
      </c>
      <c r="C1379" s="3" t="s">
        <v>11</v>
      </c>
    </row>
    <row r="1380" spans="1:3" x14ac:dyDescent="0.2">
      <c r="A1380" s="3" t="s">
        <v>32</v>
      </c>
      <c r="B1380" s="2">
        <v>7</v>
      </c>
      <c r="C1380" s="3" t="s">
        <v>11</v>
      </c>
    </row>
    <row r="1381" spans="1:3" x14ac:dyDescent="0.2">
      <c r="A1381" s="3" t="s">
        <v>32</v>
      </c>
      <c r="B1381" s="2">
        <v>7</v>
      </c>
      <c r="C1381" s="3" t="s">
        <v>11</v>
      </c>
    </row>
    <row r="1382" spans="1:3" x14ac:dyDescent="0.2">
      <c r="A1382" s="3" t="s">
        <v>32</v>
      </c>
      <c r="B1382" s="2">
        <v>7</v>
      </c>
      <c r="C1382" s="3" t="s">
        <v>11</v>
      </c>
    </row>
    <row r="1383" spans="1:3" x14ac:dyDescent="0.2">
      <c r="A1383" s="3" t="s">
        <v>32</v>
      </c>
      <c r="B1383" s="2">
        <v>7</v>
      </c>
      <c r="C1383" s="3" t="s">
        <v>11</v>
      </c>
    </row>
    <row r="1384" spans="1:3" x14ac:dyDescent="0.2">
      <c r="A1384" s="3" t="s">
        <v>32</v>
      </c>
      <c r="B1384" s="2">
        <v>7</v>
      </c>
      <c r="C1384" s="3" t="s">
        <v>11</v>
      </c>
    </row>
    <row r="1385" spans="1:3" x14ac:dyDescent="0.2">
      <c r="A1385" s="3" t="s">
        <v>32</v>
      </c>
      <c r="B1385" s="2">
        <v>7</v>
      </c>
      <c r="C1385" s="3" t="s">
        <v>11</v>
      </c>
    </row>
    <row r="1386" spans="1:3" x14ac:dyDescent="0.2">
      <c r="A1386" s="3" t="s">
        <v>32</v>
      </c>
      <c r="B1386" s="2">
        <v>7</v>
      </c>
      <c r="C1386" s="3" t="s">
        <v>11</v>
      </c>
    </row>
    <row r="1387" spans="1:3" x14ac:dyDescent="0.2">
      <c r="A1387" s="3" t="s">
        <v>32</v>
      </c>
      <c r="B1387" s="2">
        <v>8</v>
      </c>
      <c r="C1387" s="3" t="s">
        <v>11</v>
      </c>
    </row>
    <row r="1388" spans="1:3" x14ac:dyDescent="0.2">
      <c r="A1388" s="3" t="s">
        <v>32</v>
      </c>
      <c r="B1388" s="2">
        <v>8</v>
      </c>
      <c r="C1388" s="3" t="s">
        <v>11</v>
      </c>
    </row>
    <row r="1389" spans="1:3" x14ac:dyDescent="0.2">
      <c r="A1389" s="3" t="s">
        <v>32</v>
      </c>
      <c r="B1389" s="2">
        <v>8</v>
      </c>
      <c r="C1389" s="3" t="s">
        <v>11</v>
      </c>
    </row>
    <row r="1390" spans="1:3" x14ac:dyDescent="0.2">
      <c r="A1390" s="3" t="s">
        <v>32</v>
      </c>
      <c r="B1390" s="2">
        <v>10</v>
      </c>
      <c r="C1390" s="3" t="s">
        <v>11</v>
      </c>
    </row>
    <row r="1391" spans="1:3" x14ac:dyDescent="0.2">
      <c r="A1391" s="3" t="s">
        <v>32</v>
      </c>
      <c r="B1391" s="2">
        <v>2</v>
      </c>
      <c r="C1391" s="3" t="s">
        <v>6</v>
      </c>
    </row>
    <row r="1392" spans="1:3" x14ac:dyDescent="0.2">
      <c r="A1392" s="3" t="s">
        <v>32</v>
      </c>
      <c r="B1392" s="2">
        <v>2</v>
      </c>
      <c r="C1392" s="3" t="s">
        <v>6</v>
      </c>
    </row>
    <row r="1393" spans="1:3" x14ac:dyDescent="0.2">
      <c r="A1393" s="11" t="s">
        <v>32</v>
      </c>
      <c r="B1393" s="7">
        <v>2</v>
      </c>
      <c r="C1393" s="11" t="s">
        <v>6</v>
      </c>
    </row>
    <row r="1394" spans="1:3" x14ac:dyDescent="0.2">
      <c r="A1394" s="3" t="s">
        <v>32</v>
      </c>
      <c r="B1394" s="2">
        <v>4</v>
      </c>
      <c r="C1394" s="3" t="s">
        <v>6</v>
      </c>
    </row>
    <row r="1395" spans="1:3" x14ac:dyDescent="0.2">
      <c r="A1395" s="3" t="s">
        <v>32</v>
      </c>
      <c r="B1395" s="2">
        <v>4</v>
      </c>
      <c r="C1395" s="3" t="s">
        <v>6</v>
      </c>
    </row>
    <row r="1396" spans="1:3" x14ac:dyDescent="0.2">
      <c r="A1396" s="3" t="s">
        <v>32</v>
      </c>
      <c r="B1396" s="2">
        <v>4</v>
      </c>
      <c r="C1396" s="3" t="s">
        <v>6</v>
      </c>
    </row>
    <row r="1397" spans="1:3" x14ac:dyDescent="0.2">
      <c r="A1397" s="3" t="s">
        <v>32</v>
      </c>
      <c r="B1397" s="7">
        <v>4</v>
      </c>
      <c r="C1397" s="11" t="s">
        <v>6</v>
      </c>
    </row>
    <row r="1398" spans="1:3" x14ac:dyDescent="0.2">
      <c r="A1398" s="3" t="s">
        <v>32</v>
      </c>
      <c r="B1398" s="7">
        <v>5</v>
      </c>
      <c r="C1398" s="11" t="s">
        <v>6</v>
      </c>
    </row>
    <row r="1399" spans="1:3" x14ac:dyDescent="0.2">
      <c r="A1399" s="3" t="s">
        <v>32</v>
      </c>
      <c r="B1399" s="7">
        <v>6</v>
      </c>
      <c r="C1399" s="11" t="s">
        <v>6</v>
      </c>
    </row>
    <row r="1400" spans="1:3" x14ac:dyDescent="0.2">
      <c r="A1400" s="3" t="s">
        <v>32</v>
      </c>
      <c r="B1400" s="2">
        <v>7</v>
      </c>
      <c r="C1400" s="3" t="s">
        <v>6</v>
      </c>
    </row>
    <row r="1401" spans="1:3" x14ac:dyDescent="0.2">
      <c r="A1401" s="11" t="s">
        <v>32</v>
      </c>
      <c r="B1401" s="7">
        <v>7</v>
      </c>
      <c r="C1401" s="11" t="s">
        <v>6</v>
      </c>
    </row>
    <row r="1402" spans="1:3" x14ac:dyDescent="0.2">
      <c r="A1402" s="11" t="s">
        <v>32</v>
      </c>
      <c r="B1402" s="7">
        <v>7</v>
      </c>
      <c r="C1402" s="11" t="s">
        <v>6</v>
      </c>
    </row>
    <row r="1403" spans="1:3" x14ac:dyDescent="0.2">
      <c r="A1403" s="11" t="s">
        <v>32</v>
      </c>
      <c r="B1403" s="7">
        <v>7</v>
      </c>
      <c r="C1403" s="11" t="s">
        <v>6</v>
      </c>
    </row>
    <row r="1404" spans="1:3" x14ac:dyDescent="0.2">
      <c r="A1404" s="3" t="s">
        <v>32</v>
      </c>
      <c r="B1404" s="2">
        <v>8</v>
      </c>
      <c r="C1404" s="3" t="s">
        <v>6</v>
      </c>
    </row>
    <row r="1405" spans="1:3" x14ac:dyDescent="0.2">
      <c r="A1405" s="11" t="s">
        <v>32</v>
      </c>
      <c r="B1405" s="7">
        <v>8</v>
      </c>
      <c r="C1405" s="11" t="s">
        <v>6</v>
      </c>
    </row>
    <row r="1406" spans="1:3" x14ac:dyDescent="0.2">
      <c r="A1406" s="11" t="s">
        <v>32</v>
      </c>
      <c r="B1406" s="7">
        <v>8</v>
      </c>
      <c r="C1406" s="11" t="s">
        <v>6</v>
      </c>
    </row>
    <row r="1407" spans="1:3" x14ac:dyDescent="0.2">
      <c r="A1407" s="11" t="s">
        <v>32</v>
      </c>
      <c r="B1407" s="7">
        <v>9</v>
      </c>
      <c r="C1407" s="11" t="s">
        <v>6</v>
      </c>
    </row>
    <row r="1408" spans="1:3" x14ac:dyDescent="0.2">
      <c r="A1408" s="3" t="s">
        <v>32</v>
      </c>
      <c r="B1408" s="2">
        <v>10</v>
      </c>
      <c r="C1408" s="3" t="s">
        <v>6</v>
      </c>
    </row>
    <row r="1409" spans="1:3" x14ac:dyDescent="0.2">
      <c r="A1409" s="3" t="s">
        <v>32</v>
      </c>
      <c r="B1409" s="2">
        <v>10</v>
      </c>
      <c r="C1409" s="3" t="s">
        <v>6</v>
      </c>
    </row>
    <row r="1410" spans="1:3" x14ac:dyDescent="0.2">
      <c r="A1410" s="3" t="s">
        <v>32</v>
      </c>
      <c r="B1410" s="7">
        <v>10</v>
      </c>
      <c r="C1410" s="11" t="s">
        <v>6</v>
      </c>
    </row>
    <row r="1411" spans="1:3" x14ac:dyDescent="0.2">
      <c r="A1411" s="3" t="s">
        <v>32</v>
      </c>
      <c r="B1411" s="7">
        <v>10</v>
      </c>
      <c r="C1411" s="11" t="s">
        <v>6</v>
      </c>
    </row>
    <row r="1412" spans="1:3" x14ac:dyDescent="0.2">
      <c r="A1412" s="3" t="s">
        <v>32</v>
      </c>
      <c r="B1412" s="2">
        <v>5</v>
      </c>
      <c r="C1412" s="3" t="s">
        <v>37</v>
      </c>
    </row>
    <row r="1413" spans="1:3" x14ac:dyDescent="0.2">
      <c r="A1413" s="3" t="s">
        <v>32</v>
      </c>
      <c r="B1413" s="2">
        <v>5</v>
      </c>
      <c r="C1413" s="3" t="s">
        <v>37</v>
      </c>
    </row>
    <row r="1414" spans="1:3" x14ac:dyDescent="0.2">
      <c r="A1414" s="3" t="s">
        <v>32</v>
      </c>
      <c r="B1414" s="2">
        <v>5</v>
      </c>
      <c r="C1414" s="3" t="s">
        <v>37</v>
      </c>
    </row>
    <row r="1415" spans="1:3" x14ac:dyDescent="0.2">
      <c r="A1415" s="11" t="s">
        <v>32</v>
      </c>
      <c r="B1415" s="7">
        <v>1</v>
      </c>
      <c r="C1415" s="11" t="s">
        <v>12</v>
      </c>
    </row>
    <row r="1416" spans="1:3" x14ac:dyDescent="0.2">
      <c r="A1416" s="3" t="s">
        <v>32</v>
      </c>
      <c r="B1416" s="2">
        <v>2</v>
      </c>
      <c r="C1416" s="3" t="s">
        <v>12</v>
      </c>
    </row>
    <row r="1417" spans="1:3" x14ac:dyDescent="0.2">
      <c r="A1417" s="11" t="s">
        <v>32</v>
      </c>
      <c r="B1417" s="7">
        <v>2</v>
      </c>
      <c r="C1417" s="11" t="s">
        <v>12</v>
      </c>
    </row>
    <row r="1418" spans="1:3" x14ac:dyDescent="0.2">
      <c r="A1418" s="11" t="s">
        <v>32</v>
      </c>
      <c r="B1418" s="7">
        <v>2</v>
      </c>
      <c r="C1418" s="11" t="s">
        <v>12</v>
      </c>
    </row>
    <row r="1419" spans="1:3" x14ac:dyDescent="0.2">
      <c r="A1419" s="11" t="s">
        <v>32</v>
      </c>
      <c r="B1419" s="7">
        <v>2</v>
      </c>
      <c r="C1419" s="11" t="s">
        <v>12</v>
      </c>
    </row>
    <row r="1420" spans="1:3" x14ac:dyDescent="0.2">
      <c r="A1420" s="3" t="s">
        <v>32</v>
      </c>
      <c r="B1420" s="2">
        <v>3</v>
      </c>
      <c r="C1420" s="3" t="s">
        <v>12</v>
      </c>
    </row>
    <row r="1421" spans="1:3" x14ac:dyDescent="0.2">
      <c r="A1421" s="3" t="s">
        <v>32</v>
      </c>
      <c r="B1421" s="2">
        <v>4</v>
      </c>
      <c r="C1421" s="3" t="s">
        <v>12</v>
      </c>
    </row>
    <row r="1422" spans="1:3" x14ac:dyDescent="0.2">
      <c r="A1422" s="3" t="s">
        <v>32</v>
      </c>
      <c r="B1422" s="2">
        <v>4</v>
      </c>
      <c r="C1422" s="3" t="s">
        <v>12</v>
      </c>
    </row>
    <row r="1423" spans="1:3" x14ac:dyDescent="0.2">
      <c r="A1423" s="3" t="s">
        <v>32</v>
      </c>
      <c r="B1423" s="7">
        <v>4</v>
      </c>
      <c r="C1423" s="11" t="s">
        <v>12</v>
      </c>
    </row>
    <row r="1424" spans="1:3" x14ac:dyDescent="0.2">
      <c r="A1424" s="3" t="s">
        <v>32</v>
      </c>
      <c r="B1424" s="7">
        <v>4</v>
      </c>
      <c r="C1424" s="11" t="s">
        <v>12</v>
      </c>
    </row>
    <row r="1425" spans="1:3" x14ac:dyDescent="0.2">
      <c r="A1425" s="3" t="s">
        <v>32</v>
      </c>
      <c r="B1425" s="7">
        <v>4</v>
      </c>
      <c r="C1425" s="11" t="s">
        <v>12</v>
      </c>
    </row>
    <row r="1426" spans="1:3" x14ac:dyDescent="0.2">
      <c r="A1426" s="3" t="s">
        <v>32</v>
      </c>
      <c r="B1426" s="7">
        <v>4</v>
      </c>
      <c r="C1426" s="11" t="s">
        <v>12</v>
      </c>
    </row>
    <row r="1427" spans="1:3" x14ac:dyDescent="0.2">
      <c r="A1427" s="3" t="s">
        <v>32</v>
      </c>
      <c r="B1427" s="7">
        <v>4</v>
      </c>
      <c r="C1427" s="11" t="s">
        <v>12</v>
      </c>
    </row>
    <row r="1428" spans="1:3" x14ac:dyDescent="0.2">
      <c r="A1428" s="3" t="s">
        <v>32</v>
      </c>
      <c r="B1428" s="7">
        <v>4</v>
      </c>
      <c r="C1428" s="11" t="s">
        <v>12</v>
      </c>
    </row>
    <row r="1429" spans="1:3" x14ac:dyDescent="0.2">
      <c r="A1429" s="3" t="s">
        <v>32</v>
      </c>
      <c r="B1429" s="2">
        <v>5</v>
      </c>
      <c r="C1429" s="3" t="s">
        <v>12</v>
      </c>
    </row>
    <row r="1430" spans="1:3" x14ac:dyDescent="0.2">
      <c r="A1430" s="3" t="s">
        <v>32</v>
      </c>
      <c r="B1430" s="2">
        <v>5</v>
      </c>
      <c r="C1430" s="3" t="s">
        <v>12</v>
      </c>
    </row>
    <row r="1431" spans="1:3" x14ac:dyDescent="0.2">
      <c r="A1431" s="3" t="s">
        <v>32</v>
      </c>
      <c r="B1431" s="7">
        <v>5</v>
      </c>
      <c r="C1431" s="11" t="s">
        <v>12</v>
      </c>
    </row>
    <row r="1432" spans="1:3" x14ac:dyDescent="0.2">
      <c r="A1432" s="3" t="s">
        <v>32</v>
      </c>
      <c r="B1432" s="7">
        <v>5</v>
      </c>
      <c r="C1432" s="11" t="s">
        <v>12</v>
      </c>
    </row>
    <row r="1433" spans="1:3" x14ac:dyDescent="0.2">
      <c r="A1433" s="3" t="s">
        <v>32</v>
      </c>
      <c r="B1433" s="7">
        <v>5</v>
      </c>
      <c r="C1433" s="11" t="s">
        <v>12</v>
      </c>
    </row>
    <row r="1434" spans="1:3" x14ac:dyDescent="0.2">
      <c r="A1434" s="3" t="s">
        <v>32</v>
      </c>
      <c r="B1434" s="7">
        <v>6</v>
      </c>
      <c r="C1434" s="11" t="s">
        <v>12</v>
      </c>
    </row>
    <row r="1435" spans="1:3" x14ac:dyDescent="0.2">
      <c r="A1435" s="3" t="s">
        <v>32</v>
      </c>
      <c r="B1435" s="7">
        <v>6</v>
      </c>
      <c r="C1435" s="11" t="s">
        <v>12</v>
      </c>
    </row>
    <row r="1436" spans="1:3" x14ac:dyDescent="0.2">
      <c r="A1436" s="3" t="s">
        <v>32</v>
      </c>
      <c r="B1436" s="7">
        <v>6</v>
      </c>
      <c r="C1436" s="11" t="s">
        <v>12</v>
      </c>
    </row>
    <row r="1437" spans="1:3" x14ac:dyDescent="0.2">
      <c r="A1437" s="3" t="s">
        <v>32</v>
      </c>
      <c r="B1437" s="7">
        <v>6</v>
      </c>
      <c r="C1437" s="11" t="s">
        <v>12</v>
      </c>
    </row>
    <row r="1438" spans="1:3" x14ac:dyDescent="0.2">
      <c r="A1438" s="3" t="s">
        <v>32</v>
      </c>
      <c r="B1438" s="7">
        <v>6</v>
      </c>
      <c r="C1438" s="11" t="s">
        <v>12</v>
      </c>
    </row>
    <row r="1439" spans="1:3" x14ac:dyDescent="0.2">
      <c r="A1439" s="11" t="s">
        <v>32</v>
      </c>
      <c r="B1439" s="7">
        <v>7</v>
      </c>
      <c r="C1439" s="11" t="s">
        <v>12</v>
      </c>
    </row>
    <row r="1440" spans="1:3" x14ac:dyDescent="0.2">
      <c r="A1440" s="11" t="s">
        <v>32</v>
      </c>
      <c r="B1440" s="7">
        <v>7</v>
      </c>
      <c r="C1440" s="11" t="s">
        <v>12</v>
      </c>
    </row>
    <row r="1441" spans="1:3" x14ac:dyDescent="0.2">
      <c r="A1441" s="11" t="s">
        <v>32</v>
      </c>
      <c r="B1441" s="7">
        <v>7</v>
      </c>
      <c r="C1441" s="11" t="s">
        <v>12</v>
      </c>
    </row>
    <row r="1442" spans="1:3" x14ac:dyDescent="0.2">
      <c r="A1442" s="3" t="s">
        <v>32</v>
      </c>
      <c r="B1442" s="2">
        <v>8</v>
      </c>
      <c r="C1442" s="3" t="s">
        <v>12</v>
      </c>
    </row>
    <row r="1443" spans="1:3" x14ac:dyDescent="0.2">
      <c r="A1443" s="3" t="s">
        <v>32</v>
      </c>
      <c r="B1443" s="2">
        <v>8</v>
      </c>
      <c r="C1443" s="3" t="s">
        <v>12</v>
      </c>
    </row>
    <row r="1444" spans="1:3" x14ac:dyDescent="0.2">
      <c r="A1444" s="11" t="s">
        <v>32</v>
      </c>
      <c r="B1444" s="7">
        <v>8</v>
      </c>
      <c r="C1444" s="11" t="s">
        <v>12</v>
      </c>
    </row>
    <row r="1445" spans="1:3" x14ac:dyDescent="0.2">
      <c r="A1445" s="11" t="s">
        <v>32</v>
      </c>
      <c r="B1445" s="7">
        <v>8</v>
      </c>
      <c r="C1445" s="11" t="s">
        <v>12</v>
      </c>
    </row>
    <row r="1446" spans="1:3" x14ac:dyDescent="0.2">
      <c r="A1446" s="11" t="s">
        <v>32</v>
      </c>
      <c r="B1446" s="7">
        <v>8</v>
      </c>
      <c r="C1446" s="11" t="s">
        <v>12</v>
      </c>
    </row>
    <row r="1447" spans="1:3" x14ac:dyDescent="0.2">
      <c r="A1447" s="11" t="s">
        <v>32</v>
      </c>
      <c r="B1447" s="7">
        <v>9</v>
      </c>
      <c r="C1447" s="11" t="s">
        <v>12</v>
      </c>
    </row>
    <row r="1448" spans="1:3" x14ac:dyDescent="0.2">
      <c r="A1448" s="3" t="s">
        <v>32</v>
      </c>
      <c r="B1448" s="2">
        <v>10</v>
      </c>
      <c r="C1448" s="3" t="s">
        <v>12</v>
      </c>
    </row>
    <row r="1449" spans="1:3" x14ac:dyDescent="0.2">
      <c r="A1449" s="3" t="s">
        <v>32</v>
      </c>
      <c r="B1449" s="2">
        <v>10</v>
      </c>
      <c r="C1449" s="3" t="s">
        <v>12</v>
      </c>
    </row>
    <row r="1450" spans="1:3" x14ac:dyDescent="0.2">
      <c r="A1450" s="3" t="s">
        <v>32</v>
      </c>
      <c r="B1450" s="2">
        <v>1</v>
      </c>
      <c r="C1450" s="3" t="s">
        <v>10</v>
      </c>
    </row>
    <row r="1451" spans="1:3" x14ac:dyDescent="0.2">
      <c r="A1451" s="3" t="s">
        <v>32</v>
      </c>
      <c r="B1451" s="2">
        <v>1</v>
      </c>
      <c r="C1451" s="3" t="s">
        <v>10</v>
      </c>
    </row>
    <row r="1452" spans="1:3" x14ac:dyDescent="0.2">
      <c r="A1452" s="3" t="s">
        <v>32</v>
      </c>
      <c r="B1452" s="2">
        <v>1</v>
      </c>
      <c r="C1452" s="3" t="s">
        <v>10</v>
      </c>
    </row>
    <row r="1453" spans="1:3" x14ac:dyDescent="0.2">
      <c r="A1453" s="3" t="s">
        <v>32</v>
      </c>
      <c r="B1453" s="2">
        <v>1</v>
      </c>
      <c r="C1453" s="3" t="s">
        <v>10</v>
      </c>
    </row>
    <row r="1454" spans="1:3" x14ac:dyDescent="0.2">
      <c r="A1454" s="3" t="s">
        <v>32</v>
      </c>
      <c r="B1454" s="2">
        <v>1</v>
      </c>
      <c r="C1454" s="3" t="s">
        <v>10</v>
      </c>
    </row>
    <row r="1455" spans="1:3" x14ac:dyDescent="0.2">
      <c r="A1455" s="3" t="s">
        <v>32</v>
      </c>
      <c r="B1455" s="2">
        <v>1</v>
      </c>
      <c r="C1455" s="3" t="s">
        <v>10</v>
      </c>
    </row>
    <row r="1456" spans="1:3" x14ac:dyDescent="0.2">
      <c r="A1456" s="3" t="s">
        <v>32</v>
      </c>
      <c r="B1456" s="2">
        <v>1</v>
      </c>
      <c r="C1456" s="3" t="s">
        <v>10</v>
      </c>
    </row>
    <row r="1457" spans="1:3" x14ac:dyDescent="0.2">
      <c r="A1457" s="3" t="s">
        <v>32</v>
      </c>
      <c r="B1457" s="2">
        <v>1</v>
      </c>
      <c r="C1457" s="3" t="s">
        <v>10</v>
      </c>
    </row>
    <row r="1458" spans="1:3" x14ac:dyDescent="0.2">
      <c r="A1458" s="3" t="s">
        <v>32</v>
      </c>
      <c r="B1458" s="2">
        <v>1</v>
      </c>
      <c r="C1458" s="3" t="s">
        <v>10</v>
      </c>
    </row>
    <row r="1459" spans="1:3" x14ac:dyDescent="0.2">
      <c r="A1459" s="3" t="s">
        <v>32</v>
      </c>
      <c r="B1459" s="2">
        <v>1</v>
      </c>
      <c r="C1459" s="3" t="s">
        <v>10</v>
      </c>
    </row>
    <row r="1460" spans="1:3" x14ac:dyDescent="0.2">
      <c r="A1460" s="3" t="s">
        <v>32</v>
      </c>
      <c r="B1460" s="2">
        <v>1</v>
      </c>
      <c r="C1460" s="3" t="s">
        <v>10</v>
      </c>
    </row>
    <row r="1461" spans="1:3" x14ac:dyDescent="0.2">
      <c r="A1461" s="3" t="s">
        <v>32</v>
      </c>
      <c r="B1461" s="2">
        <v>1</v>
      </c>
      <c r="C1461" s="3" t="s">
        <v>10</v>
      </c>
    </row>
    <row r="1462" spans="1:3" x14ac:dyDescent="0.2">
      <c r="A1462" s="11" t="s">
        <v>32</v>
      </c>
      <c r="B1462" s="7">
        <v>1</v>
      </c>
      <c r="C1462" s="11" t="s">
        <v>10</v>
      </c>
    </row>
    <row r="1463" spans="1:3" x14ac:dyDescent="0.2">
      <c r="A1463" s="11" t="s">
        <v>32</v>
      </c>
      <c r="B1463" s="7">
        <v>1</v>
      </c>
      <c r="C1463" s="11" t="s">
        <v>10</v>
      </c>
    </row>
    <row r="1464" spans="1:3" x14ac:dyDescent="0.2">
      <c r="A1464" s="11" t="s">
        <v>32</v>
      </c>
      <c r="B1464" s="7">
        <v>2</v>
      </c>
      <c r="C1464" s="11" t="s">
        <v>10</v>
      </c>
    </row>
    <row r="1465" spans="1:3" x14ac:dyDescent="0.2">
      <c r="A1465" s="3" t="s">
        <v>32</v>
      </c>
      <c r="B1465" s="2">
        <v>4</v>
      </c>
      <c r="C1465" s="3" t="s">
        <v>10</v>
      </c>
    </row>
    <row r="1466" spans="1:3" x14ac:dyDescent="0.2">
      <c r="A1466" s="3" t="s">
        <v>32</v>
      </c>
      <c r="B1466" s="2">
        <v>4</v>
      </c>
      <c r="C1466" s="3" t="s">
        <v>10</v>
      </c>
    </row>
    <row r="1467" spans="1:3" x14ac:dyDescent="0.2">
      <c r="A1467" s="3" t="s">
        <v>32</v>
      </c>
      <c r="B1467" s="2">
        <v>4</v>
      </c>
      <c r="C1467" s="3" t="s">
        <v>10</v>
      </c>
    </row>
    <row r="1468" spans="1:3" x14ac:dyDescent="0.2">
      <c r="A1468" s="3" t="s">
        <v>32</v>
      </c>
      <c r="B1468" s="2">
        <v>4</v>
      </c>
      <c r="C1468" s="3" t="s">
        <v>10</v>
      </c>
    </row>
    <row r="1469" spans="1:3" x14ac:dyDescent="0.2">
      <c r="A1469" s="3" t="s">
        <v>32</v>
      </c>
      <c r="B1469" s="2">
        <v>4</v>
      </c>
      <c r="C1469" s="3" t="s">
        <v>10</v>
      </c>
    </row>
    <row r="1470" spans="1:3" x14ac:dyDescent="0.2">
      <c r="A1470" s="3" t="s">
        <v>32</v>
      </c>
      <c r="B1470" s="7">
        <v>10</v>
      </c>
      <c r="C1470" s="11" t="s">
        <v>10</v>
      </c>
    </row>
    <row r="1471" spans="1:3" x14ac:dyDescent="0.2">
      <c r="A1471" s="3" t="s">
        <v>32</v>
      </c>
      <c r="B1471" s="7">
        <v>10</v>
      </c>
      <c r="C1471" s="11" t="s">
        <v>10</v>
      </c>
    </row>
    <row r="1472" spans="1:3" x14ac:dyDescent="0.2">
      <c r="A1472" s="3" t="s">
        <v>32</v>
      </c>
      <c r="B1472" s="2">
        <v>1</v>
      </c>
      <c r="C1472" s="3" t="s">
        <v>33</v>
      </c>
    </row>
    <row r="1473" spans="1:3" x14ac:dyDescent="0.2">
      <c r="A1473" s="3" t="s">
        <v>32</v>
      </c>
      <c r="B1473" s="2">
        <v>6</v>
      </c>
      <c r="C1473" s="3" t="s">
        <v>33</v>
      </c>
    </row>
    <row r="1474" spans="1:3" x14ac:dyDescent="0.2">
      <c r="A1474" s="3" t="s">
        <v>32</v>
      </c>
      <c r="B1474" s="2">
        <v>6</v>
      </c>
      <c r="C1474" s="3" t="s">
        <v>33</v>
      </c>
    </row>
    <row r="1475" spans="1:3" x14ac:dyDescent="0.2">
      <c r="A1475" s="3" t="s">
        <v>32</v>
      </c>
      <c r="B1475" s="2">
        <v>6</v>
      </c>
      <c r="C1475" s="3" t="s">
        <v>33</v>
      </c>
    </row>
    <row r="1476" spans="1:3" x14ac:dyDescent="0.2">
      <c r="A1476" s="3" t="s">
        <v>32</v>
      </c>
      <c r="B1476" s="2">
        <v>6</v>
      </c>
      <c r="C1476" s="3" t="s">
        <v>33</v>
      </c>
    </row>
    <row r="1477" spans="1:3" x14ac:dyDescent="0.2">
      <c r="A1477" s="3" t="s">
        <v>32</v>
      </c>
      <c r="B1477" s="2">
        <v>6</v>
      </c>
      <c r="C1477" s="3" t="s">
        <v>33</v>
      </c>
    </row>
    <row r="1478" spans="1:3" x14ac:dyDescent="0.2">
      <c r="A1478" s="11" t="s">
        <v>32</v>
      </c>
      <c r="B1478" s="7">
        <v>1</v>
      </c>
      <c r="C1478" s="11" t="s">
        <v>7</v>
      </c>
    </row>
    <row r="1479" spans="1:3" x14ac:dyDescent="0.2">
      <c r="A1479" s="11" t="s">
        <v>32</v>
      </c>
      <c r="B1479" s="7">
        <v>1</v>
      </c>
      <c r="C1479" s="11" t="s">
        <v>7</v>
      </c>
    </row>
    <row r="1480" spans="1:3" x14ac:dyDescent="0.2">
      <c r="A1480" s="11" t="s">
        <v>32</v>
      </c>
      <c r="B1480" s="7">
        <v>2</v>
      </c>
      <c r="C1480" s="11" t="s">
        <v>7</v>
      </c>
    </row>
    <row r="1481" spans="1:3" x14ac:dyDescent="0.2">
      <c r="A1481" s="3" t="s">
        <v>32</v>
      </c>
      <c r="B1481" s="7">
        <v>4</v>
      </c>
      <c r="C1481" s="11" t="s">
        <v>7</v>
      </c>
    </row>
    <row r="1482" spans="1:3" x14ac:dyDescent="0.2">
      <c r="A1482" s="3" t="s">
        <v>32</v>
      </c>
      <c r="B1482" s="7">
        <v>4</v>
      </c>
      <c r="C1482" s="11" t="s">
        <v>7</v>
      </c>
    </row>
    <row r="1483" spans="1:3" x14ac:dyDescent="0.2">
      <c r="A1483" s="3" t="s">
        <v>32</v>
      </c>
      <c r="B1483" s="7">
        <v>4</v>
      </c>
      <c r="C1483" s="11" t="s">
        <v>7</v>
      </c>
    </row>
    <row r="1484" spans="1:3" x14ac:dyDescent="0.2">
      <c r="A1484" s="3" t="s">
        <v>32</v>
      </c>
      <c r="B1484" s="7">
        <v>4</v>
      </c>
      <c r="C1484" s="11" t="s">
        <v>7</v>
      </c>
    </row>
    <row r="1485" spans="1:3" x14ac:dyDescent="0.2">
      <c r="A1485" s="3" t="s">
        <v>32</v>
      </c>
      <c r="B1485" s="7">
        <v>4</v>
      </c>
      <c r="C1485" s="11" t="s">
        <v>7</v>
      </c>
    </row>
    <row r="1486" spans="1:3" x14ac:dyDescent="0.2">
      <c r="A1486" s="3" t="s">
        <v>32</v>
      </c>
      <c r="B1486" s="7">
        <v>4</v>
      </c>
      <c r="C1486" s="11" t="s">
        <v>7</v>
      </c>
    </row>
    <row r="1487" spans="1:3" x14ac:dyDescent="0.2">
      <c r="A1487" s="3" t="s">
        <v>32</v>
      </c>
      <c r="B1487" s="7">
        <v>4</v>
      </c>
      <c r="C1487" s="11" t="s">
        <v>7</v>
      </c>
    </row>
    <row r="1488" spans="1:3" x14ac:dyDescent="0.2">
      <c r="A1488" s="3" t="s">
        <v>32</v>
      </c>
      <c r="B1488" s="7">
        <v>4</v>
      </c>
      <c r="C1488" s="11" t="s">
        <v>7</v>
      </c>
    </row>
    <row r="1489" spans="1:3" x14ac:dyDescent="0.2">
      <c r="A1489" s="3" t="s">
        <v>32</v>
      </c>
      <c r="B1489" s="7">
        <v>6</v>
      </c>
      <c r="C1489" s="11" t="s">
        <v>7</v>
      </c>
    </row>
    <row r="1490" spans="1:3" x14ac:dyDescent="0.2">
      <c r="A1490" s="3" t="s">
        <v>32</v>
      </c>
      <c r="B1490" s="7">
        <v>6</v>
      </c>
      <c r="C1490" s="11" t="s">
        <v>7</v>
      </c>
    </row>
    <row r="1491" spans="1:3" x14ac:dyDescent="0.2">
      <c r="A1491" s="11" t="s">
        <v>32</v>
      </c>
      <c r="B1491" s="7">
        <v>8</v>
      </c>
      <c r="C1491" s="11" t="s">
        <v>7</v>
      </c>
    </row>
    <row r="1492" spans="1:3" x14ac:dyDescent="0.2">
      <c r="A1492" s="11" t="s">
        <v>32</v>
      </c>
      <c r="B1492" s="7">
        <v>8</v>
      </c>
      <c r="C1492" s="11" t="s">
        <v>7</v>
      </c>
    </row>
    <row r="1493" spans="1:3" x14ac:dyDescent="0.2">
      <c r="A1493" s="11" t="s">
        <v>32</v>
      </c>
      <c r="B1493" s="7">
        <v>8</v>
      </c>
      <c r="C1493" s="11" t="s">
        <v>7</v>
      </c>
    </row>
    <row r="1494" spans="1:3" x14ac:dyDescent="0.2">
      <c r="A1494" s="11" t="s">
        <v>32</v>
      </c>
      <c r="B1494" s="7">
        <v>9</v>
      </c>
      <c r="C1494" s="11" t="s">
        <v>7</v>
      </c>
    </row>
    <row r="1495" spans="1:3" x14ac:dyDescent="0.2">
      <c r="A1495" s="11" t="s">
        <v>32</v>
      </c>
      <c r="B1495" s="7">
        <v>9</v>
      </c>
      <c r="C1495" s="11" t="s">
        <v>7</v>
      </c>
    </row>
    <row r="1496" spans="1:3" x14ac:dyDescent="0.2">
      <c r="A1496" s="11" t="s">
        <v>32</v>
      </c>
      <c r="B1496" s="7">
        <v>9</v>
      </c>
      <c r="C1496" s="11" t="s">
        <v>7</v>
      </c>
    </row>
    <row r="1497" spans="1:3" x14ac:dyDescent="0.2">
      <c r="A1497" s="3" t="s">
        <v>32</v>
      </c>
      <c r="B1497" s="2">
        <v>10</v>
      </c>
      <c r="C1497" s="3" t="s">
        <v>7</v>
      </c>
    </row>
    <row r="1498" spans="1:3" x14ac:dyDescent="0.2">
      <c r="A1498" s="3" t="s">
        <v>32</v>
      </c>
      <c r="B1498" s="2">
        <v>4</v>
      </c>
      <c r="C1498" s="3" t="s">
        <v>36</v>
      </c>
    </row>
    <row r="1499" spans="1:3" x14ac:dyDescent="0.2">
      <c r="A1499" s="3" t="s">
        <v>32</v>
      </c>
      <c r="B1499" s="2">
        <v>4</v>
      </c>
      <c r="C1499" s="3" t="s">
        <v>36</v>
      </c>
    </row>
    <row r="1500" spans="1:3" x14ac:dyDescent="0.2">
      <c r="A1500" s="3" t="s">
        <v>32</v>
      </c>
      <c r="B1500" s="2">
        <v>4</v>
      </c>
      <c r="C1500" s="3" t="s">
        <v>36</v>
      </c>
    </row>
    <row r="1501" spans="1:3" x14ac:dyDescent="0.2">
      <c r="A1501" s="3" t="s">
        <v>32</v>
      </c>
      <c r="B1501" s="2">
        <v>4</v>
      </c>
      <c r="C1501" s="3" t="s">
        <v>36</v>
      </c>
    </row>
    <row r="1502" spans="1:3" x14ac:dyDescent="0.2">
      <c r="A1502" s="3" t="s">
        <v>32</v>
      </c>
      <c r="B1502" s="2">
        <v>10</v>
      </c>
      <c r="C1502" s="3" t="s">
        <v>36</v>
      </c>
    </row>
    <row r="1503" spans="1:3" x14ac:dyDescent="0.2">
      <c r="A1503" s="3" t="s">
        <v>32</v>
      </c>
      <c r="B1503" s="2">
        <v>10</v>
      </c>
      <c r="C1503" s="3" t="s">
        <v>36</v>
      </c>
    </row>
    <row r="1504" spans="1:3" x14ac:dyDescent="0.2">
      <c r="A1504" s="3" t="s">
        <v>32</v>
      </c>
      <c r="B1504" s="2">
        <v>10</v>
      </c>
      <c r="C1504" s="3" t="s">
        <v>36</v>
      </c>
    </row>
    <row r="1505" spans="1:3" x14ac:dyDescent="0.2">
      <c r="A1505" s="3" t="s">
        <v>32</v>
      </c>
      <c r="B1505" s="2">
        <v>10</v>
      </c>
      <c r="C1505" s="3" t="s">
        <v>36</v>
      </c>
    </row>
    <row r="1506" spans="1:3" x14ac:dyDescent="0.2">
      <c r="A1506" s="3" t="s">
        <v>32</v>
      </c>
      <c r="B1506" s="2">
        <v>10</v>
      </c>
      <c r="C1506" s="3" t="s">
        <v>36</v>
      </c>
    </row>
    <row r="1507" spans="1:3" x14ac:dyDescent="0.2">
      <c r="A1507" s="3" t="s">
        <v>32</v>
      </c>
      <c r="B1507" s="2">
        <v>10</v>
      </c>
      <c r="C1507" s="3" t="s">
        <v>36</v>
      </c>
    </row>
    <row r="1508" spans="1:3" x14ac:dyDescent="0.2">
      <c r="A1508" s="3" t="s">
        <v>32</v>
      </c>
      <c r="B1508" s="2">
        <v>10</v>
      </c>
      <c r="C1508" s="3" t="s">
        <v>36</v>
      </c>
    </row>
    <row r="1509" spans="1:3" x14ac:dyDescent="0.2">
      <c r="A1509" s="3" t="s">
        <v>32</v>
      </c>
      <c r="B1509" s="2">
        <v>10</v>
      </c>
      <c r="C1509" s="3" t="s">
        <v>36</v>
      </c>
    </row>
    <row r="1510" spans="1:3" x14ac:dyDescent="0.2">
      <c r="A1510" s="3" t="s">
        <v>32</v>
      </c>
      <c r="B1510" s="2">
        <v>10</v>
      </c>
      <c r="C1510" s="3" t="s">
        <v>36</v>
      </c>
    </row>
    <row r="1511" spans="1:3" x14ac:dyDescent="0.2">
      <c r="A1511" s="3" t="s">
        <v>32</v>
      </c>
      <c r="B1511" s="2">
        <v>10</v>
      </c>
      <c r="C1511" s="3" t="s">
        <v>36</v>
      </c>
    </row>
    <row r="1512" spans="1:3" x14ac:dyDescent="0.2">
      <c r="A1512" s="3" t="s">
        <v>35</v>
      </c>
      <c r="B1512" s="2">
        <v>5</v>
      </c>
      <c r="C1512" s="3" t="s">
        <v>13</v>
      </c>
    </row>
    <row r="1513" spans="1:3" x14ac:dyDescent="0.2">
      <c r="A1513" s="3" t="s">
        <v>35</v>
      </c>
      <c r="B1513" s="2">
        <v>9</v>
      </c>
      <c r="C1513" s="3" t="s">
        <v>13</v>
      </c>
    </row>
    <row r="1514" spans="1:3" x14ac:dyDescent="0.2">
      <c r="A1514" s="3" t="s">
        <v>35</v>
      </c>
      <c r="B1514" s="2">
        <v>9</v>
      </c>
      <c r="C1514" s="3" t="s">
        <v>13</v>
      </c>
    </row>
    <row r="1515" spans="1:3" x14ac:dyDescent="0.2">
      <c r="A1515" s="3" t="s">
        <v>35</v>
      </c>
      <c r="B1515" s="2">
        <v>9</v>
      </c>
      <c r="C1515" s="3" t="s">
        <v>13</v>
      </c>
    </row>
    <row r="1516" spans="1:3" x14ac:dyDescent="0.2">
      <c r="A1516" s="3" t="s">
        <v>35</v>
      </c>
      <c r="B1516" s="2">
        <v>9</v>
      </c>
      <c r="C1516" s="3" t="s">
        <v>13</v>
      </c>
    </row>
    <row r="1517" spans="1:3" x14ac:dyDescent="0.2">
      <c r="A1517" s="3" t="s">
        <v>35</v>
      </c>
      <c r="B1517" s="2">
        <v>9</v>
      </c>
      <c r="C1517" s="3" t="s">
        <v>13</v>
      </c>
    </row>
    <row r="1518" spans="1:3" x14ac:dyDescent="0.2">
      <c r="A1518" s="3" t="s">
        <v>35</v>
      </c>
      <c r="B1518" s="7">
        <v>10</v>
      </c>
      <c r="C1518" s="11" t="s">
        <v>13</v>
      </c>
    </row>
    <row r="1519" spans="1:3" x14ac:dyDescent="0.2">
      <c r="A1519" t="s">
        <v>35</v>
      </c>
      <c r="B1519" s="7">
        <v>5</v>
      </c>
      <c r="C1519" s="11" t="s">
        <v>23</v>
      </c>
    </row>
    <row r="1520" spans="1:3" x14ac:dyDescent="0.2">
      <c r="A1520" s="3" t="s">
        <v>35</v>
      </c>
      <c r="B1520" s="2">
        <v>1</v>
      </c>
      <c r="C1520" s="3" t="s">
        <v>16</v>
      </c>
    </row>
    <row r="1521" spans="1:3" x14ac:dyDescent="0.2">
      <c r="A1521" s="3" t="s">
        <v>35</v>
      </c>
      <c r="B1521" s="2">
        <v>1</v>
      </c>
      <c r="C1521" s="3" t="s">
        <v>16</v>
      </c>
    </row>
    <row r="1522" spans="1:3" x14ac:dyDescent="0.2">
      <c r="A1522" s="3" t="s">
        <v>35</v>
      </c>
      <c r="B1522" s="2">
        <v>1</v>
      </c>
      <c r="C1522" s="3" t="s">
        <v>16</v>
      </c>
    </row>
    <row r="1523" spans="1:3" x14ac:dyDescent="0.2">
      <c r="A1523" s="3" t="s">
        <v>35</v>
      </c>
      <c r="B1523" s="2">
        <v>1</v>
      </c>
      <c r="C1523" s="3" t="s">
        <v>16</v>
      </c>
    </row>
    <row r="1524" spans="1:3" x14ac:dyDescent="0.2">
      <c r="A1524" s="3" t="s">
        <v>35</v>
      </c>
      <c r="B1524" s="2">
        <v>1</v>
      </c>
      <c r="C1524" s="3" t="s">
        <v>16</v>
      </c>
    </row>
    <row r="1525" spans="1:3" x14ac:dyDescent="0.2">
      <c r="A1525" s="3" t="s">
        <v>35</v>
      </c>
      <c r="B1525" s="2">
        <v>1</v>
      </c>
      <c r="C1525" s="3" t="s">
        <v>16</v>
      </c>
    </row>
    <row r="1526" spans="1:3" x14ac:dyDescent="0.2">
      <c r="A1526" s="3" t="s">
        <v>35</v>
      </c>
      <c r="B1526" s="2">
        <v>1</v>
      </c>
      <c r="C1526" s="3" t="s">
        <v>16</v>
      </c>
    </row>
    <row r="1527" spans="1:3" x14ac:dyDescent="0.2">
      <c r="A1527" s="3" t="s">
        <v>35</v>
      </c>
      <c r="B1527" s="2">
        <v>1</v>
      </c>
      <c r="C1527" s="3" t="s">
        <v>16</v>
      </c>
    </row>
    <row r="1528" spans="1:3" x14ac:dyDescent="0.2">
      <c r="A1528" s="3" t="s">
        <v>35</v>
      </c>
      <c r="B1528" s="2">
        <v>1</v>
      </c>
      <c r="C1528" s="3" t="s">
        <v>16</v>
      </c>
    </row>
    <row r="1529" spans="1:3" x14ac:dyDescent="0.2">
      <c r="A1529" s="3" t="s">
        <v>35</v>
      </c>
      <c r="B1529" s="2">
        <v>1</v>
      </c>
      <c r="C1529" s="3" t="s">
        <v>16</v>
      </c>
    </row>
    <row r="1530" spans="1:3" x14ac:dyDescent="0.2">
      <c r="A1530" s="3" t="s">
        <v>35</v>
      </c>
      <c r="B1530" s="2">
        <v>1</v>
      </c>
      <c r="C1530" s="3" t="s">
        <v>16</v>
      </c>
    </row>
    <row r="1531" spans="1:3" x14ac:dyDescent="0.2">
      <c r="A1531" s="3" t="s">
        <v>35</v>
      </c>
      <c r="B1531" s="2">
        <v>1</v>
      </c>
      <c r="C1531" s="11" t="s">
        <v>16</v>
      </c>
    </row>
    <row r="1532" spans="1:3" x14ac:dyDescent="0.2">
      <c r="A1532" s="3" t="s">
        <v>35</v>
      </c>
      <c r="B1532" s="2">
        <v>1</v>
      </c>
      <c r="C1532" s="11" t="s">
        <v>16</v>
      </c>
    </row>
    <row r="1533" spans="1:3" x14ac:dyDescent="0.2">
      <c r="A1533" s="3" t="s">
        <v>35</v>
      </c>
      <c r="B1533" s="2">
        <v>1</v>
      </c>
      <c r="C1533" s="11" t="s">
        <v>16</v>
      </c>
    </row>
    <row r="1534" spans="1:3" x14ac:dyDescent="0.2">
      <c r="A1534" s="3" t="s">
        <v>35</v>
      </c>
      <c r="B1534" s="2">
        <v>1</v>
      </c>
      <c r="C1534" s="11" t="s">
        <v>16</v>
      </c>
    </row>
    <row r="1535" spans="1:3" x14ac:dyDescent="0.2">
      <c r="A1535" s="3" t="s">
        <v>35</v>
      </c>
      <c r="B1535" s="2">
        <v>1</v>
      </c>
      <c r="C1535" s="11" t="s">
        <v>16</v>
      </c>
    </row>
    <row r="1536" spans="1:3" x14ac:dyDescent="0.2">
      <c r="A1536" s="3" t="s">
        <v>35</v>
      </c>
      <c r="B1536" s="2">
        <v>1</v>
      </c>
      <c r="C1536" s="11" t="s">
        <v>16</v>
      </c>
    </row>
    <row r="1537" spans="1:3" x14ac:dyDescent="0.2">
      <c r="A1537" s="3" t="s">
        <v>35</v>
      </c>
      <c r="B1537" s="2">
        <v>1</v>
      </c>
      <c r="C1537" s="11" t="s">
        <v>16</v>
      </c>
    </row>
    <row r="1538" spans="1:3" x14ac:dyDescent="0.2">
      <c r="A1538" s="3" t="s">
        <v>35</v>
      </c>
      <c r="B1538" s="2">
        <v>1</v>
      </c>
      <c r="C1538" s="11" t="s">
        <v>16</v>
      </c>
    </row>
    <row r="1539" spans="1:3" x14ac:dyDescent="0.2">
      <c r="A1539" s="3" t="s">
        <v>35</v>
      </c>
      <c r="B1539" s="2">
        <v>2</v>
      </c>
      <c r="C1539" s="3" t="s">
        <v>16</v>
      </c>
    </row>
    <row r="1540" spans="1:3" x14ac:dyDescent="0.2">
      <c r="A1540" s="3" t="s">
        <v>35</v>
      </c>
      <c r="B1540" s="2">
        <v>2</v>
      </c>
      <c r="C1540" s="3" t="s">
        <v>16</v>
      </c>
    </row>
    <row r="1541" spans="1:3" x14ac:dyDescent="0.2">
      <c r="A1541" s="3" t="s">
        <v>35</v>
      </c>
      <c r="B1541" s="2">
        <v>2</v>
      </c>
      <c r="C1541" s="3" t="s">
        <v>16</v>
      </c>
    </row>
    <row r="1542" spans="1:3" x14ac:dyDescent="0.2">
      <c r="A1542" s="3" t="s">
        <v>35</v>
      </c>
      <c r="B1542" s="2">
        <v>2</v>
      </c>
      <c r="C1542" s="3" t="s">
        <v>16</v>
      </c>
    </row>
    <row r="1543" spans="1:3" x14ac:dyDescent="0.2">
      <c r="A1543" s="3" t="s">
        <v>35</v>
      </c>
      <c r="B1543" s="2">
        <v>2</v>
      </c>
      <c r="C1543" s="3" t="s">
        <v>16</v>
      </c>
    </row>
    <row r="1544" spans="1:3" x14ac:dyDescent="0.2">
      <c r="A1544" s="3" t="s">
        <v>35</v>
      </c>
      <c r="B1544" s="2">
        <v>2</v>
      </c>
      <c r="C1544" s="3" t="s">
        <v>16</v>
      </c>
    </row>
    <row r="1545" spans="1:3" x14ac:dyDescent="0.2">
      <c r="A1545" s="3" t="s">
        <v>35</v>
      </c>
      <c r="B1545" s="2">
        <v>2</v>
      </c>
      <c r="C1545" s="3" t="s">
        <v>16</v>
      </c>
    </row>
    <row r="1546" spans="1:3" x14ac:dyDescent="0.2">
      <c r="A1546" t="s">
        <v>35</v>
      </c>
      <c r="B1546" s="7">
        <v>2</v>
      </c>
      <c r="C1546" s="11" t="s">
        <v>16</v>
      </c>
    </row>
    <row r="1547" spans="1:3" x14ac:dyDescent="0.2">
      <c r="A1547" t="s">
        <v>35</v>
      </c>
      <c r="B1547" s="7">
        <v>2</v>
      </c>
      <c r="C1547" s="11" t="s">
        <v>16</v>
      </c>
    </row>
    <row r="1548" spans="1:3" x14ac:dyDescent="0.2">
      <c r="A1548" t="s">
        <v>35</v>
      </c>
      <c r="B1548" s="7">
        <v>2</v>
      </c>
      <c r="C1548" s="11" t="s">
        <v>16</v>
      </c>
    </row>
    <row r="1549" spans="1:3" x14ac:dyDescent="0.2">
      <c r="A1549" t="s">
        <v>35</v>
      </c>
      <c r="B1549" s="7">
        <v>2</v>
      </c>
      <c r="C1549" s="11" t="s">
        <v>16</v>
      </c>
    </row>
    <row r="1550" spans="1:3" x14ac:dyDescent="0.2">
      <c r="A1550" t="s">
        <v>35</v>
      </c>
      <c r="B1550" s="7">
        <v>2</v>
      </c>
      <c r="C1550" s="11" t="s">
        <v>16</v>
      </c>
    </row>
    <row r="1551" spans="1:3" x14ac:dyDescent="0.2">
      <c r="A1551" t="s">
        <v>35</v>
      </c>
      <c r="B1551" s="7">
        <v>2</v>
      </c>
      <c r="C1551" s="11" t="s">
        <v>16</v>
      </c>
    </row>
    <row r="1552" spans="1:3" x14ac:dyDescent="0.2">
      <c r="A1552" t="s">
        <v>35</v>
      </c>
      <c r="B1552" s="7">
        <v>2</v>
      </c>
      <c r="C1552" s="11" t="s">
        <v>16</v>
      </c>
    </row>
    <row r="1553" spans="1:3" x14ac:dyDescent="0.2">
      <c r="A1553" t="s">
        <v>35</v>
      </c>
      <c r="B1553" s="7">
        <v>2</v>
      </c>
      <c r="C1553" s="11" t="s">
        <v>16</v>
      </c>
    </row>
    <row r="1554" spans="1:3" x14ac:dyDescent="0.2">
      <c r="A1554" t="s">
        <v>35</v>
      </c>
      <c r="B1554" s="7">
        <v>2</v>
      </c>
      <c r="C1554" s="11" t="s">
        <v>16</v>
      </c>
    </row>
    <row r="1555" spans="1:3" x14ac:dyDescent="0.2">
      <c r="A1555" t="s">
        <v>35</v>
      </c>
      <c r="B1555" s="7">
        <v>2</v>
      </c>
      <c r="C1555" s="11" t="s">
        <v>16</v>
      </c>
    </row>
    <row r="1556" spans="1:3" x14ac:dyDescent="0.2">
      <c r="A1556" t="s">
        <v>35</v>
      </c>
      <c r="B1556" s="7">
        <v>2</v>
      </c>
      <c r="C1556" s="11" t="s">
        <v>16</v>
      </c>
    </row>
    <row r="1557" spans="1:3" x14ac:dyDescent="0.2">
      <c r="A1557" t="s">
        <v>35</v>
      </c>
      <c r="B1557" s="7">
        <v>2</v>
      </c>
      <c r="C1557" s="11" t="s">
        <v>16</v>
      </c>
    </row>
    <row r="1558" spans="1:3" x14ac:dyDescent="0.2">
      <c r="A1558" t="s">
        <v>35</v>
      </c>
      <c r="B1558" s="7">
        <v>2</v>
      </c>
      <c r="C1558" s="11" t="s">
        <v>16</v>
      </c>
    </row>
    <row r="1559" spans="1:3" x14ac:dyDescent="0.2">
      <c r="A1559" s="3" t="s">
        <v>35</v>
      </c>
      <c r="B1559" s="2">
        <v>3</v>
      </c>
      <c r="C1559" s="3" t="s">
        <v>16</v>
      </c>
    </row>
    <row r="1560" spans="1:3" x14ac:dyDescent="0.2">
      <c r="A1560" s="3" t="s">
        <v>35</v>
      </c>
      <c r="B1560" s="2">
        <v>3</v>
      </c>
      <c r="C1560" s="3" t="s">
        <v>16</v>
      </c>
    </row>
    <row r="1561" spans="1:3" x14ac:dyDescent="0.2">
      <c r="A1561" s="3" t="s">
        <v>35</v>
      </c>
      <c r="B1561" s="2">
        <v>3</v>
      </c>
      <c r="C1561" s="3" t="s">
        <v>16</v>
      </c>
    </row>
    <row r="1562" spans="1:3" x14ac:dyDescent="0.2">
      <c r="A1562" s="3" t="s">
        <v>35</v>
      </c>
      <c r="B1562" s="2">
        <v>3</v>
      </c>
      <c r="C1562" s="3" t="s">
        <v>16</v>
      </c>
    </row>
    <row r="1563" spans="1:3" x14ac:dyDescent="0.2">
      <c r="A1563" s="3" t="s">
        <v>35</v>
      </c>
      <c r="B1563" s="2">
        <v>3</v>
      </c>
      <c r="C1563" s="3" t="s">
        <v>16</v>
      </c>
    </row>
    <row r="1564" spans="1:3" x14ac:dyDescent="0.2">
      <c r="A1564" s="3" t="s">
        <v>35</v>
      </c>
      <c r="B1564" s="2">
        <v>3</v>
      </c>
      <c r="C1564" s="3" t="s">
        <v>16</v>
      </c>
    </row>
    <row r="1565" spans="1:3" x14ac:dyDescent="0.2">
      <c r="A1565" s="3" t="s">
        <v>35</v>
      </c>
      <c r="B1565" s="2">
        <v>3</v>
      </c>
      <c r="C1565" s="3" t="s">
        <v>16</v>
      </c>
    </row>
    <row r="1566" spans="1:3" x14ac:dyDescent="0.2">
      <c r="A1566" s="3" t="s">
        <v>35</v>
      </c>
      <c r="B1566" s="2">
        <v>3</v>
      </c>
      <c r="C1566" s="3" t="s">
        <v>16</v>
      </c>
    </row>
    <row r="1567" spans="1:3" x14ac:dyDescent="0.2">
      <c r="A1567" s="3" t="s">
        <v>35</v>
      </c>
      <c r="B1567" s="2">
        <v>3</v>
      </c>
      <c r="C1567" s="3" t="s">
        <v>16</v>
      </c>
    </row>
    <row r="1568" spans="1:3" x14ac:dyDescent="0.2">
      <c r="A1568" t="s">
        <v>35</v>
      </c>
      <c r="B1568" s="7">
        <v>3</v>
      </c>
      <c r="C1568" s="11" t="s">
        <v>16</v>
      </c>
    </row>
    <row r="1569" spans="1:3" x14ac:dyDescent="0.2">
      <c r="A1569" t="s">
        <v>35</v>
      </c>
      <c r="B1569" s="7">
        <v>3</v>
      </c>
      <c r="C1569" s="11" t="s">
        <v>16</v>
      </c>
    </row>
    <row r="1570" spans="1:3" x14ac:dyDescent="0.2">
      <c r="A1570" t="s">
        <v>35</v>
      </c>
      <c r="B1570" s="7">
        <v>3</v>
      </c>
      <c r="C1570" s="11" t="s">
        <v>16</v>
      </c>
    </row>
    <row r="1571" spans="1:3" x14ac:dyDescent="0.2">
      <c r="A1571" t="s">
        <v>35</v>
      </c>
      <c r="B1571" s="7">
        <v>3</v>
      </c>
      <c r="C1571" s="11" t="s">
        <v>16</v>
      </c>
    </row>
    <row r="1572" spans="1:3" x14ac:dyDescent="0.2">
      <c r="A1572" t="s">
        <v>35</v>
      </c>
      <c r="B1572" s="7">
        <v>3</v>
      </c>
      <c r="C1572" s="11" t="s">
        <v>16</v>
      </c>
    </row>
    <row r="1573" spans="1:3" x14ac:dyDescent="0.2">
      <c r="A1573" t="s">
        <v>35</v>
      </c>
      <c r="B1573" s="7">
        <v>3</v>
      </c>
      <c r="C1573" s="11" t="s">
        <v>16</v>
      </c>
    </row>
    <row r="1574" spans="1:3" x14ac:dyDescent="0.2">
      <c r="A1574" t="s">
        <v>35</v>
      </c>
      <c r="B1574" s="7">
        <v>3</v>
      </c>
      <c r="C1574" s="11" t="s">
        <v>16</v>
      </c>
    </row>
    <row r="1575" spans="1:3" x14ac:dyDescent="0.2">
      <c r="A1575" t="s">
        <v>35</v>
      </c>
      <c r="B1575" s="7">
        <v>3</v>
      </c>
      <c r="C1575" s="11" t="s">
        <v>16</v>
      </c>
    </row>
    <row r="1576" spans="1:3" x14ac:dyDescent="0.2">
      <c r="A1576" t="s">
        <v>35</v>
      </c>
      <c r="B1576" s="7">
        <v>3</v>
      </c>
      <c r="C1576" s="11" t="s">
        <v>16</v>
      </c>
    </row>
    <row r="1577" spans="1:3" x14ac:dyDescent="0.2">
      <c r="A1577" s="3" t="s">
        <v>35</v>
      </c>
      <c r="B1577" s="2">
        <v>4</v>
      </c>
      <c r="C1577" s="3" t="s">
        <v>16</v>
      </c>
    </row>
    <row r="1578" spans="1:3" x14ac:dyDescent="0.2">
      <c r="A1578" s="3" t="s">
        <v>35</v>
      </c>
      <c r="B1578" s="2">
        <v>4</v>
      </c>
      <c r="C1578" s="3" t="s">
        <v>16</v>
      </c>
    </row>
    <row r="1579" spans="1:3" x14ac:dyDescent="0.2">
      <c r="A1579" s="3" t="s">
        <v>35</v>
      </c>
      <c r="B1579" s="2">
        <v>4</v>
      </c>
      <c r="C1579" s="3" t="s">
        <v>16</v>
      </c>
    </row>
    <row r="1580" spans="1:3" x14ac:dyDescent="0.2">
      <c r="A1580" s="3" t="s">
        <v>35</v>
      </c>
      <c r="B1580" s="2">
        <v>4</v>
      </c>
      <c r="C1580" s="3" t="s">
        <v>16</v>
      </c>
    </row>
    <row r="1581" spans="1:3" x14ac:dyDescent="0.2">
      <c r="A1581" s="3" t="s">
        <v>35</v>
      </c>
      <c r="B1581" s="2">
        <v>4</v>
      </c>
      <c r="C1581" s="3" t="s">
        <v>16</v>
      </c>
    </row>
    <row r="1582" spans="1:3" x14ac:dyDescent="0.2">
      <c r="A1582" t="s">
        <v>35</v>
      </c>
      <c r="B1582" s="7">
        <v>4</v>
      </c>
      <c r="C1582" s="11" t="s">
        <v>16</v>
      </c>
    </row>
    <row r="1583" spans="1:3" x14ac:dyDescent="0.2">
      <c r="A1583" t="s">
        <v>35</v>
      </c>
      <c r="B1583" s="7">
        <v>4</v>
      </c>
      <c r="C1583" s="11" t="s">
        <v>16</v>
      </c>
    </row>
    <row r="1584" spans="1:3" x14ac:dyDescent="0.2">
      <c r="A1584" t="s">
        <v>35</v>
      </c>
      <c r="B1584" s="7">
        <v>4</v>
      </c>
      <c r="C1584" s="11" t="s">
        <v>16</v>
      </c>
    </row>
    <row r="1585" spans="1:3" x14ac:dyDescent="0.2">
      <c r="A1585" t="s">
        <v>35</v>
      </c>
      <c r="B1585" s="7">
        <v>4</v>
      </c>
      <c r="C1585" s="11" t="s">
        <v>16</v>
      </c>
    </row>
    <row r="1586" spans="1:3" x14ac:dyDescent="0.2">
      <c r="A1586" t="s">
        <v>35</v>
      </c>
      <c r="B1586" s="7">
        <v>4</v>
      </c>
      <c r="C1586" s="11" t="s">
        <v>16</v>
      </c>
    </row>
    <row r="1587" spans="1:3" x14ac:dyDescent="0.2">
      <c r="A1587" t="s">
        <v>35</v>
      </c>
      <c r="B1587" s="7">
        <v>4</v>
      </c>
      <c r="C1587" s="11" t="s">
        <v>16</v>
      </c>
    </row>
    <row r="1588" spans="1:3" x14ac:dyDescent="0.2">
      <c r="A1588" t="s">
        <v>35</v>
      </c>
      <c r="B1588" s="7">
        <v>4</v>
      </c>
      <c r="C1588" s="11" t="s">
        <v>16</v>
      </c>
    </row>
    <row r="1589" spans="1:3" x14ac:dyDescent="0.2">
      <c r="A1589" t="s">
        <v>35</v>
      </c>
      <c r="B1589" s="7">
        <v>4</v>
      </c>
      <c r="C1589" s="11" t="s">
        <v>16</v>
      </c>
    </row>
    <row r="1590" spans="1:3" x14ac:dyDescent="0.2">
      <c r="A1590" t="s">
        <v>35</v>
      </c>
      <c r="B1590" s="7">
        <v>4</v>
      </c>
      <c r="C1590" s="11" t="s">
        <v>16</v>
      </c>
    </row>
    <row r="1591" spans="1:3" x14ac:dyDescent="0.2">
      <c r="A1591" t="s">
        <v>35</v>
      </c>
      <c r="B1591" s="7">
        <v>4</v>
      </c>
      <c r="C1591" s="11" t="s">
        <v>16</v>
      </c>
    </row>
    <row r="1592" spans="1:3" x14ac:dyDescent="0.2">
      <c r="A1592" t="s">
        <v>35</v>
      </c>
      <c r="B1592" s="7">
        <v>4</v>
      </c>
      <c r="C1592" s="11" t="s">
        <v>16</v>
      </c>
    </row>
    <row r="1593" spans="1:3" x14ac:dyDescent="0.2">
      <c r="A1593" t="s">
        <v>35</v>
      </c>
      <c r="B1593" s="7">
        <v>4</v>
      </c>
      <c r="C1593" s="11" t="s">
        <v>16</v>
      </c>
    </row>
    <row r="1594" spans="1:3" x14ac:dyDescent="0.2">
      <c r="A1594" s="3" t="s">
        <v>35</v>
      </c>
      <c r="B1594" s="2">
        <v>5</v>
      </c>
      <c r="C1594" s="3" t="s">
        <v>16</v>
      </c>
    </row>
    <row r="1595" spans="1:3" x14ac:dyDescent="0.2">
      <c r="A1595" s="3" t="s">
        <v>35</v>
      </c>
      <c r="B1595" s="2">
        <v>5</v>
      </c>
      <c r="C1595" s="3" t="s">
        <v>16</v>
      </c>
    </row>
    <row r="1596" spans="1:3" x14ac:dyDescent="0.2">
      <c r="A1596" s="3" t="s">
        <v>35</v>
      </c>
      <c r="B1596" s="2">
        <v>5</v>
      </c>
      <c r="C1596" s="3" t="s">
        <v>16</v>
      </c>
    </row>
    <row r="1597" spans="1:3" x14ac:dyDescent="0.2">
      <c r="A1597" s="3" t="s">
        <v>35</v>
      </c>
      <c r="B1597" s="2">
        <v>5</v>
      </c>
      <c r="C1597" s="3" t="s">
        <v>16</v>
      </c>
    </row>
    <row r="1598" spans="1:3" x14ac:dyDescent="0.2">
      <c r="A1598" s="3" t="s">
        <v>35</v>
      </c>
      <c r="B1598" s="2">
        <v>5</v>
      </c>
      <c r="C1598" s="3" t="s">
        <v>16</v>
      </c>
    </row>
    <row r="1599" spans="1:3" x14ac:dyDescent="0.2">
      <c r="A1599" s="3" t="s">
        <v>35</v>
      </c>
      <c r="B1599" s="2">
        <v>5</v>
      </c>
      <c r="C1599" s="3" t="s">
        <v>16</v>
      </c>
    </row>
    <row r="1600" spans="1:3" x14ac:dyDescent="0.2">
      <c r="A1600" s="3" t="s">
        <v>35</v>
      </c>
      <c r="B1600" s="2">
        <v>5</v>
      </c>
      <c r="C1600" s="3" t="s">
        <v>16</v>
      </c>
    </row>
    <row r="1601" spans="1:3" x14ac:dyDescent="0.2">
      <c r="A1601" t="s">
        <v>35</v>
      </c>
      <c r="B1601" s="7">
        <v>5</v>
      </c>
      <c r="C1601" s="11" t="s">
        <v>16</v>
      </c>
    </row>
    <row r="1602" spans="1:3" x14ac:dyDescent="0.2">
      <c r="A1602" t="s">
        <v>35</v>
      </c>
      <c r="B1602" s="7">
        <v>5</v>
      </c>
      <c r="C1602" s="11" t="s">
        <v>16</v>
      </c>
    </row>
    <row r="1603" spans="1:3" x14ac:dyDescent="0.2">
      <c r="A1603" t="s">
        <v>35</v>
      </c>
      <c r="B1603" s="7">
        <v>5</v>
      </c>
      <c r="C1603" s="11" t="s">
        <v>16</v>
      </c>
    </row>
    <row r="1604" spans="1:3" x14ac:dyDescent="0.2">
      <c r="A1604" t="s">
        <v>35</v>
      </c>
      <c r="B1604" s="7">
        <v>5</v>
      </c>
      <c r="C1604" s="11" t="s">
        <v>16</v>
      </c>
    </row>
    <row r="1605" spans="1:3" x14ac:dyDescent="0.2">
      <c r="A1605" t="s">
        <v>35</v>
      </c>
      <c r="B1605" s="7">
        <v>5</v>
      </c>
      <c r="C1605" s="11" t="s">
        <v>16</v>
      </c>
    </row>
    <row r="1606" spans="1:3" x14ac:dyDescent="0.2">
      <c r="A1606" t="s">
        <v>35</v>
      </c>
      <c r="B1606" s="7">
        <v>5</v>
      </c>
      <c r="C1606" s="11" t="s">
        <v>16</v>
      </c>
    </row>
    <row r="1607" spans="1:3" x14ac:dyDescent="0.2">
      <c r="A1607" s="3" t="s">
        <v>35</v>
      </c>
      <c r="B1607" s="7">
        <v>6</v>
      </c>
      <c r="C1607" s="11" t="s">
        <v>16</v>
      </c>
    </row>
    <row r="1608" spans="1:3" x14ac:dyDescent="0.2">
      <c r="A1608" s="3" t="s">
        <v>35</v>
      </c>
      <c r="B1608" s="7">
        <v>6</v>
      </c>
      <c r="C1608" s="11" t="s">
        <v>16</v>
      </c>
    </row>
    <row r="1609" spans="1:3" x14ac:dyDescent="0.2">
      <c r="A1609" s="3" t="s">
        <v>35</v>
      </c>
      <c r="B1609" s="7">
        <v>6</v>
      </c>
      <c r="C1609" s="11" t="s">
        <v>16</v>
      </c>
    </row>
    <row r="1610" spans="1:3" x14ac:dyDescent="0.2">
      <c r="A1610" s="3" t="s">
        <v>35</v>
      </c>
      <c r="B1610" s="7">
        <v>6</v>
      </c>
      <c r="C1610" s="11" t="s">
        <v>16</v>
      </c>
    </row>
    <row r="1611" spans="1:3" x14ac:dyDescent="0.2">
      <c r="A1611" s="3" t="s">
        <v>35</v>
      </c>
      <c r="B1611" s="7">
        <v>6</v>
      </c>
      <c r="C1611" s="11" t="s">
        <v>16</v>
      </c>
    </row>
    <row r="1612" spans="1:3" x14ac:dyDescent="0.2">
      <c r="A1612" s="3" t="s">
        <v>35</v>
      </c>
      <c r="B1612" s="7">
        <v>6</v>
      </c>
      <c r="C1612" s="11" t="s">
        <v>16</v>
      </c>
    </row>
    <row r="1613" spans="1:3" x14ac:dyDescent="0.2">
      <c r="A1613" s="3" t="s">
        <v>35</v>
      </c>
      <c r="B1613" s="7">
        <v>6</v>
      </c>
      <c r="C1613" s="11" t="s">
        <v>16</v>
      </c>
    </row>
    <row r="1614" spans="1:3" x14ac:dyDescent="0.2">
      <c r="A1614" s="3" t="s">
        <v>35</v>
      </c>
      <c r="B1614" s="7">
        <v>6</v>
      </c>
      <c r="C1614" s="11" t="s">
        <v>16</v>
      </c>
    </row>
    <row r="1615" spans="1:3" x14ac:dyDescent="0.2">
      <c r="A1615" s="3" t="s">
        <v>35</v>
      </c>
      <c r="B1615" s="7">
        <v>6</v>
      </c>
      <c r="C1615" s="11" t="s">
        <v>16</v>
      </c>
    </row>
    <row r="1616" spans="1:3" x14ac:dyDescent="0.2">
      <c r="A1616" s="3" t="s">
        <v>35</v>
      </c>
      <c r="B1616" s="7">
        <v>6</v>
      </c>
      <c r="C1616" s="11" t="s">
        <v>16</v>
      </c>
    </row>
    <row r="1617" spans="1:3" x14ac:dyDescent="0.2">
      <c r="A1617" s="3" t="s">
        <v>35</v>
      </c>
      <c r="B1617" s="7">
        <v>6</v>
      </c>
      <c r="C1617" s="11" t="s">
        <v>16</v>
      </c>
    </row>
    <row r="1618" spans="1:3" x14ac:dyDescent="0.2">
      <c r="A1618" s="3" t="s">
        <v>35</v>
      </c>
      <c r="B1618" s="7">
        <v>6</v>
      </c>
      <c r="C1618" s="11" t="s">
        <v>16</v>
      </c>
    </row>
    <row r="1619" spans="1:3" x14ac:dyDescent="0.2">
      <c r="A1619" s="3" t="s">
        <v>35</v>
      </c>
      <c r="B1619" s="7">
        <v>6</v>
      </c>
      <c r="C1619" s="11" t="s">
        <v>16</v>
      </c>
    </row>
    <row r="1620" spans="1:3" x14ac:dyDescent="0.2">
      <c r="A1620" s="3" t="s">
        <v>35</v>
      </c>
      <c r="B1620" s="7">
        <v>6</v>
      </c>
      <c r="C1620" s="11" t="s">
        <v>16</v>
      </c>
    </row>
    <row r="1621" spans="1:3" x14ac:dyDescent="0.2">
      <c r="A1621" s="3" t="s">
        <v>35</v>
      </c>
      <c r="B1621" s="7">
        <v>6</v>
      </c>
      <c r="C1621" s="11" t="s">
        <v>16</v>
      </c>
    </row>
    <row r="1622" spans="1:3" x14ac:dyDescent="0.2">
      <c r="A1622" s="3" t="s">
        <v>35</v>
      </c>
      <c r="B1622" s="7">
        <v>6</v>
      </c>
      <c r="C1622" s="11" t="s">
        <v>16</v>
      </c>
    </row>
    <row r="1623" spans="1:3" x14ac:dyDescent="0.2">
      <c r="A1623" s="3" t="s">
        <v>35</v>
      </c>
      <c r="B1623" s="7">
        <v>6</v>
      </c>
      <c r="C1623" s="11" t="s">
        <v>16</v>
      </c>
    </row>
    <row r="1624" spans="1:3" x14ac:dyDescent="0.2">
      <c r="A1624" s="3" t="s">
        <v>35</v>
      </c>
      <c r="B1624" s="7">
        <v>6</v>
      </c>
      <c r="C1624" s="11" t="s">
        <v>16</v>
      </c>
    </row>
    <row r="1625" spans="1:3" x14ac:dyDescent="0.2">
      <c r="A1625" s="3" t="s">
        <v>35</v>
      </c>
      <c r="B1625" s="7">
        <v>6</v>
      </c>
      <c r="C1625" s="11" t="s">
        <v>16</v>
      </c>
    </row>
    <row r="1626" spans="1:3" x14ac:dyDescent="0.2">
      <c r="A1626" s="3" t="s">
        <v>35</v>
      </c>
      <c r="B1626" s="7">
        <v>6</v>
      </c>
      <c r="C1626" s="11" t="s">
        <v>16</v>
      </c>
    </row>
    <row r="1627" spans="1:3" x14ac:dyDescent="0.2">
      <c r="A1627" s="3" t="s">
        <v>35</v>
      </c>
      <c r="B1627" s="7">
        <v>6</v>
      </c>
      <c r="C1627" s="11" t="s">
        <v>16</v>
      </c>
    </row>
    <row r="1628" spans="1:3" x14ac:dyDescent="0.2">
      <c r="A1628" s="3" t="s">
        <v>35</v>
      </c>
      <c r="B1628" s="7">
        <v>6</v>
      </c>
      <c r="C1628" s="11" t="s">
        <v>16</v>
      </c>
    </row>
    <row r="1629" spans="1:3" x14ac:dyDescent="0.2">
      <c r="A1629" s="3" t="s">
        <v>35</v>
      </c>
      <c r="B1629" s="7">
        <v>6</v>
      </c>
      <c r="C1629" s="11" t="s">
        <v>16</v>
      </c>
    </row>
    <row r="1630" spans="1:3" x14ac:dyDescent="0.2">
      <c r="A1630" s="3" t="s">
        <v>35</v>
      </c>
      <c r="B1630" s="7">
        <v>6</v>
      </c>
      <c r="C1630" s="11" t="s">
        <v>16</v>
      </c>
    </row>
    <row r="1631" spans="1:3" x14ac:dyDescent="0.2">
      <c r="A1631" s="3" t="s">
        <v>35</v>
      </c>
      <c r="B1631" s="7">
        <v>6</v>
      </c>
      <c r="C1631" s="11" t="s">
        <v>16</v>
      </c>
    </row>
    <row r="1632" spans="1:3" x14ac:dyDescent="0.2">
      <c r="A1632" s="3" t="s">
        <v>35</v>
      </c>
      <c r="B1632" s="7">
        <v>6</v>
      </c>
      <c r="C1632" s="11" t="s">
        <v>16</v>
      </c>
    </row>
    <row r="1633" spans="1:3" x14ac:dyDescent="0.2">
      <c r="A1633" s="3" t="s">
        <v>35</v>
      </c>
      <c r="B1633" s="7">
        <v>6</v>
      </c>
      <c r="C1633" s="11" t="s">
        <v>16</v>
      </c>
    </row>
    <row r="1634" spans="1:3" x14ac:dyDescent="0.2">
      <c r="A1634" s="3" t="s">
        <v>35</v>
      </c>
      <c r="B1634" s="7">
        <v>6</v>
      </c>
      <c r="C1634" s="11" t="s">
        <v>16</v>
      </c>
    </row>
    <row r="1635" spans="1:3" x14ac:dyDescent="0.2">
      <c r="A1635" s="3" t="s">
        <v>35</v>
      </c>
      <c r="B1635" s="7">
        <v>6</v>
      </c>
      <c r="C1635" s="11" t="s">
        <v>16</v>
      </c>
    </row>
    <row r="1636" spans="1:3" x14ac:dyDescent="0.2">
      <c r="A1636" s="3" t="s">
        <v>35</v>
      </c>
      <c r="B1636" s="7">
        <v>6</v>
      </c>
      <c r="C1636" s="11" t="s">
        <v>16</v>
      </c>
    </row>
    <row r="1637" spans="1:3" x14ac:dyDescent="0.2">
      <c r="A1637" s="3" t="s">
        <v>35</v>
      </c>
      <c r="B1637" s="7">
        <v>6</v>
      </c>
      <c r="C1637" s="11" t="s">
        <v>16</v>
      </c>
    </row>
    <row r="1638" spans="1:3" x14ac:dyDescent="0.2">
      <c r="A1638" s="3" t="s">
        <v>35</v>
      </c>
      <c r="B1638" s="2">
        <v>7</v>
      </c>
      <c r="C1638" s="3" t="s">
        <v>16</v>
      </c>
    </row>
    <row r="1639" spans="1:3" x14ac:dyDescent="0.2">
      <c r="A1639" s="3" t="s">
        <v>35</v>
      </c>
      <c r="B1639" s="2">
        <v>7</v>
      </c>
      <c r="C1639" s="3" t="s">
        <v>16</v>
      </c>
    </row>
    <row r="1640" spans="1:3" x14ac:dyDescent="0.2">
      <c r="A1640" s="3" t="s">
        <v>35</v>
      </c>
      <c r="B1640" s="7">
        <v>7</v>
      </c>
      <c r="C1640" s="11" t="s">
        <v>16</v>
      </c>
    </row>
    <row r="1641" spans="1:3" x14ac:dyDescent="0.2">
      <c r="A1641" s="3" t="s">
        <v>35</v>
      </c>
      <c r="B1641" s="7">
        <v>7</v>
      </c>
      <c r="C1641" s="11" t="s">
        <v>16</v>
      </c>
    </row>
    <row r="1642" spans="1:3" x14ac:dyDescent="0.2">
      <c r="A1642" s="3" t="s">
        <v>35</v>
      </c>
      <c r="B1642" s="7">
        <v>7</v>
      </c>
      <c r="C1642" s="11" t="s">
        <v>16</v>
      </c>
    </row>
    <row r="1643" spans="1:3" x14ac:dyDescent="0.2">
      <c r="A1643" s="3" t="s">
        <v>35</v>
      </c>
      <c r="B1643" s="7">
        <v>7</v>
      </c>
      <c r="C1643" s="11" t="s">
        <v>16</v>
      </c>
    </row>
    <row r="1644" spans="1:3" x14ac:dyDescent="0.2">
      <c r="A1644" s="3" t="s">
        <v>35</v>
      </c>
      <c r="B1644" s="7">
        <v>7</v>
      </c>
      <c r="C1644" s="11" t="s">
        <v>16</v>
      </c>
    </row>
    <row r="1645" spans="1:3" x14ac:dyDescent="0.2">
      <c r="A1645" s="3" t="s">
        <v>35</v>
      </c>
      <c r="B1645" s="7">
        <v>7</v>
      </c>
      <c r="C1645" s="11" t="s">
        <v>16</v>
      </c>
    </row>
    <row r="1646" spans="1:3" x14ac:dyDescent="0.2">
      <c r="A1646" s="3" t="s">
        <v>35</v>
      </c>
      <c r="B1646" s="7">
        <v>7</v>
      </c>
      <c r="C1646" s="11" t="s">
        <v>16</v>
      </c>
    </row>
    <row r="1647" spans="1:3" x14ac:dyDescent="0.2">
      <c r="A1647" s="3" t="s">
        <v>35</v>
      </c>
      <c r="B1647" s="7">
        <v>7</v>
      </c>
      <c r="C1647" s="11" t="s">
        <v>16</v>
      </c>
    </row>
    <row r="1648" spans="1:3" x14ac:dyDescent="0.2">
      <c r="A1648" s="3" t="s">
        <v>35</v>
      </c>
      <c r="B1648" s="7">
        <v>7</v>
      </c>
      <c r="C1648" s="11" t="s">
        <v>16</v>
      </c>
    </row>
    <row r="1649" spans="1:3" x14ac:dyDescent="0.2">
      <c r="A1649" s="3" t="s">
        <v>35</v>
      </c>
      <c r="B1649" s="7">
        <v>7</v>
      </c>
      <c r="C1649" s="11" t="s">
        <v>16</v>
      </c>
    </row>
    <row r="1650" spans="1:3" x14ac:dyDescent="0.2">
      <c r="A1650" s="3" t="s">
        <v>35</v>
      </c>
      <c r="B1650" s="7">
        <v>7</v>
      </c>
      <c r="C1650" s="11" t="s">
        <v>16</v>
      </c>
    </row>
    <row r="1651" spans="1:3" x14ac:dyDescent="0.2">
      <c r="A1651" s="3" t="s">
        <v>35</v>
      </c>
      <c r="B1651" s="7">
        <v>7</v>
      </c>
      <c r="C1651" s="11" t="s">
        <v>16</v>
      </c>
    </row>
    <row r="1652" spans="1:3" x14ac:dyDescent="0.2">
      <c r="A1652" s="3" t="s">
        <v>35</v>
      </c>
      <c r="B1652" s="7">
        <v>7</v>
      </c>
      <c r="C1652" s="11" t="s">
        <v>16</v>
      </c>
    </row>
    <row r="1653" spans="1:3" x14ac:dyDescent="0.2">
      <c r="A1653" s="3" t="s">
        <v>35</v>
      </c>
      <c r="B1653" s="7">
        <v>7</v>
      </c>
      <c r="C1653" s="11" t="s">
        <v>16</v>
      </c>
    </row>
    <row r="1654" spans="1:3" x14ac:dyDescent="0.2">
      <c r="A1654" s="3" t="s">
        <v>35</v>
      </c>
      <c r="B1654" s="7">
        <v>7</v>
      </c>
      <c r="C1654" s="11" t="s">
        <v>16</v>
      </c>
    </row>
    <row r="1655" spans="1:3" x14ac:dyDescent="0.2">
      <c r="A1655" s="3" t="s">
        <v>35</v>
      </c>
      <c r="B1655" s="7">
        <v>7</v>
      </c>
      <c r="C1655" s="11" t="s">
        <v>16</v>
      </c>
    </row>
    <row r="1656" spans="1:3" x14ac:dyDescent="0.2">
      <c r="A1656" s="3" t="s">
        <v>35</v>
      </c>
      <c r="B1656" s="7">
        <v>7</v>
      </c>
      <c r="C1656" s="11" t="s">
        <v>16</v>
      </c>
    </row>
    <row r="1657" spans="1:3" x14ac:dyDescent="0.2">
      <c r="A1657" s="3" t="s">
        <v>35</v>
      </c>
      <c r="B1657" s="7">
        <v>7</v>
      </c>
      <c r="C1657" s="11" t="s">
        <v>16</v>
      </c>
    </row>
    <row r="1658" spans="1:3" x14ac:dyDescent="0.2">
      <c r="A1658" s="3" t="s">
        <v>35</v>
      </c>
      <c r="B1658" s="7">
        <v>7</v>
      </c>
      <c r="C1658" s="11" t="s">
        <v>16</v>
      </c>
    </row>
    <row r="1659" spans="1:3" x14ac:dyDescent="0.2">
      <c r="A1659" s="3" t="s">
        <v>35</v>
      </c>
      <c r="B1659" s="7">
        <v>7</v>
      </c>
      <c r="C1659" s="11" t="s">
        <v>16</v>
      </c>
    </row>
    <row r="1660" spans="1:3" x14ac:dyDescent="0.2">
      <c r="A1660" s="3" t="s">
        <v>35</v>
      </c>
      <c r="B1660" s="7">
        <v>7</v>
      </c>
      <c r="C1660" s="11" t="s">
        <v>16</v>
      </c>
    </row>
    <row r="1661" spans="1:3" x14ac:dyDescent="0.2">
      <c r="A1661" s="3" t="s">
        <v>35</v>
      </c>
      <c r="B1661" s="7">
        <v>7</v>
      </c>
      <c r="C1661" s="11" t="s">
        <v>16</v>
      </c>
    </row>
    <row r="1662" spans="1:3" x14ac:dyDescent="0.2">
      <c r="A1662" s="3" t="s">
        <v>35</v>
      </c>
      <c r="B1662" s="7">
        <v>7</v>
      </c>
      <c r="C1662" s="11" t="s">
        <v>16</v>
      </c>
    </row>
    <row r="1663" spans="1:3" x14ac:dyDescent="0.2">
      <c r="A1663" s="3" t="s">
        <v>35</v>
      </c>
      <c r="B1663" s="7">
        <v>7</v>
      </c>
      <c r="C1663" s="11" t="s">
        <v>16</v>
      </c>
    </row>
    <row r="1664" spans="1:3" x14ac:dyDescent="0.2">
      <c r="A1664" s="3" t="s">
        <v>35</v>
      </c>
      <c r="B1664" s="7">
        <v>7</v>
      </c>
      <c r="C1664" s="11" t="s">
        <v>16</v>
      </c>
    </row>
    <row r="1665" spans="1:3" x14ac:dyDescent="0.2">
      <c r="A1665" s="3" t="s">
        <v>35</v>
      </c>
      <c r="B1665" s="7">
        <v>7</v>
      </c>
      <c r="C1665" s="11" t="s">
        <v>16</v>
      </c>
    </row>
    <row r="1666" spans="1:3" x14ac:dyDescent="0.2">
      <c r="A1666" s="3" t="s">
        <v>35</v>
      </c>
      <c r="B1666" s="10">
        <v>7</v>
      </c>
      <c r="C1666" s="28" t="s">
        <v>16</v>
      </c>
    </row>
    <row r="1667" spans="1:3" x14ac:dyDescent="0.2">
      <c r="A1667" s="3" t="s">
        <v>35</v>
      </c>
      <c r="B1667" s="10">
        <v>7</v>
      </c>
      <c r="C1667" s="28" t="s">
        <v>16</v>
      </c>
    </row>
    <row r="1668" spans="1:3" x14ac:dyDescent="0.2">
      <c r="A1668" s="3" t="s">
        <v>35</v>
      </c>
      <c r="B1668" s="10">
        <v>7</v>
      </c>
      <c r="C1668" s="28" t="s">
        <v>16</v>
      </c>
    </row>
    <row r="1669" spans="1:3" x14ac:dyDescent="0.2">
      <c r="A1669" s="3" t="s">
        <v>35</v>
      </c>
      <c r="B1669" s="10">
        <v>8</v>
      </c>
      <c r="C1669" s="28" t="s">
        <v>16</v>
      </c>
    </row>
    <row r="1670" spans="1:3" x14ac:dyDescent="0.2">
      <c r="A1670" s="3" t="s">
        <v>35</v>
      </c>
      <c r="B1670" s="10">
        <v>8</v>
      </c>
      <c r="C1670" s="28" t="s">
        <v>16</v>
      </c>
    </row>
    <row r="1671" spans="1:3" x14ac:dyDescent="0.2">
      <c r="A1671" s="3" t="s">
        <v>35</v>
      </c>
      <c r="B1671" s="10">
        <v>8</v>
      </c>
      <c r="C1671" s="28" t="s">
        <v>16</v>
      </c>
    </row>
    <row r="1672" spans="1:3" x14ac:dyDescent="0.2">
      <c r="A1672" s="3" t="s">
        <v>35</v>
      </c>
      <c r="B1672" s="10">
        <v>8</v>
      </c>
      <c r="C1672" s="28" t="s">
        <v>16</v>
      </c>
    </row>
    <row r="1673" spans="1:3" x14ac:dyDescent="0.2">
      <c r="A1673" s="3" t="s">
        <v>35</v>
      </c>
      <c r="B1673" s="10">
        <v>8</v>
      </c>
      <c r="C1673" s="28" t="s">
        <v>16</v>
      </c>
    </row>
    <row r="1674" spans="1:3" x14ac:dyDescent="0.2">
      <c r="A1674" s="3" t="s">
        <v>35</v>
      </c>
      <c r="B1674" s="10">
        <v>8</v>
      </c>
      <c r="C1674" s="28" t="s">
        <v>16</v>
      </c>
    </row>
    <row r="1675" spans="1:3" x14ac:dyDescent="0.2">
      <c r="A1675" s="3" t="s">
        <v>35</v>
      </c>
      <c r="B1675" s="10">
        <v>8</v>
      </c>
      <c r="C1675" s="28" t="s">
        <v>16</v>
      </c>
    </row>
    <row r="1676" spans="1:3" x14ac:dyDescent="0.2">
      <c r="A1676" s="3" t="s">
        <v>35</v>
      </c>
      <c r="B1676" s="10">
        <v>8</v>
      </c>
      <c r="C1676" s="28" t="s">
        <v>16</v>
      </c>
    </row>
    <row r="1677" spans="1:3" x14ac:dyDescent="0.2">
      <c r="A1677" s="3" t="s">
        <v>35</v>
      </c>
      <c r="B1677" s="10">
        <v>8</v>
      </c>
      <c r="C1677" s="28" t="s">
        <v>16</v>
      </c>
    </row>
    <row r="1678" spans="1:3" x14ac:dyDescent="0.2">
      <c r="A1678" s="3" t="s">
        <v>35</v>
      </c>
      <c r="B1678" s="10">
        <v>8</v>
      </c>
      <c r="C1678" s="28" t="s">
        <v>16</v>
      </c>
    </row>
    <row r="1679" spans="1:3" x14ac:dyDescent="0.2">
      <c r="A1679" s="3" t="s">
        <v>35</v>
      </c>
      <c r="B1679" s="10">
        <v>8</v>
      </c>
      <c r="C1679" s="28" t="s">
        <v>16</v>
      </c>
    </row>
    <row r="1680" spans="1:3" x14ac:dyDescent="0.2">
      <c r="A1680" s="3" t="s">
        <v>35</v>
      </c>
      <c r="B1680" s="10">
        <v>8</v>
      </c>
      <c r="C1680" s="28" t="s">
        <v>16</v>
      </c>
    </row>
    <row r="1681" spans="1:3" x14ac:dyDescent="0.2">
      <c r="A1681" s="3" t="s">
        <v>35</v>
      </c>
      <c r="B1681" s="2">
        <v>9</v>
      </c>
      <c r="C1681" s="3" t="s">
        <v>16</v>
      </c>
    </row>
    <row r="1682" spans="1:3" x14ac:dyDescent="0.2">
      <c r="A1682" s="3" t="s">
        <v>35</v>
      </c>
      <c r="B1682" s="2">
        <v>9</v>
      </c>
      <c r="C1682" s="3" t="s">
        <v>16</v>
      </c>
    </row>
    <row r="1683" spans="1:3" x14ac:dyDescent="0.2">
      <c r="A1683" s="3" t="s">
        <v>35</v>
      </c>
      <c r="B1683" s="2">
        <v>9</v>
      </c>
      <c r="C1683" s="3" t="s">
        <v>16</v>
      </c>
    </row>
    <row r="1684" spans="1:3" x14ac:dyDescent="0.2">
      <c r="A1684" s="3" t="s">
        <v>35</v>
      </c>
      <c r="B1684" s="2">
        <v>9</v>
      </c>
      <c r="C1684" s="3" t="s">
        <v>16</v>
      </c>
    </row>
    <row r="1685" spans="1:3" x14ac:dyDescent="0.2">
      <c r="A1685" s="3" t="s">
        <v>35</v>
      </c>
      <c r="B1685" s="2">
        <v>9</v>
      </c>
      <c r="C1685" s="3" t="s">
        <v>16</v>
      </c>
    </row>
    <row r="1686" spans="1:3" x14ac:dyDescent="0.2">
      <c r="A1686" s="3" t="s">
        <v>35</v>
      </c>
      <c r="B1686" s="2">
        <v>9</v>
      </c>
      <c r="C1686" s="3" t="s">
        <v>16</v>
      </c>
    </row>
    <row r="1687" spans="1:3" x14ac:dyDescent="0.2">
      <c r="A1687" s="3" t="s">
        <v>35</v>
      </c>
      <c r="B1687" s="2">
        <v>9</v>
      </c>
      <c r="C1687" s="3" t="s">
        <v>16</v>
      </c>
    </row>
    <row r="1688" spans="1:3" x14ac:dyDescent="0.2">
      <c r="A1688" s="3" t="s">
        <v>35</v>
      </c>
      <c r="B1688" s="2">
        <v>9</v>
      </c>
      <c r="C1688" s="3" t="s">
        <v>16</v>
      </c>
    </row>
    <row r="1689" spans="1:3" x14ac:dyDescent="0.2">
      <c r="A1689" s="3" t="s">
        <v>35</v>
      </c>
      <c r="B1689" s="2">
        <v>9</v>
      </c>
      <c r="C1689" s="3" t="s">
        <v>16</v>
      </c>
    </row>
    <row r="1690" spans="1:3" x14ac:dyDescent="0.2">
      <c r="A1690" s="3" t="s">
        <v>35</v>
      </c>
      <c r="B1690" s="2">
        <v>9</v>
      </c>
      <c r="C1690" s="3" t="s">
        <v>16</v>
      </c>
    </row>
    <row r="1691" spans="1:3" x14ac:dyDescent="0.2">
      <c r="A1691" s="3" t="s">
        <v>35</v>
      </c>
      <c r="B1691" s="2">
        <v>9</v>
      </c>
      <c r="C1691" s="3" t="s">
        <v>16</v>
      </c>
    </row>
    <row r="1692" spans="1:3" x14ac:dyDescent="0.2">
      <c r="A1692" s="3" t="s">
        <v>35</v>
      </c>
      <c r="B1692" s="2">
        <v>9</v>
      </c>
      <c r="C1692" s="3" t="s">
        <v>16</v>
      </c>
    </row>
    <row r="1693" spans="1:3" x14ac:dyDescent="0.2">
      <c r="A1693" s="3" t="s">
        <v>35</v>
      </c>
      <c r="B1693" s="2">
        <v>9</v>
      </c>
      <c r="C1693" s="3" t="s">
        <v>16</v>
      </c>
    </row>
    <row r="1694" spans="1:3" x14ac:dyDescent="0.2">
      <c r="A1694" s="3" t="s">
        <v>35</v>
      </c>
      <c r="B1694" s="7">
        <v>10</v>
      </c>
      <c r="C1694" s="11" t="s">
        <v>16</v>
      </c>
    </row>
    <row r="1695" spans="1:3" x14ac:dyDescent="0.2">
      <c r="A1695" s="3" t="s">
        <v>35</v>
      </c>
      <c r="B1695" s="7">
        <v>10</v>
      </c>
      <c r="C1695" s="11" t="s">
        <v>16</v>
      </c>
    </row>
    <row r="1696" spans="1:3" x14ac:dyDescent="0.2">
      <c r="A1696" s="3" t="s">
        <v>35</v>
      </c>
      <c r="B1696" s="7">
        <v>10</v>
      </c>
      <c r="C1696" s="11" t="s">
        <v>16</v>
      </c>
    </row>
    <row r="1697" spans="1:3" x14ac:dyDescent="0.2">
      <c r="A1697" s="3" t="s">
        <v>35</v>
      </c>
      <c r="B1697" s="7">
        <v>10</v>
      </c>
      <c r="C1697" s="11" t="s">
        <v>16</v>
      </c>
    </row>
    <row r="1698" spans="1:3" x14ac:dyDescent="0.2">
      <c r="A1698" s="3" t="s">
        <v>35</v>
      </c>
      <c r="B1698" s="7">
        <v>10</v>
      </c>
      <c r="C1698" s="11" t="s">
        <v>16</v>
      </c>
    </row>
    <row r="1699" spans="1:3" x14ac:dyDescent="0.2">
      <c r="A1699" s="3" t="s">
        <v>35</v>
      </c>
      <c r="B1699" s="7">
        <v>10</v>
      </c>
      <c r="C1699" s="11" t="s">
        <v>16</v>
      </c>
    </row>
    <row r="1700" spans="1:3" x14ac:dyDescent="0.2">
      <c r="A1700" s="3" t="s">
        <v>35</v>
      </c>
      <c r="B1700" s="7">
        <v>10</v>
      </c>
      <c r="C1700" s="11" t="s">
        <v>16</v>
      </c>
    </row>
    <row r="1701" spans="1:3" x14ac:dyDescent="0.2">
      <c r="A1701" s="3" t="s">
        <v>35</v>
      </c>
      <c r="B1701" s="7">
        <v>10</v>
      </c>
      <c r="C1701" s="11" t="s">
        <v>16</v>
      </c>
    </row>
    <row r="1702" spans="1:3" x14ac:dyDescent="0.2">
      <c r="A1702" s="3" t="s">
        <v>35</v>
      </c>
      <c r="B1702" s="7">
        <v>10</v>
      </c>
      <c r="C1702" s="11" t="s">
        <v>16</v>
      </c>
    </row>
    <row r="1703" spans="1:3" x14ac:dyDescent="0.2">
      <c r="A1703" s="3" t="s">
        <v>35</v>
      </c>
      <c r="B1703" s="7">
        <v>10</v>
      </c>
      <c r="C1703" s="11" t="s">
        <v>16</v>
      </c>
    </row>
    <row r="1704" spans="1:3" x14ac:dyDescent="0.2">
      <c r="A1704" s="3" t="s">
        <v>35</v>
      </c>
      <c r="B1704" s="7">
        <v>10</v>
      </c>
      <c r="C1704" s="11" t="s">
        <v>16</v>
      </c>
    </row>
    <row r="1705" spans="1:3" x14ac:dyDescent="0.2">
      <c r="A1705" s="3" t="s">
        <v>35</v>
      </c>
      <c r="B1705" s="7">
        <v>10</v>
      </c>
      <c r="C1705" s="11" t="s">
        <v>16</v>
      </c>
    </row>
    <row r="1706" spans="1:3" x14ac:dyDescent="0.2">
      <c r="A1706" s="3" t="s">
        <v>35</v>
      </c>
      <c r="B1706" s="7">
        <v>10</v>
      </c>
      <c r="C1706" s="11" t="s">
        <v>16</v>
      </c>
    </row>
    <row r="1707" spans="1:3" x14ac:dyDescent="0.2">
      <c r="A1707" s="3" t="s">
        <v>35</v>
      </c>
      <c r="B1707" s="7">
        <v>10</v>
      </c>
      <c r="C1707" s="11" t="s">
        <v>16</v>
      </c>
    </row>
    <row r="1708" spans="1:3" x14ac:dyDescent="0.2">
      <c r="A1708" s="3" t="s">
        <v>35</v>
      </c>
      <c r="B1708" s="7">
        <v>10</v>
      </c>
      <c r="C1708" s="11" t="s">
        <v>16</v>
      </c>
    </row>
    <row r="1709" spans="1:3" x14ac:dyDescent="0.2">
      <c r="A1709" s="3" t="s">
        <v>35</v>
      </c>
      <c r="B1709" s="7">
        <v>10</v>
      </c>
      <c r="C1709" s="11" t="s">
        <v>16</v>
      </c>
    </row>
    <row r="1710" spans="1:3" x14ac:dyDescent="0.2">
      <c r="A1710" s="3" t="s">
        <v>35</v>
      </c>
      <c r="B1710" s="7">
        <v>10</v>
      </c>
      <c r="C1710" s="11" t="s">
        <v>16</v>
      </c>
    </row>
    <row r="1711" spans="1:3" x14ac:dyDescent="0.2">
      <c r="A1711" s="3" t="s">
        <v>35</v>
      </c>
      <c r="B1711" s="7">
        <v>10</v>
      </c>
      <c r="C1711" s="11" t="s">
        <v>16</v>
      </c>
    </row>
    <row r="1712" spans="1:3" x14ac:dyDescent="0.2">
      <c r="A1712" s="3" t="s">
        <v>35</v>
      </c>
      <c r="B1712" s="7">
        <v>10</v>
      </c>
      <c r="C1712" s="11" t="s">
        <v>16</v>
      </c>
    </row>
    <row r="1713" spans="1:3" x14ac:dyDescent="0.2">
      <c r="A1713" s="3" t="s">
        <v>35</v>
      </c>
      <c r="B1713" s="7">
        <v>10</v>
      </c>
      <c r="C1713" s="11" t="s">
        <v>16</v>
      </c>
    </row>
    <row r="1714" spans="1:3" x14ac:dyDescent="0.2">
      <c r="A1714" s="3" t="s">
        <v>35</v>
      </c>
      <c r="B1714" s="7">
        <v>10</v>
      </c>
      <c r="C1714" s="11" t="s">
        <v>16</v>
      </c>
    </row>
    <row r="1715" spans="1:3" x14ac:dyDescent="0.2">
      <c r="A1715" s="3" t="s">
        <v>35</v>
      </c>
      <c r="B1715" s="7">
        <v>10</v>
      </c>
      <c r="C1715" s="11" t="s">
        <v>16</v>
      </c>
    </row>
    <row r="1716" spans="1:3" x14ac:dyDescent="0.2">
      <c r="A1716" s="3" t="s">
        <v>35</v>
      </c>
      <c r="B1716" s="2">
        <v>1</v>
      </c>
      <c r="C1716" s="3" t="s">
        <v>5</v>
      </c>
    </row>
    <row r="1717" spans="1:3" x14ac:dyDescent="0.2">
      <c r="A1717" s="3" t="s">
        <v>35</v>
      </c>
      <c r="B1717" s="2">
        <v>1</v>
      </c>
      <c r="C1717" s="3" t="s">
        <v>5</v>
      </c>
    </row>
    <row r="1718" spans="1:3" x14ac:dyDescent="0.2">
      <c r="A1718" s="3" t="s">
        <v>35</v>
      </c>
      <c r="B1718" s="2">
        <v>1</v>
      </c>
      <c r="C1718" s="3" t="s">
        <v>5</v>
      </c>
    </row>
    <row r="1719" spans="1:3" x14ac:dyDescent="0.2">
      <c r="A1719" s="3" t="s">
        <v>35</v>
      </c>
      <c r="B1719" s="2">
        <v>1</v>
      </c>
      <c r="C1719" s="3" t="s">
        <v>5</v>
      </c>
    </row>
    <row r="1720" spans="1:3" x14ac:dyDescent="0.2">
      <c r="A1720" s="3" t="s">
        <v>35</v>
      </c>
      <c r="B1720" s="2">
        <v>1</v>
      </c>
      <c r="C1720" s="3" t="s">
        <v>5</v>
      </c>
    </row>
    <row r="1721" spans="1:3" x14ac:dyDescent="0.2">
      <c r="A1721" s="3" t="s">
        <v>35</v>
      </c>
      <c r="B1721" s="2">
        <v>1</v>
      </c>
      <c r="C1721" s="3" t="s">
        <v>5</v>
      </c>
    </row>
    <row r="1722" spans="1:3" x14ac:dyDescent="0.2">
      <c r="A1722" s="3" t="s">
        <v>35</v>
      </c>
      <c r="B1722" s="2">
        <v>1</v>
      </c>
      <c r="C1722" s="3" t="s">
        <v>5</v>
      </c>
    </row>
    <row r="1723" spans="1:3" x14ac:dyDescent="0.2">
      <c r="A1723" s="3" t="s">
        <v>35</v>
      </c>
      <c r="B1723" s="2">
        <v>1</v>
      </c>
      <c r="C1723" s="3" t="s">
        <v>5</v>
      </c>
    </row>
    <row r="1724" spans="1:3" x14ac:dyDescent="0.2">
      <c r="A1724" s="3" t="s">
        <v>35</v>
      </c>
      <c r="B1724" s="2">
        <v>1</v>
      </c>
      <c r="C1724" s="11" t="s">
        <v>5</v>
      </c>
    </row>
    <row r="1725" spans="1:3" x14ac:dyDescent="0.2">
      <c r="A1725" s="3" t="s">
        <v>35</v>
      </c>
      <c r="B1725" s="2">
        <v>1</v>
      </c>
      <c r="C1725" s="11" t="s">
        <v>5</v>
      </c>
    </row>
    <row r="1726" spans="1:3" x14ac:dyDescent="0.2">
      <c r="A1726" s="3" t="s">
        <v>35</v>
      </c>
      <c r="B1726" s="2">
        <v>1</v>
      </c>
      <c r="C1726" s="11" t="s">
        <v>5</v>
      </c>
    </row>
    <row r="1727" spans="1:3" x14ac:dyDescent="0.2">
      <c r="A1727" s="3" t="s">
        <v>35</v>
      </c>
      <c r="B1727" s="2">
        <v>1</v>
      </c>
      <c r="C1727" s="11" t="s">
        <v>5</v>
      </c>
    </row>
    <row r="1728" spans="1:3" x14ac:dyDescent="0.2">
      <c r="A1728" s="3" t="s">
        <v>35</v>
      </c>
      <c r="B1728" s="2">
        <v>1</v>
      </c>
      <c r="C1728" s="11" t="s">
        <v>5</v>
      </c>
    </row>
    <row r="1729" spans="1:3" x14ac:dyDescent="0.2">
      <c r="A1729" s="3" t="s">
        <v>35</v>
      </c>
      <c r="B1729" s="2">
        <v>1</v>
      </c>
      <c r="C1729" s="11" t="s">
        <v>5</v>
      </c>
    </row>
    <row r="1730" spans="1:3" x14ac:dyDescent="0.2">
      <c r="A1730" s="3" t="s">
        <v>35</v>
      </c>
      <c r="B1730" s="2">
        <v>1</v>
      </c>
      <c r="C1730" s="11" t="s">
        <v>5</v>
      </c>
    </row>
    <row r="1731" spans="1:3" x14ac:dyDescent="0.2">
      <c r="A1731" s="3" t="s">
        <v>35</v>
      </c>
      <c r="B1731" s="2">
        <v>1</v>
      </c>
      <c r="C1731" s="11" t="s">
        <v>5</v>
      </c>
    </row>
    <row r="1732" spans="1:3" x14ac:dyDescent="0.2">
      <c r="A1732" s="3" t="s">
        <v>35</v>
      </c>
      <c r="B1732" s="2">
        <v>2</v>
      </c>
      <c r="C1732" s="3" t="s">
        <v>5</v>
      </c>
    </row>
    <row r="1733" spans="1:3" x14ac:dyDescent="0.2">
      <c r="A1733" s="3" t="s">
        <v>35</v>
      </c>
      <c r="B1733" s="2">
        <v>2</v>
      </c>
      <c r="C1733" s="3" t="s">
        <v>5</v>
      </c>
    </row>
    <row r="1734" spans="1:3" x14ac:dyDescent="0.2">
      <c r="A1734" s="3" t="s">
        <v>35</v>
      </c>
      <c r="B1734" s="2">
        <v>2</v>
      </c>
      <c r="C1734" s="3" t="s">
        <v>5</v>
      </c>
    </row>
    <row r="1735" spans="1:3" x14ac:dyDescent="0.2">
      <c r="A1735" s="3" t="s">
        <v>35</v>
      </c>
      <c r="B1735" s="2">
        <v>2</v>
      </c>
      <c r="C1735" s="3" t="s">
        <v>5</v>
      </c>
    </row>
    <row r="1736" spans="1:3" x14ac:dyDescent="0.2">
      <c r="A1736" s="3" t="s">
        <v>35</v>
      </c>
      <c r="B1736" s="2">
        <v>2</v>
      </c>
      <c r="C1736" s="3" t="s">
        <v>5</v>
      </c>
    </row>
    <row r="1737" spans="1:3" x14ac:dyDescent="0.2">
      <c r="A1737" s="3" t="s">
        <v>35</v>
      </c>
      <c r="B1737" s="2">
        <v>2</v>
      </c>
      <c r="C1737" s="3" t="s">
        <v>5</v>
      </c>
    </row>
    <row r="1738" spans="1:3" x14ac:dyDescent="0.2">
      <c r="A1738" s="3" t="s">
        <v>35</v>
      </c>
      <c r="B1738" s="2">
        <v>2</v>
      </c>
      <c r="C1738" s="3" t="s">
        <v>5</v>
      </c>
    </row>
    <row r="1739" spans="1:3" x14ac:dyDescent="0.2">
      <c r="A1739" t="s">
        <v>35</v>
      </c>
      <c r="B1739" s="7">
        <v>2</v>
      </c>
      <c r="C1739" s="11" t="s">
        <v>5</v>
      </c>
    </row>
    <row r="1740" spans="1:3" x14ac:dyDescent="0.2">
      <c r="A1740" t="s">
        <v>35</v>
      </c>
      <c r="B1740" s="7">
        <v>2</v>
      </c>
      <c r="C1740" s="11" t="s">
        <v>5</v>
      </c>
    </row>
    <row r="1741" spans="1:3" x14ac:dyDescent="0.2">
      <c r="A1741" s="3" t="s">
        <v>35</v>
      </c>
      <c r="B1741" s="2">
        <v>3</v>
      </c>
      <c r="C1741" s="3" t="s">
        <v>5</v>
      </c>
    </row>
    <row r="1742" spans="1:3" x14ac:dyDescent="0.2">
      <c r="A1742" s="3" t="s">
        <v>35</v>
      </c>
      <c r="B1742" s="2">
        <v>3</v>
      </c>
      <c r="C1742" s="3" t="s">
        <v>5</v>
      </c>
    </row>
    <row r="1743" spans="1:3" x14ac:dyDescent="0.2">
      <c r="A1743" s="3" t="s">
        <v>35</v>
      </c>
      <c r="B1743" s="2">
        <v>3</v>
      </c>
      <c r="C1743" s="3" t="s">
        <v>5</v>
      </c>
    </row>
    <row r="1744" spans="1:3" x14ac:dyDescent="0.2">
      <c r="A1744" s="3" t="s">
        <v>35</v>
      </c>
      <c r="B1744" s="2">
        <v>3</v>
      </c>
      <c r="C1744" s="3" t="s">
        <v>5</v>
      </c>
    </row>
    <row r="1745" spans="1:3" x14ac:dyDescent="0.2">
      <c r="A1745" s="3" t="s">
        <v>35</v>
      </c>
      <c r="B1745" s="2">
        <v>3</v>
      </c>
      <c r="C1745" s="3" t="s">
        <v>5</v>
      </c>
    </row>
    <row r="1746" spans="1:3" x14ac:dyDescent="0.2">
      <c r="A1746" s="3" t="s">
        <v>35</v>
      </c>
      <c r="B1746" s="2">
        <v>3</v>
      </c>
      <c r="C1746" s="3" t="s">
        <v>5</v>
      </c>
    </row>
    <row r="1747" spans="1:3" x14ac:dyDescent="0.2">
      <c r="A1747" s="3" t="s">
        <v>35</v>
      </c>
      <c r="B1747" s="2">
        <v>3</v>
      </c>
      <c r="C1747" s="3" t="s">
        <v>5</v>
      </c>
    </row>
    <row r="1748" spans="1:3" x14ac:dyDescent="0.2">
      <c r="A1748" s="3" t="s">
        <v>35</v>
      </c>
      <c r="B1748" s="2">
        <v>3</v>
      </c>
      <c r="C1748" s="3" t="s">
        <v>5</v>
      </c>
    </row>
    <row r="1749" spans="1:3" x14ac:dyDescent="0.2">
      <c r="A1749" t="s">
        <v>35</v>
      </c>
      <c r="B1749" s="7">
        <v>3</v>
      </c>
      <c r="C1749" s="11" t="s">
        <v>5</v>
      </c>
    </row>
    <row r="1750" spans="1:3" x14ac:dyDescent="0.2">
      <c r="A1750" t="s">
        <v>35</v>
      </c>
      <c r="B1750" s="7">
        <v>3</v>
      </c>
      <c r="C1750" s="11" t="s">
        <v>5</v>
      </c>
    </row>
    <row r="1751" spans="1:3" x14ac:dyDescent="0.2">
      <c r="A1751" t="s">
        <v>35</v>
      </c>
      <c r="B1751" s="7">
        <v>3</v>
      </c>
      <c r="C1751" s="11" t="s">
        <v>5</v>
      </c>
    </row>
    <row r="1752" spans="1:3" x14ac:dyDescent="0.2">
      <c r="A1752" t="s">
        <v>35</v>
      </c>
      <c r="B1752" s="7">
        <v>3</v>
      </c>
      <c r="C1752" s="11" t="s">
        <v>5</v>
      </c>
    </row>
    <row r="1753" spans="1:3" x14ac:dyDescent="0.2">
      <c r="A1753" t="s">
        <v>35</v>
      </c>
      <c r="B1753" s="7">
        <v>3</v>
      </c>
      <c r="C1753" s="11" t="s">
        <v>5</v>
      </c>
    </row>
    <row r="1754" spans="1:3" x14ac:dyDescent="0.2">
      <c r="A1754" t="s">
        <v>35</v>
      </c>
      <c r="B1754" s="7">
        <v>3</v>
      </c>
      <c r="C1754" s="11" t="s">
        <v>5</v>
      </c>
    </row>
    <row r="1755" spans="1:3" x14ac:dyDescent="0.2">
      <c r="A1755" t="s">
        <v>35</v>
      </c>
      <c r="B1755" s="7">
        <v>3</v>
      </c>
      <c r="C1755" s="11" t="s">
        <v>5</v>
      </c>
    </row>
    <row r="1756" spans="1:3" x14ac:dyDescent="0.2">
      <c r="A1756" s="3" t="s">
        <v>35</v>
      </c>
      <c r="B1756" s="2">
        <v>4</v>
      </c>
      <c r="C1756" s="3" t="s">
        <v>5</v>
      </c>
    </row>
    <row r="1757" spans="1:3" x14ac:dyDescent="0.2">
      <c r="A1757" s="3" t="s">
        <v>35</v>
      </c>
      <c r="B1757" s="2">
        <v>4</v>
      </c>
      <c r="C1757" s="3" t="s">
        <v>5</v>
      </c>
    </row>
    <row r="1758" spans="1:3" x14ac:dyDescent="0.2">
      <c r="A1758" s="3" t="s">
        <v>35</v>
      </c>
      <c r="B1758" s="2">
        <v>4</v>
      </c>
      <c r="C1758" s="3" t="s">
        <v>5</v>
      </c>
    </row>
    <row r="1759" spans="1:3" x14ac:dyDescent="0.2">
      <c r="A1759" s="3" t="s">
        <v>35</v>
      </c>
      <c r="B1759" s="2">
        <v>4</v>
      </c>
      <c r="C1759" s="3" t="s">
        <v>5</v>
      </c>
    </row>
    <row r="1760" spans="1:3" x14ac:dyDescent="0.2">
      <c r="A1760" s="3" t="s">
        <v>35</v>
      </c>
      <c r="B1760" s="2">
        <v>4</v>
      </c>
      <c r="C1760" s="3" t="s">
        <v>5</v>
      </c>
    </row>
    <row r="1761" spans="1:3" x14ac:dyDescent="0.2">
      <c r="A1761" s="3" t="s">
        <v>35</v>
      </c>
      <c r="B1761" s="2">
        <v>4</v>
      </c>
      <c r="C1761" s="3" t="s">
        <v>5</v>
      </c>
    </row>
    <row r="1762" spans="1:3" x14ac:dyDescent="0.2">
      <c r="A1762" s="3" t="s">
        <v>35</v>
      </c>
      <c r="B1762" s="2">
        <v>4</v>
      </c>
      <c r="C1762" s="3" t="s">
        <v>5</v>
      </c>
    </row>
    <row r="1763" spans="1:3" x14ac:dyDescent="0.2">
      <c r="A1763" s="3" t="s">
        <v>35</v>
      </c>
      <c r="B1763" s="2">
        <v>4</v>
      </c>
      <c r="C1763" s="3" t="s">
        <v>5</v>
      </c>
    </row>
    <row r="1764" spans="1:3" x14ac:dyDescent="0.2">
      <c r="A1764" t="s">
        <v>35</v>
      </c>
      <c r="B1764" s="7">
        <v>4</v>
      </c>
      <c r="C1764" s="11" t="s">
        <v>5</v>
      </c>
    </row>
    <row r="1765" spans="1:3" x14ac:dyDescent="0.2">
      <c r="A1765" t="s">
        <v>35</v>
      </c>
      <c r="B1765" s="7">
        <v>4</v>
      </c>
      <c r="C1765" s="11" t="s">
        <v>5</v>
      </c>
    </row>
    <row r="1766" spans="1:3" x14ac:dyDescent="0.2">
      <c r="A1766" t="s">
        <v>35</v>
      </c>
      <c r="B1766" s="7">
        <v>4</v>
      </c>
      <c r="C1766" s="11" t="s">
        <v>5</v>
      </c>
    </row>
    <row r="1767" spans="1:3" x14ac:dyDescent="0.2">
      <c r="A1767" t="s">
        <v>35</v>
      </c>
      <c r="B1767" s="7">
        <v>4</v>
      </c>
      <c r="C1767" s="11" t="s">
        <v>5</v>
      </c>
    </row>
    <row r="1768" spans="1:3" x14ac:dyDescent="0.2">
      <c r="A1768" s="3" t="s">
        <v>35</v>
      </c>
      <c r="B1768" s="2">
        <v>5</v>
      </c>
      <c r="C1768" s="3" t="s">
        <v>5</v>
      </c>
    </row>
    <row r="1769" spans="1:3" x14ac:dyDescent="0.2">
      <c r="A1769" s="3" t="s">
        <v>35</v>
      </c>
      <c r="B1769" s="2">
        <v>5</v>
      </c>
      <c r="C1769" s="3" t="s">
        <v>5</v>
      </c>
    </row>
    <row r="1770" spans="1:3" x14ac:dyDescent="0.2">
      <c r="A1770" s="3" t="s">
        <v>35</v>
      </c>
      <c r="B1770" s="2">
        <v>5</v>
      </c>
      <c r="C1770" s="3" t="s">
        <v>5</v>
      </c>
    </row>
    <row r="1771" spans="1:3" x14ac:dyDescent="0.2">
      <c r="A1771" s="3" t="s">
        <v>35</v>
      </c>
      <c r="B1771" s="2">
        <v>5</v>
      </c>
      <c r="C1771" s="3" t="s">
        <v>5</v>
      </c>
    </row>
    <row r="1772" spans="1:3" x14ac:dyDescent="0.2">
      <c r="A1772" s="3" t="s">
        <v>35</v>
      </c>
      <c r="B1772" s="2">
        <v>5</v>
      </c>
      <c r="C1772" s="3" t="s">
        <v>5</v>
      </c>
    </row>
    <row r="1773" spans="1:3" x14ac:dyDescent="0.2">
      <c r="A1773" s="3" t="s">
        <v>35</v>
      </c>
      <c r="B1773" s="2">
        <v>5</v>
      </c>
      <c r="C1773" s="3" t="s">
        <v>5</v>
      </c>
    </row>
    <row r="1774" spans="1:3" x14ac:dyDescent="0.2">
      <c r="A1774" s="3" t="s">
        <v>35</v>
      </c>
      <c r="B1774" s="2">
        <v>5</v>
      </c>
      <c r="C1774" s="3" t="s">
        <v>5</v>
      </c>
    </row>
    <row r="1775" spans="1:3" x14ac:dyDescent="0.2">
      <c r="A1775" s="3" t="s">
        <v>35</v>
      </c>
      <c r="B1775" s="2">
        <v>5</v>
      </c>
      <c r="C1775" s="3" t="s">
        <v>5</v>
      </c>
    </row>
    <row r="1776" spans="1:3" x14ac:dyDescent="0.2">
      <c r="A1776" t="s">
        <v>35</v>
      </c>
      <c r="B1776" s="7">
        <v>5</v>
      </c>
      <c r="C1776" s="11" t="s">
        <v>5</v>
      </c>
    </row>
    <row r="1777" spans="1:3" x14ac:dyDescent="0.2">
      <c r="A1777" t="s">
        <v>35</v>
      </c>
      <c r="B1777" s="7">
        <v>5</v>
      </c>
      <c r="C1777" s="11" t="s">
        <v>5</v>
      </c>
    </row>
    <row r="1778" spans="1:3" x14ac:dyDescent="0.2">
      <c r="A1778" s="15" t="s">
        <v>35</v>
      </c>
      <c r="B1778" s="16">
        <v>5</v>
      </c>
      <c r="C1778" s="27" t="s">
        <v>5</v>
      </c>
    </row>
    <row r="1779" spans="1:3" x14ac:dyDescent="0.2">
      <c r="A1779" s="15" t="s">
        <v>35</v>
      </c>
      <c r="B1779" s="16">
        <v>5</v>
      </c>
      <c r="C1779" s="27" t="s">
        <v>5</v>
      </c>
    </row>
    <row r="1780" spans="1:3" x14ac:dyDescent="0.2">
      <c r="A1780" s="3" t="s">
        <v>35</v>
      </c>
      <c r="B1780" s="7">
        <v>6</v>
      </c>
      <c r="C1780" s="11" t="s">
        <v>5</v>
      </c>
    </row>
    <row r="1781" spans="1:3" x14ac:dyDescent="0.2">
      <c r="A1781" s="3" t="s">
        <v>35</v>
      </c>
      <c r="B1781" s="7">
        <v>6</v>
      </c>
      <c r="C1781" s="11" t="s">
        <v>5</v>
      </c>
    </row>
    <row r="1782" spans="1:3" x14ac:dyDescent="0.2">
      <c r="A1782" s="3" t="s">
        <v>35</v>
      </c>
      <c r="B1782" s="7">
        <v>6</v>
      </c>
      <c r="C1782" s="11" t="s">
        <v>5</v>
      </c>
    </row>
    <row r="1783" spans="1:3" x14ac:dyDescent="0.2">
      <c r="A1783" s="3" t="s">
        <v>35</v>
      </c>
      <c r="B1783" s="7">
        <v>6</v>
      </c>
      <c r="C1783" s="11" t="s">
        <v>5</v>
      </c>
    </row>
    <row r="1784" spans="1:3" x14ac:dyDescent="0.2">
      <c r="A1784" s="3" t="s">
        <v>35</v>
      </c>
      <c r="B1784" s="7">
        <v>6</v>
      </c>
      <c r="C1784" s="11" t="s">
        <v>5</v>
      </c>
    </row>
    <row r="1785" spans="1:3" x14ac:dyDescent="0.2">
      <c r="A1785" s="3" t="s">
        <v>35</v>
      </c>
      <c r="B1785" s="7">
        <v>6</v>
      </c>
      <c r="C1785" s="11" t="s">
        <v>5</v>
      </c>
    </row>
    <row r="1786" spans="1:3" x14ac:dyDescent="0.2">
      <c r="A1786" s="3" t="s">
        <v>35</v>
      </c>
      <c r="B1786" s="7">
        <v>6</v>
      </c>
      <c r="C1786" s="11" t="s">
        <v>5</v>
      </c>
    </row>
    <row r="1787" spans="1:3" x14ac:dyDescent="0.2">
      <c r="A1787" s="3" t="s">
        <v>35</v>
      </c>
      <c r="B1787" s="7">
        <v>6</v>
      </c>
      <c r="C1787" s="11" t="s">
        <v>5</v>
      </c>
    </row>
    <row r="1788" spans="1:3" x14ac:dyDescent="0.2">
      <c r="A1788" s="3" t="s">
        <v>35</v>
      </c>
      <c r="B1788" s="7">
        <v>6</v>
      </c>
      <c r="C1788" s="11" t="s">
        <v>5</v>
      </c>
    </row>
    <row r="1789" spans="1:3" x14ac:dyDescent="0.2">
      <c r="A1789" s="3" t="s">
        <v>35</v>
      </c>
      <c r="B1789" s="7">
        <v>6</v>
      </c>
      <c r="C1789" s="11" t="s">
        <v>5</v>
      </c>
    </row>
    <row r="1790" spans="1:3" x14ac:dyDescent="0.2">
      <c r="A1790" s="3" t="s">
        <v>35</v>
      </c>
      <c r="B1790" s="7">
        <v>6</v>
      </c>
      <c r="C1790" s="11" t="s">
        <v>5</v>
      </c>
    </row>
    <row r="1791" spans="1:3" x14ac:dyDescent="0.2">
      <c r="A1791" s="3" t="s">
        <v>35</v>
      </c>
      <c r="B1791" s="7">
        <v>6</v>
      </c>
      <c r="C1791" s="11" t="s">
        <v>5</v>
      </c>
    </row>
    <row r="1792" spans="1:3" x14ac:dyDescent="0.2">
      <c r="A1792" s="3" t="s">
        <v>35</v>
      </c>
      <c r="B1792" s="2">
        <v>7</v>
      </c>
      <c r="C1792" s="3" t="s">
        <v>5</v>
      </c>
    </row>
    <row r="1793" spans="1:3" x14ac:dyDescent="0.2">
      <c r="A1793" s="3" t="s">
        <v>35</v>
      </c>
      <c r="B1793" s="2">
        <v>7</v>
      </c>
      <c r="C1793" s="3" t="s">
        <v>5</v>
      </c>
    </row>
    <row r="1794" spans="1:3" x14ac:dyDescent="0.2">
      <c r="A1794" s="3" t="s">
        <v>35</v>
      </c>
      <c r="B1794" s="2">
        <v>7</v>
      </c>
      <c r="C1794" s="3" t="s">
        <v>5</v>
      </c>
    </row>
    <row r="1795" spans="1:3" x14ac:dyDescent="0.2">
      <c r="A1795" s="3" t="s">
        <v>35</v>
      </c>
      <c r="B1795" s="10">
        <v>7</v>
      </c>
      <c r="C1795" s="28" t="s">
        <v>5</v>
      </c>
    </row>
    <row r="1796" spans="1:3" x14ac:dyDescent="0.2">
      <c r="A1796" s="3" t="s">
        <v>35</v>
      </c>
      <c r="B1796" s="10">
        <v>7</v>
      </c>
      <c r="C1796" s="28" t="s">
        <v>5</v>
      </c>
    </row>
    <row r="1797" spans="1:3" x14ac:dyDescent="0.2">
      <c r="A1797" s="3" t="s">
        <v>35</v>
      </c>
      <c r="B1797" s="10">
        <v>7</v>
      </c>
      <c r="C1797" s="28" t="s">
        <v>5</v>
      </c>
    </row>
    <row r="1798" spans="1:3" x14ac:dyDescent="0.2">
      <c r="A1798" s="3" t="s">
        <v>35</v>
      </c>
      <c r="B1798" s="10">
        <v>7</v>
      </c>
      <c r="C1798" s="28" t="s">
        <v>5</v>
      </c>
    </row>
    <row r="1799" spans="1:3" x14ac:dyDescent="0.2">
      <c r="A1799" s="3" t="s">
        <v>35</v>
      </c>
      <c r="B1799" s="7">
        <v>7</v>
      </c>
      <c r="C1799" s="11" t="s">
        <v>5</v>
      </c>
    </row>
    <row r="1800" spans="1:3" x14ac:dyDescent="0.2">
      <c r="A1800" s="3" t="s">
        <v>35</v>
      </c>
      <c r="B1800" s="7">
        <v>7</v>
      </c>
      <c r="C1800" s="11" t="s">
        <v>5</v>
      </c>
    </row>
    <row r="1801" spans="1:3" x14ac:dyDescent="0.2">
      <c r="A1801" s="3" t="s">
        <v>35</v>
      </c>
      <c r="B1801" s="7">
        <v>7</v>
      </c>
      <c r="C1801" s="11" t="s">
        <v>5</v>
      </c>
    </row>
    <row r="1802" spans="1:3" x14ac:dyDescent="0.2">
      <c r="A1802" s="3" t="s">
        <v>35</v>
      </c>
      <c r="B1802" s="7">
        <v>7</v>
      </c>
      <c r="C1802" s="11" t="s">
        <v>5</v>
      </c>
    </row>
    <row r="1803" spans="1:3" x14ac:dyDescent="0.2">
      <c r="A1803" s="3" t="s">
        <v>35</v>
      </c>
      <c r="B1803" s="7">
        <v>7</v>
      </c>
      <c r="C1803" s="11" t="s">
        <v>5</v>
      </c>
    </row>
    <row r="1804" spans="1:3" x14ac:dyDescent="0.2">
      <c r="A1804" s="3" t="s">
        <v>35</v>
      </c>
      <c r="B1804" s="7">
        <v>7</v>
      </c>
      <c r="C1804" s="11" t="s">
        <v>5</v>
      </c>
    </row>
    <row r="1805" spans="1:3" x14ac:dyDescent="0.2">
      <c r="A1805" s="3" t="s">
        <v>35</v>
      </c>
      <c r="B1805" s="10">
        <v>8</v>
      </c>
      <c r="C1805" s="28" t="s">
        <v>5</v>
      </c>
    </row>
    <row r="1806" spans="1:3" x14ac:dyDescent="0.2">
      <c r="A1806" s="3" t="s">
        <v>35</v>
      </c>
      <c r="B1806" s="10">
        <v>8</v>
      </c>
      <c r="C1806" s="28" t="s">
        <v>5</v>
      </c>
    </row>
    <row r="1807" spans="1:3" x14ac:dyDescent="0.2">
      <c r="A1807" s="3" t="s">
        <v>35</v>
      </c>
      <c r="B1807" s="10">
        <v>8</v>
      </c>
      <c r="C1807" s="28" t="s">
        <v>5</v>
      </c>
    </row>
    <row r="1808" spans="1:3" x14ac:dyDescent="0.2">
      <c r="A1808" s="3" t="s">
        <v>35</v>
      </c>
      <c r="B1808" s="10">
        <v>8</v>
      </c>
      <c r="C1808" s="28" t="s">
        <v>5</v>
      </c>
    </row>
    <row r="1809" spans="1:3" x14ac:dyDescent="0.2">
      <c r="A1809" s="3" t="s">
        <v>35</v>
      </c>
      <c r="B1809" s="10">
        <v>8</v>
      </c>
      <c r="C1809" s="28" t="s">
        <v>5</v>
      </c>
    </row>
    <row r="1810" spans="1:3" x14ac:dyDescent="0.2">
      <c r="A1810" s="3" t="s">
        <v>35</v>
      </c>
      <c r="B1810" s="10">
        <v>8</v>
      </c>
      <c r="C1810" s="28" t="s">
        <v>5</v>
      </c>
    </row>
    <row r="1811" spans="1:3" x14ac:dyDescent="0.2">
      <c r="A1811" s="3" t="s">
        <v>35</v>
      </c>
      <c r="B1811" s="10">
        <v>8</v>
      </c>
      <c r="C1811" s="28" t="s">
        <v>5</v>
      </c>
    </row>
    <row r="1812" spans="1:3" x14ac:dyDescent="0.2">
      <c r="A1812" s="3" t="s">
        <v>35</v>
      </c>
      <c r="B1812" s="10">
        <v>8</v>
      </c>
      <c r="C1812" s="28" t="s">
        <v>5</v>
      </c>
    </row>
    <row r="1813" spans="1:3" x14ac:dyDescent="0.2">
      <c r="A1813" s="3" t="s">
        <v>35</v>
      </c>
      <c r="B1813" s="10">
        <v>8</v>
      </c>
      <c r="C1813" s="28" t="s">
        <v>5</v>
      </c>
    </row>
    <row r="1814" spans="1:3" x14ac:dyDescent="0.2">
      <c r="A1814" s="3" t="s">
        <v>35</v>
      </c>
      <c r="B1814" s="10">
        <v>8</v>
      </c>
      <c r="C1814" s="28" t="s">
        <v>5</v>
      </c>
    </row>
    <row r="1815" spans="1:3" x14ac:dyDescent="0.2">
      <c r="A1815" s="3" t="s">
        <v>35</v>
      </c>
      <c r="B1815" s="10">
        <v>8</v>
      </c>
      <c r="C1815" s="28" t="s">
        <v>5</v>
      </c>
    </row>
    <row r="1816" spans="1:3" x14ac:dyDescent="0.2">
      <c r="A1816" s="3" t="s">
        <v>35</v>
      </c>
      <c r="B1816" s="10">
        <v>8</v>
      </c>
      <c r="C1816" s="28" t="s">
        <v>5</v>
      </c>
    </row>
    <row r="1817" spans="1:3" x14ac:dyDescent="0.2">
      <c r="A1817" s="3" t="s">
        <v>35</v>
      </c>
      <c r="B1817" s="10">
        <v>8</v>
      </c>
      <c r="C1817" s="28" t="s">
        <v>5</v>
      </c>
    </row>
    <row r="1818" spans="1:3" x14ac:dyDescent="0.2">
      <c r="A1818" s="3" t="s">
        <v>35</v>
      </c>
      <c r="B1818" s="10">
        <v>8</v>
      </c>
      <c r="C1818" s="28" t="s">
        <v>5</v>
      </c>
    </row>
    <row r="1819" spans="1:3" x14ac:dyDescent="0.2">
      <c r="A1819" s="3" t="s">
        <v>35</v>
      </c>
      <c r="B1819" s="10">
        <v>8</v>
      </c>
      <c r="C1819" s="28" t="s">
        <v>5</v>
      </c>
    </row>
    <row r="1820" spans="1:3" x14ac:dyDescent="0.2">
      <c r="A1820" s="3" t="s">
        <v>35</v>
      </c>
      <c r="B1820" s="10">
        <v>8</v>
      </c>
      <c r="C1820" s="28" t="s">
        <v>5</v>
      </c>
    </row>
    <row r="1821" spans="1:3" x14ac:dyDescent="0.2">
      <c r="A1821" s="3" t="s">
        <v>35</v>
      </c>
      <c r="B1821" s="10">
        <v>8</v>
      </c>
      <c r="C1821" s="28" t="s">
        <v>5</v>
      </c>
    </row>
    <row r="1822" spans="1:3" x14ac:dyDescent="0.2">
      <c r="A1822" s="3" t="s">
        <v>35</v>
      </c>
      <c r="B1822" s="10">
        <v>8</v>
      </c>
      <c r="C1822" s="28" t="s">
        <v>5</v>
      </c>
    </row>
    <row r="1823" spans="1:3" x14ac:dyDescent="0.2">
      <c r="A1823" s="3" t="s">
        <v>35</v>
      </c>
      <c r="B1823" s="10">
        <v>8</v>
      </c>
      <c r="C1823" s="28" t="s">
        <v>5</v>
      </c>
    </row>
    <row r="1824" spans="1:3" x14ac:dyDescent="0.2">
      <c r="A1824" s="3" t="s">
        <v>35</v>
      </c>
      <c r="B1824" s="10">
        <v>8</v>
      </c>
      <c r="C1824" s="28" t="s">
        <v>5</v>
      </c>
    </row>
    <row r="1825" spans="1:3" x14ac:dyDescent="0.2">
      <c r="A1825" s="3" t="s">
        <v>35</v>
      </c>
      <c r="B1825" s="2">
        <v>9</v>
      </c>
      <c r="C1825" s="3" t="s">
        <v>5</v>
      </c>
    </row>
    <row r="1826" spans="1:3" x14ac:dyDescent="0.2">
      <c r="A1826" s="3" t="s">
        <v>35</v>
      </c>
      <c r="B1826" s="2">
        <v>9</v>
      </c>
      <c r="C1826" s="3" t="s">
        <v>5</v>
      </c>
    </row>
    <row r="1827" spans="1:3" x14ac:dyDescent="0.2">
      <c r="A1827" s="3" t="s">
        <v>35</v>
      </c>
      <c r="B1827" s="2">
        <v>9</v>
      </c>
      <c r="C1827" s="3" t="s">
        <v>5</v>
      </c>
    </row>
    <row r="1828" spans="1:3" x14ac:dyDescent="0.2">
      <c r="A1828" s="3" t="s">
        <v>35</v>
      </c>
      <c r="B1828" s="2">
        <v>9</v>
      </c>
      <c r="C1828" s="3" t="s">
        <v>5</v>
      </c>
    </row>
    <row r="1829" spans="1:3" x14ac:dyDescent="0.2">
      <c r="A1829" s="3" t="s">
        <v>35</v>
      </c>
      <c r="B1829" s="2">
        <v>9</v>
      </c>
      <c r="C1829" s="3" t="s">
        <v>5</v>
      </c>
    </row>
    <row r="1830" spans="1:3" x14ac:dyDescent="0.2">
      <c r="A1830" s="3" t="s">
        <v>35</v>
      </c>
      <c r="B1830" s="2">
        <v>9</v>
      </c>
      <c r="C1830" s="3" t="s">
        <v>5</v>
      </c>
    </row>
    <row r="1831" spans="1:3" x14ac:dyDescent="0.2">
      <c r="A1831" s="3" t="s">
        <v>35</v>
      </c>
      <c r="B1831" s="2">
        <v>9</v>
      </c>
      <c r="C1831" s="3" t="s">
        <v>5</v>
      </c>
    </row>
    <row r="1832" spans="1:3" x14ac:dyDescent="0.2">
      <c r="A1832" s="3" t="s">
        <v>35</v>
      </c>
      <c r="B1832" s="2">
        <v>9</v>
      </c>
      <c r="C1832" s="3" t="s">
        <v>5</v>
      </c>
    </row>
    <row r="1833" spans="1:3" x14ac:dyDescent="0.2">
      <c r="A1833" s="3" t="s">
        <v>35</v>
      </c>
      <c r="B1833" s="2">
        <v>9</v>
      </c>
      <c r="C1833" s="3" t="s">
        <v>5</v>
      </c>
    </row>
    <row r="1834" spans="1:3" x14ac:dyDescent="0.2">
      <c r="A1834" s="3" t="s">
        <v>35</v>
      </c>
      <c r="B1834" s="2">
        <v>9</v>
      </c>
      <c r="C1834" s="3" t="s">
        <v>5</v>
      </c>
    </row>
    <row r="1835" spans="1:3" x14ac:dyDescent="0.2">
      <c r="A1835" s="3" t="s">
        <v>35</v>
      </c>
      <c r="B1835" s="2">
        <v>9</v>
      </c>
      <c r="C1835" s="3" t="s">
        <v>5</v>
      </c>
    </row>
    <row r="1836" spans="1:3" x14ac:dyDescent="0.2">
      <c r="A1836" s="3" t="s">
        <v>35</v>
      </c>
      <c r="B1836" s="2">
        <v>9</v>
      </c>
      <c r="C1836" s="3" t="s">
        <v>5</v>
      </c>
    </row>
    <row r="1837" spans="1:3" x14ac:dyDescent="0.2">
      <c r="A1837" s="3" t="s">
        <v>35</v>
      </c>
      <c r="B1837" s="2">
        <v>9</v>
      </c>
      <c r="C1837" s="3" t="s">
        <v>5</v>
      </c>
    </row>
    <row r="1838" spans="1:3" x14ac:dyDescent="0.2">
      <c r="A1838" s="3" t="s">
        <v>35</v>
      </c>
      <c r="B1838" s="7">
        <v>10</v>
      </c>
      <c r="C1838" s="11" t="s">
        <v>5</v>
      </c>
    </row>
    <row r="1839" spans="1:3" x14ac:dyDescent="0.2">
      <c r="A1839" s="3" t="s">
        <v>35</v>
      </c>
      <c r="B1839" s="7">
        <v>10</v>
      </c>
      <c r="C1839" s="11" t="s">
        <v>5</v>
      </c>
    </row>
    <row r="1840" spans="1:3" x14ac:dyDescent="0.2">
      <c r="A1840" s="3" t="s">
        <v>35</v>
      </c>
      <c r="B1840" s="7">
        <v>10</v>
      </c>
      <c r="C1840" s="11" t="s">
        <v>5</v>
      </c>
    </row>
    <row r="1841" spans="1:3" x14ac:dyDescent="0.2">
      <c r="A1841" s="3" t="s">
        <v>35</v>
      </c>
      <c r="B1841" s="7">
        <v>10</v>
      </c>
      <c r="C1841" s="11" t="s">
        <v>5</v>
      </c>
    </row>
    <row r="1842" spans="1:3" x14ac:dyDescent="0.2">
      <c r="A1842" s="3" t="s">
        <v>35</v>
      </c>
      <c r="B1842" s="7">
        <v>10</v>
      </c>
      <c r="C1842" s="11" t="s">
        <v>5</v>
      </c>
    </row>
    <row r="1843" spans="1:3" x14ac:dyDescent="0.2">
      <c r="A1843" s="3" t="s">
        <v>35</v>
      </c>
      <c r="B1843" s="7">
        <v>10</v>
      </c>
      <c r="C1843" s="11" t="s">
        <v>5</v>
      </c>
    </row>
    <row r="1844" spans="1:3" x14ac:dyDescent="0.2">
      <c r="A1844" s="3" t="s">
        <v>35</v>
      </c>
      <c r="B1844" s="7">
        <v>10</v>
      </c>
      <c r="C1844" s="11" t="s">
        <v>5</v>
      </c>
    </row>
    <row r="1845" spans="1:3" x14ac:dyDescent="0.2">
      <c r="A1845" s="3" t="s">
        <v>35</v>
      </c>
      <c r="B1845" s="7">
        <v>10</v>
      </c>
      <c r="C1845" s="11" t="s">
        <v>5</v>
      </c>
    </row>
    <row r="1846" spans="1:3" x14ac:dyDescent="0.2">
      <c r="A1846" s="3" t="s">
        <v>35</v>
      </c>
      <c r="B1846" s="7">
        <v>10</v>
      </c>
      <c r="C1846" s="11" t="s">
        <v>5</v>
      </c>
    </row>
    <row r="1847" spans="1:3" x14ac:dyDescent="0.2">
      <c r="A1847" s="3" t="s">
        <v>35</v>
      </c>
      <c r="B1847" s="7">
        <v>10</v>
      </c>
      <c r="C1847" s="11" t="s">
        <v>5</v>
      </c>
    </row>
    <row r="1848" spans="1:3" x14ac:dyDescent="0.2">
      <c r="A1848" s="3" t="s">
        <v>35</v>
      </c>
      <c r="B1848" s="7">
        <v>10</v>
      </c>
      <c r="C1848" s="11" t="s">
        <v>5</v>
      </c>
    </row>
    <row r="1849" spans="1:3" x14ac:dyDescent="0.2">
      <c r="A1849" t="s">
        <v>35</v>
      </c>
      <c r="B1849" s="7">
        <v>2</v>
      </c>
      <c r="C1849" s="11" t="s">
        <v>8</v>
      </c>
    </row>
    <row r="1850" spans="1:3" x14ac:dyDescent="0.2">
      <c r="A1850" t="s">
        <v>35</v>
      </c>
      <c r="B1850" s="7">
        <v>2</v>
      </c>
      <c r="C1850" s="11" t="s">
        <v>8</v>
      </c>
    </row>
    <row r="1851" spans="1:3" x14ac:dyDescent="0.2">
      <c r="A1851" t="s">
        <v>35</v>
      </c>
      <c r="B1851" s="7">
        <v>2</v>
      </c>
      <c r="C1851" s="11" t="s">
        <v>8</v>
      </c>
    </row>
    <row r="1852" spans="1:3" x14ac:dyDescent="0.2">
      <c r="A1852" t="s">
        <v>35</v>
      </c>
      <c r="B1852" s="7">
        <v>2</v>
      </c>
      <c r="C1852" s="11" t="s">
        <v>8</v>
      </c>
    </row>
    <row r="1853" spans="1:3" x14ac:dyDescent="0.2">
      <c r="A1853" t="s">
        <v>35</v>
      </c>
      <c r="B1853" s="7">
        <v>2</v>
      </c>
      <c r="C1853" s="11" t="s">
        <v>8</v>
      </c>
    </row>
    <row r="1854" spans="1:3" x14ac:dyDescent="0.2">
      <c r="A1854" s="3" t="s">
        <v>35</v>
      </c>
      <c r="B1854" s="2">
        <v>3</v>
      </c>
      <c r="C1854" s="3" t="s">
        <v>8</v>
      </c>
    </row>
    <row r="1855" spans="1:3" x14ac:dyDescent="0.2">
      <c r="A1855" s="3" t="s">
        <v>35</v>
      </c>
      <c r="B1855" s="2">
        <v>3</v>
      </c>
      <c r="C1855" s="3" t="s">
        <v>8</v>
      </c>
    </row>
    <row r="1856" spans="1:3" x14ac:dyDescent="0.2">
      <c r="A1856" s="3" t="s">
        <v>35</v>
      </c>
      <c r="B1856" s="2">
        <v>3</v>
      </c>
      <c r="C1856" s="3" t="s">
        <v>8</v>
      </c>
    </row>
    <row r="1857" spans="1:3" x14ac:dyDescent="0.2">
      <c r="A1857" t="s">
        <v>35</v>
      </c>
      <c r="B1857" s="7">
        <v>3</v>
      </c>
      <c r="C1857" s="11" t="s">
        <v>8</v>
      </c>
    </row>
    <row r="1858" spans="1:3" x14ac:dyDescent="0.2">
      <c r="A1858" t="s">
        <v>35</v>
      </c>
      <c r="B1858" s="7">
        <v>3</v>
      </c>
      <c r="C1858" s="11" t="s">
        <v>8</v>
      </c>
    </row>
    <row r="1859" spans="1:3" x14ac:dyDescent="0.2">
      <c r="A1859" s="3" t="s">
        <v>35</v>
      </c>
      <c r="B1859" s="2">
        <v>4</v>
      </c>
      <c r="C1859" s="3" t="s">
        <v>8</v>
      </c>
    </row>
    <row r="1860" spans="1:3" x14ac:dyDescent="0.2">
      <c r="A1860" t="s">
        <v>35</v>
      </c>
      <c r="B1860" s="7">
        <v>4</v>
      </c>
      <c r="C1860" s="11" t="s">
        <v>8</v>
      </c>
    </row>
    <row r="1861" spans="1:3" x14ac:dyDescent="0.2">
      <c r="A1861" t="s">
        <v>35</v>
      </c>
      <c r="B1861" s="7">
        <v>4</v>
      </c>
      <c r="C1861" s="11" t="s">
        <v>8</v>
      </c>
    </row>
    <row r="1862" spans="1:3" x14ac:dyDescent="0.2">
      <c r="A1862" t="s">
        <v>35</v>
      </c>
      <c r="B1862" s="7">
        <v>4</v>
      </c>
      <c r="C1862" s="11" t="s">
        <v>8</v>
      </c>
    </row>
    <row r="1863" spans="1:3" x14ac:dyDescent="0.2">
      <c r="A1863" t="s">
        <v>35</v>
      </c>
      <c r="B1863" s="7">
        <v>4</v>
      </c>
      <c r="C1863" s="11" t="s">
        <v>8</v>
      </c>
    </row>
    <row r="1864" spans="1:3" x14ac:dyDescent="0.2">
      <c r="A1864" t="s">
        <v>35</v>
      </c>
      <c r="B1864" s="7">
        <v>5</v>
      </c>
      <c r="C1864" s="11" t="s">
        <v>8</v>
      </c>
    </row>
    <row r="1865" spans="1:3" x14ac:dyDescent="0.2">
      <c r="A1865" s="3" t="s">
        <v>35</v>
      </c>
      <c r="B1865" s="7">
        <v>10</v>
      </c>
      <c r="C1865" s="11" t="s">
        <v>8</v>
      </c>
    </row>
    <row r="1866" spans="1:3" x14ac:dyDescent="0.2">
      <c r="A1866" s="3" t="s">
        <v>35</v>
      </c>
      <c r="B1866" s="7">
        <v>10</v>
      </c>
      <c r="C1866" s="11" t="s">
        <v>8</v>
      </c>
    </row>
    <row r="1867" spans="1:3" x14ac:dyDescent="0.2">
      <c r="A1867" s="3" t="s">
        <v>35</v>
      </c>
      <c r="B1867" s="7">
        <v>10</v>
      </c>
      <c r="C1867" s="11" t="s">
        <v>8</v>
      </c>
    </row>
    <row r="1868" spans="1:3" x14ac:dyDescent="0.2">
      <c r="A1868" s="3" t="s">
        <v>35</v>
      </c>
      <c r="B1868" s="2">
        <v>2</v>
      </c>
      <c r="C1868" s="3" t="s">
        <v>17</v>
      </c>
    </row>
    <row r="1869" spans="1:3" x14ac:dyDescent="0.2">
      <c r="A1869" s="3" t="s">
        <v>35</v>
      </c>
      <c r="B1869" s="2">
        <v>2</v>
      </c>
      <c r="C1869" s="3" t="s">
        <v>17</v>
      </c>
    </row>
    <row r="1870" spans="1:3" x14ac:dyDescent="0.2">
      <c r="A1870" t="s">
        <v>35</v>
      </c>
      <c r="B1870" s="7">
        <v>3</v>
      </c>
      <c r="C1870" s="11" t="s">
        <v>17</v>
      </c>
    </row>
    <row r="1871" spans="1:3" x14ac:dyDescent="0.2">
      <c r="A1871" s="3" t="s">
        <v>35</v>
      </c>
      <c r="B1871" s="2">
        <v>7</v>
      </c>
      <c r="C1871" s="3" t="s">
        <v>17</v>
      </c>
    </row>
    <row r="1872" spans="1:3" x14ac:dyDescent="0.2">
      <c r="A1872" s="3" t="s">
        <v>35</v>
      </c>
      <c r="B1872" s="10">
        <v>7</v>
      </c>
      <c r="C1872" s="28" t="s">
        <v>17</v>
      </c>
    </row>
    <row r="1873" spans="1:3" x14ac:dyDescent="0.2">
      <c r="A1873" s="3" t="s">
        <v>35</v>
      </c>
      <c r="B1873" s="10">
        <v>7</v>
      </c>
      <c r="C1873" s="28" t="s">
        <v>17</v>
      </c>
    </row>
    <row r="1874" spans="1:3" x14ac:dyDescent="0.2">
      <c r="A1874" t="s">
        <v>35</v>
      </c>
      <c r="B1874" s="7">
        <v>3</v>
      </c>
      <c r="C1874" s="11" t="s">
        <v>40</v>
      </c>
    </row>
    <row r="1875" spans="1:3" x14ac:dyDescent="0.2">
      <c r="A1875" s="3" t="s">
        <v>35</v>
      </c>
      <c r="B1875" s="2">
        <v>4</v>
      </c>
      <c r="C1875" s="3" t="s">
        <v>11</v>
      </c>
    </row>
    <row r="1876" spans="1:3" x14ac:dyDescent="0.2">
      <c r="A1876" s="3" t="s">
        <v>35</v>
      </c>
      <c r="B1876" s="2">
        <v>4</v>
      </c>
      <c r="C1876" s="3" t="s">
        <v>11</v>
      </c>
    </row>
    <row r="1877" spans="1:3" x14ac:dyDescent="0.2">
      <c r="A1877" s="3" t="s">
        <v>35</v>
      </c>
      <c r="B1877" s="2">
        <v>4</v>
      </c>
      <c r="C1877" s="3" t="s">
        <v>11</v>
      </c>
    </row>
    <row r="1878" spans="1:3" x14ac:dyDescent="0.2">
      <c r="A1878" s="3" t="s">
        <v>35</v>
      </c>
      <c r="B1878" s="2">
        <v>4</v>
      </c>
      <c r="C1878" s="3" t="s">
        <v>11</v>
      </c>
    </row>
    <row r="1879" spans="1:3" x14ac:dyDescent="0.2">
      <c r="A1879" s="3" t="s">
        <v>35</v>
      </c>
      <c r="B1879" s="2">
        <v>4</v>
      </c>
      <c r="C1879" s="3" t="s">
        <v>11</v>
      </c>
    </row>
    <row r="1880" spans="1:3" x14ac:dyDescent="0.2">
      <c r="A1880" s="3" t="s">
        <v>35</v>
      </c>
      <c r="B1880" s="2">
        <v>4</v>
      </c>
      <c r="C1880" s="3" t="s">
        <v>11</v>
      </c>
    </row>
    <row r="1881" spans="1:3" x14ac:dyDescent="0.2">
      <c r="A1881" s="3" t="s">
        <v>35</v>
      </c>
      <c r="B1881" s="10">
        <v>8</v>
      </c>
      <c r="C1881" s="28" t="s">
        <v>11</v>
      </c>
    </row>
    <row r="1882" spans="1:3" x14ac:dyDescent="0.2">
      <c r="A1882" s="3" t="s">
        <v>35</v>
      </c>
      <c r="B1882" s="10">
        <v>8</v>
      </c>
      <c r="C1882" s="28" t="s">
        <v>11</v>
      </c>
    </row>
    <row r="1883" spans="1:3" x14ac:dyDescent="0.2">
      <c r="A1883" s="3" t="s">
        <v>35</v>
      </c>
      <c r="B1883" s="10">
        <v>8</v>
      </c>
      <c r="C1883" s="28" t="s">
        <v>11</v>
      </c>
    </row>
    <row r="1884" spans="1:3" x14ac:dyDescent="0.2">
      <c r="A1884" s="3" t="s">
        <v>35</v>
      </c>
      <c r="B1884" s="10">
        <v>8</v>
      </c>
      <c r="C1884" s="28" t="s">
        <v>11</v>
      </c>
    </row>
    <row r="1885" spans="1:3" x14ac:dyDescent="0.2">
      <c r="A1885" s="3" t="s">
        <v>35</v>
      </c>
      <c r="B1885" s="10">
        <v>8</v>
      </c>
      <c r="C1885" s="28" t="s">
        <v>11</v>
      </c>
    </row>
    <row r="1886" spans="1:3" x14ac:dyDescent="0.2">
      <c r="A1886" s="3" t="s">
        <v>35</v>
      </c>
      <c r="B1886" s="10">
        <v>8</v>
      </c>
      <c r="C1886" s="28" t="s">
        <v>11</v>
      </c>
    </row>
    <row r="1887" spans="1:3" x14ac:dyDescent="0.2">
      <c r="A1887" s="3" t="s">
        <v>35</v>
      </c>
      <c r="B1887" s="2">
        <v>9</v>
      </c>
      <c r="C1887" s="3" t="s">
        <v>11</v>
      </c>
    </row>
    <row r="1888" spans="1:3" x14ac:dyDescent="0.2">
      <c r="A1888" s="3" t="s">
        <v>35</v>
      </c>
      <c r="B1888" s="2">
        <v>9</v>
      </c>
      <c r="C1888" s="3" t="s">
        <v>11</v>
      </c>
    </row>
    <row r="1889" spans="1:3" x14ac:dyDescent="0.2">
      <c r="A1889" s="3" t="s">
        <v>35</v>
      </c>
      <c r="B1889" s="2">
        <v>9</v>
      </c>
      <c r="C1889" s="3" t="s">
        <v>11</v>
      </c>
    </row>
    <row r="1890" spans="1:3" x14ac:dyDescent="0.2">
      <c r="A1890" s="3" t="s">
        <v>35</v>
      </c>
      <c r="B1890" s="2">
        <v>9</v>
      </c>
      <c r="C1890" s="3" t="s">
        <v>11</v>
      </c>
    </row>
    <row r="1891" spans="1:3" x14ac:dyDescent="0.2">
      <c r="A1891" s="3" t="s">
        <v>35</v>
      </c>
      <c r="B1891" s="2">
        <v>9</v>
      </c>
      <c r="C1891" s="3" t="s">
        <v>11</v>
      </c>
    </row>
    <row r="1892" spans="1:3" x14ac:dyDescent="0.2">
      <c r="A1892" s="3" t="s">
        <v>35</v>
      </c>
      <c r="B1892" s="2">
        <v>9</v>
      </c>
      <c r="C1892" s="3" t="s">
        <v>11</v>
      </c>
    </row>
    <row r="1893" spans="1:3" x14ac:dyDescent="0.2">
      <c r="A1893" s="3" t="s">
        <v>35</v>
      </c>
      <c r="B1893" s="2">
        <v>9</v>
      </c>
      <c r="C1893" s="3" t="s">
        <v>11</v>
      </c>
    </row>
    <row r="1894" spans="1:3" x14ac:dyDescent="0.2">
      <c r="A1894" s="3" t="s">
        <v>35</v>
      </c>
      <c r="B1894" s="2">
        <v>1</v>
      </c>
      <c r="C1894" s="3" t="s">
        <v>6</v>
      </c>
    </row>
    <row r="1895" spans="1:3" x14ac:dyDescent="0.2">
      <c r="A1895" s="3" t="s">
        <v>35</v>
      </c>
      <c r="B1895" s="2">
        <v>1</v>
      </c>
      <c r="C1895" s="3" t="s">
        <v>6</v>
      </c>
    </row>
    <row r="1896" spans="1:3" x14ac:dyDescent="0.2">
      <c r="A1896" s="3" t="s">
        <v>35</v>
      </c>
      <c r="B1896" s="2">
        <v>1</v>
      </c>
      <c r="C1896" s="11" t="s">
        <v>6</v>
      </c>
    </row>
    <row r="1897" spans="1:3" x14ac:dyDescent="0.2">
      <c r="A1897" s="3" t="s">
        <v>35</v>
      </c>
      <c r="B1897" s="2">
        <v>1</v>
      </c>
      <c r="C1897" s="11" t="s">
        <v>6</v>
      </c>
    </row>
    <row r="1898" spans="1:3" x14ac:dyDescent="0.2">
      <c r="A1898" s="3" t="s">
        <v>35</v>
      </c>
      <c r="B1898" s="2">
        <v>1</v>
      </c>
      <c r="C1898" s="11" t="s">
        <v>6</v>
      </c>
    </row>
    <row r="1899" spans="1:3" x14ac:dyDescent="0.2">
      <c r="A1899" s="3" t="s">
        <v>35</v>
      </c>
      <c r="B1899" s="2">
        <v>1</v>
      </c>
      <c r="C1899" s="11" t="s">
        <v>6</v>
      </c>
    </row>
    <row r="1900" spans="1:3" x14ac:dyDescent="0.2">
      <c r="A1900" s="3" t="s">
        <v>35</v>
      </c>
      <c r="B1900" s="2">
        <v>1</v>
      </c>
      <c r="C1900" s="11" t="s">
        <v>6</v>
      </c>
    </row>
    <row r="1901" spans="1:3" x14ac:dyDescent="0.2">
      <c r="A1901" s="3" t="s">
        <v>35</v>
      </c>
      <c r="B1901" s="2">
        <v>2</v>
      </c>
      <c r="C1901" s="3" t="s">
        <v>6</v>
      </c>
    </row>
    <row r="1902" spans="1:3" x14ac:dyDescent="0.2">
      <c r="A1902" s="3" t="s">
        <v>35</v>
      </c>
      <c r="B1902" s="2">
        <v>2</v>
      </c>
      <c r="C1902" s="3" t="s">
        <v>6</v>
      </c>
    </row>
    <row r="1903" spans="1:3" x14ac:dyDescent="0.2">
      <c r="A1903" s="3" t="s">
        <v>35</v>
      </c>
      <c r="B1903" s="2">
        <v>2</v>
      </c>
      <c r="C1903" s="3" t="s">
        <v>6</v>
      </c>
    </row>
    <row r="1904" spans="1:3" x14ac:dyDescent="0.2">
      <c r="A1904" s="3" t="s">
        <v>35</v>
      </c>
      <c r="B1904" s="2">
        <v>2</v>
      </c>
      <c r="C1904" s="3" t="s">
        <v>6</v>
      </c>
    </row>
    <row r="1905" spans="1:3" x14ac:dyDescent="0.2">
      <c r="A1905" s="3" t="s">
        <v>35</v>
      </c>
      <c r="B1905" s="2">
        <v>2</v>
      </c>
      <c r="C1905" s="3" t="s">
        <v>6</v>
      </c>
    </row>
    <row r="1906" spans="1:3" x14ac:dyDescent="0.2">
      <c r="A1906" t="s">
        <v>35</v>
      </c>
      <c r="B1906" s="7">
        <v>2</v>
      </c>
      <c r="C1906" s="11" t="s">
        <v>6</v>
      </c>
    </row>
    <row r="1907" spans="1:3" x14ac:dyDescent="0.2">
      <c r="A1907" t="s">
        <v>35</v>
      </c>
      <c r="B1907" s="7">
        <v>2</v>
      </c>
      <c r="C1907" s="11" t="s">
        <v>6</v>
      </c>
    </row>
    <row r="1908" spans="1:3" x14ac:dyDescent="0.2">
      <c r="A1908" t="s">
        <v>35</v>
      </c>
      <c r="B1908" s="7">
        <v>2</v>
      </c>
      <c r="C1908" s="11" t="s">
        <v>6</v>
      </c>
    </row>
    <row r="1909" spans="1:3" x14ac:dyDescent="0.2">
      <c r="A1909" s="3" t="s">
        <v>35</v>
      </c>
      <c r="B1909" s="2">
        <v>3</v>
      </c>
      <c r="C1909" s="3" t="s">
        <v>6</v>
      </c>
    </row>
    <row r="1910" spans="1:3" x14ac:dyDescent="0.2">
      <c r="A1910" t="s">
        <v>35</v>
      </c>
      <c r="B1910" s="7">
        <v>3</v>
      </c>
      <c r="C1910" s="11" t="s">
        <v>6</v>
      </c>
    </row>
    <row r="1911" spans="1:3" x14ac:dyDescent="0.2">
      <c r="A1911" t="s">
        <v>35</v>
      </c>
      <c r="B1911" s="7">
        <v>3</v>
      </c>
      <c r="C1911" s="11" t="s">
        <v>6</v>
      </c>
    </row>
    <row r="1912" spans="1:3" x14ac:dyDescent="0.2">
      <c r="A1912" s="3" t="s">
        <v>35</v>
      </c>
      <c r="B1912" s="2">
        <v>4</v>
      </c>
      <c r="C1912" s="3" t="s">
        <v>6</v>
      </c>
    </row>
    <row r="1913" spans="1:3" x14ac:dyDescent="0.2">
      <c r="A1913" s="3" t="s">
        <v>35</v>
      </c>
      <c r="B1913" s="2">
        <v>4</v>
      </c>
      <c r="C1913" s="3" t="s">
        <v>6</v>
      </c>
    </row>
    <row r="1914" spans="1:3" x14ac:dyDescent="0.2">
      <c r="A1914" t="s">
        <v>35</v>
      </c>
      <c r="B1914" s="7">
        <v>4</v>
      </c>
      <c r="C1914" s="11" t="s">
        <v>6</v>
      </c>
    </row>
    <row r="1915" spans="1:3" x14ac:dyDescent="0.2">
      <c r="A1915" t="s">
        <v>35</v>
      </c>
      <c r="B1915" s="7">
        <v>4</v>
      </c>
      <c r="C1915" s="11" t="s">
        <v>6</v>
      </c>
    </row>
    <row r="1916" spans="1:3" x14ac:dyDescent="0.2">
      <c r="A1916" t="s">
        <v>35</v>
      </c>
      <c r="B1916" s="7">
        <v>4</v>
      </c>
      <c r="C1916" s="11" t="s">
        <v>6</v>
      </c>
    </row>
    <row r="1917" spans="1:3" x14ac:dyDescent="0.2">
      <c r="A1917" s="3" t="s">
        <v>35</v>
      </c>
      <c r="B1917" s="2">
        <v>5</v>
      </c>
      <c r="C1917" s="3" t="s">
        <v>6</v>
      </c>
    </row>
    <row r="1918" spans="1:3" x14ac:dyDescent="0.2">
      <c r="A1918" s="3" t="s">
        <v>35</v>
      </c>
      <c r="B1918" s="2">
        <v>5</v>
      </c>
      <c r="C1918" s="3" t="s">
        <v>6</v>
      </c>
    </row>
    <row r="1919" spans="1:3" x14ac:dyDescent="0.2">
      <c r="A1919" s="3" t="s">
        <v>35</v>
      </c>
      <c r="B1919" s="2">
        <v>5</v>
      </c>
      <c r="C1919" s="3" t="s">
        <v>6</v>
      </c>
    </row>
    <row r="1920" spans="1:3" x14ac:dyDescent="0.2">
      <c r="A1920" s="3" t="s">
        <v>35</v>
      </c>
      <c r="B1920" s="2">
        <v>5</v>
      </c>
      <c r="C1920" s="3" t="s">
        <v>6</v>
      </c>
    </row>
    <row r="1921" spans="1:3" x14ac:dyDescent="0.2">
      <c r="A1921" s="3" t="s">
        <v>35</v>
      </c>
      <c r="B1921" s="2">
        <v>5</v>
      </c>
      <c r="C1921" s="3" t="s">
        <v>6</v>
      </c>
    </row>
    <row r="1922" spans="1:3" x14ac:dyDescent="0.2">
      <c r="A1922" t="s">
        <v>35</v>
      </c>
      <c r="B1922" s="7">
        <v>5</v>
      </c>
      <c r="C1922" s="11" t="s">
        <v>6</v>
      </c>
    </row>
    <row r="1923" spans="1:3" x14ac:dyDescent="0.2">
      <c r="A1923" t="s">
        <v>35</v>
      </c>
      <c r="B1923" s="7">
        <v>5</v>
      </c>
      <c r="C1923" s="11" t="s">
        <v>6</v>
      </c>
    </row>
    <row r="1924" spans="1:3" x14ac:dyDescent="0.2">
      <c r="A1924" t="s">
        <v>35</v>
      </c>
      <c r="B1924" s="7">
        <v>5</v>
      </c>
      <c r="C1924" s="11" t="s">
        <v>6</v>
      </c>
    </row>
    <row r="1925" spans="1:3" x14ac:dyDescent="0.2">
      <c r="A1925" t="s">
        <v>35</v>
      </c>
      <c r="B1925" s="7">
        <v>5</v>
      </c>
      <c r="C1925" s="11" t="s">
        <v>6</v>
      </c>
    </row>
    <row r="1926" spans="1:3" x14ac:dyDescent="0.2">
      <c r="A1926" t="s">
        <v>35</v>
      </c>
      <c r="B1926" s="7">
        <v>5</v>
      </c>
      <c r="C1926" s="11" t="s">
        <v>6</v>
      </c>
    </row>
    <row r="1927" spans="1:3" x14ac:dyDescent="0.2">
      <c r="A1927" t="s">
        <v>35</v>
      </c>
      <c r="B1927" s="7">
        <v>5</v>
      </c>
      <c r="C1927" s="11" t="s">
        <v>6</v>
      </c>
    </row>
    <row r="1928" spans="1:3" x14ac:dyDescent="0.2">
      <c r="A1928" t="s">
        <v>35</v>
      </c>
      <c r="B1928" s="7">
        <v>5</v>
      </c>
      <c r="C1928" s="11" t="s">
        <v>6</v>
      </c>
    </row>
    <row r="1929" spans="1:3" x14ac:dyDescent="0.2">
      <c r="A1929" t="s">
        <v>35</v>
      </c>
      <c r="B1929" s="7">
        <v>5</v>
      </c>
      <c r="C1929" s="11" t="s">
        <v>6</v>
      </c>
    </row>
    <row r="1930" spans="1:3" x14ac:dyDescent="0.2">
      <c r="A1930" t="s">
        <v>35</v>
      </c>
      <c r="B1930" s="7">
        <v>5</v>
      </c>
      <c r="C1930" s="11" t="s">
        <v>6</v>
      </c>
    </row>
    <row r="1931" spans="1:3" x14ac:dyDescent="0.2">
      <c r="A1931" t="s">
        <v>35</v>
      </c>
      <c r="B1931" s="7">
        <v>5</v>
      </c>
      <c r="C1931" s="11" t="s">
        <v>6</v>
      </c>
    </row>
    <row r="1932" spans="1:3" x14ac:dyDescent="0.2">
      <c r="A1932" t="s">
        <v>35</v>
      </c>
      <c r="B1932" s="7">
        <v>5</v>
      </c>
      <c r="C1932" s="11" t="s">
        <v>6</v>
      </c>
    </row>
    <row r="1933" spans="1:3" x14ac:dyDescent="0.2">
      <c r="A1933" t="s">
        <v>35</v>
      </c>
      <c r="B1933" s="7">
        <v>5</v>
      </c>
      <c r="C1933" s="11" t="s">
        <v>6</v>
      </c>
    </row>
    <row r="1934" spans="1:3" x14ac:dyDescent="0.2">
      <c r="A1934" s="3" t="s">
        <v>35</v>
      </c>
      <c r="B1934" s="7">
        <v>6</v>
      </c>
      <c r="C1934" s="11" t="s">
        <v>6</v>
      </c>
    </row>
    <row r="1935" spans="1:3" x14ac:dyDescent="0.2">
      <c r="A1935" s="3" t="s">
        <v>35</v>
      </c>
      <c r="B1935" s="7">
        <v>6</v>
      </c>
      <c r="C1935" s="11" t="s">
        <v>6</v>
      </c>
    </row>
    <row r="1936" spans="1:3" x14ac:dyDescent="0.2">
      <c r="A1936" s="3" t="s">
        <v>35</v>
      </c>
      <c r="B1936" s="7">
        <v>6</v>
      </c>
      <c r="C1936" s="11" t="s">
        <v>6</v>
      </c>
    </row>
    <row r="1937" spans="1:3" x14ac:dyDescent="0.2">
      <c r="A1937" s="3" t="s">
        <v>35</v>
      </c>
      <c r="B1937" s="7">
        <v>6</v>
      </c>
      <c r="C1937" s="11" t="s">
        <v>6</v>
      </c>
    </row>
    <row r="1938" spans="1:3" x14ac:dyDescent="0.2">
      <c r="A1938" s="3" t="s">
        <v>35</v>
      </c>
      <c r="B1938" s="7">
        <v>6</v>
      </c>
      <c r="C1938" s="11" t="s">
        <v>6</v>
      </c>
    </row>
    <row r="1939" spans="1:3" x14ac:dyDescent="0.2">
      <c r="A1939" s="3" t="s">
        <v>35</v>
      </c>
      <c r="B1939" s="7">
        <v>6</v>
      </c>
      <c r="C1939" s="11" t="s">
        <v>6</v>
      </c>
    </row>
    <row r="1940" spans="1:3" x14ac:dyDescent="0.2">
      <c r="A1940" s="3" t="s">
        <v>35</v>
      </c>
      <c r="B1940" s="10">
        <v>7</v>
      </c>
      <c r="C1940" s="28" t="s">
        <v>6</v>
      </c>
    </row>
    <row r="1941" spans="1:3" x14ac:dyDescent="0.2">
      <c r="A1941" s="3" t="s">
        <v>35</v>
      </c>
      <c r="B1941" s="7">
        <v>7</v>
      </c>
      <c r="C1941" s="11" t="s">
        <v>6</v>
      </c>
    </row>
    <row r="1942" spans="1:3" x14ac:dyDescent="0.2">
      <c r="A1942" s="3" t="s">
        <v>35</v>
      </c>
      <c r="B1942" s="10">
        <v>8</v>
      </c>
      <c r="C1942" s="28" t="s">
        <v>6</v>
      </c>
    </row>
    <row r="1943" spans="1:3" x14ac:dyDescent="0.2">
      <c r="A1943" s="3" t="s">
        <v>35</v>
      </c>
      <c r="B1943" s="10">
        <v>8</v>
      </c>
      <c r="C1943" s="28" t="s">
        <v>6</v>
      </c>
    </row>
    <row r="1944" spans="1:3" x14ac:dyDescent="0.2">
      <c r="A1944" s="3" t="s">
        <v>35</v>
      </c>
      <c r="B1944" s="10">
        <v>8</v>
      </c>
      <c r="C1944" s="28" t="s">
        <v>6</v>
      </c>
    </row>
    <row r="1945" spans="1:3" x14ac:dyDescent="0.2">
      <c r="A1945" s="3" t="s">
        <v>35</v>
      </c>
      <c r="B1945" s="10">
        <v>8</v>
      </c>
      <c r="C1945" s="28" t="s">
        <v>6</v>
      </c>
    </row>
    <row r="1946" spans="1:3" x14ac:dyDescent="0.2">
      <c r="A1946" s="3" t="s">
        <v>35</v>
      </c>
      <c r="B1946" s="10">
        <v>8</v>
      </c>
      <c r="C1946" s="28" t="s">
        <v>6</v>
      </c>
    </row>
    <row r="1947" spans="1:3" x14ac:dyDescent="0.2">
      <c r="A1947" s="3" t="s">
        <v>35</v>
      </c>
      <c r="B1947" s="10">
        <v>8</v>
      </c>
      <c r="C1947" s="28" t="s">
        <v>6</v>
      </c>
    </row>
    <row r="1948" spans="1:3" x14ac:dyDescent="0.2">
      <c r="A1948" s="3" t="s">
        <v>35</v>
      </c>
      <c r="B1948" s="2">
        <v>9</v>
      </c>
      <c r="C1948" s="3" t="s">
        <v>6</v>
      </c>
    </row>
    <row r="1949" spans="1:3" x14ac:dyDescent="0.2">
      <c r="A1949" s="3" t="s">
        <v>35</v>
      </c>
      <c r="B1949" s="2">
        <v>9</v>
      </c>
      <c r="C1949" s="3" t="s">
        <v>6</v>
      </c>
    </row>
    <row r="1950" spans="1:3" x14ac:dyDescent="0.2">
      <c r="A1950" s="3" t="s">
        <v>35</v>
      </c>
      <c r="B1950" s="2">
        <v>9</v>
      </c>
      <c r="C1950" s="3" t="s">
        <v>6</v>
      </c>
    </row>
    <row r="1951" spans="1:3" x14ac:dyDescent="0.2">
      <c r="A1951" s="3" t="s">
        <v>35</v>
      </c>
      <c r="B1951" s="2">
        <v>9</v>
      </c>
      <c r="C1951" s="3" t="s">
        <v>6</v>
      </c>
    </row>
    <row r="1952" spans="1:3" x14ac:dyDescent="0.2">
      <c r="A1952" s="3" t="s">
        <v>35</v>
      </c>
      <c r="B1952" s="2">
        <v>9</v>
      </c>
      <c r="C1952" s="3" t="s">
        <v>6</v>
      </c>
    </row>
    <row r="1953" spans="1:3" x14ac:dyDescent="0.2">
      <c r="A1953" s="3" t="s">
        <v>35</v>
      </c>
      <c r="B1953" s="2">
        <v>9</v>
      </c>
      <c r="C1953" s="3" t="s">
        <v>6</v>
      </c>
    </row>
    <row r="1954" spans="1:3" x14ac:dyDescent="0.2">
      <c r="A1954" s="3" t="s">
        <v>35</v>
      </c>
      <c r="B1954" s="2">
        <v>9</v>
      </c>
      <c r="C1954" s="3" t="s">
        <v>6</v>
      </c>
    </row>
    <row r="1955" spans="1:3" x14ac:dyDescent="0.2">
      <c r="A1955" s="3" t="s">
        <v>35</v>
      </c>
      <c r="B1955" s="2">
        <v>9</v>
      </c>
      <c r="C1955" s="3" t="s">
        <v>6</v>
      </c>
    </row>
    <row r="1956" spans="1:3" x14ac:dyDescent="0.2">
      <c r="A1956" s="3" t="s">
        <v>35</v>
      </c>
      <c r="B1956" s="7">
        <v>10</v>
      </c>
      <c r="C1956" s="11" t="s">
        <v>6</v>
      </c>
    </row>
    <row r="1957" spans="1:3" x14ac:dyDescent="0.2">
      <c r="A1957" s="3" t="s">
        <v>35</v>
      </c>
      <c r="B1957" s="7">
        <v>10</v>
      </c>
      <c r="C1957" s="11" t="s">
        <v>6</v>
      </c>
    </row>
    <row r="1958" spans="1:3" x14ac:dyDescent="0.2">
      <c r="A1958" s="3" t="s">
        <v>35</v>
      </c>
      <c r="B1958" s="7">
        <v>10</v>
      </c>
      <c r="C1958" s="11" t="s">
        <v>6</v>
      </c>
    </row>
    <row r="1959" spans="1:3" x14ac:dyDescent="0.2">
      <c r="A1959" s="3" t="s">
        <v>35</v>
      </c>
      <c r="B1959" s="7">
        <v>10</v>
      </c>
      <c r="C1959" s="11" t="s">
        <v>6</v>
      </c>
    </row>
    <row r="1960" spans="1:3" x14ac:dyDescent="0.2">
      <c r="A1960" s="3" t="s">
        <v>35</v>
      </c>
      <c r="B1960" s="7">
        <v>10</v>
      </c>
      <c r="C1960" s="11" t="s">
        <v>6</v>
      </c>
    </row>
    <row r="1961" spans="1:3" x14ac:dyDescent="0.2">
      <c r="A1961" s="3" t="s">
        <v>35</v>
      </c>
      <c r="B1961" s="7">
        <v>10</v>
      </c>
      <c r="C1961" s="11" t="s">
        <v>6</v>
      </c>
    </row>
    <row r="1962" spans="1:3" x14ac:dyDescent="0.2">
      <c r="A1962" s="3" t="s">
        <v>35</v>
      </c>
      <c r="B1962" s="7">
        <v>10</v>
      </c>
      <c r="C1962" s="11" t="s">
        <v>6</v>
      </c>
    </row>
    <row r="1963" spans="1:3" x14ac:dyDescent="0.2">
      <c r="A1963" s="3" t="s">
        <v>35</v>
      </c>
      <c r="B1963" s="7">
        <v>10</v>
      </c>
      <c r="C1963" s="11" t="s">
        <v>6</v>
      </c>
    </row>
    <row r="1964" spans="1:3" x14ac:dyDescent="0.2">
      <c r="A1964" s="3" t="s">
        <v>35</v>
      </c>
      <c r="B1964" s="7">
        <v>10</v>
      </c>
      <c r="C1964" s="11" t="s">
        <v>6</v>
      </c>
    </row>
    <row r="1965" spans="1:3" x14ac:dyDescent="0.2">
      <c r="A1965" s="3" t="s">
        <v>35</v>
      </c>
      <c r="B1965" s="2">
        <v>2</v>
      </c>
      <c r="C1965" s="3" t="s">
        <v>37</v>
      </c>
    </row>
    <row r="1966" spans="1:3" x14ac:dyDescent="0.2">
      <c r="A1966" s="3" t="s">
        <v>35</v>
      </c>
      <c r="B1966" s="2">
        <v>2</v>
      </c>
      <c r="C1966" s="3" t="s">
        <v>37</v>
      </c>
    </row>
    <row r="1967" spans="1:3" x14ac:dyDescent="0.2">
      <c r="A1967" s="3" t="s">
        <v>35</v>
      </c>
      <c r="B1967" s="2">
        <v>2</v>
      </c>
      <c r="C1967" s="3" t="s">
        <v>37</v>
      </c>
    </row>
    <row r="1968" spans="1:3" x14ac:dyDescent="0.2">
      <c r="A1968" s="3" t="s">
        <v>35</v>
      </c>
      <c r="B1968" s="2">
        <v>2</v>
      </c>
      <c r="C1968" s="3" t="s">
        <v>37</v>
      </c>
    </row>
    <row r="1969" spans="1:3" x14ac:dyDescent="0.2">
      <c r="A1969" s="3" t="s">
        <v>35</v>
      </c>
      <c r="B1969" s="2">
        <v>3</v>
      </c>
      <c r="C1969" s="3" t="s">
        <v>37</v>
      </c>
    </row>
    <row r="1970" spans="1:3" x14ac:dyDescent="0.2">
      <c r="A1970" s="3" t="s">
        <v>35</v>
      </c>
      <c r="B1970" s="2">
        <v>3</v>
      </c>
      <c r="C1970" s="3" t="s">
        <v>37</v>
      </c>
    </row>
    <row r="1971" spans="1:3" x14ac:dyDescent="0.2">
      <c r="A1971" s="3" t="s">
        <v>35</v>
      </c>
      <c r="B1971" s="2">
        <v>3</v>
      </c>
      <c r="C1971" s="3" t="s">
        <v>37</v>
      </c>
    </row>
    <row r="1972" spans="1:3" x14ac:dyDescent="0.2">
      <c r="A1972" s="3" t="s">
        <v>35</v>
      </c>
      <c r="B1972" s="2">
        <v>3</v>
      </c>
      <c r="C1972" s="3" t="s">
        <v>37</v>
      </c>
    </row>
    <row r="1973" spans="1:3" x14ac:dyDescent="0.2">
      <c r="A1973" s="3" t="s">
        <v>35</v>
      </c>
      <c r="B1973" s="2">
        <v>1</v>
      </c>
      <c r="C1973" s="3" t="s">
        <v>12</v>
      </c>
    </row>
    <row r="1974" spans="1:3" x14ac:dyDescent="0.2">
      <c r="A1974" s="3" t="s">
        <v>35</v>
      </c>
      <c r="B1974" s="2">
        <v>1</v>
      </c>
      <c r="C1974" s="3" t="s">
        <v>12</v>
      </c>
    </row>
    <row r="1975" spans="1:3" x14ac:dyDescent="0.2">
      <c r="A1975" s="3" t="s">
        <v>35</v>
      </c>
      <c r="B1975" s="2">
        <v>1</v>
      </c>
      <c r="C1975" s="3" t="s">
        <v>12</v>
      </c>
    </row>
    <row r="1976" spans="1:3" x14ac:dyDescent="0.2">
      <c r="A1976" s="3" t="s">
        <v>35</v>
      </c>
      <c r="B1976" s="2">
        <v>1</v>
      </c>
      <c r="C1976" s="3" t="s">
        <v>12</v>
      </c>
    </row>
    <row r="1977" spans="1:3" x14ac:dyDescent="0.2">
      <c r="A1977" s="3" t="s">
        <v>35</v>
      </c>
      <c r="B1977" s="2">
        <v>1</v>
      </c>
      <c r="C1977" s="3" t="s">
        <v>12</v>
      </c>
    </row>
    <row r="1978" spans="1:3" x14ac:dyDescent="0.2">
      <c r="A1978" s="3" t="s">
        <v>35</v>
      </c>
      <c r="B1978" s="2">
        <v>1</v>
      </c>
      <c r="C1978" s="11" t="s">
        <v>12</v>
      </c>
    </row>
    <row r="1979" spans="1:3" x14ac:dyDescent="0.2">
      <c r="A1979" s="3" t="s">
        <v>35</v>
      </c>
      <c r="B1979" s="2">
        <v>1</v>
      </c>
      <c r="C1979" s="11" t="s">
        <v>12</v>
      </c>
    </row>
    <row r="1980" spans="1:3" x14ac:dyDescent="0.2">
      <c r="A1980" s="3" t="s">
        <v>35</v>
      </c>
      <c r="B1980" s="2">
        <v>1</v>
      </c>
      <c r="C1980" s="11" t="s">
        <v>12</v>
      </c>
    </row>
    <row r="1981" spans="1:3" x14ac:dyDescent="0.2">
      <c r="A1981" t="s">
        <v>35</v>
      </c>
      <c r="B1981" s="7">
        <v>2</v>
      </c>
      <c r="C1981" s="11" t="s">
        <v>12</v>
      </c>
    </row>
    <row r="1982" spans="1:3" x14ac:dyDescent="0.2">
      <c r="A1982" t="s">
        <v>35</v>
      </c>
      <c r="B1982" s="7">
        <v>2</v>
      </c>
      <c r="C1982" s="11" t="s">
        <v>12</v>
      </c>
    </row>
    <row r="1983" spans="1:3" x14ac:dyDescent="0.2">
      <c r="A1983" t="s">
        <v>35</v>
      </c>
      <c r="B1983" s="7">
        <v>3</v>
      </c>
      <c r="C1983" s="11" t="s">
        <v>12</v>
      </c>
    </row>
    <row r="1984" spans="1:3" x14ac:dyDescent="0.2">
      <c r="A1984" t="s">
        <v>35</v>
      </c>
      <c r="B1984" s="7">
        <v>3</v>
      </c>
      <c r="C1984" s="11" t="s">
        <v>12</v>
      </c>
    </row>
    <row r="1985" spans="1:3" x14ac:dyDescent="0.2">
      <c r="A1985" t="s">
        <v>35</v>
      </c>
      <c r="B1985" s="7">
        <v>3</v>
      </c>
      <c r="C1985" s="11" t="s">
        <v>12</v>
      </c>
    </row>
    <row r="1986" spans="1:3" x14ac:dyDescent="0.2">
      <c r="A1986" s="3" t="s">
        <v>35</v>
      </c>
      <c r="B1986" s="2">
        <v>4</v>
      </c>
      <c r="C1986" s="3" t="s">
        <v>12</v>
      </c>
    </row>
    <row r="1987" spans="1:3" x14ac:dyDescent="0.2">
      <c r="A1987" s="3" t="s">
        <v>35</v>
      </c>
      <c r="B1987" s="2">
        <v>4</v>
      </c>
      <c r="C1987" s="3" t="s">
        <v>12</v>
      </c>
    </row>
    <row r="1988" spans="1:3" x14ac:dyDescent="0.2">
      <c r="A1988" s="3" t="s">
        <v>35</v>
      </c>
      <c r="B1988" s="2">
        <v>4</v>
      </c>
      <c r="C1988" s="3" t="s">
        <v>12</v>
      </c>
    </row>
    <row r="1989" spans="1:3" x14ac:dyDescent="0.2">
      <c r="A1989" t="s">
        <v>35</v>
      </c>
      <c r="B1989" s="7">
        <v>4</v>
      </c>
      <c r="C1989" s="11" t="s">
        <v>12</v>
      </c>
    </row>
    <row r="1990" spans="1:3" x14ac:dyDescent="0.2">
      <c r="A1990" s="3" t="s">
        <v>35</v>
      </c>
      <c r="B1990" s="2">
        <v>5</v>
      </c>
      <c r="C1990" s="3" t="s">
        <v>12</v>
      </c>
    </row>
    <row r="1991" spans="1:3" x14ac:dyDescent="0.2">
      <c r="A1991" s="3" t="s">
        <v>35</v>
      </c>
      <c r="B1991" s="2">
        <v>5</v>
      </c>
      <c r="C1991" s="3" t="s">
        <v>12</v>
      </c>
    </row>
    <row r="1992" spans="1:3" x14ac:dyDescent="0.2">
      <c r="A1992" s="3" t="s">
        <v>35</v>
      </c>
      <c r="B1992" s="2">
        <v>5</v>
      </c>
      <c r="C1992" s="3" t="s">
        <v>12</v>
      </c>
    </row>
    <row r="1993" spans="1:3" x14ac:dyDescent="0.2">
      <c r="A1993" s="3" t="s">
        <v>35</v>
      </c>
      <c r="B1993" s="2">
        <v>5</v>
      </c>
      <c r="C1993" s="3" t="s">
        <v>12</v>
      </c>
    </row>
    <row r="1994" spans="1:3" x14ac:dyDescent="0.2">
      <c r="A1994" s="15" t="s">
        <v>35</v>
      </c>
      <c r="B1994" s="16">
        <v>5</v>
      </c>
      <c r="C1994" s="27" t="s">
        <v>12</v>
      </c>
    </row>
    <row r="1995" spans="1:3" x14ac:dyDescent="0.2">
      <c r="A1995" s="3" t="s">
        <v>35</v>
      </c>
      <c r="B1995" s="7">
        <v>6</v>
      </c>
      <c r="C1995" s="11" t="s">
        <v>12</v>
      </c>
    </row>
    <row r="1996" spans="1:3" x14ac:dyDescent="0.2">
      <c r="A1996" s="3" t="s">
        <v>35</v>
      </c>
      <c r="B1996" s="2">
        <v>7</v>
      </c>
      <c r="C1996" s="3" t="s">
        <v>12</v>
      </c>
    </row>
    <row r="1997" spans="1:3" x14ac:dyDescent="0.2">
      <c r="A1997" s="3" t="s">
        <v>35</v>
      </c>
      <c r="B1997" s="10">
        <v>8</v>
      </c>
      <c r="C1997" s="28" t="s">
        <v>12</v>
      </c>
    </row>
    <row r="1998" spans="1:3" x14ac:dyDescent="0.2">
      <c r="A1998" s="3" t="s">
        <v>35</v>
      </c>
      <c r="B1998" s="10">
        <v>8</v>
      </c>
      <c r="C1998" s="28" t="s">
        <v>12</v>
      </c>
    </row>
    <row r="1999" spans="1:3" x14ac:dyDescent="0.2">
      <c r="A1999" s="3" t="s">
        <v>35</v>
      </c>
      <c r="B1999" s="10">
        <v>8</v>
      </c>
      <c r="C1999" s="28" t="s">
        <v>12</v>
      </c>
    </row>
    <row r="2000" spans="1:3" x14ac:dyDescent="0.2">
      <c r="A2000" s="3" t="s">
        <v>35</v>
      </c>
      <c r="B2000" s="10">
        <v>8</v>
      </c>
      <c r="C2000" s="28" t="s">
        <v>12</v>
      </c>
    </row>
    <row r="2001" spans="1:3" x14ac:dyDescent="0.2">
      <c r="A2001" s="3" t="s">
        <v>35</v>
      </c>
      <c r="B2001" s="10">
        <v>8</v>
      </c>
      <c r="C2001" s="28" t="s">
        <v>12</v>
      </c>
    </row>
    <row r="2002" spans="1:3" x14ac:dyDescent="0.2">
      <c r="A2002" s="3" t="s">
        <v>35</v>
      </c>
      <c r="B2002" s="10">
        <v>8</v>
      </c>
      <c r="C2002" s="28" t="s">
        <v>12</v>
      </c>
    </row>
    <row r="2003" spans="1:3" x14ac:dyDescent="0.2">
      <c r="A2003" s="3" t="s">
        <v>35</v>
      </c>
      <c r="B2003" s="2">
        <v>9</v>
      </c>
      <c r="C2003" s="3" t="s">
        <v>12</v>
      </c>
    </row>
    <row r="2004" spans="1:3" x14ac:dyDescent="0.2">
      <c r="A2004" s="3" t="s">
        <v>35</v>
      </c>
      <c r="B2004" s="2">
        <v>9</v>
      </c>
      <c r="C2004" s="3" t="s">
        <v>12</v>
      </c>
    </row>
    <row r="2005" spans="1:3" x14ac:dyDescent="0.2">
      <c r="A2005" s="3" t="s">
        <v>35</v>
      </c>
      <c r="B2005" s="2">
        <v>9</v>
      </c>
      <c r="C2005" s="3" t="s">
        <v>12</v>
      </c>
    </row>
    <row r="2006" spans="1:3" x14ac:dyDescent="0.2">
      <c r="A2006" s="3" t="s">
        <v>35</v>
      </c>
      <c r="B2006" s="2">
        <v>9</v>
      </c>
      <c r="C2006" s="3" t="s">
        <v>12</v>
      </c>
    </row>
    <row r="2007" spans="1:3" x14ac:dyDescent="0.2">
      <c r="A2007" s="3" t="s">
        <v>35</v>
      </c>
      <c r="B2007" s="7">
        <v>10</v>
      </c>
      <c r="C2007" s="11" t="s">
        <v>12</v>
      </c>
    </row>
    <row r="2008" spans="1:3" x14ac:dyDescent="0.2">
      <c r="A2008" s="3" t="s">
        <v>35</v>
      </c>
      <c r="B2008" s="7">
        <v>10</v>
      </c>
      <c r="C2008" s="11" t="s">
        <v>12</v>
      </c>
    </row>
    <row r="2009" spans="1:3" x14ac:dyDescent="0.2">
      <c r="A2009" s="3" t="s">
        <v>35</v>
      </c>
      <c r="B2009" s="7">
        <v>10</v>
      </c>
      <c r="C2009" s="11" t="s">
        <v>12</v>
      </c>
    </row>
    <row r="2010" spans="1:3" x14ac:dyDescent="0.2">
      <c r="A2010" s="3" t="s">
        <v>35</v>
      </c>
      <c r="B2010" s="7">
        <v>10</v>
      </c>
      <c r="C2010" s="11" t="s">
        <v>12</v>
      </c>
    </row>
    <row r="2011" spans="1:3" x14ac:dyDescent="0.2">
      <c r="A2011" t="s">
        <v>35</v>
      </c>
      <c r="B2011" s="7">
        <v>4</v>
      </c>
      <c r="C2011" s="11" t="s">
        <v>10</v>
      </c>
    </row>
    <row r="2012" spans="1:3" x14ac:dyDescent="0.2">
      <c r="A2012" s="3" t="s">
        <v>35</v>
      </c>
      <c r="B2012" s="2">
        <v>1</v>
      </c>
      <c r="C2012" s="11" t="s">
        <v>7</v>
      </c>
    </row>
    <row r="2013" spans="1:3" x14ac:dyDescent="0.2">
      <c r="A2013" s="3" t="s">
        <v>35</v>
      </c>
      <c r="B2013" s="2">
        <v>7</v>
      </c>
      <c r="C2013" s="3" t="s">
        <v>7</v>
      </c>
    </row>
    <row r="2014" spans="1:3" x14ac:dyDescent="0.2">
      <c r="A2014" s="3" t="s">
        <v>35</v>
      </c>
      <c r="B2014" s="7">
        <v>7</v>
      </c>
      <c r="C2014" s="11" t="s">
        <v>39</v>
      </c>
    </row>
    <row r="2015" spans="1:3" x14ac:dyDescent="0.2">
      <c r="A2015" s="3" t="s">
        <v>35</v>
      </c>
      <c r="B2015" s="7">
        <v>7</v>
      </c>
      <c r="C2015" s="11" t="s">
        <v>39</v>
      </c>
    </row>
    <row r="2016" spans="1:3" x14ac:dyDescent="0.2">
      <c r="A2016" s="3" t="s">
        <v>29</v>
      </c>
      <c r="B2016" s="2">
        <v>4</v>
      </c>
      <c r="C2016" s="3" t="s">
        <v>23</v>
      </c>
    </row>
    <row r="2017" spans="1:3" x14ac:dyDescent="0.2">
      <c r="A2017" s="3" t="s">
        <v>29</v>
      </c>
      <c r="B2017" s="2">
        <v>1</v>
      </c>
      <c r="C2017" s="3" t="s">
        <v>16</v>
      </c>
    </row>
    <row r="2018" spans="1:3" x14ac:dyDescent="0.2">
      <c r="A2018" s="3" t="s">
        <v>29</v>
      </c>
      <c r="B2018" s="2">
        <v>1</v>
      </c>
      <c r="C2018" s="3" t="s">
        <v>16</v>
      </c>
    </row>
    <row r="2019" spans="1:3" x14ac:dyDescent="0.2">
      <c r="A2019" s="3" t="s">
        <v>29</v>
      </c>
      <c r="B2019" s="2">
        <v>1</v>
      </c>
      <c r="C2019" s="3" t="s">
        <v>16</v>
      </c>
    </row>
    <row r="2020" spans="1:3" x14ac:dyDescent="0.2">
      <c r="A2020" s="3" t="s">
        <v>29</v>
      </c>
      <c r="B2020" s="2">
        <v>1</v>
      </c>
      <c r="C2020" s="3" t="s">
        <v>16</v>
      </c>
    </row>
    <row r="2021" spans="1:3" x14ac:dyDescent="0.2">
      <c r="A2021" s="11" t="s">
        <v>29</v>
      </c>
      <c r="B2021" s="7">
        <v>1</v>
      </c>
      <c r="C2021" s="11" t="s">
        <v>16</v>
      </c>
    </row>
    <row r="2022" spans="1:3" x14ac:dyDescent="0.2">
      <c r="A2022" s="3" t="s">
        <v>29</v>
      </c>
      <c r="B2022" s="2">
        <v>2</v>
      </c>
      <c r="C2022" s="3" t="s">
        <v>16</v>
      </c>
    </row>
    <row r="2023" spans="1:3" x14ac:dyDescent="0.2">
      <c r="A2023" s="3" t="s">
        <v>29</v>
      </c>
      <c r="B2023" s="2">
        <v>2</v>
      </c>
      <c r="C2023" s="3" t="s">
        <v>16</v>
      </c>
    </row>
    <row r="2024" spans="1:3" x14ac:dyDescent="0.2">
      <c r="A2024" s="3" t="s">
        <v>29</v>
      </c>
      <c r="B2024" s="2">
        <v>2</v>
      </c>
      <c r="C2024" s="3" t="s">
        <v>16</v>
      </c>
    </row>
    <row r="2025" spans="1:3" x14ac:dyDescent="0.2">
      <c r="A2025" s="3" t="s">
        <v>29</v>
      </c>
      <c r="B2025" s="2">
        <v>2</v>
      </c>
      <c r="C2025" s="3" t="s">
        <v>16</v>
      </c>
    </row>
    <row r="2026" spans="1:3" x14ac:dyDescent="0.2">
      <c r="A2026" s="3" t="s">
        <v>29</v>
      </c>
      <c r="B2026" s="2">
        <v>2</v>
      </c>
      <c r="C2026" s="3" t="s">
        <v>16</v>
      </c>
    </row>
    <row r="2027" spans="1:3" x14ac:dyDescent="0.2">
      <c r="A2027" s="3" t="s">
        <v>29</v>
      </c>
      <c r="B2027" s="2">
        <v>2</v>
      </c>
      <c r="C2027" s="3" t="s">
        <v>16</v>
      </c>
    </row>
    <row r="2028" spans="1:3" x14ac:dyDescent="0.2">
      <c r="A2028" s="11" t="s">
        <v>29</v>
      </c>
      <c r="B2028" s="7">
        <v>2</v>
      </c>
      <c r="C2028" s="11" t="s">
        <v>16</v>
      </c>
    </row>
    <row r="2029" spans="1:3" x14ac:dyDescent="0.2">
      <c r="A2029" s="11" t="s">
        <v>29</v>
      </c>
      <c r="B2029" s="7">
        <v>2</v>
      </c>
      <c r="C2029" s="11" t="s">
        <v>16</v>
      </c>
    </row>
    <row r="2030" spans="1:3" x14ac:dyDescent="0.2">
      <c r="A2030" s="11" t="s">
        <v>29</v>
      </c>
      <c r="B2030" s="7">
        <v>2</v>
      </c>
      <c r="C2030" s="11" t="s">
        <v>16</v>
      </c>
    </row>
    <row r="2031" spans="1:3" x14ac:dyDescent="0.2">
      <c r="A2031" s="11" t="s">
        <v>29</v>
      </c>
      <c r="B2031" s="7">
        <v>2</v>
      </c>
      <c r="C2031" s="11" t="s">
        <v>16</v>
      </c>
    </row>
    <row r="2032" spans="1:3" x14ac:dyDescent="0.2">
      <c r="A2032" s="11" t="s">
        <v>29</v>
      </c>
      <c r="B2032" s="7">
        <v>2</v>
      </c>
      <c r="C2032" s="11" t="s">
        <v>16</v>
      </c>
    </row>
    <row r="2033" spans="1:3" x14ac:dyDescent="0.2">
      <c r="A2033" s="11" t="s">
        <v>29</v>
      </c>
      <c r="B2033" s="7">
        <v>2</v>
      </c>
      <c r="C2033" s="11" t="s">
        <v>16</v>
      </c>
    </row>
    <row r="2034" spans="1:3" x14ac:dyDescent="0.2">
      <c r="A2034" s="11" t="s">
        <v>29</v>
      </c>
      <c r="B2034" s="7">
        <v>2</v>
      </c>
      <c r="C2034" s="11" t="s">
        <v>16</v>
      </c>
    </row>
    <row r="2035" spans="1:3" x14ac:dyDescent="0.2">
      <c r="A2035" s="3" t="s">
        <v>29</v>
      </c>
      <c r="B2035" s="2">
        <v>3</v>
      </c>
      <c r="C2035" s="3" t="s">
        <v>16</v>
      </c>
    </row>
    <row r="2036" spans="1:3" x14ac:dyDescent="0.2">
      <c r="A2036" s="11" t="s">
        <v>29</v>
      </c>
      <c r="B2036" s="7">
        <v>3</v>
      </c>
      <c r="C2036" s="11" t="s">
        <v>16</v>
      </c>
    </row>
    <row r="2037" spans="1:3" x14ac:dyDescent="0.2">
      <c r="A2037" s="11" t="s">
        <v>29</v>
      </c>
      <c r="B2037" s="7">
        <v>3</v>
      </c>
      <c r="C2037" s="11" t="s">
        <v>16</v>
      </c>
    </row>
    <row r="2038" spans="1:3" x14ac:dyDescent="0.2">
      <c r="A2038" s="11" t="s">
        <v>29</v>
      </c>
      <c r="B2038" s="7">
        <v>3</v>
      </c>
      <c r="C2038" s="11" t="s">
        <v>16</v>
      </c>
    </row>
    <row r="2039" spans="1:3" x14ac:dyDescent="0.2">
      <c r="A2039" s="3" t="s">
        <v>29</v>
      </c>
      <c r="B2039" s="2">
        <v>4</v>
      </c>
      <c r="C2039" s="3" t="s">
        <v>16</v>
      </c>
    </row>
    <row r="2040" spans="1:3" x14ac:dyDescent="0.2">
      <c r="A2040" s="3" t="s">
        <v>29</v>
      </c>
      <c r="B2040" s="2">
        <v>4</v>
      </c>
      <c r="C2040" s="3" t="s">
        <v>16</v>
      </c>
    </row>
    <row r="2041" spans="1:3" x14ac:dyDescent="0.2">
      <c r="A2041" s="3" t="s">
        <v>29</v>
      </c>
      <c r="B2041" s="2">
        <v>4</v>
      </c>
      <c r="C2041" s="3" t="s">
        <v>16</v>
      </c>
    </row>
    <row r="2042" spans="1:3" x14ac:dyDescent="0.2">
      <c r="A2042" s="3" t="s">
        <v>29</v>
      </c>
      <c r="B2042" s="2">
        <v>4</v>
      </c>
      <c r="C2042" s="3" t="s">
        <v>16</v>
      </c>
    </row>
    <row r="2043" spans="1:3" x14ac:dyDescent="0.2">
      <c r="A2043" s="3" t="s">
        <v>29</v>
      </c>
      <c r="B2043" s="2">
        <v>4</v>
      </c>
      <c r="C2043" s="3" t="s">
        <v>16</v>
      </c>
    </row>
    <row r="2044" spans="1:3" x14ac:dyDescent="0.2">
      <c r="A2044" s="3" t="s">
        <v>29</v>
      </c>
      <c r="B2044" s="2">
        <v>4</v>
      </c>
      <c r="C2044" s="3" t="s">
        <v>16</v>
      </c>
    </row>
    <row r="2045" spans="1:3" x14ac:dyDescent="0.2">
      <c r="A2045" s="3" t="s">
        <v>29</v>
      </c>
      <c r="B2045" s="2">
        <v>4</v>
      </c>
      <c r="C2045" s="3" t="s">
        <v>16</v>
      </c>
    </row>
    <row r="2046" spans="1:3" x14ac:dyDescent="0.2">
      <c r="A2046" s="3" t="s">
        <v>29</v>
      </c>
      <c r="B2046" s="2">
        <v>4</v>
      </c>
      <c r="C2046" s="3" t="s">
        <v>16</v>
      </c>
    </row>
    <row r="2047" spans="1:3" x14ac:dyDescent="0.2">
      <c r="A2047" s="3" t="s">
        <v>29</v>
      </c>
      <c r="B2047" s="2">
        <v>4</v>
      </c>
      <c r="C2047" s="3" t="s">
        <v>16</v>
      </c>
    </row>
    <row r="2048" spans="1:3" x14ac:dyDescent="0.2">
      <c r="A2048" s="11" t="s">
        <v>29</v>
      </c>
      <c r="B2048" s="7">
        <v>4</v>
      </c>
      <c r="C2048" s="11" t="s">
        <v>16</v>
      </c>
    </row>
    <row r="2049" spans="1:3" x14ac:dyDescent="0.2">
      <c r="A2049" s="11" t="s">
        <v>29</v>
      </c>
      <c r="B2049" s="7">
        <v>4</v>
      </c>
      <c r="C2049" s="11" t="s">
        <v>16</v>
      </c>
    </row>
    <row r="2050" spans="1:3" x14ac:dyDescent="0.2">
      <c r="A2050" s="11" t="s">
        <v>29</v>
      </c>
      <c r="B2050" s="7">
        <v>4</v>
      </c>
      <c r="C2050" s="11" t="s">
        <v>16</v>
      </c>
    </row>
    <row r="2051" spans="1:3" x14ac:dyDescent="0.2">
      <c r="A2051" s="11" t="s">
        <v>29</v>
      </c>
      <c r="B2051" s="7">
        <v>4</v>
      </c>
      <c r="C2051" s="11" t="s">
        <v>16</v>
      </c>
    </row>
    <row r="2052" spans="1:3" x14ac:dyDescent="0.2">
      <c r="A2052" s="11" t="s">
        <v>29</v>
      </c>
      <c r="B2052" s="7">
        <v>4</v>
      </c>
      <c r="C2052" s="11" t="s">
        <v>16</v>
      </c>
    </row>
    <row r="2053" spans="1:3" x14ac:dyDescent="0.2">
      <c r="A2053" s="11" t="s">
        <v>29</v>
      </c>
      <c r="B2053" s="7">
        <v>4</v>
      </c>
      <c r="C2053" s="11" t="s">
        <v>16</v>
      </c>
    </row>
    <row r="2054" spans="1:3" x14ac:dyDescent="0.2">
      <c r="A2054" s="11" t="s">
        <v>29</v>
      </c>
      <c r="B2054" s="7">
        <v>4</v>
      </c>
      <c r="C2054" s="11" t="s">
        <v>16</v>
      </c>
    </row>
    <row r="2055" spans="1:3" x14ac:dyDescent="0.2">
      <c r="A2055" s="3" t="s">
        <v>29</v>
      </c>
      <c r="B2055" s="2">
        <v>5</v>
      </c>
      <c r="C2055" s="3" t="s">
        <v>16</v>
      </c>
    </row>
    <row r="2056" spans="1:3" x14ac:dyDescent="0.2">
      <c r="A2056" s="11" t="s">
        <v>29</v>
      </c>
      <c r="B2056" s="7">
        <v>5</v>
      </c>
      <c r="C2056" s="11" t="s">
        <v>16</v>
      </c>
    </row>
    <row r="2057" spans="1:3" x14ac:dyDescent="0.2">
      <c r="A2057" s="11" t="s">
        <v>29</v>
      </c>
      <c r="B2057" s="7">
        <v>5</v>
      </c>
      <c r="C2057" s="11" t="s">
        <v>16</v>
      </c>
    </row>
    <row r="2058" spans="1:3" x14ac:dyDescent="0.2">
      <c r="A2058" s="11" t="s">
        <v>29</v>
      </c>
      <c r="B2058" s="7">
        <v>5</v>
      </c>
      <c r="C2058" s="11" t="s">
        <v>16</v>
      </c>
    </row>
    <row r="2059" spans="1:3" x14ac:dyDescent="0.2">
      <c r="A2059" s="11" t="s">
        <v>29</v>
      </c>
      <c r="B2059" s="7">
        <v>5</v>
      </c>
      <c r="C2059" s="11" t="s">
        <v>16</v>
      </c>
    </row>
    <row r="2060" spans="1:3" x14ac:dyDescent="0.2">
      <c r="A2060" s="11" t="s">
        <v>29</v>
      </c>
      <c r="B2060" s="7">
        <v>5</v>
      </c>
      <c r="C2060" s="11" t="s">
        <v>16</v>
      </c>
    </row>
    <row r="2061" spans="1:3" x14ac:dyDescent="0.2">
      <c r="A2061" s="11" t="s">
        <v>29</v>
      </c>
      <c r="B2061" s="7">
        <v>5</v>
      </c>
      <c r="C2061" s="11" t="s">
        <v>16</v>
      </c>
    </row>
    <row r="2062" spans="1:3" x14ac:dyDescent="0.2">
      <c r="A2062" s="11" t="s">
        <v>29</v>
      </c>
      <c r="B2062" s="7">
        <v>5</v>
      </c>
      <c r="C2062" s="11" t="s">
        <v>16</v>
      </c>
    </row>
    <row r="2063" spans="1:3" x14ac:dyDescent="0.2">
      <c r="A2063" s="11" t="s">
        <v>29</v>
      </c>
      <c r="B2063" s="7">
        <v>5</v>
      </c>
      <c r="C2063" s="11" t="s">
        <v>16</v>
      </c>
    </row>
    <row r="2064" spans="1:3" x14ac:dyDescent="0.2">
      <c r="A2064" s="3" t="s">
        <v>29</v>
      </c>
      <c r="B2064" s="2">
        <v>6</v>
      </c>
      <c r="C2064" s="3" t="s">
        <v>16</v>
      </c>
    </row>
    <row r="2065" spans="1:3" x14ac:dyDescent="0.2">
      <c r="A2065" s="3" t="s">
        <v>29</v>
      </c>
      <c r="B2065" s="2">
        <v>6</v>
      </c>
      <c r="C2065" s="3" t="s">
        <v>16</v>
      </c>
    </row>
    <row r="2066" spans="1:3" x14ac:dyDescent="0.2">
      <c r="A2066" s="11" t="s">
        <v>29</v>
      </c>
      <c r="B2066" s="7">
        <v>6</v>
      </c>
      <c r="C2066" s="11" t="s">
        <v>16</v>
      </c>
    </row>
    <row r="2067" spans="1:3" x14ac:dyDescent="0.2">
      <c r="A2067" s="11" t="s">
        <v>29</v>
      </c>
      <c r="B2067" s="7">
        <v>6</v>
      </c>
      <c r="C2067" s="11" t="s">
        <v>16</v>
      </c>
    </row>
    <row r="2068" spans="1:3" x14ac:dyDescent="0.2">
      <c r="A2068" s="11" t="s">
        <v>29</v>
      </c>
      <c r="B2068" s="7">
        <v>6</v>
      </c>
      <c r="C2068" s="11" t="s">
        <v>16</v>
      </c>
    </row>
    <row r="2069" spans="1:3" x14ac:dyDescent="0.2">
      <c r="A2069" s="11" t="s">
        <v>29</v>
      </c>
      <c r="B2069" s="7">
        <v>6</v>
      </c>
      <c r="C2069" s="11" t="s">
        <v>16</v>
      </c>
    </row>
    <row r="2070" spans="1:3" x14ac:dyDescent="0.2">
      <c r="A2070" s="3" t="s">
        <v>29</v>
      </c>
      <c r="B2070" s="2">
        <v>7</v>
      </c>
      <c r="C2070" s="3" t="s">
        <v>16</v>
      </c>
    </row>
    <row r="2071" spans="1:3" x14ac:dyDescent="0.2">
      <c r="A2071" s="3" t="s">
        <v>29</v>
      </c>
      <c r="B2071" s="2">
        <v>7</v>
      </c>
      <c r="C2071" s="3" t="s">
        <v>16</v>
      </c>
    </row>
    <row r="2072" spans="1:3" x14ac:dyDescent="0.2">
      <c r="A2072" s="3" t="s">
        <v>29</v>
      </c>
      <c r="B2072" s="2">
        <v>7</v>
      </c>
      <c r="C2072" s="3" t="s">
        <v>16</v>
      </c>
    </row>
    <row r="2073" spans="1:3" x14ac:dyDescent="0.2">
      <c r="A2073" s="11" t="s">
        <v>29</v>
      </c>
      <c r="B2073" s="7">
        <v>7</v>
      </c>
      <c r="C2073" s="11" t="s">
        <v>16</v>
      </c>
    </row>
    <row r="2074" spans="1:3" x14ac:dyDescent="0.2">
      <c r="A2074" s="11" t="s">
        <v>29</v>
      </c>
      <c r="B2074" s="7">
        <v>7</v>
      </c>
      <c r="C2074" s="11" t="s">
        <v>16</v>
      </c>
    </row>
    <row r="2075" spans="1:3" x14ac:dyDescent="0.2">
      <c r="A2075" s="11" t="s">
        <v>29</v>
      </c>
      <c r="B2075" s="7">
        <v>7</v>
      </c>
      <c r="C2075" s="11" t="s">
        <v>16</v>
      </c>
    </row>
    <row r="2076" spans="1:3" x14ac:dyDescent="0.2">
      <c r="A2076" s="11" t="s">
        <v>29</v>
      </c>
      <c r="B2076" s="7">
        <v>7</v>
      </c>
      <c r="C2076" s="11" t="s">
        <v>16</v>
      </c>
    </row>
    <row r="2077" spans="1:3" x14ac:dyDescent="0.2">
      <c r="A2077" s="11" t="s">
        <v>29</v>
      </c>
      <c r="B2077" s="7">
        <v>7</v>
      </c>
      <c r="C2077" s="11" t="s">
        <v>16</v>
      </c>
    </row>
    <row r="2078" spans="1:3" x14ac:dyDescent="0.2">
      <c r="A2078" s="11" t="s">
        <v>29</v>
      </c>
      <c r="B2078" s="7">
        <v>7</v>
      </c>
      <c r="C2078" s="11" t="s">
        <v>16</v>
      </c>
    </row>
    <row r="2079" spans="1:3" x14ac:dyDescent="0.2">
      <c r="A2079" s="11" t="s">
        <v>29</v>
      </c>
      <c r="B2079" s="7">
        <v>7</v>
      </c>
      <c r="C2079" s="11" t="s">
        <v>16</v>
      </c>
    </row>
    <row r="2080" spans="1:3" x14ac:dyDescent="0.2">
      <c r="A2080" s="11" t="s">
        <v>29</v>
      </c>
      <c r="B2080" s="7">
        <v>7</v>
      </c>
      <c r="C2080" s="11" t="s">
        <v>16</v>
      </c>
    </row>
    <row r="2081" spans="1:3" x14ac:dyDescent="0.2">
      <c r="A2081" s="11" t="s">
        <v>29</v>
      </c>
      <c r="B2081" s="7">
        <v>7</v>
      </c>
      <c r="C2081" s="11" t="s">
        <v>16</v>
      </c>
    </row>
    <row r="2082" spans="1:3" x14ac:dyDescent="0.2">
      <c r="A2082" s="11" t="s">
        <v>29</v>
      </c>
      <c r="B2082" s="7">
        <v>7</v>
      </c>
      <c r="C2082" s="11" t="s">
        <v>16</v>
      </c>
    </row>
    <row r="2083" spans="1:3" x14ac:dyDescent="0.2">
      <c r="A2083" s="11" t="s">
        <v>29</v>
      </c>
      <c r="B2083" s="7">
        <v>7</v>
      </c>
      <c r="C2083" s="11" t="s">
        <v>16</v>
      </c>
    </row>
    <row r="2084" spans="1:3" x14ac:dyDescent="0.2">
      <c r="A2084" s="3" t="s">
        <v>29</v>
      </c>
      <c r="B2084" s="2">
        <v>8</v>
      </c>
      <c r="C2084" s="3" t="s">
        <v>16</v>
      </c>
    </row>
    <row r="2085" spans="1:3" x14ac:dyDescent="0.2">
      <c r="A2085" s="3" t="s">
        <v>29</v>
      </c>
      <c r="B2085" s="2">
        <v>8</v>
      </c>
      <c r="C2085" s="3" t="s">
        <v>16</v>
      </c>
    </row>
    <row r="2086" spans="1:3" x14ac:dyDescent="0.2">
      <c r="A2086" s="3" t="s">
        <v>29</v>
      </c>
      <c r="B2086" s="2">
        <v>8</v>
      </c>
      <c r="C2086" s="3" t="s">
        <v>16</v>
      </c>
    </row>
    <row r="2087" spans="1:3" x14ac:dyDescent="0.2">
      <c r="A2087" s="3" t="s">
        <v>29</v>
      </c>
      <c r="B2087" s="2">
        <v>8</v>
      </c>
      <c r="C2087" s="3" t="s">
        <v>16</v>
      </c>
    </row>
    <row r="2088" spans="1:3" x14ac:dyDescent="0.2">
      <c r="A2088" s="3" t="s">
        <v>29</v>
      </c>
      <c r="B2088" s="2">
        <v>8</v>
      </c>
      <c r="C2088" s="3" t="s">
        <v>16</v>
      </c>
    </row>
    <row r="2089" spans="1:3" x14ac:dyDescent="0.2">
      <c r="A2089" s="11" t="s">
        <v>29</v>
      </c>
      <c r="B2089" s="7">
        <v>8</v>
      </c>
      <c r="C2089" s="11" t="s">
        <v>16</v>
      </c>
    </row>
    <row r="2090" spans="1:3" x14ac:dyDescent="0.2">
      <c r="A2090" s="11" t="s">
        <v>29</v>
      </c>
      <c r="B2090" s="7">
        <v>8</v>
      </c>
      <c r="C2090" s="11" t="s">
        <v>16</v>
      </c>
    </row>
    <row r="2091" spans="1:3" x14ac:dyDescent="0.2">
      <c r="A2091" s="11" t="s">
        <v>29</v>
      </c>
      <c r="B2091" s="7">
        <v>8</v>
      </c>
      <c r="C2091" s="11" t="s">
        <v>16</v>
      </c>
    </row>
    <row r="2092" spans="1:3" x14ac:dyDescent="0.2">
      <c r="A2092" s="11" t="s">
        <v>29</v>
      </c>
      <c r="B2092" s="7">
        <v>8</v>
      </c>
      <c r="C2092" s="11" t="s">
        <v>16</v>
      </c>
    </row>
    <row r="2093" spans="1:3" x14ac:dyDescent="0.2">
      <c r="A2093" s="3" t="s">
        <v>29</v>
      </c>
      <c r="B2093" s="2">
        <v>9</v>
      </c>
      <c r="C2093" s="3" t="s">
        <v>16</v>
      </c>
    </row>
    <row r="2094" spans="1:3" x14ac:dyDescent="0.2">
      <c r="A2094" s="3" t="s">
        <v>29</v>
      </c>
      <c r="B2094" s="2">
        <v>9</v>
      </c>
      <c r="C2094" s="3" t="s">
        <v>16</v>
      </c>
    </row>
    <row r="2095" spans="1:3" x14ac:dyDescent="0.2">
      <c r="A2095" s="3" t="s">
        <v>29</v>
      </c>
      <c r="B2095" s="2">
        <v>9</v>
      </c>
      <c r="C2095" s="3" t="s">
        <v>16</v>
      </c>
    </row>
    <row r="2096" spans="1:3" x14ac:dyDescent="0.2">
      <c r="A2096" s="3" t="s">
        <v>29</v>
      </c>
      <c r="B2096" s="2">
        <v>9</v>
      </c>
      <c r="C2096" s="3" t="s">
        <v>16</v>
      </c>
    </row>
    <row r="2097" spans="1:3" x14ac:dyDescent="0.2">
      <c r="A2097" s="11" t="s">
        <v>29</v>
      </c>
      <c r="B2097" s="7">
        <v>9</v>
      </c>
      <c r="C2097" s="11" t="s">
        <v>16</v>
      </c>
    </row>
    <row r="2098" spans="1:3" x14ac:dyDescent="0.2">
      <c r="A2098" s="11" t="s">
        <v>29</v>
      </c>
      <c r="B2098" s="7">
        <v>9</v>
      </c>
      <c r="C2098" s="11" t="s">
        <v>16</v>
      </c>
    </row>
    <row r="2099" spans="1:3" x14ac:dyDescent="0.2">
      <c r="A2099" s="3" t="s">
        <v>29</v>
      </c>
      <c r="B2099" s="2">
        <v>10</v>
      </c>
      <c r="C2099" s="3" t="s">
        <v>16</v>
      </c>
    </row>
    <row r="2100" spans="1:3" x14ac:dyDescent="0.2">
      <c r="A2100" s="3" t="s">
        <v>29</v>
      </c>
      <c r="B2100" s="2">
        <v>10</v>
      </c>
      <c r="C2100" s="3" t="s">
        <v>16</v>
      </c>
    </row>
    <row r="2101" spans="1:3" x14ac:dyDescent="0.2">
      <c r="A2101" s="3" t="s">
        <v>29</v>
      </c>
      <c r="B2101" s="2">
        <v>10</v>
      </c>
      <c r="C2101" s="3" t="s">
        <v>16</v>
      </c>
    </row>
    <row r="2102" spans="1:3" x14ac:dyDescent="0.2">
      <c r="A2102" s="3" t="s">
        <v>29</v>
      </c>
      <c r="B2102" s="2">
        <v>10</v>
      </c>
      <c r="C2102" s="3" t="s">
        <v>16</v>
      </c>
    </row>
    <row r="2103" spans="1:3" x14ac:dyDescent="0.2">
      <c r="A2103" s="3" t="s">
        <v>29</v>
      </c>
      <c r="B2103" s="2">
        <v>10</v>
      </c>
      <c r="C2103" s="3" t="s">
        <v>16</v>
      </c>
    </row>
    <row r="2104" spans="1:3" x14ac:dyDescent="0.2">
      <c r="A2104" s="3" t="s">
        <v>29</v>
      </c>
      <c r="B2104" s="2">
        <v>10</v>
      </c>
      <c r="C2104" s="3" t="s">
        <v>16</v>
      </c>
    </row>
    <row r="2105" spans="1:3" x14ac:dyDescent="0.2">
      <c r="A2105" s="11" t="s">
        <v>29</v>
      </c>
      <c r="B2105" s="7">
        <v>10</v>
      </c>
      <c r="C2105" s="11" t="s">
        <v>16</v>
      </c>
    </row>
    <row r="2106" spans="1:3" x14ac:dyDescent="0.2">
      <c r="A2106" s="11" t="s">
        <v>29</v>
      </c>
      <c r="B2106" s="7">
        <v>10</v>
      </c>
      <c r="C2106" s="11" t="s">
        <v>16</v>
      </c>
    </row>
    <row r="2107" spans="1:3" x14ac:dyDescent="0.2">
      <c r="A2107" s="11" t="s">
        <v>29</v>
      </c>
      <c r="B2107" s="7">
        <v>10</v>
      </c>
      <c r="C2107" s="11" t="s">
        <v>16</v>
      </c>
    </row>
    <row r="2108" spans="1:3" x14ac:dyDescent="0.2">
      <c r="A2108" s="11" t="s">
        <v>29</v>
      </c>
      <c r="B2108" s="7">
        <v>10</v>
      </c>
      <c r="C2108" s="11" t="s">
        <v>16</v>
      </c>
    </row>
    <row r="2109" spans="1:3" x14ac:dyDescent="0.2">
      <c r="A2109" s="11" t="s">
        <v>29</v>
      </c>
      <c r="B2109" s="7">
        <v>10</v>
      </c>
      <c r="C2109" s="11" t="s">
        <v>16</v>
      </c>
    </row>
    <row r="2110" spans="1:3" x14ac:dyDescent="0.2">
      <c r="A2110" s="3" t="s">
        <v>29</v>
      </c>
      <c r="B2110" s="2">
        <v>1</v>
      </c>
      <c r="C2110" s="3" t="s">
        <v>5</v>
      </c>
    </row>
    <row r="2111" spans="1:3" x14ac:dyDescent="0.2">
      <c r="A2111" s="11" t="s">
        <v>29</v>
      </c>
      <c r="B2111" s="7">
        <v>1</v>
      </c>
      <c r="C2111" s="11" t="s">
        <v>5</v>
      </c>
    </row>
    <row r="2112" spans="1:3" x14ac:dyDescent="0.2">
      <c r="A2112" s="3" t="s">
        <v>29</v>
      </c>
      <c r="B2112" s="2">
        <v>2</v>
      </c>
      <c r="C2112" s="3" t="s">
        <v>5</v>
      </c>
    </row>
    <row r="2113" spans="1:3" x14ac:dyDescent="0.2">
      <c r="A2113" s="3" t="s">
        <v>29</v>
      </c>
      <c r="B2113" s="2">
        <v>2</v>
      </c>
      <c r="C2113" s="3" t="s">
        <v>5</v>
      </c>
    </row>
    <row r="2114" spans="1:3" x14ac:dyDescent="0.2">
      <c r="A2114" s="11" t="s">
        <v>29</v>
      </c>
      <c r="B2114" s="7">
        <v>3</v>
      </c>
      <c r="C2114" s="11" t="s">
        <v>5</v>
      </c>
    </row>
    <row r="2115" spans="1:3" x14ac:dyDescent="0.2">
      <c r="A2115" s="3" t="s">
        <v>29</v>
      </c>
      <c r="B2115" s="2">
        <v>4</v>
      </c>
      <c r="C2115" s="3" t="s">
        <v>5</v>
      </c>
    </row>
    <row r="2116" spans="1:3" x14ac:dyDescent="0.2">
      <c r="A2116" s="3" t="s">
        <v>29</v>
      </c>
      <c r="B2116" s="2">
        <v>4</v>
      </c>
      <c r="C2116" s="3" t="s">
        <v>5</v>
      </c>
    </row>
    <row r="2117" spans="1:3" x14ac:dyDescent="0.2">
      <c r="A2117" s="3" t="s">
        <v>29</v>
      </c>
      <c r="B2117" s="2">
        <v>4</v>
      </c>
      <c r="C2117" s="3" t="s">
        <v>5</v>
      </c>
    </row>
    <row r="2118" spans="1:3" x14ac:dyDescent="0.2">
      <c r="A2118" s="3" t="s">
        <v>29</v>
      </c>
      <c r="B2118" s="2">
        <v>4</v>
      </c>
      <c r="C2118" s="3" t="s">
        <v>5</v>
      </c>
    </row>
    <row r="2119" spans="1:3" x14ac:dyDescent="0.2">
      <c r="A2119" s="3" t="s">
        <v>29</v>
      </c>
      <c r="B2119" s="2">
        <v>4</v>
      </c>
      <c r="C2119" s="3" t="s">
        <v>5</v>
      </c>
    </row>
    <row r="2120" spans="1:3" x14ac:dyDescent="0.2">
      <c r="A2120" s="3" t="s">
        <v>29</v>
      </c>
      <c r="B2120" s="2">
        <v>4</v>
      </c>
      <c r="C2120" s="3" t="s">
        <v>5</v>
      </c>
    </row>
    <row r="2121" spans="1:3" x14ac:dyDescent="0.2">
      <c r="A2121" s="3" t="s">
        <v>29</v>
      </c>
      <c r="B2121" s="2">
        <v>5</v>
      </c>
      <c r="C2121" s="3" t="s">
        <v>5</v>
      </c>
    </row>
    <row r="2122" spans="1:3" x14ac:dyDescent="0.2">
      <c r="A2122" s="3" t="s">
        <v>29</v>
      </c>
      <c r="B2122" s="2">
        <v>5</v>
      </c>
      <c r="C2122" s="3" t="s">
        <v>5</v>
      </c>
    </row>
    <row r="2123" spans="1:3" x14ac:dyDescent="0.2">
      <c r="A2123" s="3" t="s">
        <v>29</v>
      </c>
      <c r="B2123" s="2">
        <v>6</v>
      </c>
      <c r="C2123" s="3" t="s">
        <v>5</v>
      </c>
    </row>
    <row r="2124" spans="1:3" x14ac:dyDescent="0.2">
      <c r="A2124" s="3" t="s">
        <v>29</v>
      </c>
      <c r="B2124" s="2">
        <v>6</v>
      </c>
      <c r="C2124" s="3" t="s">
        <v>5</v>
      </c>
    </row>
    <row r="2125" spans="1:3" x14ac:dyDescent="0.2">
      <c r="A2125" s="3" t="s">
        <v>29</v>
      </c>
      <c r="B2125" s="2">
        <v>7</v>
      </c>
      <c r="C2125" s="3" t="s">
        <v>5</v>
      </c>
    </row>
    <row r="2126" spans="1:3" x14ac:dyDescent="0.2">
      <c r="A2126" s="11" t="s">
        <v>29</v>
      </c>
      <c r="B2126" s="7">
        <v>7</v>
      </c>
      <c r="C2126" s="11" t="s">
        <v>5</v>
      </c>
    </row>
    <row r="2127" spans="1:3" x14ac:dyDescent="0.2">
      <c r="A2127" s="3" t="s">
        <v>29</v>
      </c>
      <c r="B2127" s="2">
        <v>8</v>
      </c>
      <c r="C2127" s="3" t="s">
        <v>5</v>
      </c>
    </row>
    <row r="2128" spans="1:3" x14ac:dyDescent="0.2">
      <c r="A2128" s="11" t="s">
        <v>29</v>
      </c>
      <c r="B2128" s="7">
        <v>8</v>
      </c>
      <c r="C2128" s="11" t="s">
        <v>5</v>
      </c>
    </row>
    <row r="2129" spans="1:3" x14ac:dyDescent="0.2">
      <c r="A2129" s="11" t="s">
        <v>29</v>
      </c>
      <c r="B2129" s="7">
        <v>8</v>
      </c>
      <c r="C2129" s="11" t="s">
        <v>5</v>
      </c>
    </row>
    <row r="2130" spans="1:3" x14ac:dyDescent="0.2">
      <c r="A2130" s="3" t="s">
        <v>29</v>
      </c>
      <c r="B2130" s="2">
        <v>9</v>
      </c>
      <c r="C2130" s="3" t="s">
        <v>5</v>
      </c>
    </row>
    <row r="2131" spans="1:3" x14ac:dyDescent="0.2">
      <c r="A2131" s="11" t="s">
        <v>29</v>
      </c>
      <c r="B2131" s="7">
        <v>9</v>
      </c>
      <c r="C2131" s="11" t="s">
        <v>5</v>
      </c>
    </row>
    <row r="2132" spans="1:3" x14ac:dyDescent="0.2">
      <c r="A2132" s="11" t="s">
        <v>29</v>
      </c>
      <c r="B2132" s="7">
        <v>9</v>
      </c>
      <c r="C2132" s="11" t="s">
        <v>5</v>
      </c>
    </row>
    <row r="2133" spans="1:3" x14ac:dyDescent="0.2">
      <c r="A2133" s="11" t="s">
        <v>29</v>
      </c>
      <c r="B2133" s="7">
        <v>9</v>
      </c>
      <c r="C2133" s="11" t="s">
        <v>5</v>
      </c>
    </row>
    <row r="2134" spans="1:3" x14ac:dyDescent="0.2">
      <c r="A2134" s="3" t="s">
        <v>29</v>
      </c>
      <c r="B2134" s="2">
        <v>1</v>
      </c>
      <c r="C2134" s="3" t="s">
        <v>8</v>
      </c>
    </row>
    <row r="2135" spans="1:3" x14ac:dyDescent="0.2">
      <c r="A2135" s="3" t="s">
        <v>29</v>
      </c>
      <c r="B2135" s="2">
        <v>1</v>
      </c>
      <c r="C2135" s="3" t="s">
        <v>8</v>
      </c>
    </row>
    <row r="2136" spans="1:3" x14ac:dyDescent="0.2">
      <c r="A2136" s="3" t="s">
        <v>29</v>
      </c>
      <c r="B2136" s="2">
        <v>1</v>
      </c>
      <c r="C2136" s="3" t="s">
        <v>8</v>
      </c>
    </row>
    <row r="2137" spans="1:3" x14ac:dyDescent="0.2">
      <c r="A2137" s="3" t="s">
        <v>29</v>
      </c>
      <c r="B2137" s="2">
        <v>1</v>
      </c>
      <c r="C2137" s="3" t="s">
        <v>8</v>
      </c>
    </row>
    <row r="2138" spans="1:3" x14ac:dyDescent="0.2">
      <c r="A2138" s="3" t="s">
        <v>29</v>
      </c>
      <c r="B2138" s="2">
        <v>1</v>
      </c>
      <c r="C2138" s="3" t="s">
        <v>8</v>
      </c>
    </row>
    <row r="2139" spans="1:3" x14ac:dyDescent="0.2">
      <c r="A2139" s="3" t="s">
        <v>29</v>
      </c>
      <c r="B2139" s="2">
        <v>1</v>
      </c>
      <c r="C2139" s="3" t="s">
        <v>8</v>
      </c>
    </row>
    <row r="2140" spans="1:3" x14ac:dyDescent="0.2">
      <c r="A2140" s="3" t="s">
        <v>29</v>
      </c>
      <c r="B2140" s="2">
        <v>1</v>
      </c>
      <c r="C2140" s="3" t="s">
        <v>8</v>
      </c>
    </row>
    <row r="2141" spans="1:3" x14ac:dyDescent="0.2">
      <c r="A2141" s="11" t="s">
        <v>29</v>
      </c>
      <c r="B2141" s="7">
        <v>1</v>
      </c>
      <c r="C2141" s="11" t="s">
        <v>8</v>
      </c>
    </row>
    <row r="2142" spans="1:3" x14ac:dyDescent="0.2">
      <c r="A2142" s="11" t="s">
        <v>29</v>
      </c>
      <c r="B2142" s="7">
        <v>1</v>
      </c>
      <c r="C2142" s="11" t="s">
        <v>8</v>
      </c>
    </row>
    <row r="2143" spans="1:3" x14ac:dyDescent="0.2">
      <c r="A2143" s="3" t="s">
        <v>29</v>
      </c>
      <c r="B2143" s="2">
        <v>2</v>
      </c>
      <c r="C2143" s="3" t="s">
        <v>8</v>
      </c>
    </row>
    <row r="2144" spans="1:3" x14ac:dyDescent="0.2">
      <c r="A2144" s="3" t="s">
        <v>29</v>
      </c>
      <c r="B2144" s="2">
        <v>2</v>
      </c>
      <c r="C2144" s="3" t="s">
        <v>8</v>
      </c>
    </row>
    <row r="2145" spans="1:3" x14ac:dyDescent="0.2">
      <c r="A2145" s="3" t="s">
        <v>29</v>
      </c>
      <c r="B2145" s="2">
        <v>2</v>
      </c>
      <c r="C2145" s="3" t="s">
        <v>8</v>
      </c>
    </row>
    <row r="2146" spans="1:3" x14ac:dyDescent="0.2">
      <c r="A2146" s="3" t="s">
        <v>29</v>
      </c>
      <c r="B2146" s="2">
        <v>2</v>
      </c>
      <c r="C2146" s="3" t="s">
        <v>8</v>
      </c>
    </row>
    <row r="2147" spans="1:3" x14ac:dyDescent="0.2">
      <c r="A2147" s="11" t="s">
        <v>29</v>
      </c>
      <c r="B2147" s="7">
        <v>2</v>
      </c>
      <c r="C2147" s="11" t="s">
        <v>8</v>
      </c>
    </row>
    <row r="2148" spans="1:3" x14ac:dyDescent="0.2">
      <c r="A2148" s="11" t="s">
        <v>29</v>
      </c>
      <c r="B2148" s="7">
        <v>2</v>
      </c>
      <c r="C2148" s="11" t="s">
        <v>8</v>
      </c>
    </row>
    <row r="2149" spans="1:3" x14ac:dyDescent="0.2">
      <c r="A2149" s="11" t="s">
        <v>29</v>
      </c>
      <c r="B2149" s="7">
        <v>2</v>
      </c>
      <c r="C2149" s="11" t="s">
        <v>8</v>
      </c>
    </row>
    <row r="2150" spans="1:3" x14ac:dyDescent="0.2">
      <c r="A2150" s="3" t="s">
        <v>29</v>
      </c>
      <c r="B2150" s="2">
        <v>3</v>
      </c>
      <c r="C2150" s="3" t="s">
        <v>8</v>
      </c>
    </row>
    <row r="2151" spans="1:3" x14ac:dyDescent="0.2">
      <c r="A2151" s="3" t="s">
        <v>29</v>
      </c>
      <c r="B2151" s="2">
        <v>3</v>
      </c>
      <c r="C2151" s="3" t="s">
        <v>8</v>
      </c>
    </row>
    <row r="2152" spans="1:3" x14ac:dyDescent="0.2">
      <c r="A2152" s="3" t="s">
        <v>29</v>
      </c>
      <c r="B2152" s="2">
        <v>3</v>
      </c>
      <c r="C2152" s="3" t="s">
        <v>8</v>
      </c>
    </row>
    <row r="2153" spans="1:3" x14ac:dyDescent="0.2">
      <c r="A2153" s="3" t="s">
        <v>29</v>
      </c>
      <c r="B2153" s="2">
        <v>3</v>
      </c>
      <c r="C2153" s="3" t="s">
        <v>8</v>
      </c>
    </row>
    <row r="2154" spans="1:3" x14ac:dyDescent="0.2">
      <c r="A2154" s="3" t="s">
        <v>29</v>
      </c>
      <c r="B2154" s="2">
        <v>3</v>
      </c>
      <c r="C2154" s="3" t="s">
        <v>8</v>
      </c>
    </row>
    <row r="2155" spans="1:3" x14ac:dyDescent="0.2">
      <c r="A2155" s="3" t="s">
        <v>29</v>
      </c>
      <c r="B2155" s="2">
        <v>3</v>
      </c>
      <c r="C2155" s="3" t="s">
        <v>8</v>
      </c>
    </row>
    <row r="2156" spans="1:3" x14ac:dyDescent="0.2">
      <c r="A2156" s="3" t="s">
        <v>29</v>
      </c>
      <c r="B2156" s="2">
        <v>4</v>
      </c>
      <c r="C2156" s="3" t="s">
        <v>8</v>
      </c>
    </row>
    <row r="2157" spans="1:3" x14ac:dyDescent="0.2">
      <c r="A2157" s="3" t="s">
        <v>29</v>
      </c>
      <c r="B2157" s="2">
        <v>4</v>
      </c>
      <c r="C2157" s="3" t="s">
        <v>8</v>
      </c>
    </row>
    <row r="2158" spans="1:3" x14ac:dyDescent="0.2">
      <c r="A2158" s="3" t="s">
        <v>29</v>
      </c>
      <c r="B2158" s="2">
        <v>4</v>
      </c>
      <c r="C2158" s="3" t="s">
        <v>8</v>
      </c>
    </row>
    <row r="2159" spans="1:3" x14ac:dyDescent="0.2">
      <c r="A2159" s="3" t="s">
        <v>29</v>
      </c>
      <c r="B2159" s="2">
        <v>4</v>
      </c>
      <c r="C2159" s="3" t="s">
        <v>8</v>
      </c>
    </row>
    <row r="2160" spans="1:3" x14ac:dyDescent="0.2">
      <c r="A2160" s="3" t="s">
        <v>29</v>
      </c>
      <c r="B2160" s="2">
        <v>4</v>
      </c>
      <c r="C2160" s="3" t="s">
        <v>8</v>
      </c>
    </row>
    <row r="2161" spans="1:3" x14ac:dyDescent="0.2">
      <c r="A2161" s="3" t="s">
        <v>29</v>
      </c>
      <c r="B2161" s="2">
        <v>4</v>
      </c>
      <c r="C2161" s="3" t="s">
        <v>8</v>
      </c>
    </row>
    <row r="2162" spans="1:3" x14ac:dyDescent="0.2">
      <c r="A2162" s="3" t="s">
        <v>29</v>
      </c>
      <c r="B2162" s="2">
        <v>4</v>
      </c>
      <c r="C2162" s="3" t="s">
        <v>8</v>
      </c>
    </row>
    <row r="2163" spans="1:3" x14ac:dyDescent="0.2">
      <c r="A2163" s="3" t="s">
        <v>29</v>
      </c>
      <c r="B2163" s="2">
        <v>5</v>
      </c>
      <c r="C2163" s="3" t="s">
        <v>8</v>
      </c>
    </row>
    <row r="2164" spans="1:3" x14ac:dyDescent="0.2">
      <c r="A2164" s="3" t="s">
        <v>29</v>
      </c>
      <c r="B2164" s="2">
        <v>5</v>
      </c>
      <c r="C2164" s="3" t="s">
        <v>8</v>
      </c>
    </row>
    <row r="2165" spans="1:3" x14ac:dyDescent="0.2">
      <c r="A2165" s="3" t="s">
        <v>29</v>
      </c>
      <c r="B2165" s="2">
        <v>5</v>
      </c>
      <c r="C2165" s="3" t="s">
        <v>8</v>
      </c>
    </row>
    <row r="2166" spans="1:3" x14ac:dyDescent="0.2">
      <c r="A2166" s="3" t="s">
        <v>29</v>
      </c>
      <c r="B2166" s="2">
        <v>5</v>
      </c>
      <c r="C2166" s="3" t="s">
        <v>8</v>
      </c>
    </row>
    <row r="2167" spans="1:3" x14ac:dyDescent="0.2">
      <c r="A2167" s="3" t="s">
        <v>29</v>
      </c>
      <c r="B2167" s="2">
        <v>5</v>
      </c>
      <c r="C2167" s="3" t="s">
        <v>8</v>
      </c>
    </row>
    <row r="2168" spans="1:3" x14ac:dyDescent="0.2">
      <c r="A2168" s="3" t="s">
        <v>29</v>
      </c>
      <c r="B2168" s="2">
        <v>5</v>
      </c>
      <c r="C2168" s="3" t="s">
        <v>8</v>
      </c>
    </row>
    <row r="2169" spans="1:3" x14ac:dyDescent="0.2">
      <c r="A2169" s="3" t="s">
        <v>29</v>
      </c>
      <c r="B2169" s="2">
        <v>5</v>
      </c>
      <c r="C2169" s="3" t="s">
        <v>8</v>
      </c>
    </row>
    <row r="2170" spans="1:3" x14ac:dyDescent="0.2">
      <c r="A2170" s="11" t="s">
        <v>29</v>
      </c>
      <c r="B2170" s="7">
        <v>5</v>
      </c>
      <c r="C2170" s="11" t="s">
        <v>8</v>
      </c>
    </row>
    <row r="2171" spans="1:3" x14ac:dyDescent="0.2">
      <c r="A2171" s="11" t="s">
        <v>29</v>
      </c>
      <c r="B2171" s="7">
        <v>5</v>
      </c>
      <c r="C2171" s="11" t="s">
        <v>8</v>
      </c>
    </row>
    <row r="2172" spans="1:3" x14ac:dyDescent="0.2">
      <c r="A2172" s="11" t="s">
        <v>29</v>
      </c>
      <c r="B2172" s="7">
        <v>5</v>
      </c>
      <c r="C2172" s="11" t="s">
        <v>8</v>
      </c>
    </row>
    <row r="2173" spans="1:3" x14ac:dyDescent="0.2">
      <c r="A2173" s="11" t="s">
        <v>29</v>
      </c>
      <c r="B2173" s="7">
        <v>5</v>
      </c>
      <c r="C2173" s="11" t="s">
        <v>8</v>
      </c>
    </row>
    <row r="2174" spans="1:3" x14ac:dyDescent="0.2">
      <c r="A2174" s="3" t="s">
        <v>29</v>
      </c>
      <c r="B2174" s="2">
        <v>6</v>
      </c>
      <c r="C2174" s="3" t="s">
        <v>8</v>
      </c>
    </row>
    <row r="2175" spans="1:3" x14ac:dyDescent="0.2">
      <c r="A2175" s="3" t="s">
        <v>29</v>
      </c>
      <c r="B2175" s="2">
        <v>6</v>
      </c>
      <c r="C2175" s="3" t="s">
        <v>8</v>
      </c>
    </row>
    <row r="2176" spans="1:3" x14ac:dyDescent="0.2">
      <c r="A2176" s="3" t="s">
        <v>29</v>
      </c>
      <c r="B2176" s="2">
        <v>6</v>
      </c>
      <c r="C2176" s="3" t="s">
        <v>8</v>
      </c>
    </row>
    <row r="2177" spans="1:3" x14ac:dyDescent="0.2">
      <c r="A2177" s="3" t="s">
        <v>29</v>
      </c>
      <c r="B2177" s="2">
        <v>6</v>
      </c>
      <c r="C2177" s="3" t="s">
        <v>8</v>
      </c>
    </row>
    <row r="2178" spans="1:3" x14ac:dyDescent="0.2">
      <c r="A2178" s="3" t="s">
        <v>29</v>
      </c>
      <c r="B2178" s="2">
        <v>6</v>
      </c>
      <c r="C2178" s="3" t="s">
        <v>8</v>
      </c>
    </row>
    <row r="2179" spans="1:3" x14ac:dyDescent="0.2">
      <c r="A2179" s="3" t="s">
        <v>29</v>
      </c>
      <c r="B2179" s="2">
        <v>6</v>
      </c>
      <c r="C2179" s="3" t="s">
        <v>8</v>
      </c>
    </row>
    <row r="2180" spans="1:3" x14ac:dyDescent="0.2">
      <c r="A2180" s="3" t="s">
        <v>29</v>
      </c>
      <c r="B2180" s="2">
        <v>6</v>
      </c>
      <c r="C2180" s="3" t="s">
        <v>8</v>
      </c>
    </row>
    <row r="2181" spans="1:3" x14ac:dyDescent="0.2">
      <c r="A2181" s="11" t="s">
        <v>29</v>
      </c>
      <c r="B2181" s="7">
        <v>6</v>
      </c>
      <c r="C2181" s="11" t="s">
        <v>8</v>
      </c>
    </row>
    <row r="2182" spans="1:3" x14ac:dyDescent="0.2">
      <c r="A2182" s="11" t="s">
        <v>29</v>
      </c>
      <c r="B2182" s="7">
        <v>6</v>
      </c>
      <c r="C2182" s="11" t="s">
        <v>8</v>
      </c>
    </row>
    <row r="2183" spans="1:3" x14ac:dyDescent="0.2">
      <c r="A2183" s="11" t="s">
        <v>29</v>
      </c>
      <c r="B2183" s="7">
        <v>6</v>
      </c>
      <c r="C2183" s="11" t="s">
        <v>8</v>
      </c>
    </row>
    <row r="2184" spans="1:3" x14ac:dyDescent="0.2">
      <c r="A2184" s="11" t="s">
        <v>29</v>
      </c>
      <c r="B2184" s="7">
        <v>6</v>
      </c>
      <c r="C2184" s="11" t="s">
        <v>8</v>
      </c>
    </row>
    <row r="2185" spans="1:3" x14ac:dyDescent="0.2">
      <c r="A2185" s="11" t="s">
        <v>29</v>
      </c>
      <c r="B2185" s="7">
        <v>6</v>
      </c>
      <c r="C2185" s="11" t="s">
        <v>8</v>
      </c>
    </row>
    <row r="2186" spans="1:3" x14ac:dyDescent="0.2">
      <c r="A2186" s="3" t="s">
        <v>29</v>
      </c>
      <c r="B2186" s="2">
        <v>7</v>
      </c>
      <c r="C2186" s="3" t="s">
        <v>8</v>
      </c>
    </row>
    <row r="2187" spans="1:3" x14ac:dyDescent="0.2">
      <c r="A2187" s="3" t="s">
        <v>29</v>
      </c>
      <c r="B2187" s="2">
        <v>7</v>
      </c>
      <c r="C2187" s="3" t="s">
        <v>8</v>
      </c>
    </row>
    <row r="2188" spans="1:3" x14ac:dyDescent="0.2">
      <c r="A2188" s="3" t="s">
        <v>29</v>
      </c>
      <c r="B2188" s="2">
        <v>7</v>
      </c>
      <c r="C2188" s="3" t="s">
        <v>8</v>
      </c>
    </row>
    <row r="2189" spans="1:3" x14ac:dyDescent="0.2">
      <c r="A2189" s="3" t="s">
        <v>29</v>
      </c>
      <c r="B2189" s="2">
        <v>7</v>
      </c>
      <c r="C2189" s="3" t="s">
        <v>8</v>
      </c>
    </row>
    <row r="2190" spans="1:3" x14ac:dyDescent="0.2">
      <c r="A2190" s="3" t="s">
        <v>29</v>
      </c>
      <c r="B2190" s="2">
        <v>7</v>
      </c>
      <c r="C2190" s="3" t="s">
        <v>8</v>
      </c>
    </row>
    <row r="2191" spans="1:3" x14ac:dyDescent="0.2">
      <c r="A2191" s="3" t="s">
        <v>29</v>
      </c>
      <c r="B2191" s="2">
        <v>7</v>
      </c>
      <c r="C2191" s="3" t="s">
        <v>8</v>
      </c>
    </row>
    <row r="2192" spans="1:3" x14ac:dyDescent="0.2">
      <c r="A2192" s="11" t="s">
        <v>29</v>
      </c>
      <c r="B2192" s="7">
        <v>7</v>
      </c>
      <c r="C2192" s="11" t="s">
        <v>8</v>
      </c>
    </row>
    <row r="2193" spans="1:3" x14ac:dyDescent="0.2">
      <c r="A2193" s="11" t="s">
        <v>29</v>
      </c>
      <c r="B2193" s="7">
        <v>7</v>
      </c>
      <c r="C2193" s="11" t="s">
        <v>8</v>
      </c>
    </row>
    <row r="2194" spans="1:3" x14ac:dyDescent="0.2">
      <c r="A2194" s="11" t="s">
        <v>29</v>
      </c>
      <c r="B2194" s="7">
        <v>7</v>
      </c>
      <c r="C2194" s="11" t="s">
        <v>8</v>
      </c>
    </row>
    <row r="2195" spans="1:3" x14ac:dyDescent="0.2">
      <c r="A2195" s="3" t="s">
        <v>29</v>
      </c>
      <c r="B2195" s="2">
        <v>8</v>
      </c>
      <c r="C2195" s="3" t="s">
        <v>8</v>
      </c>
    </row>
    <row r="2196" spans="1:3" x14ac:dyDescent="0.2">
      <c r="A2196" s="3" t="s">
        <v>29</v>
      </c>
      <c r="B2196" s="2">
        <v>8</v>
      </c>
      <c r="C2196" s="3" t="s">
        <v>8</v>
      </c>
    </row>
    <row r="2197" spans="1:3" x14ac:dyDescent="0.2">
      <c r="A2197" s="3" t="s">
        <v>29</v>
      </c>
      <c r="B2197" s="2">
        <v>8</v>
      </c>
      <c r="C2197" s="3" t="s">
        <v>8</v>
      </c>
    </row>
    <row r="2198" spans="1:3" x14ac:dyDescent="0.2">
      <c r="A2198" s="3" t="s">
        <v>29</v>
      </c>
      <c r="B2198" s="2">
        <v>8</v>
      </c>
      <c r="C2198" s="3" t="s">
        <v>8</v>
      </c>
    </row>
    <row r="2199" spans="1:3" x14ac:dyDescent="0.2">
      <c r="A2199" s="11" t="s">
        <v>29</v>
      </c>
      <c r="B2199" s="7">
        <v>8</v>
      </c>
      <c r="C2199" s="11" t="s">
        <v>8</v>
      </c>
    </row>
    <row r="2200" spans="1:3" x14ac:dyDescent="0.2">
      <c r="A2200" s="11" t="s">
        <v>29</v>
      </c>
      <c r="B2200" s="7">
        <v>8</v>
      </c>
      <c r="C2200" s="11" t="s">
        <v>8</v>
      </c>
    </row>
    <row r="2201" spans="1:3" x14ac:dyDescent="0.2">
      <c r="A2201" s="11" t="s">
        <v>29</v>
      </c>
      <c r="B2201" s="7">
        <v>8</v>
      </c>
      <c r="C2201" s="11" t="s">
        <v>8</v>
      </c>
    </row>
    <row r="2202" spans="1:3" x14ac:dyDescent="0.2">
      <c r="A2202" s="11" t="s">
        <v>29</v>
      </c>
      <c r="B2202" s="7">
        <v>8</v>
      </c>
      <c r="C2202" s="11" t="s">
        <v>8</v>
      </c>
    </row>
    <row r="2203" spans="1:3" x14ac:dyDescent="0.2">
      <c r="A2203" s="11" t="s">
        <v>29</v>
      </c>
      <c r="B2203" s="7">
        <v>8</v>
      </c>
      <c r="C2203" s="11" t="s">
        <v>8</v>
      </c>
    </row>
    <row r="2204" spans="1:3" x14ac:dyDescent="0.2">
      <c r="A2204" s="11" t="s">
        <v>29</v>
      </c>
      <c r="B2204" s="7">
        <v>8</v>
      </c>
      <c r="C2204" s="11" t="s">
        <v>8</v>
      </c>
    </row>
    <row r="2205" spans="1:3" x14ac:dyDescent="0.2">
      <c r="A2205" s="11" t="s">
        <v>29</v>
      </c>
      <c r="B2205" s="7">
        <v>8</v>
      </c>
      <c r="C2205" s="11" t="s">
        <v>8</v>
      </c>
    </row>
    <row r="2206" spans="1:3" x14ac:dyDescent="0.2">
      <c r="A2206" s="11" t="s">
        <v>29</v>
      </c>
      <c r="B2206" s="7">
        <v>8</v>
      </c>
      <c r="C2206" s="11" t="s">
        <v>8</v>
      </c>
    </row>
    <row r="2207" spans="1:3" x14ac:dyDescent="0.2">
      <c r="A2207" s="11" t="s">
        <v>29</v>
      </c>
      <c r="B2207" s="7">
        <v>8</v>
      </c>
      <c r="C2207" s="11" t="s">
        <v>8</v>
      </c>
    </row>
    <row r="2208" spans="1:3" x14ac:dyDescent="0.2">
      <c r="A2208" s="3" t="s">
        <v>29</v>
      </c>
      <c r="B2208" s="2">
        <v>9</v>
      </c>
      <c r="C2208" s="3" t="s">
        <v>8</v>
      </c>
    </row>
    <row r="2209" spans="1:3" x14ac:dyDescent="0.2">
      <c r="A2209" s="3" t="s">
        <v>29</v>
      </c>
      <c r="B2209" s="2">
        <v>9</v>
      </c>
      <c r="C2209" s="3" t="s">
        <v>8</v>
      </c>
    </row>
    <row r="2210" spans="1:3" x14ac:dyDescent="0.2">
      <c r="A2210" s="3" t="s">
        <v>29</v>
      </c>
      <c r="B2210" s="2">
        <v>9</v>
      </c>
      <c r="C2210" s="3" t="s">
        <v>8</v>
      </c>
    </row>
    <row r="2211" spans="1:3" x14ac:dyDescent="0.2">
      <c r="A2211" s="3" t="s">
        <v>29</v>
      </c>
      <c r="B2211" s="2">
        <v>9</v>
      </c>
      <c r="C2211" s="3" t="s">
        <v>8</v>
      </c>
    </row>
    <row r="2212" spans="1:3" x14ac:dyDescent="0.2">
      <c r="A2212" s="3" t="s">
        <v>29</v>
      </c>
      <c r="B2212" s="2">
        <v>9</v>
      </c>
      <c r="C2212" s="3" t="s">
        <v>8</v>
      </c>
    </row>
    <row r="2213" spans="1:3" x14ac:dyDescent="0.2">
      <c r="A2213" s="3" t="s">
        <v>29</v>
      </c>
      <c r="B2213" s="2">
        <v>9</v>
      </c>
      <c r="C2213" s="3" t="s">
        <v>8</v>
      </c>
    </row>
    <row r="2214" spans="1:3" x14ac:dyDescent="0.2">
      <c r="A2214" s="11" t="s">
        <v>29</v>
      </c>
      <c r="B2214" s="7">
        <v>9</v>
      </c>
      <c r="C2214" s="11" t="s">
        <v>8</v>
      </c>
    </row>
    <row r="2215" spans="1:3" x14ac:dyDescent="0.2">
      <c r="A2215" s="11" t="s">
        <v>29</v>
      </c>
      <c r="B2215" s="7">
        <v>9</v>
      </c>
      <c r="C2215" s="11" t="s">
        <v>8</v>
      </c>
    </row>
    <row r="2216" spans="1:3" x14ac:dyDescent="0.2">
      <c r="A2216" s="11" t="s">
        <v>29</v>
      </c>
      <c r="B2216" s="7">
        <v>9</v>
      </c>
      <c r="C2216" s="11" t="s">
        <v>8</v>
      </c>
    </row>
    <row r="2217" spans="1:3" x14ac:dyDescent="0.2">
      <c r="A2217" s="11" t="s">
        <v>29</v>
      </c>
      <c r="B2217" s="7">
        <v>9</v>
      </c>
      <c r="C2217" s="11" t="s">
        <v>8</v>
      </c>
    </row>
    <row r="2218" spans="1:3" x14ac:dyDescent="0.2">
      <c r="A2218" s="11" t="s">
        <v>29</v>
      </c>
      <c r="B2218" s="7">
        <v>9</v>
      </c>
      <c r="C2218" s="11" t="s">
        <v>8</v>
      </c>
    </row>
    <row r="2219" spans="1:3" x14ac:dyDescent="0.2">
      <c r="A2219" s="3" t="s">
        <v>29</v>
      </c>
      <c r="B2219" s="2">
        <v>10</v>
      </c>
      <c r="C2219" s="3" t="s">
        <v>8</v>
      </c>
    </row>
    <row r="2220" spans="1:3" x14ac:dyDescent="0.2">
      <c r="A2220" s="3" t="s">
        <v>29</v>
      </c>
      <c r="B2220" s="2">
        <v>10</v>
      </c>
      <c r="C2220" s="3" t="s">
        <v>8</v>
      </c>
    </row>
    <row r="2221" spans="1:3" x14ac:dyDescent="0.2">
      <c r="A2221" s="3" t="s">
        <v>29</v>
      </c>
      <c r="B2221" s="2">
        <v>10</v>
      </c>
      <c r="C2221" s="3" t="s">
        <v>8</v>
      </c>
    </row>
    <row r="2222" spans="1:3" x14ac:dyDescent="0.2">
      <c r="A2222" s="3" t="s">
        <v>29</v>
      </c>
      <c r="B2222" s="2">
        <v>10</v>
      </c>
      <c r="C2222" s="3" t="s">
        <v>8</v>
      </c>
    </row>
    <row r="2223" spans="1:3" x14ac:dyDescent="0.2">
      <c r="A2223" s="3" t="s">
        <v>29</v>
      </c>
      <c r="B2223" s="2">
        <v>10</v>
      </c>
      <c r="C2223" s="3" t="s">
        <v>8</v>
      </c>
    </row>
    <row r="2224" spans="1:3" x14ac:dyDescent="0.2">
      <c r="A2224" s="11" t="s">
        <v>29</v>
      </c>
      <c r="B2224" s="7">
        <v>1</v>
      </c>
      <c r="C2224" s="11" t="s">
        <v>30</v>
      </c>
    </row>
    <row r="2225" spans="1:3" x14ac:dyDescent="0.2">
      <c r="A2225" s="3" t="s">
        <v>29</v>
      </c>
      <c r="B2225" s="2">
        <v>3</v>
      </c>
      <c r="C2225" s="3" t="s">
        <v>30</v>
      </c>
    </row>
    <row r="2226" spans="1:3" x14ac:dyDescent="0.2">
      <c r="A2226" s="3" t="s">
        <v>29</v>
      </c>
      <c r="B2226" s="2">
        <v>3</v>
      </c>
      <c r="C2226" s="3" t="s">
        <v>30</v>
      </c>
    </row>
    <row r="2227" spans="1:3" x14ac:dyDescent="0.2">
      <c r="A2227" s="11" t="s">
        <v>29</v>
      </c>
      <c r="B2227" s="7">
        <v>5</v>
      </c>
      <c r="C2227" s="11" t="s">
        <v>30</v>
      </c>
    </row>
    <row r="2228" spans="1:3" x14ac:dyDescent="0.2">
      <c r="A2228" s="11" t="s">
        <v>29</v>
      </c>
      <c r="B2228" s="7">
        <v>5</v>
      </c>
      <c r="C2228" s="11" t="s">
        <v>30</v>
      </c>
    </row>
    <row r="2229" spans="1:3" x14ac:dyDescent="0.2">
      <c r="A2229" s="11" t="s">
        <v>29</v>
      </c>
      <c r="B2229" s="7">
        <v>5</v>
      </c>
      <c r="C2229" s="11" t="s">
        <v>30</v>
      </c>
    </row>
    <row r="2230" spans="1:3" x14ac:dyDescent="0.2">
      <c r="A2230" s="11" t="s">
        <v>29</v>
      </c>
      <c r="B2230" s="7">
        <v>5</v>
      </c>
      <c r="C2230" s="11" t="s">
        <v>30</v>
      </c>
    </row>
    <row r="2231" spans="1:3" x14ac:dyDescent="0.2">
      <c r="A2231" s="11" t="s">
        <v>29</v>
      </c>
      <c r="B2231" s="7">
        <v>5</v>
      </c>
      <c r="C2231" s="11" t="s">
        <v>30</v>
      </c>
    </row>
    <row r="2232" spans="1:3" x14ac:dyDescent="0.2">
      <c r="A2232" s="11" t="s">
        <v>29</v>
      </c>
      <c r="B2232" s="7">
        <v>6</v>
      </c>
      <c r="C2232" s="11" t="s">
        <v>30</v>
      </c>
    </row>
    <row r="2233" spans="1:3" x14ac:dyDescent="0.2">
      <c r="A2233" s="11" t="s">
        <v>29</v>
      </c>
      <c r="B2233" s="7">
        <v>6</v>
      </c>
      <c r="C2233" s="11" t="s">
        <v>30</v>
      </c>
    </row>
    <row r="2234" spans="1:3" x14ac:dyDescent="0.2">
      <c r="A2234" s="11" t="s">
        <v>29</v>
      </c>
      <c r="B2234" s="7">
        <v>6</v>
      </c>
      <c r="C2234" s="11" t="s">
        <v>30</v>
      </c>
    </row>
    <row r="2235" spans="1:3" x14ac:dyDescent="0.2">
      <c r="A2235" s="11" t="s">
        <v>29</v>
      </c>
      <c r="B2235" s="7">
        <v>7</v>
      </c>
      <c r="C2235" s="11" t="s">
        <v>30</v>
      </c>
    </row>
    <row r="2236" spans="1:3" x14ac:dyDescent="0.2">
      <c r="A2236" s="11" t="s">
        <v>29</v>
      </c>
      <c r="B2236" s="7">
        <v>7</v>
      </c>
      <c r="C2236" s="11" t="s">
        <v>30</v>
      </c>
    </row>
    <row r="2237" spans="1:3" x14ac:dyDescent="0.2">
      <c r="A2237" s="11" t="s">
        <v>29</v>
      </c>
      <c r="B2237" s="7">
        <v>8</v>
      </c>
      <c r="C2237" s="11" t="s">
        <v>30</v>
      </c>
    </row>
    <row r="2238" spans="1:3" x14ac:dyDescent="0.2">
      <c r="A2238" s="11" t="s">
        <v>29</v>
      </c>
      <c r="B2238" s="7">
        <v>8</v>
      </c>
      <c r="C2238" s="11" t="s">
        <v>30</v>
      </c>
    </row>
    <row r="2239" spans="1:3" x14ac:dyDescent="0.2">
      <c r="A2239" s="11" t="s">
        <v>29</v>
      </c>
      <c r="B2239" s="7">
        <v>8</v>
      </c>
      <c r="C2239" s="11" t="s">
        <v>30</v>
      </c>
    </row>
    <row r="2240" spans="1:3" x14ac:dyDescent="0.2">
      <c r="A2240" s="11" t="s">
        <v>29</v>
      </c>
      <c r="B2240" s="7">
        <v>8</v>
      </c>
      <c r="C2240" s="11" t="s">
        <v>30</v>
      </c>
    </row>
    <row r="2241" spans="1:3" x14ac:dyDescent="0.2">
      <c r="A2241" s="11" t="s">
        <v>29</v>
      </c>
      <c r="B2241" s="7">
        <v>8</v>
      </c>
      <c r="C2241" s="11" t="s">
        <v>30</v>
      </c>
    </row>
    <row r="2242" spans="1:3" x14ac:dyDescent="0.2">
      <c r="A2242" s="3" t="s">
        <v>29</v>
      </c>
      <c r="B2242" s="2">
        <v>1</v>
      </c>
      <c r="C2242" s="3" t="s">
        <v>6</v>
      </c>
    </row>
    <row r="2243" spans="1:3" x14ac:dyDescent="0.2">
      <c r="A2243" s="3" t="s">
        <v>29</v>
      </c>
      <c r="B2243" s="2">
        <v>1</v>
      </c>
      <c r="C2243" s="3" t="s">
        <v>6</v>
      </c>
    </row>
    <row r="2244" spans="1:3" x14ac:dyDescent="0.2">
      <c r="A2244" s="3" t="s">
        <v>29</v>
      </c>
      <c r="B2244" s="2">
        <v>1</v>
      </c>
      <c r="C2244" s="3" t="s">
        <v>6</v>
      </c>
    </row>
    <row r="2245" spans="1:3" x14ac:dyDescent="0.2">
      <c r="A2245" s="3" t="s">
        <v>29</v>
      </c>
      <c r="B2245" s="2">
        <v>1</v>
      </c>
      <c r="C2245" s="3" t="s">
        <v>6</v>
      </c>
    </row>
    <row r="2246" spans="1:3" x14ac:dyDescent="0.2">
      <c r="A2246" s="3" t="s">
        <v>29</v>
      </c>
      <c r="B2246" s="2">
        <v>1</v>
      </c>
      <c r="C2246" s="3" t="s">
        <v>6</v>
      </c>
    </row>
    <row r="2247" spans="1:3" x14ac:dyDescent="0.2">
      <c r="A2247" s="3" t="s">
        <v>29</v>
      </c>
      <c r="B2247" s="2">
        <v>1</v>
      </c>
      <c r="C2247" s="3" t="s">
        <v>6</v>
      </c>
    </row>
    <row r="2248" spans="1:3" x14ac:dyDescent="0.2">
      <c r="A2248" s="3" t="s">
        <v>29</v>
      </c>
      <c r="B2248" s="2">
        <v>1</v>
      </c>
      <c r="C2248" s="3" t="s">
        <v>6</v>
      </c>
    </row>
    <row r="2249" spans="1:3" x14ac:dyDescent="0.2">
      <c r="A2249" s="3" t="s">
        <v>29</v>
      </c>
      <c r="B2249" s="2">
        <v>1</v>
      </c>
      <c r="C2249" s="3" t="s">
        <v>6</v>
      </c>
    </row>
    <row r="2250" spans="1:3" x14ac:dyDescent="0.2">
      <c r="A2250" s="3" t="s">
        <v>29</v>
      </c>
      <c r="B2250" s="2">
        <v>1</v>
      </c>
      <c r="C2250" s="3" t="s">
        <v>6</v>
      </c>
    </row>
    <row r="2251" spans="1:3" x14ac:dyDescent="0.2">
      <c r="A2251" s="3" t="s">
        <v>29</v>
      </c>
      <c r="B2251" s="2">
        <v>1</v>
      </c>
      <c r="C2251" s="3" t="s">
        <v>6</v>
      </c>
    </row>
    <row r="2252" spans="1:3" x14ac:dyDescent="0.2">
      <c r="A2252" s="3" t="s">
        <v>29</v>
      </c>
      <c r="B2252" s="2">
        <v>1</v>
      </c>
      <c r="C2252" s="3" t="s">
        <v>6</v>
      </c>
    </row>
    <row r="2253" spans="1:3" x14ac:dyDescent="0.2">
      <c r="A2253" s="3" t="s">
        <v>29</v>
      </c>
      <c r="B2253" s="2">
        <v>1</v>
      </c>
      <c r="C2253" s="3" t="s">
        <v>6</v>
      </c>
    </row>
    <row r="2254" spans="1:3" x14ac:dyDescent="0.2">
      <c r="A2254" s="11" t="s">
        <v>29</v>
      </c>
      <c r="B2254" s="7">
        <v>1</v>
      </c>
      <c r="C2254" s="11" t="s">
        <v>6</v>
      </c>
    </row>
    <row r="2255" spans="1:3" x14ac:dyDescent="0.2">
      <c r="A2255" s="11" t="s">
        <v>29</v>
      </c>
      <c r="B2255" s="7">
        <v>1</v>
      </c>
      <c r="C2255" s="11" t="s">
        <v>6</v>
      </c>
    </row>
    <row r="2256" spans="1:3" x14ac:dyDescent="0.2">
      <c r="A2256" s="11" t="s">
        <v>29</v>
      </c>
      <c r="B2256" s="7">
        <v>1</v>
      </c>
      <c r="C2256" s="11" t="s">
        <v>6</v>
      </c>
    </row>
    <row r="2257" spans="1:3" x14ac:dyDescent="0.2">
      <c r="A2257" s="11" t="s">
        <v>29</v>
      </c>
      <c r="B2257" s="7">
        <v>1</v>
      </c>
      <c r="C2257" s="11" t="s">
        <v>6</v>
      </c>
    </row>
    <row r="2258" spans="1:3" x14ac:dyDescent="0.2">
      <c r="A2258" s="11" t="s">
        <v>29</v>
      </c>
      <c r="B2258" s="7">
        <v>1</v>
      </c>
      <c r="C2258" s="11" t="s">
        <v>6</v>
      </c>
    </row>
    <row r="2259" spans="1:3" x14ac:dyDescent="0.2">
      <c r="A2259" s="11" t="s">
        <v>29</v>
      </c>
      <c r="B2259" s="7">
        <v>1</v>
      </c>
      <c r="C2259" s="11" t="s">
        <v>6</v>
      </c>
    </row>
    <row r="2260" spans="1:3" x14ac:dyDescent="0.2">
      <c r="A2260" s="11" t="s">
        <v>29</v>
      </c>
      <c r="B2260" s="7">
        <v>1</v>
      </c>
      <c r="C2260" s="11" t="s">
        <v>6</v>
      </c>
    </row>
    <row r="2261" spans="1:3" x14ac:dyDescent="0.2">
      <c r="A2261" s="11" t="s">
        <v>29</v>
      </c>
      <c r="B2261" s="7">
        <v>1</v>
      </c>
      <c r="C2261" s="11" t="s">
        <v>6</v>
      </c>
    </row>
    <row r="2262" spans="1:3" x14ac:dyDescent="0.2">
      <c r="A2262" s="11" t="s">
        <v>29</v>
      </c>
      <c r="B2262" s="7">
        <v>1</v>
      </c>
      <c r="C2262" s="11" t="s">
        <v>6</v>
      </c>
    </row>
    <row r="2263" spans="1:3" x14ac:dyDescent="0.2">
      <c r="A2263" s="11" t="s">
        <v>29</v>
      </c>
      <c r="B2263" s="7">
        <v>1</v>
      </c>
      <c r="C2263" s="11" t="s">
        <v>6</v>
      </c>
    </row>
    <row r="2264" spans="1:3" x14ac:dyDescent="0.2">
      <c r="A2264" s="11" t="s">
        <v>29</v>
      </c>
      <c r="B2264" s="7">
        <v>1</v>
      </c>
      <c r="C2264" s="11" t="s">
        <v>6</v>
      </c>
    </row>
    <row r="2265" spans="1:3" x14ac:dyDescent="0.2">
      <c r="A2265" s="11" t="s">
        <v>29</v>
      </c>
      <c r="B2265" s="7">
        <v>1</v>
      </c>
      <c r="C2265" s="11" t="s">
        <v>6</v>
      </c>
    </row>
    <row r="2266" spans="1:3" x14ac:dyDescent="0.2">
      <c r="A2266" s="11" t="s">
        <v>29</v>
      </c>
      <c r="B2266" s="7">
        <v>1</v>
      </c>
      <c r="C2266" s="11" t="s">
        <v>6</v>
      </c>
    </row>
    <row r="2267" spans="1:3" x14ac:dyDescent="0.2">
      <c r="A2267" s="11" t="s">
        <v>29</v>
      </c>
      <c r="B2267" s="7">
        <v>1</v>
      </c>
      <c r="C2267" s="11" t="s">
        <v>6</v>
      </c>
    </row>
    <row r="2268" spans="1:3" x14ac:dyDescent="0.2">
      <c r="A2268" s="11" t="s">
        <v>29</v>
      </c>
      <c r="B2268" s="7">
        <v>1</v>
      </c>
      <c r="C2268" s="11" t="s">
        <v>6</v>
      </c>
    </row>
    <row r="2269" spans="1:3" x14ac:dyDescent="0.2">
      <c r="A2269" s="3" t="s">
        <v>29</v>
      </c>
      <c r="B2269" s="2">
        <v>2</v>
      </c>
      <c r="C2269" s="3" t="s">
        <v>6</v>
      </c>
    </row>
    <row r="2270" spans="1:3" x14ac:dyDescent="0.2">
      <c r="A2270" s="3" t="s">
        <v>29</v>
      </c>
      <c r="B2270" s="2">
        <v>2</v>
      </c>
      <c r="C2270" s="3" t="s">
        <v>6</v>
      </c>
    </row>
    <row r="2271" spans="1:3" x14ac:dyDescent="0.2">
      <c r="A2271" s="3" t="s">
        <v>29</v>
      </c>
      <c r="B2271" s="2">
        <v>2</v>
      </c>
      <c r="C2271" s="3" t="s">
        <v>6</v>
      </c>
    </row>
    <row r="2272" spans="1:3" x14ac:dyDescent="0.2">
      <c r="A2272" s="3" t="s">
        <v>29</v>
      </c>
      <c r="B2272" s="2">
        <v>2</v>
      </c>
      <c r="C2272" s="3" t="s">
        <v>6</v>
      </c>
    </row>
    <row r="2273" spans="1:3" x14ac:dyDescent="0.2">
      <c r="A2273" s="3" t="s">
        <v>29</v>
      </c>
      <c r="B2273" s="2">
        <v>2</v>
      </c>
      <c r="C2273" s="3" t="s">
        <v>6</v>
      </c>
    </row>
    <row r="2274" spans="1:3" x14ac:dyDescent="0.2">
      <c r="A2274" s="11" t="s">
        <v>29</v>
      </c>
      <c r="B2274" s="7">
        <v>2</v>
      </c>
      <c r="C2274" s="11" t="s">
        <v>6</v>
      </c>
    </row>
    <row r="2275" spans="1:3" x14ac:dyDescent="0.2">
      <c r="A2275" s="11" t="s">
        <v>29</v>
      </c>
      <c r="B2275" s="7">
        <v>2</v>
      </c>
      <c r="C2275" s="11" t="s">
        <v>6</v>
      </c>
    </row>
    <row r="2276" spans="1:3" x14ac:dyDescent="0.2">
      <c r="A2276" s="11" t="s">
        <v>29</v>
      </c>
      <c r="B2276" s="7">
        <v>2</v>
      </c>
      <c r="C2276" s="11" t="s">
        <v>6</v>
      </c>
    </row>
    <row r="2277" spans="1:3" x14ac:dyDescent="0.2">
      <c r="A2277" s="11" t="s">
        <v>29</v>
      </c>
      <c r="B2277" s="7">
        <v>2</v>
      </c>
      <c r="C2277" s="11" t="s">
        <v>6</v>
      </c>
    </row>
    <row r="2278" spans="1:3" x14ac:dyDescent="0.2">
      <c r="A2278" s="11" t="s">
        <v>29</v>
      </c>
      <c r="B2278" s="7">
        <v>2</v>
      </c>
      <c r="C2278" s="11" t="s">
        <v>6</v>
      </c>
    </row>
    <row r="2279" spans="1:3" x14ac:dyDescent="0.2">
      <c r="A2279" s="11" t="s">
        <v>29</v>
      </c>
      <c r="B2279" s="7">
        <v>2</v>
      </c>
      <c r="C2279" s="11" t="s">
        <v>6</v>
      </c>
    </row>
    <row r="2280" spans="1:3" x14ac:dyDescent="0.2">
      <c r="A2280" s="11" t="s">
        <v>29</v>
      </c>
      <c r="B2280" s="7">
        <v>2</v>
      </c>
      <c r="C2280" s="11" t="s">
        <v>6</v>
      </c>
    </row>
    <row r="2281" spans="1:3" x14ac:dyDescent="0.2">
      <c r="A2281" s="11" t="s">
        <v>29</v>
      </c>
      <c r="B2281" s="7">
        <v>2</v>
      </c>
      <c r="C2281" s="11" t="s">
        <v>6</v>
      </c>
    </row>
    <row r="2282" spans="1:3" x14ac:dyDescent="0.2">
      <c r="A2282" s="11" t="s">
        <v>29</v>
      </c>
      <c r="B2282" s="7">
        <v>2</v>
      </c>
      <c r="C2282" s="11" t="s">
        <v>6</v>
      </c>
    </row>
    <row r="2283" spans="1:3" x14ac:dyDescent="0.2">
      <c r="A2283" s="11" t="s">
        <v>29</v>
      </c>
      <c r="B2283" s="7">
        <v>2</v>
      </c>
      <c r="C2283" s="11" t="s">
        <v>6</v>
      </c>
    </row>
    <row r="2284" spans="1:3" x14ac:dyDescent="0.2">
      <c r="A2284" s="3" t="s">
        <v>29</v>
      </c>
      <c r="B2284" s="2">
        <v>3</v>
      </c>
      <c r="C2284" s="3" t="s">
        <v>6</v>
      </c>
    </row>
    <row r="2285" spans="1:3" x14ac:dyDescent="0.2">
      <c r="A2285" s="3" t="s">
        <v>29</v>
      </c>
      <c r="B2285" s="2">
        <v>3</v>
      </c>
      <c r="C2285" s="3" t="s">
        <v>6</v>
      </c>
    </row>
    <row r="2286" spans="1:3" x14ac:dyDescent="0.2">
      <c r="A2286" s="3" t="s">
        <v>29</v>
      </c>
      <c r="B2286" s="2">
        <v>3</v>
      </c>
      <c r="C2286" s="3" t="s">
        <v>6</v>
      </c>
    </row>
    <row r="2287" spans="1:3" x14ac:dyDescent="0.2">
      <c r="A2287" s="3" t="s">
        <v>29</v>
      </c>
      <c r="B2287" s="2">
        <v>3</v>
      </c>
      <c r="C2287" s="3" t="s">
        <v>6</v>
      </c>
    </row>
    <row r="2288" spans="1:3" x14ac:dyDescent="0.2">
      <c r="A2288" s="3" t="s">
        <v>29</v>
      </c>
      <c r="B2288" s="2">
        <v>3</v>
      </c>
      <c r="C2288" s="3" t="s">
        <v>6</v>
      </c>
    </row>
    <row r="2289" spans="1:3" x14ac:dyDescent="0.2">
      <c r="A2289" s="3" t="s">
        <v>29</v>
      </c>
      <c r="B2289" s="2">
        <v>3</v>
      </c>
      <c r="C2289" s="3" t="s">
        <v>6</v>
      </c>
    </row>
    <row r="2290" spans="1:3" x14ac:dyDescent="0.2">
      <c r="A2290" s="3" t="s">
        <v>29</v>
      </c>
      <c r="B2290" s="2">
        <v>3</v>
      </c>
      <c r="C2290" s="3" t="s">
        <v>6</v>
      </c>
    </row>
    <row r="2291" spans="1:3" x14ac:dyDescent="0.2">
      <c r="A2291" s="3" t="s">
        <v>29</v>
      </c>
      <c r="B2291" s="2">
        <v>3</v>
      </c>
      <c r="C2291" s="3" t="s">
        <v>6</v>
      </c>
    </row>
    <row r="2292" spans="1:3" x14ac:dyDescent="0.2">
      <c r="A2292" s="3" t="s">
        <v>29</v>
      </c>
      <c r="B2292" s="2">
        <v>3</v>
      </c>
      <c r="C2292" s="3" t="s">
        <v>6</v>
      </c>
    </row>
    <row r="2293" spans="1:3" x14ac:dyDescent="0.2">
      <c r="A2293" s="11" t="s">
        <v>29</v>
      </c>
      <c r="B2293" s="7">
        <v>3</v>
      </c>
      <c r="C2293" s="11" t="s">
        <v>6</v>
      </c>
    </row>
    <row r="2294" spans="1:3" x14ac:dyDescent="0.2">
      <c r="A2294" s="3" t="s">
        <v>29</v>
      </c>
      <c r="B2294" s="2">
        <v>4</v>
      </c>
      <c r="C2294" s="3" t="s">
        <v>6</v>
      </c>
    </row>
    <row r="2295" spans="1:3" x14ac:dyDescent="0.2">
      <c r="A2295" s="3" t="s">
        <v>29</v>
      </c>
      <c r="B2295" s="2">
        <v>4</v>
      </c>
      <c r="C2295" s="3" t="s">
        <v>6</v>
      </c>
    </row>
    <row r="2296" spans="1:3" x14ac:dyDescent="0.2">
      <c r="A2296" s="3" t="s">
        <v>29</v>
      </c>
      <c r="B2296" s="2">
        <v>4</v>
      </c>
      <c r="C2296" s="3" t="s">
        <v>6</v>
      </c>
    </row>
    <row r="2297" spans="1:3" x14ac:dyDescent="0.2">
      <c r="A2297" s="3" t="s">
        <v>29</v>
      </c>
      <c r="B2297" s="2">
        <v>4</v>
      </c>
      <c r="C2297" s="3" t="s">
        <v>6</v>
      </c>
    </row>
    <row r="2298" spans="1:3" x14ac:dyDescent="0.2">
      <c r="A2298" s="11" t="s">
        <v>29</v>
      </c>
      <c r="B2298" s="7">
        <v>4</v>
      </c>
      <c r="C2298" s="11" t="s">
        <v>6</v>
      </c>
    </row>
    <row r="2299" spans="1:3" x14ac:dyDescent="0.2">
      <c r="A2299" s="11" t="s">
        <v>29</v>
      </c>
      <c r="B2299" s="7">
        <v>4</v>
      </c>
      <c r="C2299" s="11" t="s">
        <v>6</v>
      </c>
    </row>
    <row r="2300" spans="1:3" x14ac:dyDescent="0.2">
      <c r="A2300" s="11" t="s">
        <v>29</v>
      </c>
      <c r="B2300" s="7">
        <v>4</v>
      </c>
      <c r="C2300" s="11" t="s">
        <v>6</v>
      </c>
    </row>
    <row r="2301" spans="1:3" x14ac:dyDescent="0.2">
      <c r="A2301" s="11" t="s">
        <v>29</v>
      </c>
      <c r="B2301" s="7">
        <v>4</v>
      </c>
      <c r="C2301" s="11" t="s">
        <v>6</v>
      </c>
    </row>
    <row r="2302" spans="1:3" x14ac:dyDescent="0.2">
      <c r="A2302" s="11" t="s">
        <v>29</v>
      </c>
      <c r="B2302" s="7">
        <v>4</v>
      </c>
      <c r="C2302" s="11" t="s">
        <v>6</v>
      </c>
    </row>
    <row r="2303" spans="1:3" x14ac:dyDescent="0.2">
      <c r="A2303" s="11" t="s">
        <v>29</v>
      </c>
      <c r="B2303" s="7">
        <v>4</v>
      </c>
      <c r="C2303" s="11" t="s">
        <v>6</v>
      </c>
    </row>
    <row r="2304" spans="1:3" x14ac:dyDescent="0.2">
      <c r="A2304" s="11" t="s">
        <v>29</v>
      </c>
      <c r="B2304" s="7">
        <v>4</v>
      </c>
      <c r="C2304" s="11" t="s">
        <v>6</v>
      </c>
    </row>
    <row r="2305" spans="1:3" x14ac:dyDescent="0.2">
      <c r="A2305" s="11" t="s">
        <v>29</v>
      </c>
      <c r="B2305" s="7">
        <v>4</v>
      </c>
      <c r="C2305" s="11" t="s">
        <v>6</v>
      </c>
    </row>
    <row r="2306" spans="1:3" x14ac:dyDescent="0.2">
      <c r="A2306" s="11" t="s">
        <v>29</v>
      </c>
      <c r="B2306" s="7">
        <v>4</v>
      </c>
      <c r="C2306" s="11" t="s">
        <v>6</v>
      </c>
    </row>
    <row r="2307" spans="1:3" x14ac:dyDescent="0.2">
      <c r="A2307" s="11" t="s">
        <v>29</v>
      </c>
      <c r="B2307" s="7">
        <v>4</v>
      </c>
      <c r="C2307" s="11" t="s">
        <v>6</v>
      </c>
    </row>
    <row r="2308" spans="1:3" x14ac:dyDescent="0.2">
      <c r="A2308" s="11" t="s">
        <v>29</v>
      </c>
      <c r="B2308" s="7">
        <v>4</v>
      </c>
      <c r="C2308" s="11" t="s">
        <v>6</v>
      </c>
    </row>
    <row r="2309" spans="1:3" x14ac:dyDescent="0.2">
      <c r="A2309" s="11" t="s">
        <v>29</v>
      </c>
      <c r="B2309" s="7">
        <v>4</v>
      </c>
      <c r="C2309" s="11" t="s">
        <v>6</v>
      </c>
    </row>
    <row r="2310" spans="1:3" x14ac:dyDescent="0.2">
      <c r="A2310" s="11" t="s">
        <v>29</v>
      </c>
      <c r="B2310" s="7">
        <v>4</v>
      </c>
      <c r="C2310" s="11" t="s">
        <v>6</v>
      </c>
    </row>
    <row r="2311" spans="1:3" x14ac:dyDescent="0.2">
      <c r="A2311" s="11" t="s">
        <v>29</v>
      </c>
      <c r="B2311" s="7">
        <v>4</v>
      </c>
      <c r="C2311" s="11" t="s">
        <v>6</v>
      </c>
    </row>
    <row r="2312" spans="1:3" x14ac:dyDescent="0.2">
      <c r="A2312" s="11" t="s">
        <v>29</v>
      </c>
      <c r="B2312" s="7">
        <v>4</v>
      </c>
      <c r="C2312" s="11" t="s">
        <v>6</v>
      </c>
    </row>
    <row r="2313" spans="1:3" x14ac:dyDescent="0.2">
      <c r="A2313" s="11" t="s">
        <v>29</v>
      </c>
      <c r="B2313" s="7">
        <v>4</v>
      </c>
      <c r="C2313" s="11" t="s">
        <v>6</v>
      </c>
    </row>
    <row r="2314" spans="1:3" x14ac:dyDescent="0.2">
      <c r="A2314" s="11" t="s">
        <v>29</v>
      </c>
      <c r="B2314" s="7">
        <v>4</v>
      </c>
      <c r="C2314" s="11" t="s">
        <v>6</v>
      </c>
    </row>
    <row r="2315" spans="1:3" x14ac:dyDescent="0.2">
      <c r="A2315" s="11" t="s">
        <v>29</v>
      </c>
      <c r="B2315" s="7">
        <v>4</v>
      </c>
      <c r="C2315" s="11" t="s">
        <v>6</v>
      </c>
    </row>
    <row r="2316" spans="1:3" x14ac:dyDescent="0.2">
      <c r="A2316" s="11" t="s">
        <v>29</v>
      </c>
      <c r="B2316" s="7">
        <v>4</v>
      </c>
      <c r="C2316" s="11" t="s">
        <v>6</v>
      </c>
    </row>
    <row r="2317" spans="1:3" x14ac:dyDescent="0.2">
      <c r="A2317" s="11" t="s">
        <v>29</v>
      </c>
      <c r="B2317" s="7">
        <v>4</v>
      </c>
      <c r="C2317" s="11" t="s">
        <v>6</v>
      </c>
    </row>
    <row r="2318" spans="1:3" x14ac:dyDescent="0.2">
      <c r="A2318" s="11" t="s">
        <v>29</v>
      </c>
      <c r="B2318" s="7">
        <v>4</v>
      </c>
      <c r="C2318" s="11" t="s">
        <v>6</v>
      </c>
    </row>
    <row r="2319" spans="1:3" x14ac:dyDescent="0.2">
      <c r="A2319" s="11" t="s">
        <v>29</v>
      </c>
      <c r="B2319" s="7">
        <v>4</v>
      </c>
      <c r="C2319" s="11" t="s">
        <v>6</v>
      </c>
    </row>
    <row r="2320" spans="1:3" x14ac:dyDescent="0.2">
      <c r="A2320" s="11" t="s">
        <v>29</v>
      </c>
      <c r="B2320" s="7">
        <v>4</v>
      </c>
      <c r="C2320" s="11" t="s">
        <v>6</v>
      </c>
    </row>
    <row r="2321" spans="1:3" x14ac:dyDescent="0.2">
      <c r="A2321" s="11" t="s">
        <v>29</v>
      </c>
      <c r="B2321" s="7">
        <v>4</v>
      </c>
      <c r="C2321" s="11" t="s">
        <v>6</v>
      </c>
    </row>
    <row r="2322" spans="1:3" x14ac:dyDescent="0.2">
      <c r="A2322" s="11" t="s">
        <v>29</v>
      </c>
      <c r="B2322" s="7">
        <v>4</v>
      </c>
      <c r="C2322" s="11" t="s">
        <v>6</v>
      </c>
    </row>
    <row r="2323" spans="1:3" x14ac:dyDescent="0.2">
      <c r="A2323" s="11" t="s">
        <v>29</v>
      </c>
      <c r="B2323" s="7">
        <v>4</v>
      </c>
      <c r="C2323" s="11" t="s">
        <v>6</v>
      </c>
    </row>
    <row r="2324" spans="1:3" x14ac:dyDescent="0.2">
      <c r="A2324" s="11" t="s">
        <v>29</v>
      </c>
      <c r="B2324" s="7">
        <v>4</v>
      </c>
      <c r="C2324" s="11" t="s">
        <v>6</v>
      </c>
    </row>
    <row r="2325" spans="1:3" x14ac:dyDescent="0.2">
      <c r="A2325" s="3" t="s">
        <v>29</v>
      </c>
      <c r="B2325" s="2">
        <v>5</v>
      </c>
      <c r="C2325" s="3" t="s">
        <v>6</v>
      </c>
    </row>
    <row r="2326" spans="1:3" x14ac:dyDescent="0.2">
      <c r="A2326" s="3" t="s">
        <v>29</v>
      </c>
      <c r="B2326" s="2">
        <v>5</v>
      </c>
      <c r="C2326" s="3" t="s">
        <v>6</v>
      </c>
    </row>
    <row r="2327" spans="1:3" x14ac:dyDescent="0.2">
      <c r="A2327" s="3" t="s">
        <v>29</v>
      </c>
      <c r="B2327" s="2">
        <v>5</v>
      </c>
      <c r="C2327" s="3" t="s">
        <v>6</v>
      </c>
    </row>
    <row r="2328" spans="1:3" x14ac:dyDescent="0.2">
      <c r="A2328" s="3" t="s">
        <v>29</v>
      </c>
      <c r="B2328" s="2">
        <v>5</v>
      </c>
      <c r="C2328" s="3" t="s">
        <v>6</v>
      </c>
    </row>
    <row r="2329" spans="1:3" x14ac:dyDescent="0.2">
      <c r="A2329" s="3" t="s">
        <v>29</v>
      </c>
      <c r="B2329" s="2">
        <v>5</v>
      </c>
      <c r="C2329" s="3" t="s">
        <v>6</v>
      </c>
    </row>
    <row r="2330" spans="1:3" x14ac:dyDescent="0.2">
      <c r="A2330" s="3" t="s">
        <v>29</v>
      </c>
      <c r="B2330" s="2">
        <v>5</v>
      </c>
      <c r="C2330" s="3" t="s">
        <v>6</v>
      </c>
    </row>
    <row r="2331" spans="1:3" x14ac:dyDescent="0.2">
      <c r="A2331" s="3" t="s">
        <v>29</v>
      </c>
      <c r="B2331" s="2">
        <v>5</v>
      </c>
      <c r="C2331" s="3" t="s">
        <v>6</v>
      </c>
    </row>
    <row r="2332" spans="1:3" x14ac:dyDescent="0.2">
      <c r="A2332" s="3" t="s">
        <v>29</v>
      </c>
      <c r="B2332" s="2">
        <v>5</v>
      </c>
      <c r="C2332" s="3" t="s">
        <v>6</v>
      </c>
    </row>
    <row r="2333" spans="1:3" x14ac:dyDescent="0.2">
      <c r="A2333" s="3" t="s">
        <v>29</v>
      </c>
      <c r="B2333" s="2">
        <v>5</v>
      </c>
      <c r="C2333" s="3" t="s">
        <v>6</v>
      </c>
    </row>
    <row r="2334" spans="1:3" x14ac:dyDescent="0.2">
      <c r="A2334" s="3" t="s">
        <v>29</v>
      </c>
      <c r="B2334" s="2">
        <v>5</v>
      </c>
      <c r="C2334" s="3" t="s">
        <v>6</v>
      </c>
    </row>
    <row r="2335" spans="1:3" x14ac:dyDescent="0.2">
      <c r="A2335" s="3" t="s">
        <v>29</v>
      </c>
      <c r="B2335" s="2">
        <v>5</v>
      </c>
      <c r="C2335" s="3" t="s">
        <v>6</v>
      </c>
    </row>
    <row r="2336" spans="1:3" x14ac:dyDescent="0.2">
      <c r="A2336" s="11" t="s">
        <v>29</v>
      </c>
      <c r="B2336" s="7">
        <v>5</v>
      </c>
      <c r="C2336" s="11" t="s">
        <v>6</v>
      </c>
    </row>
    <row r="2337" spans="1:3" x14ac:dyDescent="0.2">
      <c r="A2337" s="11" t="s">
        <v>29</v>
      </c>
      <c r="B2337" s="7">
        <v>5</v>
      </c>
      <c r="C2337" s="11" t="s">
        <v>6</v>
      </c>
    </row>
    <row r="2338" spans="1:3" x14ac:dyDescent="0.2">
      <c r="A2338" s="11" t="s">
        <v>29</v>
      </c>
      <c r="B2338" s="7">
        <v>5</v>
      </c>
      <c r="C2338" s="11" t="s">
        <v>6</v>
      </c>
    </row>
    <row r="2339" spans="1:3" x14ac:dyDescent="0.2">
      <c r="A2339" s="11" t="s">
        <v>29</v>
      </c>
      <c r="B2339" s="7">
        <v>5</v>
      </c>
      <c r="C2339" s="11" t="s">
        <v>6</v>
      </c>
    </row>
    <row r="2340" spans="1:3" x14ac:dyDescent="0.2">
      <c r="A2340" s="11" t="s">
        <v>29</v>
      </c>
      <c r="B2340" s="7">
        <v>5</v>
      </c>
      <c r="C2340" s="11" t="s">
        <v>6</v>
      </c>
    </row>
    <row r="2341" spans="1:3" x14ac:dyDescent="0.2">
      <c r="A2341" s="11" t="s">
        <v>29</v>
      </c>
      <c r="B2341" s="7">
        <v>5</v>
      </c>
      <c r="C2341" s="11" t="s">
        <v>6</v>
      </c>
    </row>
    <row r="2342" spans="1:3" x14ac:dyDescent="0.2">
      <c r="A2342" s="11" t="s">
        <v>29</v>
      </c>
      <c r="B2342" s="7">
        <v>5</v>
      </c>
      <c r="C2342" s="11" t="s">
        <v>6</v>
      </c>
    </row>
    <row r="2343" spans="1:3" x14ac:dyDescent="0.2">
      <c r="A2343" s="11" t="s">
        <v>29</v>
      </c>
      <c r="B2343" s="7">
        <v>5</v>
      </c>
      <c r="C2343" s="11" t="s">
        <v>6</v>
      </c>
    </row>
    <row r="2344" spans="1:3" x14ac:dyDescent="0.2">
      <c r="A2344" s="3" t="s">
        <v>29</v>
      </c>
      <c r="B2344" s="2">
        <v>6</v>
      </c>
      <c r="C2344" s="3" t="s">
        <v>6</v>
      </c>
    </row>
    <row r="2345" spans="1:3" x14ac:dyDescent="0.2">
      <c r="A2345" s="3" t="s">
        <v>29</v>
      </c>
      <c r="B2345" s="2">
        <v>6</v>
      </c>
      <c r="C2345" s="3" t="s">
        <v>6</v>
      </c>
    </row>
    <row r="2346" spans="1:3" x14ac:dyDescent="0.2">
      <c r="A2346" s="3" t="s">
        <v>29</v>
      </c>
      <c r="B2346" s="2">
        <v>6</v>
      </c>
      <c r="C2346" s="3" t="s">
        <v>6</v>
      </c>
    </row>
    <row r="2347" spans="1:3" x14ac:dyDescent="0.2">
      <c r="A2347" s="3" t="s">
        <v>29</v>
      </c>
      <c r="B2347" s="2">
        <v>6</v>
      </c>
      <c r="C2347" s="3" t="s">
        <v>6</v>
      </c>
    </row>
    <row r="2348" spans="1:3" x14ac:dyDescent="0.2">
      <c r="A2348" s="3" t="s">
        <v>29</v>
      </c>
      <c r="B2348" s="2">
        <v>6</v>
      </c>
      <c r="C2348" s="3" t="s">
        <v>6</v>
      </c>
    </row>
    <row r="2349" spans="1:3" x14ac:dyDescent="0.2">
      <c r="A2349" s="3" t="s">
        <v>29</v>
      </c>
      <c r="B2349" s="2">
        <v>6</v>
      </c>
      <c r="C2349" s="3" t="s">
        <v>6</v>
      </c>
    </row>
    <row r="2350" spans="1:3" x14ac:dyDescent="0.2">
      <c r="A2350" s="3" t="s">
        <v>29</v>
      </c>
      <c r="B2350" s="2">
        <v>6</v>
      </c>
      <c r="C2350" s="3" t="s">
        <v>6</v>
      </c>
    </row>
    <row r="2351" spans="1:3" x14ac:dyDescent="0.2">
      <c r="A2351" s="3" t="s">
        <v>29</v>
      </c>
      <c r="B2351" s="2">
        <v>6</v>
      </c>
      <c r="C2351" s="3" t="s">
        <v>6</v>
      </c>
    </row>
    <row r="2352" spans="1:3" x14ac:dyDescent="0.2">
      <c r="A2352" s="3" t="s">
        <v>29</v>
      </c>
      <c r="B2352" s="2">
        <v>6</v>
      </c>
      <c r="C2352" s="3" t="s">
        <v>6</v>
      </c>
    </row>
    <row r="2353" spans="1:3" x14ac:dyDescent="0.2">
      <c r="A2353" s="3" t="s">
        <v>29</v>
      </c>
      <c r="B2353" s="2">
        <v>6</v>
      </c>
      <c r="C2353" s="3" t="s">
        <v>6</v>
      </c>
    </row>
    <row r="2354" spans="1:3" x14ac:dyDescent="0.2">
      <c r="A2354" s="11" t="s">
        <v>29</v>
      </c>
      <c r="B2354" s="7">
        <v>6</v>
      </c>
      <c r="C2354" s="11" t="s">
        <v>6</v>
      </c>
    </row>
    <row r="2355" spans="1:3" x14ac:dyDescent="0.2">
      <c r="A2355" s="11" t="s">
        <v>29</v>
      </c>
      <c r="B2355" s="7">
        <v>6</v>
      </c>
      <c r="C2355" s="11" t="s">
        <v>6</v>
      </c>
    </row>
    <row r="2356" spans="1:3" x14ac:dyDescent="0.2">
      <c r="A2356" s="11" t="s">
        <v>29</v>
      </c>
      <c r="B2356" s="7">
        <v>6</v>
      </c>
      <c r="C2356" s="11" t="s">
        <v>6</v>
      </c>
    </row>
    <row r="2357" spans="1:3" x14ac:dyDescent="0.2">
      <c r="A2357" s="11" t="s">
        <v>29</v>
      </c>
      <c r="B2357" s="7">
        <v>6</v>
      </c>
      <c r="C2357" s="11" t="s">
        <v>6</v>
      </c>
    </row>
    <row r="2358" spans="1:3" x14ac:dyDescent="0.2">
      <c r="A2358" s="11" t="s">
        <v>29</v>
      </c>
      <c r="B2358" s="7">
        <v>6</v>
      </c>
      <c r="C2358" s="11" t="s">
        <v>6</v>
      </c>
    </row>
    <row r="2359" spans="1:3" x14ac:dyDescent="0.2">
      <c r="A2359" s="11" t="s">
        <v>29</v>
      </c>
      <c r="B2359" s="7">
        <v>6</v>
      </c>
      <c r="C2359" s="11" t="s">
        <v>6</v>
      </c>
    </row>
    <row r="2360" spans="1:3" x14ac:dyDescent="0.2">
      <c r="A2360" s="11" t="s">
        <v>29</v>
      </c>
      <c r="B2360" s="7">
        <v>6</v>
      </c>
      <c r="C2360" s="11" t="s">
        <v>6</v>
      </c>
    </row>
    <row r="2361" spans="1:3" x14ac:dyDescent="0.2">
      <c r="A2361" s="11" t="s">
        <v>29</v>
      </c>
      <c r="B2361" s="7">
        <v>6</v>
      </c>
      <c r="C2361" s="11" t="s">
        <v>6</v>
      </c>
    </row>
    <row r="2362" spans="1:3" x14ac:dyDescent="0.2">
      <c r="A2362" s="11" t="s">
        <v>29</v>
      </c>
      <c r="B2362" s="7">
        <v>6</v>
      </c>
      <c r="C2362" s="11" t="s">
        <v>6</v>
      </c>
    </row>
    <row r="2363" spans="1:3" x14ac:dyDescent="0.2">
      <c r="A2363" s="11" t="s">
        <v>29</v>
      </c>
      <c r="B2363" s="7">
        <v>6</v>
      </c>
      <c r="C2363" s="11" t="s">
        <v>6</v>
      </c>
    </row>
    <row r="2364" spans="1:3" x14ac:dyDescent="0.2">
      <c r="A2364" s="3" t="s">
        <v>29</v>
      </c>
      <c r="B2364" s="2">
        <v>7</v>
      </c>
      <c r="C2364" s="3" t="s">
        <v>6</v>
      </c>
    </row>
    <row r="2365" spans="1:3" x14ac:dyDescent="0.2">
      <c r="A2365" s="3" t="s">
        <v>29</v>
      </c>
      <c r="B2365" s="2">
        <v>7</v>
      </c>
      <c r="C2365" s="3" t="s">
        <v>6</v>
      </c>
    </row>
    <row r="2366" spans="1:3" x14ac:dyDescent="0.2">
      <c r="A2366" s="3" t="s">
        <v>29</v>
      </c>
      <c r="B2366" s="2">
        <v>7</v>
      </c>
      <c r="C2366" s="3" t="s">
        <v>6</v>
      </c>
    </row>
    <row r="2367" spans="1:3" x14ac:dyDescent="0.2">
      <c r="A2367" s="3" t="s">
        <v>29</v>
      </c>
      <c r="B2367" s="2">
        <v>7</v>
      </c>
      <c r="C2367" s="3" t="s">
        <v>6</v>
      </c>
    </row>
    <row r="2368" spans="1:3" x14ac:dyDescent="0.2">
      <c r="A2368" s="3" t="s">
        <v>29</v>
      </c>
      <c r="B2368" s="2">
        <v>7</v>
      </c>
      <c r="C2368" s="3" t="s">
        <v>6</v>
      </c>
    </row>
    <row r="2369" spans="1:3" x14ac:dyDescent="0.2">
      <c r="A2369" s="3" t="s">
        <v>29</v>
      </c>
      <c r="B2369" s="2">
        <v>7</v>
      </c>
      <c r="C2369" s="3" t="s">
        <v>6</v>
      </c>
    </row>
    <row r="2370" spans="1:3" x14ac:dyDescent="0.2">
      <c r="A2370" s="3" t="s">
        <v>29</v>
      </c>
      <c r="B2370" s="2">
        <v>7</v>
      </c>
      <c r="C2370" s="3" t="s">
        <v>6</v>
      </c>
    </row>
    <row r="2371" spans="1:3" x14ac:dyDescent="0.2">
      <c r="A2371" s="3" t="s">
        <v>29</v>
      </c>
      <c r="B2371" s="2">
        <v>7</v>
      </c>
      <c r="C2371" s="3" t="s">
        <v>6</v>
      </c>
    </row>
    <row r="2372" spans="1:3" x14ac:dyDescent="0.2">
      <c r="A2372" s="3" t="s">
        <v>29</v>
      </c>
      <c r="B2372" s="2">
        <v>7</v>
      </c>
      <c r="C2372" s="3" t="s">
        <v>6</v>
      </c>
    </row>
    <row r="2373" spans="1:3" x14ac:dyDescent="0.2">
      <c r="A2373" s="3" t="s">
        <v>29</v>
      </c>
      <c r="B2373" s="2">
        <v>7</v>
      </c>
      <c r="C2373" s="3" t="s">
        <v>6</v>
      </c>
    </row>
    <row r="2374" spans="1:3" x14ac:dyDescent="0.2">
      <c r="A2374" s="3" t="s">
        <v>29</v>
      </c>
      <c r="B2374" s="2">
        <v>7</v>
      </c>
      <c r="C2374" s="3" t="s">
        <v>6</v>
      </c>
    </row>
    <row r="2375" spans="1:3" x14ac:dyDescent="0.2">
      <c r="A2375" s="3" t="s">
        <v>29</v>
      </c>
      <c r="B2375" s="2">
        <v>7</v>
      </c>
      <c r="C2375" s="3" t="s">
        <v>6</v>
      </c>
    </row>
    <row r="2376" spans="1:3" x14ac:dyDescent="0.2">
      <c r="A2376" s="3" t="s">
        <v>29</v>
      </c>
      <c r="B2376" s="2">
        <v>7</v>
      </c>
      <c r="C2376" s="3" t="s">
        <v>6</v>
      </c>
    </row>
    <row r="2377" spans="1:3" x14ac:dyDescent="0.2">
      <c r="A2377" s="11" t="s">
        <v>29</v>
      </c>
      <c r="B2377" s="7">
        <v>7</v>
      </c>
      <c r="C2377" s="11" t="s">
        <v>6</v>
      </c>
    </row>
    <row r="2378" spans="1:3" x14ac:dyDescent="0.2">
      <c r="A2378" s="11" t="s">
        <v>29</v>
      </c>
      <c r="B2378" s="7">
        <v>7</v>
      </c>
      <c r="C2378" s="11" t="s">
        <v>6</v>
      </c>
    </row>
    <row r="2379" spans="1:3" x14ac:dyDescent="0.2">
      <c r="A2379" s="11" t="s">
        <v>29</v>
      </c>
      <c r="B2379" s="7">
        <v>7</v>
      </c>
      <c r="C2379" s="11" t="s">
        <v>6</v>
      </c>
    </row>
    <row r="2380" spans="1:3" x14ac:dyDescent="0.2">
      <c r="A2380" s="11" t="s">
        <v>29</v>
      </c>
      <c r="B2380" s="7">
        <v>7</v>
      </c>
      <c r="C2380" s="11" t="s">
        <v>6</v>
      </c>
    </row>
    <row r="2381" spans="1:3" x14ac:dyDescent="0.2">
      <c r="A2381" s="11" t="s">
        <v>29</v>
      </c>
      <c r="B2381" s="7">
        <v>7</v>
      </c>
      <c r="C2381" s="11" t="s">
        <v>6</v>
      </c>
    </row>
    <row r="2382" spans="1:3" x14ac:dyDescent="0.2">
      <c r="A2382" s="11" t="s">
        <v>29</v>
      </c>
      <c r="B2382" s="7">
        <v>7</v>
      </c>
      <c r="C2382" s="11" t="s">
        <v>6</v>
      </c>
    </row>
    <row r="2383" spans="1:3" x14ac:dyDescent="0.2">
      <c r="A2383" s="11" t="s">
        <v>29</v>
      </c>
      <c r="B2383" s="7">
        <v>7</v>
      </c>
      <c r="C2383" s="11" t="s">
        <v>6</v>
      </c>
    </row>
    <row r="2384" spans="1:3" x14ac:dyDescent="0.2">
      <c r="A2384" s="11" t="s">
        <v>29</v>
      </c>
      <c r="B2384" s="7">
        <v>7</v>
      </c>
      <c r="C2384" s="11" t="s">
        <v>6</v>
      </c>
    </row>
    <row r="2385" spans="1:3" x14ac:dyDescent="0.2">
      <c r="A2385" s="3" t="s">
        <v>29</v>
      </c>
      <c r="B2385" s="2">
        <v>8</v>
      </c>
      <c r="C2385" s="3" t="s">
        <v>6</v>
      </c>
    </row>
    <row r="2386" spans="1:3" x14ac:dyDescent="0.2">
      <c r="A2386" s="3" t="s">
        <v>29</v>
      </c>
      <c r="B2386" s="2">
        <v>8</v>
      </c>
      <c r="C2386" s="3" t="s">
        <v>6</v>
      </c>
    </row>
    <row r="2387" spans="1:3" x14ac:dyDescent="0.2">
      <c r="A2387" s="3" t="s">
        <v>29</v>
      </c>
      <c r="B2387" s="2">
        <v>8</v>
      </c>
      <c r="C2387" s="3" t="s">
        <v>6</v>
      </c>
    </row>
    <row r="2388" spans="1:3" x14ac:dyDescent="0.2">
      <c r="A2388" s="3" t="s">
        <v>29</v>
      </c>
      <c r="B2388" s="2">
        <v>8</v>
      </c>
      <c r="C2388" s="3" t="s">
        <v>6</v>
      </c>
    </row>
    <row r="2389" spans="1:3" x14ac:dyDescent="0.2">
      <c r="A2389" s="3" t="s">
        <v>29</v>
      </c>
      <c r="B2389" s="2">
        <v>8</v>
      </c>
      <c r="C2389" s="3" t="s">
        <v>6</v>
      </c>
    </row>
    <row r="2390" spans="1:3" x14ac:dyDescent="0.2">
      <c r="A2390" s="3" t="s">
        <v>29</v>
      </c>
      <c r="B2390" s="2">
        <v>8</v>
      </c>
      <c r="C2390" s="3" t="s">
        <v>6</v>
      </c>
    </row>
    <row r="2391" spans="1:3" x14ac:dyDescent="0.2">
      <c r="A2391" s="3" t="s">
        <v>29</v>
      </c>
      <c r="B2391" s="2">
        <v>8</v>
      </c>
      <c r="C2391" s="3" t="s">
        <v>6</v>
      </c>
    </row>
    <row r="2392" spans="1:3" x14ac:dyDescent="0.2">
      <c r="A2392" s="3" t="s">
        <v>29</v>
      </c>
      <c r="B2392" s="2">
        <v>8</v>
      </c>
      <c r="C2392" s="3" t="s">
        <v>6</v>
      </c>
    </row>
    <row r="2393" spans="1:3" x14ac:dyDescent="0.2">
      <c r="A2393" s="3" t="s">
        <v>29</v>
      </c>
      <c r="B2393" s="2">
        <v>8</v>
      </c>
      <c r="C2393" s="3" t="s">
        <v>6</v>
      </c>
    </row>
    <row r="2394" spans="1:3" x14ac:dyDescent="0.2">
      <c r="A2394" s="3" t="s">
        <v>29</v>
      </c>
      <c r="B2394" s="2">
        <v>8</v>
      </c>
      <c r="C2394" s="3" t="s">
        <v>6</v>
      </c>
    </row>
    <row r="2395" spans="1:3" x14ac:dyDescent="0.2">
      <c r="A2395" s="3" t="s">
        <v>29</v>
      </c>
      <c r="B2395" s="2">
        <v>8</v>
      </c>
      <c r="C2395" s="3" t="s">
        <v>6</v>
      </c>
    </row>
    <row r="2396" spans="1:3" x14ac:dyDescent="0.2">
      <c r="A2396" s="3" t="s">
        <v>29</v>
      </c>
      <c r="B2396" s="2">
        <v>8</v>
      </c>
      <c r="C2396" s="3" t="s">
        <v>6</v>
      </c>
    </row>
    <row r="2397" spans="1:3" x14ac:dyDescent="0.2">
      <c r="A2397" s="3" t="s">
        <v>29</v>
      </c>
      <c r="B2397" s="2">
        <v>8</v>
      </c>
      <c r="C2397" s="3" t="s">
        <v>6</v>
      </c>
    </row>
    <row r="2398" spans="1:3" x14ac:dyDescent="0.2">
      <c r="A2398" s="3" t="s">
        <v>29</v>
      </c>
      <c r="B2398" s="2">
        <v>8</v>
      </c>
      <c r="C2398" s="3" t="s">
        <v>6</v>
      </c>
    </row>
    <row r="2399" spans="1:3" x14ac:dyDescent="0.2">
      <c r="A2399" s="3" t="s">
        <v>29</v>
      </c>
      <c r="B2399" s="2">
        <v>8</v>
      </c>
      <c r="C2399" s="3" t="s">
        <v>6</v>
      </c>
    </row>
    <row r="2400" spans="1:3" x14ac:dyDescent="0.2">
      <c r="A2400" s="3" t="s">
        <v>29</v>
      </c>
      <c r="B2400" s="2">
        <v>8</v>
      </c>
      <c r="C2400" s="3" t="s">
        <v>6</v>
      </c>
    </row>
    <row r="2401" spans="1:3" x14ac:dyDescent="0.2">
      <c r="A2401" s="3" t="s">
        <v>29</v>
      </c>
      <c r="B2401" s="2">
        <v>8</v>
      </c>
      <c r="C2401" s="3" t="s">
        <v>6</v>
      </c>
    </row>
    <row r="2402" spans="1:3" x14ac:dyDescent="0.2">
      <c r="A2402" s="3" t="s">
        <v>29</v>
      </c>
      <c r="B2402" s="2">
        <v>8</v>
      </c>
      <c r="C2402" s="3" t="s">
        <v>6</v>
      </c>
    </row>
    <row r="2403" spans="1:3" x14ac:dyDescent="0.2">
      <c r="A2403" s="3" t="s">
        <v>29</v>
      </c>
      <c r="B2403" s="2">
        <v>8</v>
      </c>
      <c r="C2403" s="3" t="s">
        <v>6</v>
      </c>
    </row>
    <row r="2404" spans="1:3" x14ac:dyDescent="0.2">
      <c r="A2404" s="11" t="s">
        <v>29</v>
      </c>
      <c r="B2404" s="7">
        <v>8</v>
      </c>
      <c r="C2404" s="11" t="s">
        <v>6</v>
      </c>
    </row>
    <row r="2405" spans="1:3" x14ac:dyDescent="0.2">
      <c r="A2405" s="11" t="s">
        <v>29</v>
      </c>
      <c r="B2405" s="7">
        <v>8</v>
      </c>
      <c r="C2405" s="11" t="s">
        <v>6</v>
      </c>
    </row>
    <row r="2406" spans="1:3" x14ac:dyDescent="0.2">
      <c r="A2406" s="11" t="s">
        <v>29</v>
      </c>
      <c r="B2406" s="7">
        <v>8</v>
      </c>
      <c r="C2406" s="11" t="s">
        <v>6</v>
      </c>
    </row>
    <row r="2407" spans="1:3" x14ac:dyDescent="0.2">
      <c r="A2407" s="11" t="s">
        <v>29</v>
      </c>
      <c r="B2407" s="7">
        <v>8</v>
      </c>
      <c r="C2407" s="11" t="s">
        <v>6</v>
      </c>
    </row>
    <row r="2408" spans="1:3" x14ac:dyDescent="0.2">
      <c r="A2408" s="3" t="s">
        <v>29</v>
      </c>
      <c r="B2408" s="2">
        <v>9</v>
      </c>
      <c r="C2408" s="3" t="s">
        <v>6</v>
      </c>
    </row>
    <row r="2409" spans="1:3" x14ac:dyDescent="0.2">
      <c r="A2409" s="3" t="s">
        <v>29</v>
      </c>
      <c r="B2409" s="2">
        <v>9</v>
      </c>
      <c r="C2409" s="3" t="s">
        <v>6</v>
      </c>
    </row>
    <row r="2410" spans="1:3" x14ac:dyDescent="0.2">
      <c r="A2410" s="3" t="s">
        <v>29</v>
      </c>
      <c r="B2410" s="2">
        <v>9</v>
      </c>
      <c r="C2410" s="3" t="s">
        <v>6</v>
      </c>
    </row>
    <row r="2411" spans="1:3" x14ac:dyDescent="0.2">
      <c r="A2411" s="3" t="s">
        <v>29</v>
      </c>
      <c r="B2411" s="2">
        <v>9</v>
      </c>
      <c r="C2411" s="3" t="s">
        <v>6</v>
      </c>
    </row>
    <row r="2412" spans="1:3" x14ac:dyDescent="0.2">
      <c r="A2412" s="3" t="s">
        <v>29</v>
      </c>
      <c r="B2412" s="2">
        <v>9</v>
      </c>
      <c r="C2412" s="3" t="s">
        <v>6</v>
      </c>
    </row>
    <row r="2413" spans="1:3" x14ac:dyDescent="0.2">
      <c r="A2413" s="3" t="s">
        <v>29</v>
      </c>
      <c r="B2413" s="2">
        <v>9</v>
      </c>
      <c r="C2413" s="3" t="s">
        <v>6</v>
      </c>
    </row>
    <row r="2414" spans="1:3" x14ac:dyDescent="0.2">
      <c r="A2414" s="3" t="s">
        <v>29</v>
      </c>
      <c r="B2414" s="2">
        <v>9</v>
      </c>
      <c r="C2414" s="3" t="s">
        <v>6</v>
      </c>
    </row>
    <row r="2415" spans="1:3" x14ac:dyDescent="0.2">
      <c r="A2415" s="3" t="s">
        <v>29</v>
      </c>
      <c r="B2415" s="2">
        <v>9</v>
      </c>
      <c r="C2415" s="3" t="s">
        <v>6</v>
      </c>
    </row>
    <row r="2416" spans="1:3" x14ac:dyDescent="0.2">
      <c r="A2416" s="11" t="s">
        <v>29</v>
      </c>
      <c r="B2416" s="7">
        <v>9</v>
      </c>
      <c r="C2416" s="11" t="s">
        <v>6</v>
      </c>
    </row>
    <row r="2417" spans="1:3" x14ac:dyDescent="0.2">
      <c r="A2417" s="11" t="s">
        <v>29</v>
      </c>
      <c r="B2417" s="7">
        <v>9</v>
      </c>
      <c r="C2417" s="11" t="s">
        <v>6</v>
      </c>
    </row>
    <row r="2418" spans="1:3" x14ac:dyDescent="0.2">
      <c r="A2418" s="11" t="s">
        <v>29</v>
      </c>
      <c r="B2418" s="7">
        <v>9</v>
      </c>
      <c r="C2418" s="11" t="s">
        <v>6</v>
      </c>
    </row>
    <row r="2419" spans="1:3" x14ac:dyDescent="0.2">
      <c r="A2419" s="11" t="s">
        <v>29</v>
      </c>
      <c r="B2419" s="7">
        <v>9</v>
      </c>
      <c r="C2419" s="11" t="s">
        <v>6</v>
      </c>
    </row>
    <row r="2420" spans="1:3" x14ac:dyDescent="0.2">
      <c r="A2420" s="11" t="s">
        <v>29</v>
      </c>
      <c r="B2420" s="7">
        <v>9</v>
      </c>
      <c r="C2420" s="11" t="s">
        <v>6</v>
      </c>
    </row>
    <row r="2421" spans="1:3" x14ac:dyDescent="0.2">
      <c r="A2421" s="11" t="s">
        <v>29</v>
      </c>
      <c r="B2421" s="7">
        <v>9</v>
      </c>
      <c r="C2421" s="11" t="s">
        <v>6</v>
      </c>
    </row>
    <row r="2422" spans="1:3" x14ac:dyDescent="0.2">
      <c r="A2422" s="11" t="s">
        <v>29</v>
      </c>
      <c r="B2422" s="7">
        <v>9</v>
      </c>
      <c r="C2422" s="11" t="s">
        <v>6</v>
      </c>
    </row>
    <row r="2423" spans="1:3" x14ac:dyDescent="0.2">
      <c r="A2423" s="11" t="s">
        <v>29</v>
      </c>
      <c r="B2423" s="7">
        <v>9</v>
      </c>
      <c r="C2423" s="11" t="s">
        <v>6</v>
      </c>
    </row>
    <row r="2424" spans="1:3" x14ac:dyDescent="0.2">
      <c r="A2424" s="11" t="s">
        <v>29</v>
      </c>
      <c r="B2424" s="7">
        <v>9</v>
      </c>
      <c r="C2424" s="11" t="s">
        <v>6</v>
      </c>
    </row>
    <row r="2425" spans="1:3" x14ac:dyDescent="0.2">
      <c r="A2425" s="11" t="s">
        <v>29</v>
      </c>
      <c r="B2425" s="7">
        <v>9</v>
      </c>
      <c r="C2425" s="11" t="s">
        <v>6</v>
      </c>
    </row>
    <row r="2426" spans="1:3" x14ac:dyDescent="0.2">
      <c r="A2426" s="11" t="s">
        <v>29</v>
      </c>
      <c r="B2426" s="7">
        <v>9</v>
      </c>
      <c r="C2426" s="11" t="s">
        <v>6</v>
      </c>
    </row>
    <row r="2427" spans="1:3" x14ac:dyDescent="0.2">
      <c r="A2427" s="11" t="s">
        <v>29</v>
      </c>
      <c r="B2427" s="7">
        <v>9</v>
      </c>
      <c r="C2427" s="11" t="s">
        <v>6</v>
      </c>
    </row>
    <row r="2428" spans="1:3" x14ac:dyDescent="0.2">
      <c r="A2428" s="11" t="s">
        <v>29</v>
      </c>
      <c r="B2428" s="7">
        <v>9</v>
      </c>
      <c r="C2428" s="11" t="s">
        <v>6</v>
      </c>
    </row>
    <row r="2429" spans="1:3" x14ac:dyDescent="0.2">
      <c r="A2429" s="3" t="s">
        <v>29</v>
      </c>
      <c r="B2429" s="2">
        <v>10</v>
      </c>
      <c r="C2429" s="3" t="s">
        <v>6</v>
      </c>
    </row>
    <row r="2430" spans="1:3" x14ac:dyDescent="0.2">
      <c r="A2430" s="3" t="s">
        <v>29</v>
      </c>
      <c r="B2430" s="2">
        <v>10</v>
      </c>
      <c r="C2430" s="3" t="s">
        <v>6</v>
      </c>
    </row>
    <row r="2431" spans="1:3" x14ac:dyDescent="0.2">
      <c r="A2431" s="3" t="s">
        <v>29</v>
      </c>
      <c r="B2431" s="2">
        <v>10</v>
      </c>
      <c r="C2431" s="3" t="s">
        <v>6</v>
      </c>
    </row>
    <row r="2432" spans="1:3" x14ac:dyDescent="0.2">
      <c r="A2432" s="3" t="s">
        <v>29</v>
      </c>
      <c r="B2432" s="2">
        <v>10</v>
      </c>
      <c r="C2432" s="3" t="s">
        <v>6</v>
      </c>
    </row>
    <row r="2433" spans="1:3" x14ac:dyDescent="0.2">
      <c r="A2433" s="3" t="s">
        <v>29</v>
      </c>
      <c r="B2433" s="2">
        <v>10</v>
      </c>
      <c r="C2433" s="3" t="s">
        <v>6</v>
      </c>
    </row>
    <row r="2434" spans="1:3" x14ac:dyDescent="0.2">
      <c r="A2434" s="3" t="s">
        <v>29</v>
      </c>
      <c r="B2434" s="2">
        <v>10</v>
      </c>
      <c r="C2434" s="3" t="s">
        <v>6</v>
      </c>
    </row>
    <row r="2435" spans="1:3" x14ac:dyDescent="0.2">
      <c r="A2435" s="3" t="s">
        <v>29</v>
      </c>
      <c r="B2435" s="2">
        <v>10</v>
      </c>
      <c r="C2435" s="3" t="s">
        <v>6</v>
      </c>
    </row>
    <row r="2436" spans="1:3" x14ac:dyDescent="0.2">
      <c r="A2436" s="3" t="s">
        <v>29</v>
      </c>
      <c r="B2436" s="2">
        <v>10</v>
      </c>
      <c r="C2436" s="3" t="s">
        <v>6</v>
      </c>
    </row>
    <row r="2437" spans="1:3" x14ac:dyDescent="0.2">
      <c r="A2437" s="3" t="s">
        <v>29</v>
      </c>
      <c r="B2437" s="2">
        <v>10</v>
      </c>
      <c r="C2437" s="3" t="s">
        <v>6</v>
      </c>
    </row>
    <row r="2438" spans="1:3" x14ac:dyDescent="0.2">
      <c r="A2438" s="11" t="s">
        <v>29</v>
      </c>
      <c r="B2438" s="7">
        <v>10</v>
      </c>
      <c r="C2438" s="11" t="s">
        <v>6</v>
      </c>
    </row>
    <row r="2439" spans="1:3" x14ac:dyDescent="0.2">
      <c r="A2439" s="11" t="s">
        <v>29</v>
      </c>
      <c r="B2439" s="7">
        <v>10</v>
      </c>
      <c r="C2439" s="11" t="s">
        <v>6</v>
      </c>
    </row>
    <row r="2440" spans="1:3" x14ac:dyDescent="0.2">
      <c r="A2440" s="11" t="s">
        <v>29</v>
      </c>
      <c r="B2440" s="7">
        <v>10</v>
      </c>
      <c r="C2440" s="11" t="s">
        <v>6</v>
      </c>
    </row>
    <row r="2441" spans="1:3" x14ac:dyDescent="0.2">
      <c r="A2441" s="11" t="s">
        <v>29</v>
      </c>
      <c r="B2441" s="7">
        <v>10</v>
      </c>
      <c r="C2441" s="11" t="s">
        <v>6</v>
      </c>
    </row>
    <row r="2442" spans="1:3" x14ac:dyDescent="0.2">
      <c r="A2442" s="11" t="s">
        <v>29</v>
      </c>
      <c r="B2442" s="7">
        <v>10</v>
      </c>
      <c r="C2442" s="11" t="s">
        <v>6</v>
      </c>
    </row>
    <row r="2443" spans="1:3" x14ac:dyDescent="0.2">
      <c r="A2443" s="11" t="s">
        <v>29</v>
      </c>
      <c r="B2443" s="7">
        <v>10</v>
      </c>
      <c r="C2443" s="11" t="s">
        <v>6</v>
      </c>
    </row>
    <row r="2444" spans="1:3" x14ac:dyDescent="0.2">
      <c r="A2444" s="11" t="s">
        <v>29</v>
      </c>
      <c r="B2444" s="7">
        <v>10</v>
      </c>
      <c r="C2444" s="11" t="s">
        <v>6</v>
      </c>
    </row>
    <row r="2445" spans="1:3" x14ac:dyDescent="0.2">
      <c r="A2445" s="11" t="s">
        <v>29</v>
      </c>
      <c r="B2445" s="7">
        <v>10</v>
      </c>
      <c r="C2445" s="11" t="s">
        <v>6</v>
      </c>
    </row>
    <row r="2446" spans="1:3" x14ac:dyDescent="0.2">
      <c r="A2446" s="11" t="s">
        <v>29</v>
      </c>
      <c r="B2446" s="7">
        <v>10</v>
      </c>
      <c r="C2446" s="11" t="s">
        <v>6</v>
      </c>
    </row>
    <row r="2447" spans="1:3" x14ac:dyDescent="0.2">
      <c r="A2447" s="11" t="s">
        <v>29</v>
      </c>
      <c r="B2447" s="7">
        <v>10</v>
      </c>
      <c r="C2447" s="11" t="s">
        <v>6</v>
      </c>
    </row>
    <row r="2448" spans="1:3" x14ac:dyDescent="0.2">
      <c r="A2448" s="11" t="s">
        <v>29</v>
      </c>
      <c r="B2448" s="7">
        <v>10</v>
      </c>
      <c r="C2448" s="11" t="s">
        <v>6</v>
      </c>
    </row>
    <row r="2449" spans="1:3" x14ac:dyDescent="0.2">
      <c r="A2449" s="11" t="s">
        <v>29</v>
      </c>
      <c r="B2449" s="7">
        <v>10</v>
      </c>
      <c r="C2449" s="11" t="s">
        <v>6</v>
      </c>
    </row>
    <row r="2450" spans="1:3" x14ac:dyDescent="0.2">
      <c r="A2450" s="11" t="s">
        <v>29</v>
      </c>
      <c r="B2450" s="7">
        <v>10</v>
      </c>
      <c r="C2450" s="11" t="s">
        <v>6</v>
      </c>
    </row>
    <row r="2451" spans="1:3" x14ac:dyDescent="0.2">
      <c r="A2451" s="11" t="s">
        <v>29</v>
      </c>
      <c r="B2451" s="7">
        <v>10</v>
      </c>
      <c r="C2451" s="11" t="s">
        <v>6</v>
      </c>
    </row>
    <row r="2452" spans="1:3" x14ac:dyDescent="0.2">
      <c r="A2452" s="11" t="s">
        <v>29</v>
      </c>
      <c r="B2452" s="7">
        <v>10</v>
      </c>
      <c r="C2452" s="11" t="s">
        <v>6</v>
      </c>
    </row>
    <row r="2453" spans="1:3" x14ac:dyDescent="0.2">
      <c r="A2453" s="11" t="s">
        <v>29</v>
      </c>
      <c r="B2453" s="7">
        <v>10</v>
      </c>
      <c r="C2453" s="11" t="s">
        <v>6</v>
      </c>
    </row>
    <row r="2454" spans="1:3" x14ac:dyDescent="0.2">
      <c r="A2454" s="11" t="s">
        <v>29</v>
      </c>
      <c r="B2454" s="7">
        <v>10</v>
      </c>
      <c r="C2454" s="11" t="s">
        <v>6</v>
      </c>
    </row>
    <row r="2455" spans="1:3" x14ac:dyDescent="0.2">
      <c r="A2455" s="3" t="s">
        <v>29</v>
      </c>
      <c r="B2455" s="2">
        <v>1</v>
      </c>
      <c r="C2455" s="3" t="s">
        <v>12</v>
      </c>
    </row>
    <row r="2456" spans="1:3" x14ac:dyDescent="0.2">
      <c r="A2456" s="3" t="s">
        <v>29</v>
      </c>
      <c r="B2456" s="2">
        <v>1</v>
      </c>
      <c r="C2456" s="3" t="s">
        <v>12</v>
      </c>
    </row>
    <row r="2457" spans="1:3" x14ac:dyDescent="0.2">
      <c r="A2457" s="3" t="s">
        <v>29</v>
      </c>
      <c r="B2457" s="2">
        <v>1</v>
      </c>
      <c r="C2457" s="3" t="s">
        <v>12</v>
      </c>
    </row>
    <row r="2458" spans="1:3" x14ac:dyDescent="0.2">
      <c r="A2458" s="11" t="s">
        <v>29</v>
      </c>
      <c r="B2458" s="7">
        <v>1</v>
      </c>
      <c r="C2458" s="11" t="s">
        <v>12</v>
      </c>
    </row>
    <row r="2459" spans="1:3" x14ac:dyDescent="0.2">
      <c r="A2459" s="11" t="s">
        <v>29</v>
      </c>
      <c r="B2459" s="7">
        <v>1</v>
      </c>
      <c r="C2459" s="11" t="s">
        <v>12</v>
      </c>
    </row>
    <row r="2460" spans="1:3" x14ac:dyDescent="0.2">
      <c r="A2460" s="11" t="s">
        <v>29</v>
      </c>
      <c r="B2460" s="7">
        <v>1</v>
      </c>
      <c r="C2460" s="11" t="s">
        <v>12</v>
      </c>
    </row>
    <row r="2461" spans="1:3" x14ac:dyDescent="0.2">
      <c r="A2461" s="11" t="s">
        <v>29</v>
      </c>
      <c r="B2461" s="7">
        <v>1</v>
      </c>
      <c r="C2461" s="11" t="s">
        <v>12</v>
      </c>
    </row>
    <row r="2462" spans="1:3" x14ac:dyDescent="0.2">
      <c r="A2462" s="11" t="s">
        <v>29</v>
      </c>
      <c r="B2462" s="7">
        <v>1</v>
      </c>
      <c r="C2462" s="11" t="s">
        <v>12</v>
      </c>
    </row>
    <row r="2463" spans="1:3" x14ac:dyDescent="0.2">
      <c r="A2463" s="3" t="s">
        <v>29</v>
      </c>
      <c r="B2463" s="2">
        <v>2</v>
      </c>
      <c r="C2463" s="3" t="s">
        <v>12</v>
      </c>
    </row>
    <row r="2464" spans="1:3" x14ac:dyDescent="0.2">
      <c r="A2464" s="3" t="s">
        <v>29</v>
      </c>
      <c r="B2464" s="2">
        <v>2</v>
      </c>
      <c r="C2464" s="3" t="s">
        <v>12</v>
      </c>
    </row>
    <row r="2465" spans="1:3" x14ac:dyDescent="0.2">
      <c r="A2465" s="3" t="s">
        <v>29</v>
      </c>
      <c r="B2465" s="2">
        <v>2</v>
      </c>
      <c r="C2465" s="3" t="s">
        <v>12</v>
      </c>
    </row>
    <row r="2466" spans="1:3" x14ac:dyDescent="0.2">
      <c r="A2466" s="3" t="s">
        <v>29</v>
      </c>
      <c r="B2466" s="2">
        <v>2</v>
      </c>
      <c r="C2466" s="3" t="s">
        <v>12</v>
      </c>
    </row>
    <row r="2467" spans="1:3" x14ac:dyDescent="0.2">
      <c r="A2467" s="3" t="s">
        <v>29</v>
      </c>
      <c r="B2467" s="2">
        <v>2</v>
      </c>
      <c r="C2467" s="3" t="s">
        <v>12</v>
      </c>
    </row>
    <row r="2468" spans="1:3" x14ac:dyDescent="0.2">
      <c r="A2468" s="3" t="s">
        <v>29</v>
      </c>
      <c r="B2468" s="2">
        <v>2</v>
      </c>
      <c r="C2468" s="3" t="s">
        <v>12</v>
      </c>
    </row>
    <row r="2469" spans="1:3" x14ac:dyDescent="0.2">
      <c r="A2469" s="3" t="s">
        <v>29</v>
      </c>
      <c r="B2469" s="2">
        <v>2</v>
      </c>
      <c r="C2469" s="3" t="s">
        <v>12</v>
      </c>
    </row>
    <row r="2470" spans="1:3" x14ac:dyDescent="0.2">
      <c r="A2470" s="3" t="s">
        <v>29</v>
      </c>
      <c r="B2470" s="2">
        <v>2</v>
      </c>
      <c r="C2470" s="3" t="s">
        <v>12</v>
      </c>
    </row>
    <row r="2471" spans="1:3" x14ac:dyDescent="0.2">
      <c r="A2471" s="11" t="s">
        <v>29</v>
      </c>
      <c r="B2471" s="7">
        <v>2</v>
      </c>
      <c r="C2471" s="11" t="s">
        <v>12</v>
      </c>
    </row>
    <row r="2472" spans="1:3" x14ac:dyDescent="0.2">
      <c r="A2472" s="11" t="s">
        <v>29</v>
      </c>
      <c r="B2472" s="7">
        <v>2</v>
      </c>
      <c r="C2472" s="11" t="s">
        <v>12</v>
      </c>
    </row>
    <row r="2473" spans="1:3" x14ac:dyDescent="0.2">
      <c r="A2473" s="11" t="s">
        <v>29</v>
      </c>
      <c r="B2473" s="7">
        <v>2</v>
      </c>
      <c r="C2473" s="11" t="s">
        <v>12</v>
      </c>
    </row>
    <row r="2474" spans="1:3" x14ac:dyDescent="0.2">
      <c r="A2474" s="11" t="s">
        <v>29</v>
      </c>
      <c r="B2474" s="7">
        <v>2</v>
      </c>
      <c r="C2474" s="11" t="s">
        <v>12</v>
      </c>
    </row>
    <row r="2475" spans="1:3" x14ac:dyDescent="0.2">
      <c r="A2475" s="11" t="s">
        <v>29</v>
      </c>
      <c r="B2475" s="7">
        <v>2</v>
      </c>
      <c r="C2475" s="11" t="s">
        <v>12</v>
      </c>
    </row>
    <row r="2476" spans="1:3" x14ac:dyDescent="0.2">
      <c r="A2476" s="3" t="s">
        <v>29</v>
      </c>
      <c r="B2476" s="2">
        <v>3</v>
      </c>
      <c r="C2476" s="3" t="s">
        <v>12</v>
      </c>
    </row>
    <row r="2477" spans="1:3" x14ac:dyDescent="0.2">
      <c r="A2477" s="3" t="s">
        <v>29</v>
      </c>
      <c r="B2477" s="2">
        <v>3</v>
      </c>
      <c r="C2477" s="3" t="s">
        <v>12</v>
      </c>
    </row>
    <row r="2478" spans="1:3" x14ac:dyDescent="0.2">
      <c r="A2478" s="3" t="s">
        <v>29</v>
      </c>
      <c r="B2478" s="2">
        <v>3</v>
      </c>
      <c r="C2478" s="3" t="s">
        <v>12</v>
      </c>
    </row>
    <row r="2479" spans="1:3" x14ac:dyDescent="0.2">
      <c r="A2479" s="3" t="s">
        <v>29</v>
      </c>
      <c r="B2479" s="2">
        <v>3</v>
      </c>
      <c r="C2479" s="3" t="s">
        <v>12</v>
      </c>
    </row>
    <row r="2480" spans="1:3" x14ac:dyDescent="0.2">
      <c r="A2480" s="3" t="s">
        <v>29</v>
      </c>
      <c r="B2480" s="2">
        <v>3</v>
      </c>
      <c r="C2480" s="3" t="s">
        <v>12</v>
      </c>
    </row>
    <row r="2481" spans="1:3" x14ac:dyDescent="0.2">
      <c r="A2481" s="11" t="s">
        <v>29</v>
      </c>
      <c r="B2481" s="7">
        <v>3</v>
      </c>
      <c r="C2481" s="11" t="s">
        <v>12</v>
      </c>
    </row>
    <row r="2482" spans="1:3" x14ac:dyDescent="0.2">
      <c r="A2482" s="11" t="s">
        <v>29</v>
      </c>
      <c r="B2482" s="7">
        <v>3</v>
      </c>
      <c r="C2482" s="11" t="s">
        <v>12</v>
      </c>
    </row>
    <row r="2483" spans="1:3" x14ac:dyDescent="0.2">
      <c r="A2483" s="3" t="s">
        <v>29</v>
      </c>
      <c r="B2483" s="2">
        <v>4</v>
      </c>
      <c r="C2483" s="3" t="s">
        <v>12</v>
      </c>
    </row>
    <row r="2484" spans="1:3" x14ac:dyDescent="0.2">
      <c r="A2484" s="3" t="s">
        <v>29</v>
      </c>
      <c r="B2484" s="2">
        <v>4</v>
      </c>
      <c r="C2484" s="3" t="s">
        <v>12</v>
      </c>
    </row>
    <row r="2485" spans="1:3" x14ac:dyDescent="0.2">
      <c r="A2485" s="3" t="s">
        <v>29</v>
      </c>
      <c r="B2485" s="2">
        <v>4</v>
      </c>
      <c r="C2485" s="3" t="s">
        <v>12</v>
      </c>
    </row>
    <row r="2486" spans="1:3" x14ac:dyDescent="0.2">
      <c r="A2486" s="3" t="s">
        <v>29</v>
      </c>
      <c r="B2486" s="2">
        <v>4</v>
      </c>
      <c r="C2486" s="3" t="s">
        <v>12</v>
      </c>
    </row>
    <row r="2487" spans="1:3" x14ac:dyDescent="0.2">
      <c r="A2487" s="11" t="s">
        <v>29</v>
      </c>
      <c r="B2487" s="7">
        <v>4</v>
      </c>
      <c r="C2487" s="11" t="s">
        <v>12</v>
      </c>
    </row>
    <row r="2488" spans="1:3" x14ac:dyDescent="0.2">
      <c r="A2488" s="11" t="s">
        <v>29</v>
      </c>
      <c r="B2488" s="7">
        <v>4</v>
      </c>
      <c r="C2488" s="11" t="s">
        <v>12</v>
      </c>
    </row>
    <row r="2489" spans="1:3" x14ac:dyDescent="0.2">
      <c r="A2489" s="11" t="s">
        <v>29</v>
      </c>
      <c r="B2489" s="7">
        <v>4</v>
      </c>
      <c r="C2489" s="11" t="s">
        <v>12</v>
      </c>
    </row>
    <row r="2490" spans="1:3" x14ac:dyDescent="0.2">
      <c r="A2490" s="11" t="s">
        <v>29</v>
      </c>
      <c r="B2490" s="7">
        <v>4</v>
      </c>
      <c r="C2490" s="11" t="s">
        <v>12</v>
      </c>
    </row>
    <row r="2491" spans="1:3" x14ac:dyDescent="0.2">
      <c r="A2491" s="11" t="s">
        <v>29</v>
      </c>
      <c r="B2491" s="7">
        <v>4</v>
      </c>
      <c r="C2491" s="11" t="s">
        <v>12</v>
      </c>
    </row>
    <row r="2492" spans="1:3" x14ac:dyDescent="0.2">
      <c r="A2492" s="11" t="s">
        <v>29</v>
      </c>
      <c r="B2492" s="7">
        <v>4</v>
      </c>
      <c r="C2492" s="11" t="s">
        <v>12</v>
      </c>
    </row>
    <row r="2493" spans="1:3" x14ac:dyDescent="0.2">
      <c r="A2493" s="11" t="s">
        <v>29</v>
      </c>
      <c r="B2493" s="7">
        <v>4</v>
      </c>
      <c r="C2493" s="11" t="s">
        <v>12</v>
      </c>
    </row>
    <row r="2494" spans="1:3" x14ac:dyDescent="0.2">
      <c r="A2494" s="11" t="s">
        <v>29</v>
      </c>
      <c r="B2494" s="7">
        <v>4</v>
      </c>
      <c r="C2494" s="11" t="s">
        <v>12</v>
      </c>
    </row>
    <row r="2495" spans="1:3" x14ac:dyDescent="0.2">
      <c r="A2495" s="11" t="s">
        <v>29</v>
      </c>
      <c r="B2495" s="7">
        <v>4</v>
      </c>
      <c r="C2495" s="11" t="s">
        <v>12</v>
      </c>
    </row>
    <row r="2496" spans="1:3" x14ac:dyDescent="0.2">
      <c r="A2496" s="3" t="s">
        <v>29</v>
      </c>
      <c r="B2496" s="2">
        <v>5</v>
      </c>
      <c r="C2496" s="3" t="s">
        <v>12</v>
      </c>
    </row>
    <row r="2497" spans="1:3" x14ac:dyDescent="0.2">
      <c r="A2497" s="3" t="s">
        <v>29</v>
      </c>
      <c r="B2497" s="2">
        <v>5</v>
      </c>
      <c r="C2497" s="3" t="s">
        <v>12</v>
      </c>
    </row>
    <row r="2498" spans="1:3" x14ac:dyDescent="0.2">
      <c r="A2498" s="3" t="s">
        <v>29</v>
      </c>
      <c r="B2498" s="2">
        <v>5</v>
      </c>
      <c r="C2498" s="3" t="s">
        <v>12</v>
      </c>
    </row>
    <row r="2499" spans="1:3" x14ac:dyDescent="0.2">
      <c r="A2499" s="3" t="s">
        <v>29</v>
      </c>
      <c r="B2499" s="2">
        <v>5</v>
      </c>
      <c r="C2499" s="3" t="s">
        <v>12</v>
      </c>
    </row>
    <row r="2500" spans="1:3" x14ac:dyDescent="0.2">
      <c r="A2500" s="3" t="s">
        <v>29</v>
      </c>
      <c r="B2500" s="2">
        <v>5</v>
      </c>
      <c r="C2500" s="3" t="s">
        <v>12</v>
      </c>
    </row>
    <row r="2501" spans="1:3" x14ac:dyDescent="0.2">
      <c r="A2501" s="3" t="s">
        <v>29</v>
      </c>
      <c r="B2501" s="2">
        <v>6</v>
      </c>
      <c r="C2501" s="3" t="s">
        <v>12</v>
      </c>
    </row>
    <row r="2502" spans="1:3" x14ac:dyDescent="0.2">
      <c r="A2502" s="3" t="s">
        <v>29</v>
      </c>
      <c r="B2502" s="2">
        <v>6</v>
      </c>
      <c r="C2502" s="3" t="s">
        <v>12</v>
      </c>
    </row>
    <row r="2503" spans="1:3" x14ac:dyDescent="0.2">
      <c r="A2503" s="3" t="s">
        <v>29</v>
      </c>
      <c r="B2503" s="2">
        <v>6</v>
      </c>
      <c r="C2503" s="3" t="s">
        <v>12</v>
      </c>
    </row>
    <row r="2504" spans="1:3" x14ac:dyDescent="0.2">
      <c r="A2504" s="3" t="s">
        <v>29</v>
      </c>
      <c r="B2504" s="2">
        <v>6</v>
      </c>
      <c r="C2504" s="3" t="s">
        <v>12</v>
      </c>
    </row>
    <row r="2505" spans="1:3" x14ac:dyDescent="0.2">
      <c r="A2505" s="11" t="s">
        <v>29</v>
      </c>
      <c r="B2505" s="7">
        <v>6</v>
      </c>
      <c r="C2505" s="11" t="s">
        <v>12</v>
      </c>
    </row>
    <row r="2506" spans="1:3" x14ac:dyDescent="0.2">
      <c r="A2506" s="11" t="s">
        <v>29</v>
      </c>
      <c r="B2506" s="7">
        <v>6</v>
      </c>
      <c r="C2506" s="11" t="s">
        <v>12</v>
      </c>
    </row>
    <row r="2507" spans="1:3" x14ac:dyDescent="0.2">
      <c r="A2507" s="11" t="s">
        <v>29</v>
      </c>
      <c r="B2507" s="7">
        <v>6</v>
      </c>
      <c r="C2507" s="11" t="s">
        <v>12</v>
      </c>
    </row>
    <row r="2508" spans="1:3" x14ac:dyDescent="0.2">
      <c r="A2508" s="3" t="s">
        <v>29</v>
      </c>
      <c r="B2508" s="2">
        <v>7</v>
      </c>
      <c r="C2508" s="3" t="s">
        <v>12</v>
      </c>
    </row>
    <row r="2509" spans="1:3" x14ac:dyDescent="0.2">
      <c r="A2509" s="3" t="s">
        <v>29</v>
      </c>
      <c r="B2509" s="2">
        <v>7</v>
      </c>
      <c r="C2509" s="3" t="s">
        <v>12</v>
      </c>
    </row>
    <row r="2510" spans="1:3" x14ac:dyDescent="0.2">
      <c r="A2510" s="3" t="s">
        <v>29</v>
      </c>
      <c r="B2510" s="2">
        <v>7</v>
      </c>
      <c r="C2510" s="3" t="s">
        <v>12</v>
      </c>
    </row>
    <row r="2511" spans="1:3" x14ac:dyDescent="0.2">
      <c r="A2511" s="3" t="s">
        <v>29</v>
      </c>
      <c r="B2511" s="2">
        <v>7</v>
      </c>
      <c r="C2511" s="3" t="s">
        <v>12</v>
      </c>
    </row>
    <row r="2512" spans="1:3" x14ac:dyDescent="0.2">
      <c r="A2512" s="3" t="s">
        <v>29</v>
      </c>
      <c r="B2512" s="2">
        <v>8</v>
      </c>
      <c r="C2512" s="3" t="s">
        <v>12</v>
      </c>
    </row>
    <row r="2513" spans="1:3" x14ac:dyDescent="0.2">
      <c r="A2513" s="11" t="s">
        <v>29</v>
      </c>
      <c r="B2513" s="7">
        <v>8</v>
      </c>
      <c r="C2513" s="11" t="s">
        <v>12</v>
      </c>
    </row>
    <row r="2514" spans="1:3" x14ac:dyDescent="0.2">
      <c r="A2514" s="3" t="s">
        <v>29</v>
      </c>
      <c r="B2514" s="2">
        <v>9</v>
      </c>
      <c r="C2514" s="3" t="s">
        <v>12</v>
      </c>
    </row>
    <row r="2515" spans="1:3" x14ac:dyDescent="0.2">
      <c r="A2515" s="3" t="s">
        <v>29</v>
      </c>
      <c r="B2515" s="2">
        <v>9</v>
      </c>
      <c r="C2515" s="3" t="s">
        <v>12</v>
      </c>
    </row>
    <row r="2516" spans="1:3" x14ac:dyDescent="0.2">
      <c r="A2516" s="3" t="s">
        <v>29</v>
      </c>
      <c r="B2516" s="2">
        <v>9</v>
      </c>
      <c r="C2516" s="3" t="s">
        <v>12</v>
      </c>
    </row>
    <row r="2517" spans="1:3" x14ac:dyDescent="0.2">
      <c r="A2517" s="3" t="s">
        <v>29</v>
      </c>
      <c r="B2517" s="2">
        <v>9</v>
      </c>
      <c r="C2517" s="3" t="s">
        <v>12</v>
      </c>
    </row>
    <row r="2518" spans="1:3" x14ac:dyDescent="0.2">
      <c r="A2518" s="3" t="s">
        <v>29</v>
      </c>
      <c r="B2518" s="2">
        <v>9</v>
      </c>
      <c r="C2518" s="3" t="s">
        <v>12</v>
      </c>
    </row>
    <row r="2519" spans="1:3" x14ac:dyDescent="0.2">
      <c r="A2519" s="3" t="s">
        <v>29</v>
      </c>
      <c r="B2519" s="2">
        <v>9</v>
      </c>
      <c r="C2519" s="3" t="s">
        <v>12</v>
      </c>
    </row>
    <row r="2520" spans="1:3" x14ac:dyDescent="0.2">
      <c r="A2520" s="11" t="s">
        <v>29</v>
      </c>
      <c r="B2520" s="7">
        <v>9</v>
      </c>
      <c r="C2520" s="11" t="s">
        <v>12</v>
      </c>
    </row>
    <row r="2521" spans="1:3" x14ac:dyDescent="0.2">
      <c r="A2521" s="11" t="s">
        <v>29</v>
      </c>
      <c r="B2521" s="7">
        <v>9</v>
      </c>
      <c r="C2521" s="11" t="s">
        <v>12</v>
      </c>
    </row>
    <row r="2522" spans="1:3" x14ac:dyDescent="0.2">
      <c r="A2522" s="3" t="s">
        <v>29</v>
      </c>
      <c r="B2522" s="2">
        <v>10</v>
      </c>
      <c r="C2522" s="3" t="s">
        <v>12</v>
      </c>
    </row>
    <row r="2523" spans="1:3" x14ac:dyDescent="0.2">
      <c r="A2523" s="3" t="s">
        <v>29</v>
      </c>
      <c r="B2523" s="2">
        <v>10</v>
      </c>
      <c r="C2523" s="3" t="s">
        <v>12</v>
      </c>
    </row>
    <row r="2524" spans="1:3" x14ac:dyDescent="0.2">
      <c r="A2524" s="3" t="s">
        <v>29</v>
      </c>
      <c r="B2524" s="2">
        <v>10</v>
      </c>
      <c r="C2524" s="3" t="s">
        <v>12</v>
      </c>
    </row>
    <row r="2525" spans="1:3" x14ac:dyDescent="0.2">
      <c r="A2525" s="3" t="s">
        <v>29</v>
      </c>
      <c r="B2525" s="2">
        <v>10</v>
      </c>
      <c r="C2525" s="3" t="s">
        <v>12</v>
      </c>
    </row>
    <row r="2526" spans="1:3" x14ac:dyDescent="0.2">
      <c r="A2526" s="3" t="s">
        <v>29</v>
      </c>
      <c r="B2526" s="2">
        <v>10</v>
      </c>
      <c r="C2526" s="3" t="s">
        <v>12</v>
      </c>
    </row>
    <row r="2527" spans="1:3" x14ac:dyDescent="0.2">
      <c r="A2527" s="11" t="s">
        <v>29</v>
      </c>
      <c r="B2527" s="7">
        <v>10</v>
      </c>
      <c r="C2527" s="11" t="s">
        <v>12</v>
      </c>
    </row>
    <row r="2528" spans="1:3" x14ac:dyDescent="0.2">
      <c r="A2528" s="11" t="s">
        <v>29</v>
      </c>
      <c r="B2528" s="7">
        <v>10</v>
      </c>
      <c r="C2528" s="11" t="s">
        <v>12</v>
      </c>
    </row>
    <row r="2529" spans="1:3" x14ac:dyDescent="0.2">
      <c r="A2529" s="11" t="s">
        <v>29</v>
      </c>
      <c r="B2529" s="7">
        <v>10</v>
      </c>
      <c r="C2529" s="11" t="s">
        <v>12</v>
      </c>
    </row>
    <row r="2530" spans="1:3" x14ac:dyDescent="0.2">
      <c r="A2530" s="3" t="s">
        <v>41</v>
      </c>
      <c r="B2530" s="6">
        <v>5</v>
      </c>
      <c r="C2530" s="28" t="s">
        <v>23</v>
      </c>
    </row>
    <row r="2531" spans="1:3" x14ac:dyDescent="0.2">
      <c r="A2531" s="3" t="s">
        <v>41</v>
      </c>
      <c r="B2531" s="6">
        <v>5</v>
      </c>
      <c r="C2531" s="28" t="s">
        <v>23</v>
      </c>
    </row>
    <row r="2532" spans="1:3" x14ac:dyDescent="0.2">
      <c r="A2532" s="3" t="s">
        <v>41</v>
      </c>
      <c r="B2532" s="2">
        <v>1</v>
      </c>
      <c r="C2532" s="3" t="s">
        <v>16</v>
      </c>
    </row>
    <row r="2533" spans="1:3" x14ac:dyDescent="0.2">
      <c r="A2533" s="3" t="s">
        <v>41</v>
      </c>
      <c r="B2533" s="7">
        <v>1</v>
      </c>
      <c r="C2533" t="s">
        <v>16</v>
      </c>
    </row>
    <row r="2534" spans="1:3" x14ac:dyDescent="0.2">
      <c r="A2534" s="3" t="s">
        <v>41</v>
      </c>
      <c r="B2534" s="7">
        <v>1</v>
      </c>
      <c r="C2534" t="s">
        <v>16</v>
      </c>
    </row>
    <row r="2535" spans="1:3" x14ac:dyDescent="0.2">
      <c r="A2535" s="3" t="s">
        <v>41</v>
      </c>
      <c r="B2535" s="2">
        <v>2</v>
      </c>
      <c r="C2535" s="3" t="s">
        <v>16</v>
      </c>
    </row>
    <row r="2536" spans="1:3" x14ac:dyDescent="0.2">
      <c r="A2536" s="3" t="s">
        <v>41</v>
      </c>
      <c r="B2536" s="2">
        <v>2</v>
      </c>
      <c r="C2536" s="3" t="s">
        <v>16</v>
      </c>
    </row>
    <row r="2537" spans="1:3" x14ac:dyDescent="0.2">
      <c r="A2537" s="3" t="s">
        <v>41</v>
      </c>
      <c r="B2537" s="2">
        <v>2</v>
      </c>
      <c r="C2537" s="3" t="s">
        <v>16</v>
      </c>
    </row>
    <row r="2538" spans="1:3" x14ac:dyDescent="0.2">
      <c r="A2538" s="3" t="s">
        <v>41</v>
      </c>
      <c r="B2538" s="2">
        <v>2</v>
      </c>
      <c r="C2538" s="3" t="s">
        <v>16</v>
      </c>
    </row>
    <row r="2539" spans="1:3" x14ac:dyDescent="0.2">
      <c r="A2539" s="3" t="s">
        <v>41</v>
      </c>
      <c r="B2539" s="2">
        <v>2</v>
      </c>
      <c r="C2539" s="3" t="s">
        <v>16</v>
      </c>
    </row>
    <row r="2540" spans="1:3" x14ac:dyDescent="0.2">
      <c r="A2540" s="3" t="s">
        <v>41</v>
      </c>
      <c r="B2540" s="2">
        <v>2</v>
      </c>
      <c r="C2540" s="3" t="s">
        <v>16</v>
      </c>
    </row>
    <row r="2541" spans="1:3" x14ac:dyDescent="0.2">
      <c r="A2541" s="3" t="s">
        <v>41</v>
      </c>
      <c r="B2541" s="2">
        <v>2</v>
      </c>
      <c r="C2541" s="3" t="s">
        <v>16</v>
      </c>
    </row>
    <row r="2542" spans="1:3" x14ac:dyDescent="0.2">
      <c r="A2542" s="3" t="s">
        <v>41</v>
      </c>
      <c r="B2542" s="2">
        <v>2</v>
      </c>
      <c r="C2542" s="3" t="s">
        <v>16</v>
      </c>
    </row>
    <row r="2543" spans="1:3" x14ac:dyDescent="0.2">
      <c r="A2543" s="3" t="s">
        <v>41</v>
      </c>
      <c r="B2543" s="2">
        <v>2</v>
      </c>
      <c r="C2543" s="3" t="s">
        <v>16</v>
      </c>
    </row>
    <row r="2544" spans="1:3" x14ac:dyDescent="0.2">
      <c r="A2544" s="3" t="s">
        <v>41</v>
      </c>
      <c r="B2544" s="2">
        <v>2</v>
      </c>
      <c r="C2544" s="3" t="s">
        <v>16</v>
      </c>
    </row>
    <row r="2545" spans="1:3" x14ac:dyDescent="0.2">
      <c r="A2545" s="3" t="s">
        <v>41</v>
      </c>
      <c r="B2545" s="2">
        <v>2</v>
      </c>
      <c r="C2545" s="3" t="s">
        <v>16</v>
      </c>
    </row>
    <row r="2546" spans="1:3" x14ac:dyDescent="0.2">
      <c r="A2546" s="3" t="s">
        <v>41</v>
      </c>
      <c r="B2546" s="2">
        <v>2</v>
      </c>
      <c r="C2546" s="3" t="s">
        <v>16</v>
      </c>
    </row>
    <row r="2547" spans="1:3" x14ac:dyDescent="0.2">
      <c r="A2547" s="3" t="s">
        <v>41</v>
      </c>
      <c r="B2547" s="2">
        <v>2</v>
      </c>
      <c r="C2547" s="3" t="s">
        <v>16</v>
      </c>
    </row>
    <row r="2548" spans="1:3" x14ac:dyDescent="0.2">
      <c r="A2548" s="3" t="s">
        <v>41</v>
      </c>
      <c r="B2548" s="2">
        <v>2</v>
      </c>
      <c r="C2548" s="3" t="s">
        <v>16</v>
      </c>
    </row>
    <row r="2549" spans="1:3" x14ac:dyDescent="0.2">
      <c r="A2549" s="3" t="s">
        <v>41</v>
      </c>
      <c r="B2549" s="2">
        <v>2</v>
      </c>
      <c r="C2549" s="3" t="s">
        <v>16</v>
      </c>
    </row>
    <row r="2550" spans="1:3" x14ac:dyDescent="0.2">
      <c r="A2550" s="3" t="s">
        <v>41</v>
      </c>
      <c r="B2550" s="6">
        <v>2</v>
      </c>
      <c r="C2550" s="28" t="s">
        <v>16</v>
      </c>
    </row>
    <row r="2551" spans="1:3" x14ac:dyDescent="0.2">
      <c r="A2551" s="3" t="s">
        <v>41</v>
      </c>
      <c r="B2551" s="6">
        <v>2</v>
      </c>
      <c r="C2551" s="28" t="s">
        <v>16</v>
      </c>
    </row>
    <row r="2552" spans="1:3" x14ac:dyDescent="0.2">
      <c r="A2552" s="3" t="s">
        <v>41</v>
      </c>
      <c r="B2552" s="6">
        <v>2</v>
      </c>
      <c r="C2552" s="28" t="s">
        <v>16</v>
      </c>
    </row>
    <row r="2553" spans="1:3" x14ac:dyDescent="0.2">
      <c r="A2553" s="3" t="s">
        <v>41</v>
      </c>
      <c r="B2553" s="6">
        <v>2</v>
      </c>
      <c r="C2553" s="28" t="s">
        <v>16</v>
      </c>
    </row>
    <row r="2554" spans="1:3" x14ac:dyDescent="0.2">
      <c r="A2554" s="3" t="s">
        <v>41</v>
      </c>
      <c r="B2554" s="6">
        <v>2</v>
      </c>
      <c r="C2554" s="28" t="s">
        <v>16</v>
      </c>
    </row>
    <row r="2555" spans="1:3" x14ac:dyDescent="0.2">
      <c r="A2555" s="3" t="s">
        <v>41</v>
      </c>
      <c r="B2555" s="6">
        <v>2</v>
      </c>
      <c r="C2555" s="28" t="s">
        <v>16</v>
      </c>
    </row>
    <row r="2556" spans="1:3" x14ac:dyDescent="0.2">
      <c r="A2556" s="3" t="s">
        <v>41</v>
      </c>
      <c r="B2556" s="6">
        <v>2</v>
      </c>
      <c r="C2556" s="28" t="s">
        <v>16</v>
      </c>
    </row>
    <row r="2557" spans="1:3" x14ac:dyDescent="0.2">
      <c r="A2557" s="3" t="s">
        <v>41</v>
      </c>
      <c r="B2557" s="6">
        <v>2</v>
      </c>
      <c r="C2557" s="28" t="s">
        <v>16</v>
      </c>
    </row>
    <row r="2558" spans="1:3" x14ac:dyDescent="0.2">
      <c r="A2558" s="3" t="s">
        <v>41</v>
      </c>
      <c r="B2558" s="6">
        <v>2</v>
      </c>
      <c r="C2558" s="28" t="s">
        <v>16</v>
      </c>
    </row>
    <row r="2559" spans="1:3" x14ac:dyDescent="0.2">
      <c r="A2559" s="3" t="s">
        <v>41</v>
      </c>
      <c r="B2559" s="6">
        <v>2</v>
      </c>
      <c r="C2559" s="28" t="s">
        <v>16</v>
      </c>
    </row>
    <row r="2560" spans="1:3" x14ac:dyDescent="0.2">
      <c r="A2560" s="3" t="s">
        <v>41</v>
      </c>
      <c r="B2560" s="2">
        <v>3</v>
      </c>
      <c r="C2560" s="3" t="s">
        <v>16</v>
      </c>
    </row>
    <row r="2561" spans="1:3" x14ac:dyDescent="0.2">
      <c r="A2561" s="3" t="s">
        <v>41</v>
      </c>
      <c r="B2561" s="2">
        <v>3</v>
      </c>
      <c r="C2561" s="3" t="s">
        <v>16</v>
      </c>
    </row>
    <row r="2562" spans="1:3" x14ac:dyDescent="0.2">
      <c r="A2562" s="3" t="s">
        <v>41</v>
      </c>
      <c r="B2562" s="2">
        <v>3</v>
      </c>
      <c r="C2562" s="3" t="s">
        <v>16</v>
      </c>
    </row>
    <row r="2563" spans="1:3" x14ac:dyDescent="0.2">
      <c r="A2563" s="3" t="s">
        <v>41</v>
      </c>
      <c r="B2563" s="2">
        <v>3</v>
      </c>
      <c r="C2563" s="3" t="s">
        <v>16</v>
      </c>
    </row>
    <row r="2564" spans="1:3" x14ac:dyDescent="0.2">
      <c r="A2564" s="3" t="s">
        <v>41</v>
      </c>
      <c r="B2564" s="2">
        <v>3</v>
      </c>
      <c r="C2564" s="3" t="s">
        <v>16</v>
      </c>
    </row>
    <row r="2565" spans="1:3" x14ac:dyDescent="0.2">
      <c r="A2565" s="3" t="s">
        <v>41</v>
      </c>
      <c r="B2565" s="2">
        <v>3</v>
      </c>
      <c r="C2565" s="3" t="s">
        <v>16</v>
      </c>
    </row>
    <row r="2566" spans="1:3" x14ac:dyDescent="0.2">
      <c r="A2566" s="3" t="s">
        <v>41</v>
      </c>
      <c r="B2566" s="2">
        <v>3</v>
      </c>
      <c r="C2566" s="3" t="s">
        <v>16</v>
      </c>
    </row>
    <row r="2567" spans="1:3" x14ac:dyDescent="0.2">
      <c r="A2567" s="3" t="s">
        <v>41</v>
      </c>
      <c r="B2567" s="6">
        <v>3</v>
      </c>
      <c r="C2567" s="28" t="s">
        <v>16</v>
      </c>
    </row>
    <row r="2568" spans="1:3" x14ac:dyDescent="0.2">
      <c r="A2568" s="3" t="s">
        <v>41</v>
      </c>
      <c r="B2568" s="6">
        <v>3</v>
      </c>
      <c r="C2568" s="28" t="s">
        <v>16</v>
      </c>
    </row>
    <row r="2569" spans="1:3" x14ac:dyDescent="0.2">
      <c r="A2569" s="3" t="s">
        <v>41</v>
      </c>
      <c r="B2569" s="6">
        <v>3</v>
      </c>
      <c r="C2569" s="28" t="s">
        <v>16</v>
      </c>
    </row>
    <row r="2570" spans="1:3" x14ac:dyDescent="0.2">
      <c r="A2570" s="3" t="s">
        <v>41</v>
      </c>
      <c r="B2570" s="6">
        <v>3</v>
      </c>
      <c r="C2570" s="28" t="s">
        <v>16</v>
      </c>
    </row>
    <row r="2571" spans="1:3" x14ac:dyDescent="0.2">
      <c r="A2571" s="3" t="s">
        <v>41</v>
      </c>
      <c r="B2571" s="6">
        <v>3</v>
      </c>
      <c r="C2571" s="28" t="s">
        <v>16</v>
      </c>
    </row>
    <row r="2572" spans="1:3" x14ac:dyDescent="0.2">
      <c r="A2572" s="3" t="s">
        <v>41</v>
      </c>
      <c r="B2572" s="6">
        <v>3</v>
      </c>
      <c r="C2572" s="28" t="s">
        <v>16</v>
      </c>
    </row>
    <row r="2573" spans="1:3" x14ac:dyDescent="0.2">
      <c r="A2573" s="3" t="s">
        <v>41</v>
      </c>
      <c r="B2573" s="2">
        <v>4</v>
      </c>
      <c r="C2573" s="3" t="s">
        <v>16</v>
      </c>
    </row>
    <row r="2574" spans="1:3" x14ac:dyDescent="0.2">
      <c r="A2574" s="3" t="s">
        <v>41</v>
      </c>
      <c r="B2574" s="2">
        <v>4</v>
      </c>
      <c r="C2574" s="3" t="s">
        <v>16</v>
      </c>
    </row>
    <row r="2575" spans="1:3" x14ac:dyDescent="0.2">
      <c r="A2575" s="3" t="s">
        <v>41</v>
      </c>
      <c r="B2575" s="2">
        <v>4</v>
      </c>
      <c r="C2575" s="3" t="s">
        <v>16</v>
      </c>
    </row>
    <row r="2576" spans="1:3" x14ac:dyDescent="0.2">
      <c r="A2576" s="3" t="s">
        <v>41</v>
      </c>
      <c r="B2576" s="2">
        <v>4</v>
      </c>
      <c r="C2576" s="3" t="s">
        <v>16</v>
      </c>
    </row>
    <row r="2577" spans="1:3" x14ac:dyDescent="0.2">
      <c r="A2577" s="3" t="s">
        <v>41</v>
      </c>
      <c r="B2577" s="2">
        <v>4</v>
      </c>
      <c r="C2577" s="3" t="s">
        <v>16</v>
      </c>
    </row>
    <row r="2578" spans="1:3" x14ac:dyDescent="0.2">
      <c r="A2578" s="3" t="s">
        <v>41</v>
      </c>
      <c r="B2578" s="2">
        <v>4</v>
      </c>
      <c r="C2578" s="3" t="s">
        <v>16</v>
      </c>
    </row>
    <row r="2579" spans="1:3" x14ac:dyDescent="0.2">
      <c r="A2579" s="3" t="s">
        <v>41</v>
      </c>
      <c r="B2579" s="2">
        <v>4</v>
      </c>
      <c r="C2579" s="3" t="s">
        <v>16</v>
      </c>
    </row>
    <row r="2580" spans="1:3" x14ac:dyDescent="0.2">
      <c r="A2580" s="3" t="s">
        <v>41</v>
      </c>
      <c r="B2580" s="2">
        <v>4</v>
      </c>
      <c r="C2580" s="3" t="s">
        <v>16</v>
      </c>
    </row>
    <row r="2581" spans="1:3" x14ac:dyDescent="0.2">
      <c r="A2581" s="3" t="s">
        <v>41</v>
      </c>
      <c r="B2581" s="2">
        <v>4</v>
      </c>
      <c r="C2581" s="3" t="s">
        <v>16</v>
      </c>
    </row>
    <row r="2582" spans="1:3" x14ac:dyDescent="0.2">
      <c r="A2582" s="3" t="s">
        <v>41</v>
      </c>
      <c r="B2582" s="2">
        <v>4</v>
      </c>
      <c r="C2582" s="3" t="s">
        <v>16</v>
      </c>
    </row>
    <row r="2583" spans="1:3" x14ac:dyDescent="0.2">
      <c r="A2583" s="3" t="s">
        <v>41</v>
      </c>
      <c r="B2583" s="2">
        <v>4</v>
      </c>
      <c r="C2583" s="3" t="s">
        <v>16</v>
      </c>
    </row>
    <row r="2584" spans="1:3" x14ac:dyDescent="0.2">
      <c r="A2584" s="3" t="s">
        <v>41</v>
      </c>
      <c r="B2584" s="6">
        <v>4</v>
      </c>
      <c r="C2584" s="28" t="s">
        <v>16</v>
      </c>
    </row>
    <row r="2585" spans="1:3" x14ac:dyDescent="0.2">
      <c r="A2585" s="3" t="s">
        <v>41</v>
      </c>
      <c r="B2585" s="6">
        <v>4</v>
      </c>
      <c r="C2585" s="28" t="s">
        <v>16</v>
      </c>
    </row>
    <row r="2586" spans="1:3" x14ac:dyDescent="0.2">
      <c r="A2586" s="3" t="s">
        <v>41</v>
      </c>
      <c r="B2586" s="6">
        <v>4</v>
      </c>
      <c r="C2586" s="28" t="s">
        <v>16</v>
      </c>
    </row>
    <row r="2587" spans="1:3" x14ac:dyDescent="0.2">
      <c r="A2587" s="3" t="s">
        <v>41</v>
      </c>
      <c r="B2587" s="6">
        <v>4</v>
      </c>
      <c r="C2587" s="28" t="s">
        <v>16</v>
      </c>
    </row>
    <row r="2588" spans="1:3" x14ac:dyDescent="0.2">
      <c r="A2588" s="3" t="s">
        <v>41</v>
      </c>
      <c r="B2588" s="2">
        <v>5</v>
      </c>
      <c r="C2588" s="3" t="s">
        <v>16</v>
      </c>
    </row>
    <row r="2589" spans="1:3" x14ac:dyDescent="0.2">
      <c r="A2589" s="3" t="s">
        <v>41</v>
      </c>
      <c r="B2589" s="2">
        <v>5</v>
      </c>
      <c r="C2589" s="3" t="s">
        <v>16</v>
      </c>
    </row>
    <row r="2590" spans="1:3" x14ac:dyDescent="0.2">
      <c r="A2590" s="3" t="s">
        <v>41</v>
      </c>
      <c r="B2590" s="2">
        <v>5</v>
      </c>
      <c r="C2590" s="3" t="s">
        <v>16</v>
      </c>
    </row>
    <row r="2591" spans="1:3" x14ac:dyDescent="0.2">
      <c r="A2591" s="3" t="s">
        <v>41</v>
      </c>
      <c r="B2591" s="2">
        <v>5</v>
      </c>
      <c r="C2591" s="3" t="s">
        <v>16</v>
      </c>
    </row>
    <row r="2592" spans="1:3" x14ac:dyDescent="0.2">
      <c r="A2592" s="3" t="s">
        <v>41</v>
      </c>
      <c r="B2592" s="2">
        <v>5</v>
      </c>
      <c r="C2592" s="3" t="s">
        <v>16</v>
      </c>
    </row>
    <row r="2593" spans="1:3" x14ac:dyDescent="0.2">
      <c r="A2593" s="3" t="s">
        <v>41</v>
      </c>
      <c r="B2593" s="2">
        <v>5</v>
      </c>
      <c r="C2593" s="3" t="s">
        <v>16</v>
      </c>
    </row>
    <row r="2594" spans="1:3" x14ac:dyDescent="0.2">
      <c r="A2594" s="3" t="s">
        <v>41</v>
      </c>
      <c r="B2594" s="2">
        <v>5</v>
      </c>
      <c r="C2594" s="3" t="s">
        <v>16</v>
      </c>
    </row>
    <row r="2595" spans="1:3" x14ac:dyDescent="0.2">
      <c r="A2595" s="3" t="s">
        <v>41</v>
      </c>
      <c r="B2595" s="2">
        <v>5</v>
      </c>
      <c r="C2595" s="3" t="s">
        <v>16</v>
      </c>
    </row>
    <row r="2596" spans="1:3" x14ac:dyDescent="0.2">
      <c r="A2596" s="3" t="s">
        <v>41</v>
      </c>
      <c r="B2596" s="2">
        <v>5</v>
      </c>
      <c r="C2596" s="3" t="s">
        <v>16</v>
      </c>
    </row>
    <row r="2597" spans="1:3" x14ac:dyDescent="0.2">
      <c r="A2597" s="3" t="s">
        <v>41</v>
      </c>
      <c r="B2597" s="2">
        <v>5</v>
      </c>
      <c r="C2597" s="3" t="s">
        <v>16</v>
      </c>
    </row>
    <row r="2598" spans="1:3" x14ac:dyDescent="0.2">
      <c r="A2598" s="3" t="s">
        <v>41</v>
      </c>
      <c r="B2598" s="6">
        <v>5</v>
      </c>
      <c r="C2598" s="28" t="s">
        <v>16</v>
      </c>
    </row>
    <row r="2599" spans="1:3" x14ac:dyDescent="0.2">
      <c r="A2599" s="3" t="s">
        <v>41</v>
      </c>
      <c r="B2599" s="6">
        <v>5</v>
      </c>
      <c r="C2599" s="28" t="s">
        <v>16</v>
      </c>
    </row>
    <row r="2600" spans="1:3" x14ac:dyDescent="0.2">
      <c r="A2600" s="3" t="s">
        <v>41</v>
      </c>
      <c r="B2600" s="6">
        <v>5</v>
      </c>
      <c r="C2600" s="28" t="s">
        <v>16</v>
      </c>
    </row>
    <row r="2601" spans="1:3" x14ac:dyDescent="0.2">
      <c r="A2601" s="3" t="s">
        <v>41</v>
      </c>
      <c r="B2601" s="6">
        <v>5</v>
      </c>
      <c r="C2601" s="28" t="s">
        <v>16</v>
      </c>
    </row>
    <row r="2602" spans="1:3" x14ac:dyDescent="0.2">
      <c r="A2602" s="3" t="s">
        <v>41</v>
      </c>
      <c r="B2602" s="6">
        <v>5</v>
      </c>
      <c r="C2602" s="28" t="s">
        <v>16</v>
      </c>
    </row>
    <row r="2603" spans="1:3" x14ac:dyDescent="0.2">
      <c r="A2603" s="3" t="s">
        <v>41</v>
      </c>
      <c r="B2603" s="2">
        <v>6</v>
      </c>
      <c r="C2603" s="3" t="s">
        <v>16</v>
      </c>
    </row>
    <row r="2604" spans="1:3" x14ac:dyDescent="0.2">
      <c r="A2604" s="3" t="s">
        <v>41</v>
      </c>
      <c r="B2604" s="2">
        <v>6</v>
      </c>
      <c r="C2604" s="3" t="s">
        <v>16</v>
      </c>
    </row>
    <row r="2605" spans="1:3" x14ac:dyDescent="0.2">
      <c r="A2605" s="3" t="s">
        <v>41</v>
      </c>
      <c r="B2605" s="2">
        <v>6</v>
      </c>
      <c r="C2605" s="3" t="s">
        <v>16</v>
      </c>
    </row>
    <row r="2606" spans="1:3" x14ac:dyDescent="0.2">
      <c r="A2606" s="3" t="s">
        <v>41</v>
      </c>
      <c r="B2606" s="2">
        <v>6</v>
      </c>
      <c r="C2606" s="3" t="s">
        <v>16</v>
      </c>
    </row>
    <row r="2607" spans="1:3" x14ac:dyDescent="0.2">
      <c r="A2607" s="3" t="s">
        <v>41</v>
      </c>
      <c r="B2607" s="2">
        <v>6</v>
      </c>
      <c r="C2607" s="3" t="s">
        <v>16</v>
      </c>
    </row>
    <row r="2608" spans="1:3" x14ac:dyDescent="0.2">
      <c r="A2608" s="3" t="s">
        <v>41</v>
      </c>
      <c r="B2608" s="2">
        <v>6</v>
      </c>
      <c r="C2608" s="3" t="s">
        <v>16</v>
      </c>
    </row>
    <row r="2609" spans="1:3" x14ac:dyDescent="0.2">
      <c r="A2609" s="3" t="s">
        <v>41</v>
      </c>
      <c r="B2609" s="2">
        <v>6</v>
      </c>
      <c r="C2609" s="3" t="s">
        <v>16</v>
      </c>
    </row>
    <row r="2610" spans="1:3" x14ac:dyDescent="0.2">
      <c r="A2610" s="3" t="s">
        <v>41</v>
      </c>
      <c r="B2610" s="2">
        <v>6</v>
      </c>
      <c r="C2610" s="3" t="s">
        <v>16</v>
      </c>
    </row>
    <row r="2611" spans="1:3" x14ac:dyDescent="0.2">
      <c r="A2611" s="3" t="s">
        <v>41</v>
      </c>
      <c r="B2611" s="6">
        <v>6</v>
      </c>
      <c r="C2611" s="28" t="s">
        <v>16</v>
      </c>
    </row>
    <row r="2612" spans="1:3" x14ac:dyDescent="0.2">
      <c r="A2612" s="3" t="s">
        <v>41</v>
      </c>
      <c r="B2612" s="6">
        <v>6</v>
      </c>
      <c r="C2612" s="28" t="s">
        <v>16</v>
      </c>
    </row>
    <row r="2613" spans="1:3" x14ac:dyDescent="0.2">
      <c r="A2613" s="3" t="s">
        <v>41</v>
      </c>
      <c r="B2613" s="2">
        <v>7</v>
      </c>
      <c r="C2613" s="3" t="s">
        <v>16</v>
      </c>
    </row>
    <row r="2614" spans="1:3" x14ac:dyDescent="0.2">
      <c r="A2614" s="3" t="s">
        <v>41</v>
      </c>
      <c r="B2614" s="2">
        <v>7</v>
      </c>
      <c r="C2614" s="3" t="s">
        <v>16</v>
      </c>
    </row>
    <row r="2615" spans="1:3" x14ac:dyDescent="0.2">
      <c r="A2615" s="3" t="s">
        <v>41</v>
      </c>
      <c r="B2615" s="2">
        <v>7</v>
      </c>
      <c r="C2615" s="3" t="s">
        <v>16</v>
      </c>
    </row>
    <row r="2616" spans="1:3" x14ac:dyDescent="0.2">
      <c r="A2616" s="3" t="s">
        <v>41</v>
      </c>
      <c r="B2616" s="2">
        <v>7</v>
      </c>
      <c r="C2616" s="3" t="s">
        <v>16</v>
      </c>
    </row>
    <row r="2617" spans="1:3" x14ac:dyDescent="0.2">
      <c r="A2617" s="3" t="s">
        <v>41</v>
      </c>
      <c r="B2617" s="2">
        <v>7</v>
      </c>
      <c r="C2617" s="3" t="s">
        <v>16</v>
      </c>
    </row>
    <row r="2618" spans="1:3" x14ac:dyDescent="0.2">
      <c r="A2618" s="3" t="s">
        <v>41</v>
      </c>
      <c r="B2618" s="2">
        <v>7</v>
      </c>
      <c r="C2618" s="3" t="s">
        <v>16</v>
      </c>
    </row>
    <row r="2619" spans="1:3" x14ac:dyDescent="0.2">
      <c r="A2619" s="3" t="s">
        <v>41</v>
      </c>
      <c r="B2619" s="2">
        <v>7</v>
      </c>
      <c r="C2619" s="3" t="s">
        <v>16</v>
      </c>
    </row>
    <row r="2620" spans="1:3" x14ac:dyDescent="0.2">
      <c r="A2620" s="3" t="s">
        <v>41</v>
      </c>
      <c r="B2620" s="2">
        <v>7</v>
      </c>
      <c r="C2620" s="3" t="s">
        <v>16</v>
      </c>
    </row>
    <row r="2621" spans="1:3" x14ac:dyDescent="0.2">
      <c r="A2621" s="3" t="s">
        <v>41</v>
      </c>
      <c r="B2621" s="6">
        <v>7</v>
      </c>
      <c r="C2621" s="28" t="s">
        <v>16</v>
      </c>
    </row>
    <row r="2622" spans="1:3" x14ac:dyDescent="0.2">
      <c r="A2622" s="3" t="s">
        <v>41</v>
      </c>
      <c r="B2622" s="6">
        <v>7</v>
      </c>
      <c r="C2622" s="28" t="s">
        <v>16</v>
      </c>
    </row>
    <row r="2623" spans="1:3" x14ac:dyDescent="0.2">
      <c r="A2623" s="3" t="s">
        <v>41</v>
      </c>
      <c r="B2623" s="6">
        <v>7</v>
      </c>
      <c r="C2623" s="28" t="s">
        <v>16</v>
      </c>
    </row>
    <row r="2624" spans="1:3" x14ac:dyDescent="0.2">
      <c r="A2624" s="3" t="s">
        <v>41</v>
      </c>
      <c r="B2624" s="2">
        <v>8</v>
      </c>
      <c r="C2624" s="3" t="s">
        <v>16</v>
      </c>
    </row>
    <row r="2625" spans="1:3" x14ac:dyDescent="0.2">
      <c r="A2625" s="3" t="s">
        <v>41</v>
      </c>
      <c r="B2625" s="2">
        <v>8</v>
      </c>
      <c r="C2625" s="3" t="s">
        <v>16</v>
      </c>
    </row>
    <row r="2626" spans="1:3" x14ac:dyDescent="0.2">
      <c r="A2626" s="3" t="s">
        <v>41</v>
      </c>
      <c r="B2626" s="2">
        <v>8</v>
      </c>
      <c r="C2626" s="3" t="s">
        <v>16</v>
      </c>
    </row>
    <row r="2627" spans="1:3" x14ac:dyDescent="0.2">
      <c r="A2627" s="3" t="s">
        <v>41</v>
      </c>
      <c r="B2627" s="2">
        <v>8</v>
      </c>
      <c r="C2627" s="3" t="s">
        <v>16</v>
      </c>
    </row>
    <row r="2628" spans="1:3" x14ac:dyDescent="0.2">
      <c r="A2628" s="3" t="s">
        <v>41</v>
      </c>
      <c r="B2628" s="2">
        <v>8</v>
      </c>
      <c r="C2628" s="3" t="s">
        <v>16</v>
      </c>
    </row>
    <row r="2629" spans="1:3" x14ac:dyDescent="0.2">
      <c r="A2629" s="3" t="s">
        <v>41</v>
      </c>
      <c r="B2629" s="2">
        <v>8</v>
      </c>
      <c r="C2629" s="3" t="s">
        <v>16</v>
      </c>
    </row>
    <row r="2630" spans="1:3" x14ac:dyDescent="0.2">
      <c r="A2630" s="3" t="s">
        <v>41</v>
      </c>
      <c r="B2630" s="2">
        <v>8</v>
      </c>
      <c r="C2630" s="3" t="s">
        <v>16</v>
      </c>
    </row>
    <row r="2631" spans="1:3" x14ac:dyDescent="0.2">
      <c r="A2631" s="3" t="s">
        <v>41</v>
      </c>
      <c r="B2631" s="2">
        <v>8</v>
      </c>
      <c r="C2631" s="3" t="s">
        <v>16</v>
      </c>
    </row>
    <row r="2632" spans="1:3" x14ac:dyDescent="0.2">
      <c r="A2632" s="3" t="s">
        <v>41</v>
      </c>
      <c r="B2632" s="2">
        <v>8</v>
      </c>
      <c r="C2632" s="3" t="s">
        <v>16</v>
      </c>
    </row>
    <row r="2633" spans="1:3" x14ac:dyDescent="0.2">
      <c r="A2633" s="3" t="s">
        <v>41</v>
      </c>
      <c r="B2633" s="7">
        <v>8</v>
      </c>
      <c r="C2633" t="s">
        <v>16</v>
      </c>
    </row>
    <row r="2634" spans="1:3" x14ac:dyDescent="0.2">
      <c r="A2634" s="3" t="s">
        <v>41</v>
      </c>
      <c r="B2634" s="2">
        <v>9</v>
      </c>
      <c r="C2634" s="3" t="s">
        <v>16</v>
      </c>
    </row>
    <row r="2635" spans="1:3" x14ac:dyDescent="0.2">
      <c r="A2635" s="3" t="s">
        <v>41</v>
      </c>
      <c r="B2635" s="2">
        <v>9</v>
      </c>
      <c r="C2635" s="3" t="s">
        <v>16</v>
      </c>
    </row>
    <row r="2636" spans="1:3" x14ac:dyDescent="0.2">
      <c r="A2636" s="3" t="s">
        <v>41</v>
      </c>
      <c r="B2636" s="2">
        <v>9</v>
      </c>
      <c r="C2636" s="3" t="s">
        <v>16</v>
      </c>
    </row>
    <row r="2637" spans="1:3" x14ac:dyDescent="0.2">
      <c r="A2637" s="3" t="s">
        <v>41</v>
      </c>
      <c r="B2637" s="2">
        <v>9</v>
      </c>
      <c r="C2637" s="3" t="s">
        <v>16</v>
      </c>
    </row>
    <row r="2638" spans="1:3" x14ac:dyDescent="0.2">
      <c r="A2638" s="3" t="s">
        <v>41</v>
      </c>
      <c r="B2638" s="2">
        <v>9</v>
      </c>
      <c r="C2638" s="3" t="s">
        <v>16</v>
      </c>
    </row>
    <row r="2639" spans="1:3" x14ac:dyDescent="0.2">
      <c r="A2639" s="3" t="s">
        <v>41</v>
      </c>
      <c r="B2639" s="2">
        <v>9</v>
      </c>
      <c r="C2639" s="3" t="s">
        <v>16</v>
      </c>
    </row>
    <row r="2640" spans="1:3" x14ac:dyDescent="0.2">
      <c r="A2640" s="3" t="s">
        <v>41</v>
      </c>
      <c r="B2640" s="2">
        <v>9</v>
      </c>
      <c r="C2640" s="3" t="s">
        <v>16</v>
      </c>
    </row>
    <row r="2641" spans="1:3" x14ac:dyDescent="0.2">
      <c r="A2641" s="3" t="s">
        <v>41</v>
      </c>
      <c r="B2641" s="2">
        <v>9</v>
      </c>
      <c r="C2641" s="3" t="s">
        <v>16</v>
      </c>
    </row>
    <row r="2642" spans="1:3" x14ac:dyDescent="0.2">
      <c r="A2642" s="3" t="s">
        <v>41</v>
      </c>
      <c r="B2642" s="2">
        <v>9</v>
      </c>
      <c r="C2642" s="3" t="s">
        <v>16</v>
      </c>
    </row>
    <row r="2643" spans="1:3" x14ac:dyDescent="0.2">
      <c r="A2643" s="3" t="s">
        <v>41</v>
      </c>
      <c r="B2643" s="2">
        <v>9</v>
      </c>
      <c r="C2643" s="3" t="s">
        <v>16</v>
      </c>
    </row>
    <row r="2644" spans="1:3" x14ac:dyDescent="0.2">
      <c r="A2644" s="3" t="s">
        <v>41</v>
      </c>
      <c r="B2644" s="2">
        <v>9</v>
      </c>
      <c r="C2644" s="3" t="s">
        <v>16</v>
      </c>
    </row>
    <row r="2645" spans="1:3" x14ac:dyDescent="0.2">
      <c r="A2645" s="3" t="s">
        <v>41</v>
      </c>
      <c r="B2645" s="2">
        <v>9</v>
      </c>
      <c r="C2645" s="3" t="s">
        <v>16</v>
      </c>
    </row>
    <row r="2646" spans="1:3" x14ac:dyDescent="0.2">
      <c r="A2646" s="3" t="s">
        <v>41</v>
      </c>
      <c r="B2646" s="6">
        <v>9</v>
      </c>
      <c r="C2646" s="28" t="s">
        <v>16</v>
      </c>
    </row>
    <row r="2647" spans="1:3" x14ac:dyDescent="0.2">
      <c r="A2647" s="3" t="s">
        <v>41</v>
      </c>
      <c r="B2647" s="6">
        <v>9</v>
      </c>
      <c r="C2647" s="28" t="s">
        <v>16</v>
      </c>
    </row>
    <row r="2648" spans="1:3" x14ac:dyDescent="0.2">
      <c r="A2648" s="3" t="s">
        <v>41</v>
      </c>
      <c r="B2648" s="6">
        <v>9</v>
      </c>
      <c r="C2648" s="28" t="s">
        <v>16</v>
      </c>
    </row>
    <row r="2649" spans="1:3" x14ac:dyDescent="0.2">
      <c r="A2649" s="3" t="s">
        <v>41</v>
      </c>
      <c r="B2649" s="6">
        <v>9</v>
      </c>
      <c r="C2649" s="28" t="s">
        <v>16</v>
      </c>
    </row>
    <row r="2650" spans="1:3" x14ac:dyDescent="0.2">
      <c r="A2650" s="3" t="s">
        <v>41</v>
      </c>
      <c r="B2650" s="2">
        <v>10</v>
      </c>
      <c r="C2650" s="3" t="s">
        <v>16</v>
      </c>
    </row>
    <row r="2651" spans="1:3" x14ac:dyDescent="0.2">
      <c r="A2651" s="3" t="s">
        <v>41</v>
      </c>
      <c r="B2651" s="2">
        <v>10</v>
      </c>
      <c r="C2651" s="3" t="s">
        <v>16</v>
      </c>
    </row>
    <row r="2652" spans="1:3" x14ac:dyDescent="0.2">
      <c r="A2652" s="3" t="s">
        <v>41</v>
      </c>
      <c r="B2652" s="2">
        <v>10</v>
      </c>
      <c r="C2652" s="3" t="s">
        <v>16</v>
      </c>
    </row>
    <row r="2653" spans="1:3" x14ac:dyDescent="0.2">
      <c r="A2653" s="3" t="s">
        <v>41</v>
      </c>
      <c r="B2653" s="2">
        <v>10</v>
      </c>
      <c r="C2653" s="3" t="s">
        <v>16</v>
      </c>
    </row>
    <row r="2654" spans="1:3" x14ac:dyDescent="0.2">
      <c r="A2654" s="3" t="s">
        <v>41</v>
      </c>
      <c r="B2654" s="2">
        <v>10</v>
      </c>
      <c r="C2654" s="3" t="s">
        <v>16</v>
      </c>
    </row>
    <row r="2655" spans="1:3" x14ac:dyDescent="0.2">
      <c r="A2655" s="3" t="s">
        <v>41</v>
      </c>
      <c r="B2655" s="2">
        <v>10</v>
      </c>
      <c r="C2655" s="3" t="s">
        <v>16</v>
      </c>
    </row>
    <row r="2656" spans="1:3" x14ac:dyDescent="0.2">
      <c r="A2656" s="3" t="s">
        <v>41</v>
      </c>
      <c r="B2656" s="7">
        <v>10</v>
      </c>
      <c r="C2656" t="s">
        <v>16</v>
      </c>
    </row>
    <row r="2657" spans="1:3" x14ac:dyDescent="0.2">
      <c r="A2657" s="3" t="s">
        <v>41</v>
      </c>
      <c r="B2657" s="7">
        <v>10</v>
      </c>
      <c r="C2657" t="s">
        <v>16</v>
      </c>
    </row>
    <row r="2658" spans="1:3" x14ac:dyDescent="0.2">
      <c r="A2658" s="3" t="s">
        <v>41</v>
      </c>
      <c r="B2658" s="7">
        <v>10</v>
      </c>
      <c r="C2658" t="s">
        <v>16</v>
      </c>
    </row>
    <row r="2659" spans="1:3" x14ac:dyDescent="0.2">
      <c r="A2659" s="3" t="s">
        <v>41</v>
      </c>
      <c r="B2659" s="7">
        <v>10</v>
      </c>
      <c r="C2659" t="s">
        <v>16</v>
      </c>
    </row>
    <row r="2660" spans="1:3" x14ac:dyDescent="0.2">
      <c r="A2660" s="3" t="s">
        <v>41</v>
      </c>
      <c r="B2660" s="7">
        <v>10</v>
      </c>
      <c r="C2660" t="s">
        <v>16</v>
      </c>
    </row>
    <row r="2661" spans="1:3" x14ac:dyDescent="0.2">
      <c r="A2661" s="3" t="s">
        <v>41</v>
      </c>
      <c r="B2661" s="7">
        <v>10</v>
      </c>
      <c r="C2661" t="s">
        <v>16</v>
      </c>
    </row>
    <row r="2662" spans="1:3" x14ac:dyDescent="0.2">
      <c r="A2662" s="3" t="s">
        <v>41</v>
      </c>
      <c r="B2662" s="7">
        <v>10</v>
      </c>
      <c r="C2662" t="s">
        <v>16</v>
      </c>
    </row>
    <row r="2663" spans="1:3" x14ac:dyDescent="0.2">
      <c r="A2663" s="3" t="s">
        <v>41</v>
      </c>
      <c r="B2663" s="7">
        <v>10</v>
      </c>
      <c r="C2663" t="s">
        <v>16</v>
      </c>
    </row>
    <row r="2664" spans="1:3" x14ac:dyDescent="0.2">
      <c r="A2664" s="3" t="s">
        <v>41</v>
      </c>
      <c r="B2664" s="2">
        <v>1</v>
      </c>
      <c r="C2664" s="3" t="s">
        <v>5</v>
      </c>
    </row>
    <row r="2665" spans="1:3" x14ac:dyDescent="0.2">
      <c r="A2665" s="3" t="s">
        <v>41</v>
      </c>
      <c r="B2665" s="2">
        <v>1</v>
      </c>
      <c r="C2665" s="3" t="s">
        <v>5</v>
      </c>
    </row>
    <row r="2666" spans="1:3" x14ac:dyDescent="0.2">
      <c r="A2666" s="3" t="s">
        <v>41</v>
      </c>
      <c r="B2666" s="2">
        <v>1</v>
      </c>
      <c r="C2666" s="3" t="s">
        <v>5</v>
      </c>
    </row>
    <row r="2667" spans="1:3" x14ac:dyDescent="0.2">
      <c r="A2667" s="3" t="s">
        <v>41</v>
      </c>
      <c r="B2667" s="2">
        <v>1</v>
      </c>
      <c r="C2667" s="3" t="s">
        <v>5</v>
      </c>
    </row>
    <row r="2668" spans="1:3" x14ac:dyDescent="0.2">
      <c r="A2668" s="3" t="s">
        <v>41</v>
      </c>
      <c r="B2668" s="2">
        <v>1</v>
      </c>
      <c r="C2668" s="3" t="s">
        <v>5</v>
      </c>
    </row>
    <row r="2669" spans="1:3" x14ac:dyDescent="0.2">
      <c r="A2669" s="3" t="s">
        <v>41</v>
      </c>
      <c r="B2669" s="2">
        <v>1</v>
      </c>
      <c r="C2669" s="3" t="s">
        <v>5</v>
      </c>
    </row>
    <row r="2670" spans="1:3" x14ac:dyDescent="0.2">
      <c r="A2670" s="3" t="s">
        <v>41</v>
      </c>
      <c r="B2670" s="2">
        <v>1</v>
      </c>
      <c r="C2670" s="3" t="s">
        <v>5</v>
      </c>
    </row>
    <row r="2671" spans="1:3" x14ac:dyDescent="0.2">
      <c r="A2671" s="3" t="s">
        <v>41</v>
      </c>
      <c r="B2671" s="2">
        <v>1</v>
      </c>
      <c r="C2671" s="3" t="s">
        <v>5</v>
      </c>
    </row>
    <row r="2672" spans="1:3" x14ac:dyDescent="0.2">
      <c r="A2672" s="3" t="s">
        <v>41</v>
      </c>
      <c r="B2672" s="2">
        <v>1</v>
      </c>
      <c r="C2672" s="3" t="s">
        <v>5</v>
      </c>
    </row>
    <row r="2673" spans="1:3" x14ac:dyDescent="0.2">
      <c r="A2673" s="3" t="s">
        <v>41</v>
      </c>
      <c r="B2673" s="7">
        <v>1</v>
      </c>
      <c r="C2673" t="s">
        <v>5</v>
      </c>
    </row>
    <row r="2674" spans="1:3" x14ac:dyDescent="0.2">
      <c r="A2674" s="3" t="s">
        <v>41</v>
      </c>
      <c r="B2674" s="7">
        <v>1</v>
      </c>
      <c r="C2674" t="s">
        <v>5</v>
      </c>
    </row>
    <row r="2675" spans="1:3" x14ac:dyDescent="0.2">
      <c r="A2675" s="3" t="s">
        <v>41</v>
      </c>
      <c r="B2675" s="2">
        <v>2</v>
      </c>
      <c r="C2675" s="3" t="s">
        <v>5</v>
      </c>
    </row>
    <row r="2676" spans="1:3" x14ac:dyDescent="0.2">
      <c r="A2676" s="3" t="s">
        <v>41</v>
      </c>
      <c r="B2676" s="2">
        <v>2</v>
      </c>
      <c r="C2676" s="3" t="s">
        <v>5</v>
      </c>
    </row>
    <row r="2677" spans="1:3" x14ac:dyDescent="0.2">
      <c r="A2677" s="3" t="s">
        <v>41</v>
      </c>
      <c r="B2677" s="6">
        <v>2</v>
      </c>
      <c r="C2677" s="28" t="s">
        <v>5</v>
      </c>
    </row>
    <row r="2678" spans="1:3" x14ac:dyDescent="0.2">
      <c r="A2678" s="3" t="s">
        <v>41</v>
      </c>
      <c r="B2678" s="6">
        <v>2</v>
      </c>
      <c r="C2678" s="28" t="s">
        <v>5</v>
      </c>
    </row>
    <row r="2679" spans="1:3" x14ac:dyDescent="0.2">
      <c r="A2679" s="3" t="s">
        <v>41</v>
      </c>
      <c r="B2679" s="6">
        <v>2</v>
      </c>
      <c r="C2679" s="28" t="s">
        <v>5</v>
      </c>
    </row>
    <row r="2680" spans="1:3" x14ac:dyDescent="0.2">
      <c r="A2680" s="3" t="s">
        <v>41</v>
      </c>
      <c r="B2680" s="2">
        <v>3</v>
      </c>
      <c r="C2680" s="3" t="s">
        <v>5</v>
      </c>
    </row>
    <row r="2681" spans="1:3" x14ac:dyDescent="0.2">
      <c r="A2681" s="3" t="s">
        <v>41</v>
      </c>
      <c r="B2681" s="2">
        <v>3</v>
      </c>
      <c r="C2681" s="3" t="s">
        <v>5</v>
      </c>
    </row>
    <row r="2682" spans="1:3" x14ac:dyDescent="0.2">
      <c r="A2682" s="3" t="s">
        <v>41</v>
      </c>
      <c r="B2682" s="2">
        <v>3</v>
      </c>
      <c r="C2682" s="3" t="s">
        <v>5</v>
      </c>
    </row>
    <row r="2683" spans="1:3" x14ac:dyDescent="0.2">
      <c r="A2683" s="3" t="s">
        <v>41</v>
      </c>
      <c r="B2683" s="2">
        <v>3</v>
      </c>
      <c r="C2683" s="3" t="s">
        <v>5</v>
      </c>
    </row>
    <row r="2684" spans="1:3" x14ac:dyDescent="0.2">
      <c r="A2684" s="3" t="s">
        <v>41</v>
      </c>
      <c r="B2684" s="2">
        <v>3</v>
      </c>
      <c r="C2684" s="3" t="s">
        <v>5</v>
      </c>
    </row>
    <row r="2685" spans="1:3" x14ac:dyDescent="0.2">
      <c r="A2685" s="3" t="s">
        <v>41</v>
      </c>
      <c r="B2685" s="2">
        <v>3</v>
      </c>
      <c r="C2685" s="3" t="s">
        <v>5</v>
      </c>
    </row>
    <row r="2686" spans="1:3" x14ac:dyDescent="0.2">
      <c r="A2686" s="3" t="s">
        <v>41</v>
      </c>
      <c r="B2686" s="6">
        <v>3</v>
      </c>
      <c r="C2686" s="28" t="s">
        <v>5</v>
      </c>
    </row>
    <row r="2687" spans="1:3" x14ac:dyDescent="0.2">
      <c r="A2687" s="3" t="s">
        <v>41</v>
      </c>
      <c r="B2687" s="6">
        <v>3</v>
      </c>
      <c r="C2687" s="28" t="s">
        <v>5</v>
      </c>
    </row>
    <row r="2688" spans="1:3" x14ac:dyDescent="0.2">
      <c r="A2688" s="3" t="s">
        <v>41</v>
      </c>
      <c r="B2688" s="6">
        <v>3</v>
      </c>
      <c r="C2688" s="28" t="s">
        <v>5</v>
      </c>
    </row>
    <row r="2689" spans="1:3" x14ac:dyDescent="0.2">
      <c r="A2689" s="3" t="s">
        <v>41</v>
      </c>
      <c r="B2689" s="2">
        <v>4</v>
      </c>
      <c r="C2689" s="3" t="s">
        <v>5</v>
      </c>
    </row>
    <row r="2690" spans="1:3" x14ac:dyDescent="0.2">
      <c r="A2690" s="3" t="s">
        <v>41</v>
      </c>
      <c r="B2690" s="2">
        <v>4</v>
      </c>
      <c r="C2690" s="3" t="s">
        <v>5</v>
      </c>
    </row>
    <row r="2691" spans="1:3" x14ac:dyDescent="0.2">
      <c r="A2691" s="3" t="s">
        <v>41</v>
      </c>
      <c r="B2691" s="2">
        <v>4</v>
      </c>
      <c r="C2691" s="3" t="s">
        <v>5</v>
      </c>
    </row>
    <row r="2692" spans="1:3" x14ac:dyDescent="0.2">
      <c r="A2692" s="3" t="s">
        <v>41</v>
      </c>
      <c r="B2692" s="2">
        <v>4</v>
      </c>
      <c r="C2692" s="3" t="s">
        <v>5</v>
      </c>
    </row>
    <row r="2693" spans="1:3" x14ac:dyDescent="0.2">
      <c r="A2693" s="3" t="s">
        <v>41</v>
      </c>
      <c r="B2693" s="2">
        <v>4</v>
      </c>
      <c r="C2693" s="3" t="s">
        <v>5</v>
      </c>
    </row>
    <row r="2694" spans="1:3" x14ac:dyDescent="0.2">
      <c r="A2694" s="3" t="s">
        <v>41</v>
      </c>
      <c r="B2694" s="2">
        <v>4</v>
      </c>
      <c r="C2694" s="3" t="s">
        <v>5</v>
      </c>
    </row>
    <row r="2695" spans="1:3" x14ac:dyDescent="0.2">
      <c r="A2695" s="3" t="s">
        <v>41</v>
      </c>
      <c r="B2695" s="6">
        <v>4</v>
      </c>
      <c r="C2695" s="28" t="s">
        <v>5</v>
      </c>
    </row>
    <row r="2696" spans="1:3" x14ac:dyDescent="0.2">
      <c r="A2696" s="3" t="s">
        <v>41</v>
      </c>
      <c r="B2696" s="6">
        <v>4</v>
      </c>
      <c r="C2696" s="28" t="s">
        <v>5</v>
      </c>
    </row>
    <row r="2697" spans="1:3" x14ac:dyDescent="0.2">
      <c r="A2697" s="3" t="s">
        <v>41</v>
      </c>
      <c r="B2697" s="6">
        <v>4</v>
      </c>
      <c r="C2697" s="28" t="s">
        <v>5</v>
      </c>
    </row>
    <row r="2698" spans="1:3" x14ac:dyDescent="0.2">
      <c r="A2698" s="3" t="s">
        <v>41</v>
      </c>
      <c r="B2698" s="6">
        <v>4</v>
      </c>
      <c r="C2698" s="28" t="s">
        <v>5</v>
      </c>
    </row>
    <row r="2699" spans="1:3" x14ac:dyDescent="0.2">
      <c r="A2699" s="3" t="s">
        <v>41</v>
      </c>
      <c r="B2699" s="2">
        <v>5</v>
      </c>
      <c r="C2699" s="3" t="s">
        <v>5</v>
      </c>
    </row>
    <row r="2700" spans="1:3" x14ac:dyDescent="0.2">
      <c r="A2700" s="3" t="s">
        <v>41</v>
      </c>
      <c r="B2700" s="2">
        <v>5</v>
      </c>
      <c r="C2700" s="3" t="s">
        <v>5</v>
      </c>
    </row>
    <row r="2701" spans="1:3" x14ac:dyDescent="0.2">
      <c r="A2701" s="3" t="s">
        <v>41</v>
      </c>
      <c r="B2701" s="2">
        <v>5</v>
      </c>
      <c r="C2701" s="3" t="s">
        <v>5</v>
      </c>
    </row>
    <row r="2702" spans="1:3" x14ac:dyDescent="0.2">
      <c r="A2702" s="3" t="s">
        <v>41</v>
      </c>
      <c r="B2702" s="2">
        <v>5</v>
      </c>
      <c r="C2702" s="3" t="s">
        <v>5</v>
      </c>
    </row>
    <row r="2703" spans="1:3" x14ac:dyDescent="0.2">
      <c r="A2703" s="3" t="s">
        <v>41</v>
      </c>
      <c r="B2703" s="2">
        <v>5</v>
      </c>
      <c r="C2703" s="3" t="s">
        <v>5</v>
      </c>
    </row>
    <row r="2704" spans="1:3" x14ac:dyDescent="0.2">
      <c r="A2704" s="3" t="s">
        <v>41</v>
      </c>
      <c r="B2704" s="6">
        <v>5</v>
      </c>
      <c r="C2704" s="28" t="s">
        <v>5</v>
      </c>
    </row>
    <row r="2705" spans="1:3" x14ac:dyDescent="0.2">
      <c r="A2705" s="3" t="s">
        <v>41</v>
      </c>
      <c r="B2705" s="6">
        <v>5</v>
      </c>
      <c r="C2705" s="28" t="s">
        <v>5</v>
      </c>
    </row>
    <row r="2706" spans="1:3" x14ac:dyDescent="0.2">
      <c r="A2706" s="3" t="s">
        <v>41</v>
      </c>
      <c r="B2706" s="6">
        <v>5</v>
      </c>
      <c r="C2706" s="28" t="s">
        <v>5</v>
      </c>
    </row>
    <row r="2707" spans="1:3" x14ac:dyDescent="0.2">
      <c r="A2707" s="3" t="s">
        <v>41</v>
      </c>
      <c r="B2707" s="2">
        <v>6</v>
      </c>
      <c r="C2707" s="3" t="s">
        <v>5</v>
      </c>
    </row>
    <row r="2708" spans="1:3" x14ac:dyDescent="0.2">
      <c r="A2708" s="3" t="s">
        <v>41</v>
      </c>
      <c r="B2708" s="2">
        <v>6</v>
      </c>
      <c r="C2708" s="3" t="s">
        <v>5</v>
      </c>
    </row>
    <row r="2709" spans="1:3" x14ac:dyDescent="0.2">
      <c r="A2709" s="3" t="s">
        <v>41</v>
      </c>
      <c r="B2709" s="2">
        <v>6</v>
      </c>
      <c r="C2709" s="3" t="s">
        <v>5</v>
      </c>
    </row>
    <row r="2710" spans="1:3" x14ac:dyDescent="0.2">
      <c r="A2710" s="3" t="s">
        <v>41</v>
      </c>
      <c r="B2710" s="2">
        <v>6</v>
      </c>
      <c r="C2710" s="3" t="s">
        <v>5</v>
      </c>
    </row>
    <row r="2711" spans="1:3" x14ac:dyDescent="0.2">
      <c r="A2711" s="3" t="s">
        <v>41</v>
      </c>
      <c r="B2711" s="2">
        <v>6</v>
      </c>
      <c r="C2711" s="3" t="s">
        <v>5</v>
      </c>
    </row>
    <row r="2712" spans="1:3" x14ac:dyDescent="0.2">
      <c r="A2712" s="3" t="s">
        <v>41</v>
      </c>
      <c r="B2712" s="6">
        <v>6</v>
      </c>
      <c r="C2712" s="28" t="s">
        <v>5</v>
      </c>
    </row>
    <row r="2713" spans="1:3" x14ac:dyDescent="0.2">
      <c r="A2713" s="3" t="s">
        <v>41</v>
      </c>
      <c r="B2713" s="6">
        <v>6</v>
      </c>
      <c r="C2713" s="28" t="s">
        <v>5</v>
      </c>
    </row>
    <row r="2714" spans="1:3" x14ac:dyDescent="0.2">
      <c r="A2714" s="3" t="s">
        <v>41</v>
      </c>
      <c r="B2714" s="6">
        <v>6</v>
      </c>
      <c r="C2714" s="28" t="s">
        <v>5</v>
      </c>
    </row>
    <row r="2715" spans="1:3" x14ac:dyDescent="0.2">
      <c r="A2715" s="3" t="s">
        <v>41</v>
      </c>
      <c r="B2715" s="6">
        <v>6</v>
      </c>
      <c r="C2715" s="28" t="s">
        <v>5</v>
      </c>
    </row>
    <row r="2716" spans="1:3" x14ac:dyDescent="0.2">
      <c r="A2716" s="3" t="s">
        <v>41</v>
      </c>
      <c r="B2716" s="6">
        <v>6</v>
      </c>
      <c r="C2716" s="28" t="s">
        <v>5</v>
      </c>
    </row>
    <row r="2717" spans="1:3" x14ac:dyDescent="0.2">
      <c r="A2717" s="3" t="s">
        <v>41</v>
      </c>
      <c r="B2717" s="6">
        <v>6</v>
      </c>
      <c r="C2717" s="28" t="s">
        <v>5</v>
      </c>
    </row>
    <row r="2718" spans="1:3" x14ac:dyDescent="0.2">
      <c r="A2718" s="3" t="s">
        <v>41</v>
      </c>
      <c r="B2718" s="6">
        <v>6</v>
      </c>
      <c r="C2718" s="28" t="s">
        <v>5</v>
      </c>
    </row>
    <row r="2719" spans="1:3" x14ac:dyDescent="0.2">
      <c r="A2719" s="3" t="s">
        <v>41</v>
      </c>
      <c r="B2719" s="6">
        <v>6</v>
      </c>
      <c r="C2719" s="28" t="s">
        <v>5</v>
      </c>
    </row>
    <row r="2720" spans="1:3" x14ac:dyDescent="0.2">
      <c r="A2720" s="3" t="s">
        <v>41</v>
      </c>
      <c r="B2720" s="6">
        <v>6</v>
      </c>
      <c r="C2720" s="28" t="s">
        <v>5</v>
      </c>
    </row>
    <row r="2721" spans="1:3" x14ac:dyDescent="0.2">
      <c r="A2721" s="3" t="s">
        <v>41</v>
      </c>
      <c r="B2721" s="6">
        <v>6</v>
      </c>
      <c r="C2721" s="28" t="s">
        <v>5</v>
      </c>
    </row>
    <row r="2722" spans="1:3" x14ac:dyDescent="0.2">
      <c r="A2722" s="3" t="s">
        <v>41</v>
      </c>
      <c r="B2722" s="2">
        <v>7</v>
      </c>
      <c r="C2722" s="3" t="s">
        <v>5</v>
      </c>
    </row>
    <row r="2723" spans="1:3" x14ac:dyDescent="0.2">
      <c r="A2723" s="3" t="s">
        <v>41</v>
      </c>
      <c r="B2723" s="2">
        <v>7</v>
      </c>
      <c r="C2723" s="3" t="s">
        <v>5</v>
      </c>
    </row>
    <row r="2724" spans="1:3" x14ac:dyDescent="0.2">
      <c r="A2724" s="3" t="s">
        <v>41</v>
      </c>
      <c r="B2724" s="2">
        <v>7</v>
      </c>
      <c r="C2724" s="3" t="s">
        <v>5</v>
      </c>
    </row>
    <row r="2725" spans="1:3" x14ac:dyDescent="0.2">
      <c r="A2725" s="3" t="s">
        <v>41</v>
      </c>
      <c r="B2725" s="2">
        <v>7</v>
      </c>
      <c r="C2725" s="3" t="s">
        <v>5</v>
      </c>
    </row>
    <row r="2726" spans="1:3" x14ac:dyDescent="0.2">
      <c r="A2726" s="3" t="s">
        <v>41</v>
      </c>
      <c r="B2726" s="2">
        <v>7</v>
      </c>
      <c r="C2726" s="3" t="s">
        <v>5</v>
      </c>
    </row>
    <row r="2727" spans="1:3" x14ac:dyDescent="0.2">
      <c r="A2727" s="3" t="s">
        <v>41</v>
      </c>
      <c r="B2727" s="2">
        <v>7</v>
      </c>
      <c r="C2727" s="3" t="s">
        <v>5</v>
      </c>
    </row>
    <row r="2728" spans="1:3" x14ac:dyDescent="0.2">
      <c r="A2728" s="3" t="s">
        <v>41</v>
      </c>
      <c r="B2728" s="6">
        <v>7</v>
      </c>
      <c r="C2728" s="28" t="s">
        <v>5</v>
      </c>
    </row>
    <row r="2729" spans="1:3" x14ac:dyDescent="0.2">
      <c r="A2729" s="3" t="s">
        <v>41</v>
      </c>
      <c r="B2729" s="6">
        <v>7</v>
      </c>
      <c r="C2729" s="28" t="s">
        <v>5</v>
      </c>
    </row>
    <row r="2730" spans="1:3" x14ac:dyDescent="0.2">
      <c r="A2730" s="3" t="s">
        <v>41</v>
      </c>
      <c r="B2730" s="6">
        <v>7</v>
      </c>
      <c r="C2730" s="28" t="s">
        <v>5</v>
      </c>
    </row>
    <row r="2731" spans="1:3" x14ac:dyDescent="0.2">
      <c r="A2731" s="3" t="s">
        <v>41</v>
      </c>
      <c r="B2731" s="6">
        <v>7</v>
      </c>
      <c r="C2731" s="28" t="s">
        <v>5</v>
      </c>
    </row>
    <row r="2732" spans="1:3" x14ac:dyDescent="0.2">
      <c r="A2732" s="3" t="s">
        <v>41</v>
      </c>
      <c r="B2732" s="6">
        <v>7</v>
      </c>
      <c r="C2732" s="28" t="s">
        <v>5</v>
      </c>
    </row>
    <row r="2733" spans="1:3" x14ac:dyDescent="0.2">
      <c r="A2733" s="3" t="s">
        <v>41</v>
      </c>
      <c r="B2733" s="2">
        <v>8</v>
      </c>
      <c r="C2733" s="3" t="s">
        <v>5</v>
      </c>
    </row>
    <row r="2734" spans="1:3" x14ac:dyDescent="0.2">
      <c r="A2734" s="3" t="s">
        <v>41</v>
      </c>
      <c r="B2734" s="2">
        <v>8</v>
      </c>
      <c r="C2734" s="3" t="s">
        <v>5</v>
      </c>
    </row>
    <row r="2735" spans="1:3" x14ac:dyDescent="0.2">
      <c r="A2735" s="3" t="s">
        <v>41</v>
      </c>
      <c r="B2735" s="2">
        <v>8</v>
      </c>
      <c r="C2735" s="3" t="s">
        <v>5</v>
      </c>
    </row>
    <row r="2736" spans="1:3" x14ac:dyDescent="0.2">
      <c r="A2736" s="3" t="s">
        <v>41</v>
      </c>
      <c r="B2736" s="2">
        <v>8</v>
      </c>
      <c r="C2736" s="3" t="s">
        <v>5</v>
      </c>
    </row>
    <row r="2737" spans="1:3" x14ac:dyDescent="0.2">
      <c r="A2737" s="3" t="s">
        <v>41</v>
      </c>
      <c r="B2737" s="2">
        <v>8</v>
      </c>
      <c r="C2737" s="3" t="s">
        <v>5</v>
      </c>
    </row>
    <row r="2738" spans="1:3" x14ac:dyDescent="0.2">
      <c r="A2738" s="3" t="s">
        <v>41</v>
      </c>
      <c r="B2738" s="2">
        <v>8</v>
      </c>
      <c r="C2738" s="3" t="s">
        <v>5</v>
      </c>
    </row>
    <row r="2739" spans="1:3" x14ac:dyDescent="0.2">
      <c r="A2739" s="3" t="s">
        <v>41</v>
      </c>
      <c r="B2739" s="7">
        <v>8</v>
      </c>
      <c r="C2739" t="s">
        <v>5</v>
      </c>
    </row>
    <row r="2740" spans="1:3" x14ac:dyDescent="0.2">
      <c r="A2740" s="3" t="s">
        <v>41</v>
      </c>
      <c r="B2740" s="7">
        <v>8</v>
      </c>
      <c r="C2740" t="s">
        <v>5</v>
      </c>
    </row>
    <row r="2741" spans="1:3" x14ac:dyDescent="0.2">
      <c r="A2741" s="3" t="s">
        <v>41</v>
      </c>
      <c r="B2741" s="7">
        <v>8</v>
      </c>
      <c r="C2741" t="s">
        <v>5</v>
      </c>
    </row>
    <row r="2742" spans="1:3" x14ac:dyDescent="0.2">
      <c r="A2742" s="3" t="s">
        <v>41</v>
      </c>
      <c r="B2742" s="7">
        <v>8</v>
      </c>
      <c r="C2742" t="s">
        <v>5</v>
      </c>
    </row>
    <row r="2743" spans="1:3" x14ac:dyDescent="0.2">
      <c r="A2743" s="3" t="s">
        <v>41</v>
      </c>
      <c r="B2743" s="7">
        <v>8</v>
      </c>
      <c r="C2743" t="s">
        <v>5</v>
      </c>
    </row>
    <row r="2744" spans="1:3" x14ac:dyDescent="0.2">
      <c r="A2744" s="3" t="s">
        <v>41</v>
      </c>
      <c r="B2744" s="2">
        <v>9</v>
      </c>
      <c r="C2744" s="3" t="s">
        <v>5</v>
      </c>
    </row>
    <row r="2745" spans="1:3" x14ac:dyDescent="0.2">
      <c r="A2745" s="3" t="s">
        <v>41</v>
      </c>
      <c r="B2745" s="2">
        <v>9</v>
      </c>
      <c r="C2745" s="3" t="s">
        <v>5</v>
      </c>
    </row>
    <row r="2746" spans="1:3" x14ac:dyDescent="0.2">
      <c r="A2746" s="3" t="s">
        <v>41</v>
      </c>
      <c r="B2746" s="2">
        <v>9</v>
      </c>
      <c r="C2746" s="3" t="s">
        <v>5</v>
      </c>
    </row>
    <row r="2747" spans="1:3" x14ac:dyDescent="0.2">
      <c r="A2747" s="3" t="s">
        <v>41</v>
      </c>
      <c r="B2747" s="2">
        <v>9</v>
      </c>
      <c r="C2747" s="3" t="s">
        <v>5</v>
      </c>
    </row>
    <row r="2748" spans="1:3" x14ac:dyDescent="0.2">
      <c r="A2748" s="3" t="s">
        <v>41</v>
      </c>
      <c r="B2748" s="2">
        <v>9</v>
      </c>
      <c r="C2748" s="3" t="s">
        <v>5</v>
      </c>
    </row>
    <row r="2749" spans="1:3" x14ac:dyDescent="0.2">
      <c r="A2749" s="3" t="s">
        <v>41</v>
      </c>
      <c r="B2749" s="2">
        <v>9</v>
      </c>
      <c r="C2749" s="3" t="s">
        <v>5</v>
      </c>
    </row>
    <row r="2750" spans="1:3" x14ac:dyDescent="0.2">
      <c r="A2750" s="3" t="s">
        <v>41</v>
      </c>
      <c r="B2750" s="2">
        <v>9</v>
      </c>
      <c r="C2750" s="3" t="s">
        <v>5</v>
      </c>
    </row>
    <row r="2751" spans="1:3" x14ac:dyDescent="0.2">
      <c r="A2751" s="3" t="s">
        <v>41</v>
      </c>
      <c r="B2751" s="6">
        <v>9</v>
      </c>
      <c r="C2751" s="28" t="s">
        <v>5</v>
      </c>
    </row>
    <row r="2752" spans="1:3" x14ac:dyDescent="0.2">
      <c r="A2752" s="3" t="s">
        <v>41</v>
      </c>
      <c r="B2752" s="6">
        <v>9</v>
      </c>
      <c r="C2752" s="28" t="s">
        <v>5</v>
      </c>
    </row>
    <row r="2753" spans="1:3" x14ac:dyDescent="0.2">
      <c r="A2753" s="3" t="s">
        <v>41</v>
      </c>
      <c r="B2753" s="6">
        <v>9</v>
      </c>
      <c r="C2753" s="28" t="s">
        <v>5</v>
      </c>
    </row>
    <row r="2754" spans="1:3" x14ac:dyDescent="0.2">
      <c r="A2754" s="3" t="s">
        <v>41</v>
      </c>
      <c r="B2754" s="2">
        <v>10</v>
      </c>
      <c r="C2754" s="3" t="s">
        <v>5</v>
      </c>
    </row>
    <row r="2755" spans="1:3" x14ac:dyDescent="0.2">
      <c r="A2755" s="3" t="s">
        <v>41</v>
      </c>
      <c r="B2755" s="2">
        <v>10</v>
      </c>
      <c r="C2755" s="3" t="s">
        <v>5</v>
      </c>
    </row>
    <row r="2756" spans="1:3" x14ac:dyDescent="0.2">
      <c r="A2756" s="3" t="s">
        <v>41</v>
      </c>
      <c r="B2756" s="2">
        <v>10</v>
      </c>
      <c r="C2756" s="3" t="s">
        <v>5</v>
      </c>
    </row>
    <row r="2757" spans="1:3" x14ac:dyDescent="0.2">
      <c r="A2757" s="3" t="s">
        <v>41</v>
      </c>
      <c r="B2757" s="2">
        <v>10</v>
      </c>
      <c r="C2757" s="3" t="s">
        <v>5</v>
      </c>
    </row>
    <row r="2758" spans="1:3" x14ac:dyDescent="0.2">
      <c r="A2758" s="3" t="s">
        <v>41</v>
      </c>
      <c r="B2758" s="2">
        <v>10</v>
      </c>
      <c r="C2758" s="3" t="s">
        <v>5</v>
      </c>
    </row>
    <row r="2759" spans="1:3" x14ac:dyDescent="0.2">
      <c r="A2759" s="3" t="s">
        <v>41</v>
      </c>
      <c r="B2759" s="2">
        <v>10</v>
      </c>
      <c r="C2759" s="3" t="s">
        <v>5</v>
      </c>
    </row>
    <row r="2760" spans="1:3" x14ac:dyDescent="0.2">
      <c r="A2760" s="3" t="s">
        <v>41</v>
      </c>
      <c r="B2760" s="2">
        <v>10</v>
      </c>
      <c r="C2760" s="3" t="s">
        <v>5</v>
      </c>
    </row>
    <row r="2761" spans="1:3" x14ac:dyDescent="0.2">
      <c r="A2761" s="3" t="s">
        <v>41</v>
      </c>
      <c r="B2761" s="2">
        <v>10</v>
      </c>
      <c r="C2761" s="3" t="s">
        <v>5</v>
      </c>
    </row>
    <row r="2762" spans="1:3" x14ac:dyDescent="0.2">
      <c r="A2762" s="3" t="s">
        <v>41</v>
      </c>
      <c r="B2762" s="7">
        <v>10</v>
      </c>
      <c r="C2762" t="s">
        <v>5</v>
      </c>
    </row>
    <row r="2763" spans="1:3" x14ac:dyDescent="0.2">
      <c r="A2763" s="3" t="s">
        <v>41</v>
      </c>
      <c r="B2763" s="7">
        <v>10</v>
      </c>
      <c r="C2763" t="s">
        <v>5</v>
      </c>
    </row>
    <row r="2764" spans="1:3" x14ac:dyDescent="0.2">
      <c r="A2764" s="3" t="s">
        <v>41</v>
      </c>
      <c r="B2764" s="7">
        <v>10</v>
      </c>
      <c r="C2764" t="s">
        <v>5</v>
      </c>
    </row>
    <row r="2765" spans="1:3" x14ac:dyDescent="0.2">
      <c r="A2765" s="3" t="s">
        <v>41</v>
      </c>
      <c r="B2765" s="2">
        <v>1</v>
      </c>
      <c r="C2765" s="3" t="s">
        <v>8</v>
      </c>
    </row>
    <row r="2766" spans="1:3" x14ac:dyDescent="0.2">
      <c r="A2766" s="3" t="s">
        <v>41</v>
      </c>
      <c r="B2766" s="7">
        <v>1</v>
      </c>
      <c r="C2766" t="s">
        <v>8</v>
      </c>
    </row>
    <row r="2767" spans="1:3" x14ac:dyDescent="0.2">
      <c r="A2767" s="3" t="s">
        <v>41</v>
      </c>
      <c r="B2767" s="7">
        <v>1</v>
      </c>
      <c r="C2767" t="s">
        <v>8</v>
      </c>
    </row>
    <row r="2768" spans="1:3" x14ac:dyDescent="0.2">
      <c r="A2768" s="3" t="s">
        <v>41</v>
      </c>
      <c r="B2768" s="7">
        <v>2</v>
      </c>
      <c r="C2768" t="s">
        <v>8</v>
      </c>
    </row>
    <row r="2769" spans="1:3" x14ac:dyDescent="0.2">
      <c r="A2769" s="3" t="s">
        <v>41</v>
      </c>
      <c r="B2769" s="7">
        <v>4</v>
      </c>
      <c r="C2769" t="s">
        <v>8</v>
      </c>
    </row>
    <row r="2770" spans="1:3" x14ac:dyDescent="0.2">
      <c r="A2770" s="3" t="s">
        <v>41</v>
      </c>
      <c r="B2770" s="7">
        <v>5</v>
      </c>
      <c r="C2770" t="s">
        <v>8</v>
      </c>
    </row>
    <row r="2771" spans="1:3" x14ac:dyDescent="0.2">
      <c r="A2771" s="3" t="s">
        <v>41</v>
      </c>
      <c r="B2771" s="7">
        <v>6</v>
      </c>
      <c r="C2771" t="s">
        <v>8</v>
      </c>
    </row>
    <row r="2772" spans="1:3" x14ac:dyDescent="0.2">
      <c r="A2772" s="3" t="s">
        <v>41</v>
      </c>
      <c r="B2772" s="7">
        <v>6</v>
      </c>
      <c r="C2772" t="s">
        <v>8</v>
      </c>
    </row>
    <row r="2773" spans="1:3" x14ac:dyDescent="0.2">
      <c r="A2773" s="3" t="s">
        <v>41</v>
      </c>
      <c r="B2773" s="7">
        <v>8</v>
      </c>
      <c r="C2773" t="s">
        <v>8</v>
      </c>
    </row>
    <row r="2774" spans="1:3" x14ac:dyDescent="0.2">
      <c r="A2774" s="3" t="s">
        <v>41</v>
      </c>
      <c r="B2774" s="7">
        <v>9</v>
      </c>
      <c r="C2774" t="s">
        <v>8</v>
      </c>
    </row>
    <row r="2775" spans="1:3" x14ac:dyDescent="0.2">
      <c r="A2775" s="3" t="s">
        <v>41</v>
      </c>
      <c r="B2775" s="2">
        <v>10</v>
      </c>
      <c r="C2775" s="3" t="s">
        <v>8</v>
      </c>
    </row>
    <row r="2776" spans="1:3" x14ac:dyDescent="0.2">
      <c r="A2776" s="3" t="s">
        <v>41</v>
      </c>
      <c r="B2776" s="2">
        <v>10</v>
      </c>
      <c r="C2776" s="3" t="s">
        <v>17</v>
      </c>
    </row>
    <row r="2777" spans="1:3" x14ac:dyDescent="0.2">
      <c r="A2777" s="3" t="s">
        <v>41</v>
      </c>
      <c r="B2777" s="2">
        <v>3</v>
      </c>
      <c r="C2777" s="3" t="s">
        <v>11</v>
      </c>
    </row>
    <row r="2778" spans="1:3" x14ac:dyDescent="0.2">
      <c r="A2778" s="3" t="s">
        <v>41</v>
      </c>
      <c r="B2778" s="2">
        <v>7</v>
      </c>
      <c r="C2778" s="3" t="s">
        <v>11</v>
      </c>
    </row>
    <row r="2779" spans="1:3" x14ac:dyDescent="0.2">
      <c r="A2779" s="3" t="s">
        <v>41</v>
      </c>
      <c r="B2779" s="6">
        <v>7</v>
      </c>
      <c r="C2779" s="28" t="s">
        <v>11</v>
      </c>
    </row>
    <row r="2780" spans="1:3" x14ac:dyDescent="0.2">
      <c r="A2780" s="3" t="s">
        <v>41</v>
      </c>
      <c r="B2780" s="2">
        <v>1</v>
      </c>
      <c r="C2780" s="3" t="s">
        <v>6</v>
      </c>
    </row>
    <row r="2781" spans="1:3" x14ac:dyDescent="0.2">
      <c r="A2781" s="3" t="s">
        <v>41</v>
      </c>
      <c r="B2781" s="2">
        <v>1</v>
      </c>
      <c r="C2781" s="3" t="s">
        <v>6</v>
      </c>
    </row>
    <row r="2782" spans="1:3" x14ac:dyDescent="0.2">
      <c r="A2782" s="3" t="s">
        <v>41</v>
      </c>
      <c r="B2782" s="2">
        <v>1</v>
      </c>
      <c r="C2782" s="3" t="s">
        <v>6</v>
      </c>
    </row>
    <row r="2783" spans="1:3" x14ac:dyDescent="0.2">
      <c r="A2783" s="3" t="s">
        <v>41</v>
      </c>
      <c r="B2783" s="2">
        <v>1</v>
      </c>
      <c r="C2783" s="3" t="s">
        <v>6</v>
      </c>
    </row>
    <row r="2784" spans="1:3" x14ac:dyDescent="0.2">
      <c r="A2784" s="3" t="s">
        <v>41</v>
      </c>
      <c r="B2784" s="2">
        <v>1</v>
      </c>
      <c r="C2784" s="3" t="s">
        <v>6</v>
      </c>
    </row>
    <row r="2785" spans="1:3" x14ac:dyDescent="0.2">
      <c r="A2785" s="3" t="s">
        <v>41</v>
      </c>
      <c r="B2785" s="2">
        <v>1</v>
      </c>
      <c r="C2785" s="3" t="s">
        <v>6</v>
      </c>
    </row>
    <row r="2786" spans="1:3" x14ac:dyDescent="0.2">
      <c r="A2786" s="3" t="s">
        <v>41</v>
      </c>
      <c r="B2786" s="2">
        <v>1</v>
      </c>
      <c r="C2786" s="3" t="s">
        <v>6</v>
      </c>
    </row>
    <row r="2787" spans="1:3" x14ac:dyDescent="0.2">
      <c r="A2787" s="3" t="s">
        <v>41</v>
      </c>
      <c r="B2787" s="2">
        <v>1</v>
      </c>
      <c r="C2787" s="3" t="s">
        <v>6</v>
      </c>
    </row>
    <row r="2788" spans="1:3" x14ac:dyDescent="0.2">
      <c r="A2788" s="3" t="s">
        <v>41</v>
      </c>
      <c r="B2788" s="7">
        <v>1</v>
      </c>
      <c r="C2788" t="s">
        <v>6</v>
      </c>
    </row>
    <row r="2789" spans="1:3" x14ac:dyDescent="0.2">
      <c r="A2789" s="3" t="s">
        <v>41</v>
      </c>
      <c r="B2789" s="7">
        <v>1</v>
      </c>
      <c r="C2789" t="s">
        <v>6</v>
      </c>
    </row>
    <row r="2790" spans="1:3" x14ac:dyDescent="0.2">
      <c r="A2790" s="3" t="s">
        <v>41</v>
      </c>
      <c r="B2790" s="7">
        <v>1</v>
      </c>
      <c r="C2790" t="s">
        <v>6</v>
      </c>
    </row>
    <row r="2791" spans="1:3" x14ac:dyDescent="0.2">
      <c r="A2791" s="3" t="s">
        <v>41</v>
      </c>
      <c r="B2791" s="7">
        <v>1</v>
      </c>
      <c r="C2791" t="s">
        <v>6</v>
      </c>
    </row>
    <row r="2792" spans="1:3" x14ac:dyDescent="0.2">
      <c r="A2792" s="3" t="s">
        <v>41</v>
      </c>
      <c r="B2792" s="7">
        <v>1</v>
      </c>
      <c r="C2792" t="s">
        <v>6</v>
      </c>
    </row>
    <row r="2793" spans="1:3" x14ac:dyDescent="0.2">
      <c r="A2793" s="3" t="s">
        <v>41</v>
      </c>
      <c r="B2793" s="7">
        <v>1</v>
      </c>
      <c r="C2793" t="s">
        <v>6</v>
      </c>
    </row>
    <row r="2794" spans="1:3" x14ac:dyDescent="0.2">
      <c r="A2794" s="3" t="s">
        <v>41</v>
      </c>
      <c r="B2794" s="7">
        <v>1</v>
      </c>
      <c r="C2794" t="s">
        <v>6</v>
      </c>
    </row>
    <row r="2795" spans="1:3" x14ac:dyDescent="0.2">
      <c r="A2795" s="3" t="s">
        <v>41</v>
      </c>
      <c r="B2795" s="7">
        <v>1</v>
      </c>
      <c r="C2795" t="s">
        <v>6</v>
      </c>
    </row>
    <row r="2796" spans="1:3" x14ac:dyDescent="0.2">
      <c r="A2796" s="3" t="s">
        <v>41</v>
      </c>
      <c r="B2796" s="7">
        <v>1</v>
      </c>
      <c r="C2796" t="s">
        <v>6</v>
      </c>
    </row>
    <row r="2797" spans="1:3" x14ac:dyDescent="0.2">
      <c r="A2797" s="3" t="s">
        <v>41</v>
      </c>
      <c r="B2797" s="7">
        <v>1</v>
      </c>
      <c r="C2797" t="s">
        <v>6</v>
      </c>
    </row>
    <row r="2798" spans="1:3" x14ac:dyDescent="0.2">
      <c r="A2798" s="3" t="s">
        <v>41</v>
      </c>
      <c r="B2798" s="7">
        <v>1</v>
      </c>
      <c r="C2798" t="s">
        <v>6</v>
      </c>
    </row>
    <row r="2799" spans="1:3" x14ac:dyDescent="0.2">
      <c r="A2799" s="3" t="s">
        <v>41</v>
      </c>
      <c r="B2799" s="7">
        <v>1</v>
      </c>
      <c r="C2799" t="s">
        <v>6</v>
      </c>
    </row>
    <row r="2800" spans="1:3" x14ac:dyDescent="0.2">
      <c r="A2800" s="3" t="s">
        <v>41</v>
      </c>
      <c r="B2800" s="7">
        <v>1</v>
      </c>
      <c r="C2800" t="s">
        <v>6</v>
      </c>
    </row>
    <row r="2801" spans="1:3" x14ac:dyDescent="0.2">
      <c r="A2801" s="3" t="s">
        <v>41</v>
      </c>
      <c r="B2801" s="7">
        <v>1</v>
      </c>
      <c r="C2801" t="s">
        <v>6</v>
      </c>
    </row>
    <row r="2802" spans="1:3" x14ac:dyDescent="0.2">
      <c r="A2802" s="3" t="s">
        <v>41</v>
      </c>
      <c r="B2802" s="2">
        <v>2</v>
      </c>
      <c r="C2802" s="3" t="s">
        <v>6</v>
      </c>
    </row>
    <row r="2803" spans="1:3" x14ac:dyDescent="0.2">
      <c r="A2803" s="3" t="s">
        <v>41</v>
      </c>
      <c r="B2803" s="2">
        <v>2</v>
      </c>
      <c r="C2803" s="3" t="s">
        <v>6</v>
      </c>
    </row>
    <row r="2804" spans="1:3" x14ac:dyDescent="0.2">
      <c r="A2804" s="3" t="s">
        <v>41</v>
      </c>
      <c r="B2804" s="2">
        <v>2</v>
      </c>
      <c r="C2804" s="3" t="s">
        <v>6</v>
      </c>
    </row>
    <row r="2805" spans="1:3" x14ac:dyDescent="0.2">
      <c r="A2805" s="3" t="s">
        <v>41</v>
      </c>
      <c r="B2805" s="2">
        <v>2</v>
      </c>
      <c r="C2805" s="3" t="s">
        <v>6</v>
      </c>
    </row>
    <row r="2806" spans="1:3" x14ac:dyDescent="0.2">
      <c r="A2806" s="3" t="s">
        <v>41</v>
      </c>
      <c r="B2806" s="2">
        <v>2</v>
      </c>
      <c r="C2806" s="3" t="s">
        <v>6</v>
      </c>
    </row>
    <row r="2807" spans="1:3" x14ac:dyDescent="0.2">
      <c r="A2807" s="3" t="s">
        <v>41</v>
      </c>
      <c r="B2807" s="2">
        <v>2</v>
      </c>
      <c r="C2807" s="3" t="s">
        <v>6</v>
      </c>
    </row>
    <row r="2808" spans="1:3" x14ac:dyDescent="0.2">
      <c r="A2808" s="3" t="s">
        <v>41</v>
      </c>
      <c r="B2808" s="6">
        <v>2</v>
      </c>
      <c r="C2808" s="28" t="s">
        <v>6</v>
      </c>
    </row>
    <row r="2809" spans="1:3" x14ac:dyDescent="0.2">
      <c r="A2809" s="3" t="s">
        <v>41</v>
      </c>
      <c r="B2809" s="6">
        <v>2</v>
      </c>
      <c r="C2809" s="28" t="s">
        <v>6</v>
      </c>
    </row>
    <row r="2810" spans="1:3" x14ac:dyDescent="0.2">
      <c r="A2810" s="3" t="s">
        <v>41</v>
      </c>
      <c r="B2810" s="6">
        <v>2</v>
      </c>
      <c r="C2810" s="28" t="s">
        <v>6</v>
      </c>
    </row>
    <row r="2811" spans="1:3" x14ac:dyDescent="0.2">
      <c r="A2811" s="3" t="s">
        <v>41</v>
      </c>
      <c r="B2811" s="6">
        <v>2</v>
      </c>
      <c r="C2811" s="28" t="s">
        <v>6</v>
      </c>
    </row>
    <row r="2812" spans="1:3" x14ac:dyDescent="0.2">
      <c r="A2812" s="3" t="s">
        <v>41</v>
      </c>
      <c r="B2812" s="6">
        <v>2</v>
      </c>
      <c r="C2812" s="28" t="s">
        <v>6</v>
      </c>
    </row>
    <row r="2813" spans="1:3" x14ac:dyDescent="0.2">
      <c r="A2813" s="3" t="s">
        <v>41</v>
      </c>
      <c r="B2813" s="6">
        <v>2</v>
      </c>
      <c r="C2813" s="28" t="s">
        <v>6</v>
      </c>
    </row>
    <row r="2814" spans="1:3" x14ac:dyDescent="0.2">
      <c r="A2814" s="3" t="s">
        <v>41</v>
      </c>
      <c r="B2814" s="6">
        <v>2</v>
      </c>
      <c r="C2814" s="28" t="s">
        <v>6</v>
      </c>
    </row>
    <row r="2815" spans="1:3" x14ac:dyDescent="0.2">
      <c r="A2815" s="3" t="s">
        <v>41</v>
      </c>
      <c r="B2815" s="6">
        <v>2</v>
      </c>
      <c r="C2815" s="28" t="s">
        <v>6</v>
      </c>
    </row>
    <row r="2816" spans="1:3" x14ac:dyDescent="0.2">
      <c r="A2816" s="3" t="s">
        <v>41</v>
      </c>
      <c r="B2816" s="2">
        <v>3</v>
      </c>
      <c r="C2816" s="3" t="s">
        <v>6</v>
      </c>
    </row>
    <row r="2817" spans="1:3" x14ac:dyDescent="0.2">
      <c r="A2817" s="3" t="s">
        <v>41</v>
      </c>
      <c r="B2817" s="2">
        <v>3</v>
      </c>
      <c r="C2817" s="3" t="s">
        <v>6</v>
      </c>
    </row>
    <row r="2818" spans="1:3" x14ac:dyDescent="0.2">
      <c r="A2818" s="3" t="s">
        <v>41</v>
      </c>
      <c r="B2818" s="2">
        <v>3</v>
      </c>
      <c r="C2818" s="3" t="s">
        <v>6</v>
      </c>
    </row>
    <row r="2819" spans="1:3" x14ac:dyDescent="0.2">
      <c r="A2819" s="3" t="s">
        <v>41</v>
      </c>
      <c r="B2819" s="2">
        <v>3</v>
      </c>
      <c r="C2819" s="3" t="s">
        <v>6</v>
      </c>
    </row>
    <row r="2820" spans="1:3" x14ac:dyDescent="0.2">
      <c r="A2820" s="3" t="s">
        <v>41</v>
      </c>
      <c r="B2820" s="2">
        <v>3</v>
      </c>
      <c r="C2820" s="3" t="s">
        <v>6</v>
      </c>
    </row>
    <row r="2821" spans="1:3" x14ac:dyDescent="0.2">
      <c r="A2821" s="3" t="s">
        <v>41</v>
      </c>
      <c r="B2821" s="2">
        <v>3</v>
      </c>
      <c r="C2821" s="3" t="s">
        <v>6</v>
      </c>
    </row>
    <row r="2822" spans="1:3" x14ac:dyDescent="0.2">
      <c r="A2822" s="3" t="s">
        <v>41</v>
      </c>
      <c r="B2822" s="2">
        <v>3</v>
      </c>
      <c r="C2822" s="3" t="s">
        <v>6</v>
      </c>
    </row>
    <row r="2823" spans="1:3" x14ac:dyDescent="0.2">
      <c r="A2823" s="3" t="s">
        <v>41</v>
      </c>
      <c r="B2823" s="6">
        <v>3</v>
      </c>
      <c r="C2823" s="28" t="s">
        <v>6</v>
      </c>
    </row>
    <row r="2824" spans="1:3" x14ac:dyDescent="0.2">
      <c r="A2824" s="3" t="s">
        <v>41</v>
      </c>
      <c r="B2824" s="6">
        <v>3</v>
      </c>
      <c r="C2824" s="28" t="s">
        <v>6</v>
      </c>
    </row>
    <row r="2825" spans="1:3" x14ac:dyDescent="0.2">
      <c r="A2825" s="3" t="s">
        <v>41</v>
      </c>
      <c r="B2825" s="6">
        <v>3</v>
      </c>
      <c r="C2825" s="28" t="s">
        <v>6</v>
      </c>
    </row>
    <row r="2826" spans="1:3" x14ac:dyDescent="0.2">
      <c r="A2826" s="3" t="s">
        <v>41</v>
      </c>
      <c r="B2826" s="6">
        <v>3</v>
      </c>
      <c r="C2826" s="28" t="s">
        <v>6</v>
      </c>
    </row>
    <row r="2827" spans="1:3" x14ac:dyDescent="0.2">
      <c r="A2827" s="3" t="s">
        <v>41</v>
      </c>
      <c r="B2827" s="6">
        <v>3</v>
      </c>
      <c r="C2827" s="28" t="s">
        <v>6</v>
      </c>
    </row>
    <row r="2828" spans="1:3" x14ac:dyDescent="0.2">
      <c r="A2828" s="3" t="s">
        <v>41</v>
      </c>
      <c r="B2828" s="6">
        <v>3</v>
      </c>
      <c r="C2828" s="28" t="s">
        <v>6</v>
      </c>
    </row>
    <row r="2829" spans="1:3" x14ac:dyDescent="0.2">
      <c r="A2829" s="3" t="s">
        <v>41</v>
      </c>
      <c r="B2829" s="6">
        <v>3</v>
      </c>
      <c r="C2829" s="28" t="s">
        <v>6</v>
      </c>
    </row>
    <row r="2830" spans="1:3" x14ac:dyDescent="0.2">
      <c r="A2830" s="3" t="s">
        <v>41</v>
      </c>
      <c r="B2830" s="6">
        <v>3</v>
      </c>
      <c r="C2830" s="28" t="s">
        <v>6</v>
      </c>
    </row>
    <row r="2831" spans="1:3" x14ac:dyDescent="0.2">
      <c r="A2831" s="3" t="s">
        <v>41</v>
      </c>
      <c r="B2831" s="6">
        <v>3</v>
      </c>
      <c r="C2831" s="28" t="s">
        <v>6</v>
      </c>
    </row>
    <row r="2832" spans="1:3" x14ac:dyDescent="0.2">
      <c r="A2832" s="3" t="s">
        <v>41</v>
      </c>
      <c r="B2832" s="6">
        <v>3</v>
      </c>
      <c r="C2832" s="28" t="s">
        <v>6</v>
      </c>
    </row>
    <row r="2833" spans="1:3" x14ac:dyDescent="0.2">
      <c r="A2833" s="3" t="s">
        <v>41</v>
      </c>
      <c r="B2833" s="2">
        <v>4</v>
      </c>
      <c r="C2833" s="3" t="s">
        <v>6</v>
      </c>
    </row>
    <row r="2834" spans="1:3" x14ac:dyDescent="0.2">
      <c r="A2834" s="3" t="s">
        <v>41</v>
      </c>
      <c r="B2834" s="2">
        <v>4</v>
      </c>
      <c r="C2834" s="3" t="s">
        <v>6</v>
      </c>
    </row>
    <row r="2835" spans="1:3" x14ac:dyDescent="0.2">
      <c r="A2835" s="3" t="s">
        <v>41</v>
      </c>
      <c r="B2835" s="2">
        <v>4</v>
      </c>
      <c r="C2835" s="3" t="s">
        <v>6</v>
      </c>
    </row>
    <row r="2836" spans="1:3" x14ac:dyDescent="0.2">
      <c r="A2836" s="3" t="s">
        <v>41</v>
      </c>
      <c r="B2836" s="6">
        <v>4</v>
      </c>
      <c r="C2836" s="28" t="s">
        <v>6</v>
      </c>
    </row>
    <row r="2837" spans="1:3" x14ac:dyDescent="0.2">
      <c r="A2837" s="3" t="s">
        <v>41</v>
      </c>
      <c r="B2837" s="6">
        <v>4</v>
      </c>
      <c r="C2837" s="28" t="s">
        <v>6</v>
      </c>
    </row>
    <row r="2838" spans="1:3" x14ac:dyDescent="0.2">
      <c r="A2838" s="3" t="s">
        <v>41</v>
      </c>
      <c r="B2838" s="6">
        <v>4</v>
      </c>
      <c r="C2838" s="28" t="s">
        <v>6</v>
      </c>
    </row>
    <row r="2839" spans="1:3" x14ac:dyDescent="0.2">
      <c r="A2839" s="3" t="s">
        <v>41</v>
      </c>
      <c r="B2839" s="6">
        <v>4</v>
      </c>
      <c r="C2839" s="28" t="s">
        <v>6</v>
      </c>
    </row>
    <row r="2840" spans="1:3" x14ac:dyDescent="0.2">
      <c r="A2840" s="3" t="s">
        <v>41</v>
      </c>
      <c r="B2840" s="6">
        <v>4</v>
      </c>
      <c r="C2840" s="28" t="s">
        <v>6</v>
      </c>
    </row>
    <row r="2841" spans="1:3" x14ac:dyDescent="0.2">
      <c r="A2841" s="3" t="s">
        <v>41</v>
      </c>
      <c r="B2841" s="6">
        <v>4</v>
      </c>
      <c r="C2841" s="28" t="s">
        <v>6</v>
      </c>
    </row>
    <row r="2842" spans="1:3" x14ac:dyDescent="0.2">
      <c r="A2842" s="3" t="s">
        <v>41</v>
      </c>
      <c r="B2842" s="6">
        <v>4</v>
      </c>
      <c r="C2842" s="28" t="s">
        <v>6</v>
      </c>
    </row>
    <row r="2843" spans="1:3" x14ac:dyDescent="0.2">
      <c r="A2843" s="3" t="s">
        <v>41</v>
      </c>
      <c r="B2843" s="6">
        <v>4</v>
      </c>
      <c r="C2843" s="28" t="s">
        <v>6</v>
      </c>
    </row>
    <row r="2844" spans="1:3" x14ac:dyDescent="0.2">
      <c r="A2844" s="3" t="s">
        <v>41</v>
      </c>
      <c r="B2844" s="2">
        <v>5</v>
      </c>
      <c r="C2844" s="3" t="s">
        <v>6</v>
      </c>
    </row>
    <row r="2845" spans="1:3" x14ac:dyDescent="0.2">
      <c r="A2845" s="3" t="s">
        <v>41</v>
      </c>
      <c r="B2845" s="2">
        <v>5</v>
      </c>
      <c r="C2845" s="3" t="s">
        <v>6</v>
      </c>
    </row>
    <row r="2846" spans="1:3" x14ac:dyDescent="0.2">
      <c r="A2846" s="3" t="s">
        <v>41</v>
      </c>
      <c r="B2846" s="2">
        <v>5</v>
      </c>
      <c r="C2846" s="3" t="s">
        <v>6</v>
      </c>
    </row>
    <row r="2847" spans="1:3" x14ac:dyDescent="0.2">
      <c r="A2847" s="3" t="s">
        <v>41</v>
      </c>
      <c r="B2847" s="2">
        <v>5</v>
      </c>
      <c r="C2847" s="3" t="s">
        <v>6</v>
      </c>
    </row>
    <row r="2848" spans="1:3" x14ac:dyDescent="0.2">
      <c r="A2848" s="3" t="s">
        <v>41</v>
      </c>
      <c r="B2848" s="2">
        <v>5</v>
      </c>
      <c r="C2848" s="3" t="s">
        <v>6</v>
      </c>
    </row>
    <row r="2849" spans="1:3" x14ac:dyDescent="0.2">
      <c r="A2849" s="3" t="s">
        <v>41</v>
      </c>
      <c r="B2849" s="2">
        <v>5</v>
      </c>
      <c r="C2849" s="3" t="s">
        <v>6</v>
      </c>
    </row>
    <row r="2850" spans="1:3" x14ac:dyDescent="0.2">
      <c r="A2850" s="3" t="s">
        <v>41</v>
      </c>
      <c r="B2850" s="6">
        <v>5</v>
      </c>
      <c r="C2850" s="28" t="s">
        <v>6</v>
      </c>
    </row>
    <row r="2851" spans="1:3" x14ac:dyDescent="0.2">
      <c r="A2851" s="3" t="s">
        <v>41</v>
      </c>
      <c r="B2851" s="6">
        <v>5</v>
      </c>
      <c r="C2851" s="28" t="s">
        <v>6</v>
      </c>
    </row>
    <row r="2852" spans="1:3" x14ac:dyDescent="0.2">
      <c r="A2852" s="3" t="s">
        <v>41</v>
      </c>
      <c r="B2852" s="6">
        <v>5</v>
      </c>
      <c r="C2852" s="28" t="s">
        <v>6</v>
      </c>
    </row>
    <row r="2853" spans="1:3" x14ac:dyDescent="0.2">
      <c r="A2853" s="3" t="s">
        <v>41</v>
      </c>
      <c r="B2853" s="6">
        <v>5</v>
      </c>
      <c r="C2853" s="28" t="s">
        <v>6</v>
      </c>
    </row>
    <row r="2854" spans="1:3" x14ac:dyDescent="0.2">
      <c r="A2854" s="3" t="s">
        <v>41</v>
      </c>
      <c r="B2854" s="6">
        <v>5</v>
      </c>
      <c r="C2854" s="28" t="s">
        <v>6</v>
      </c>
    </row>
    <row r="2855" spans="1:3" x14ac:dyDescent="0.2">
      <c r="A2855" s="3" t="s">
        <v>41</v>
      </c>
      <c r="B2855" s="6">
        <v>5</v>
      </c>
      <c r="C2855" s="28" t="s">
        <v>6</v>
      </c>
    </row>
    <row r="2856" spans="1:3" x14ac:dyDescent="0.2">
      <c r="A2856" s="3" t="s">
        <v>41</v>
      </c>
      <c r="B2856" s="6">
        <v>5</v>
      </c>
      <c r="C2856" s="28" t="s">
        <v>6</v>
      </c>
    </row>
    <row r="2857" spans="1:3" x14ac:dyDescent="0.2">
      <c r="A2857" s="3" t="s">
        <v>41</v>
      </c>
      <c r="B2857" s="6">
        <v>5</v>
      </c>
      <c r="C2857" s="28" t="s">
        <v>6</v>
      </c>
    </row>
    <row r="2858" spans="1:3" x14ac:dyDescent="0.2">
      <c r="A2858" s="3" t="s">
        <v>41</v>
      </c>
      <c r="B2858" s="6">
        <v>5</v>
      </c>
      <c r="C2858" s="28" t="s">
        <v>6</v>
      </c>
    </row>
    <row r="2859" spans="1:3" x14ac:dyDescent="0.2">
      <c r="A2859" s="3" t="s">
        <v>41</v>
      </c>
      <c r="B2859" s="2">
        <v>6</v>
      </c>
      <c r="C2859" s="3" t="s">
        <v>6</v>
      </c>
    </row>
    <row r="2860" spans="1:3" x14ac:dyDescent="0.2">
      <c r="A2860" s="3" t="s">
        <v>41</v>
      </c>
      <c r="B2860" s="2">
        <v>6</v>
      </c>
      <c r="C2860" s="3" t="s">
        <v>6</v>
      </c>
    </row>
    <row r="2861" spans="1:3" x14ac:dyDescent="0.2">
      <c r="A2861" s="3" t="s">
        <v>41</v>
      </c>
      <c r="B2861" s="2">
        <v>6</v>
      </c>
      <c r="C2861" s="3" t="s">
        <v>6</v>
      </c>
    </row>
    <row r="2862" spans="1:3" x14ac:dyDescent="0.2">
      <c r="A2862" s="3" t="s">
        <v>41</v>
      </c>
      <c r="B2862" s="2">
        <v>6</v>
      </c>
      <c r="C2862" s="3" t="s">
        <v>6</v>
      </c>
    </row>
    <row r="2863" spans="1:3" x14ac:dyDescent="0.2">
      <c r="A2863" s="3" t="s">
        <v>41</v>
      </c>
      <c r="B2863" s="2">
        <v>6</v>
      </c>
      <c r="C2863" s="3" t="s">
        <v>6</v>
      </c>
    </row>
    <row r="2864" spans="1:3" x14ac:dyDescent="0.2">
      <c r="A2864" s="3" t="s">
        <v>41</v>
      </c>
      <c r="B2864" s="2">
        <v>6</v>
      </c>
      <c r="C2864" s="3" t="s">
        <v>6</v>
      </c>
    </row>
    <row r="2865" spans="1:3" x14ac:dyDescent="0.2">
      <c r="A2865" s="3" t="s">
        <v>41</v>
      </c>
      <c r="B2865" s="2">
        <v>6</v>
      </c>
      <c r="C2865" s="3" t="s">
        <v>6</v>
      </c>
    </row>
    <row r="2866" spans="1:3" x14ac:dyDescent="0.2">
      <c r="A2866" s="3" t="s">
        <v>41</v>
      </c>
      <c r="B2866" s="2">
        <v>6</v>
      </c>
      <c r="C2866" s="3" t="s">
        <v>6</v>
      </c>
    </row>
    <row r="2867" spans="1:3" x14ac:dyDescent="0.2">
      <c r="A2867" s="3" t="s">
        <v>41</v>
      </c>
      <c r="B2867" s="6">
        <v>6</v>
      </c>
      <c r="C2867" s="28" t="s">
        <v>6</v>
      </c>
    </row>
    <row r="2868" spans="1:3" x14ac:dyDescent="0.2">
      <c r="A2868" s="3" t="s">
        <v>41</v>
      </c>
      <c r="B2868" s="6">
        <v>6</v>
      </c>
      <c r="C2868" s="28" t="s">
        <v>6</v>
      </c>
    </row>
    <row r="2869" spans="1:3" x14ac:dyDescent="0.2">
      <c r="A2869" s="3" t="s">
        <v>41</v>
      </c>
      <c r="B2869" s="6">
        <v>6</v>
      </c>
      <c r="C2869" s="28" t="s">
        <v>6</v>
      </c>
    </row>
    <row r="2870" spans="1:3" x14ac:dyDescent="0.2">
      <c r="A2870" s="3" t="s">
        <v>41</v>
      </c>
      <c r="B2870" s="6">
        <v>6</v>
      </c>
      <c r="C2870" s="28" t="s">
        <v>6</v>
      </c>
    </row>
    <row r="2871" spans="1:3" x14ac:dyDescent="0.2">
      <c r="A2871" s="3" t="s">
        <v>41</v>
      </c>
      <c r="B2871" s="6">
        <v>6</v>
      </c>
      <c r="C2871" s="28" t="s">
        <v>6</v>
      </c>
    </row>
    <row r="2872" spans="1:3" x14ac:dyDescent="0.2">
      <c r="A2872" s="3" t="s">
        <v>41</v>
      </c>
      <c r="B2872" s="6">
        <v>6</v>
      </c>
      <c r="C2872" s="28" t="s">
        <v>6</v>
      </c>
    </row>
    <row r="2873" spans="1:3" x14ac:dyDescent="0.2">
      <c r="A2873" s="3" t="s">
        <v>41</v>
      </c>
      <c r="B2873" s="6">
        <v>6</v>
      </c>
      <c r="C2873" s="28" t="s">
        <v>6</v>
      </c>
    </row>
    <row r="2874" spans="1:3" x14ac:dyDescent="0.2">
      <c r="A2874" s="3" t="s">
        <v>41</v>
      </c>
      <c r="B2874" s="6">
        <v>6</v>
      </c>
      <c r="C2874" s="28" t="s">
        <v>6</v>
      </c>
    </row>
    <row r="2875" spans="1:3" x14ac:dyDescent="0.2">
      <c r="A2875" s="3" t="s">
        <v>41</v>
      </c>
      <c r="B2875" s="6">
        <v>6</v>
      </c>
      <c r="C2875" s="28" t="s">
        <v>6</v>
      </c>
    </row>
    <row r="2876" spans="1:3" x14ac:dyDescent="0.2">
      <c r="A2876" s="3" t="s">
        <v>41</v>
      </c>
      <c r="B2876" s="6">
        <v>6</v>
      </c>
      <c r="C2876" s="28" t="s">
        <v>6</v>
      </c>
    </row>
    <row r="2877" spans="1:3" x14ac:dyDescent="0.2">
      <c r="A2877" s="3" t="s">
        <v>41</v>
      </c>
      <c r="B2877" s="2">
        <v>7</v>
      </c>
      <c r="C2877" s="3" t="s">
        <v>6</v>
      </c>
    </row>
    <row r="2878" spans="1:3" x14ac:dyDescent="0.2">
      <c r="A2878" s="3" t="s">
        <v>41</v>
      </c>
      <c r="B2878" s="2">
        <v>7</v>
      </c>
      <c r="C2878" s="3" t="s">
        <v>6</v>
      </c>
    </row>
    <row r="2879" spans="1:3" x14ac:dyDescent="0.2">
      <c r="A2879" s="3" t="s">
        <v>41</v>
      </c>
      <c r="B2879" s="2">
        <v>7</v>
      </c>
      <c r="C2879" s="3" t="s">
        <v>6</v>
      </c>
    </row>
    <row r="2880" spans="1:3" x14ac:dyDescent="0.2">
      <c r="A2880" s="3" t="s">
        <v>41</v>
      </c>
      <c r="B2880" s="2">
        <v>7</v>
      </c>
      <c r="C2880" s="3" t="s">
        <v>6</v>
      </c>
    </row>
    <row r="2881" spans="1:3" x14ac:dyDescent="0.2">
      <c r="A2881" s="3" t="s">
        <v>41</v>
      </c>
      <c r="B2881" s="2">
        <v>7</v>
      </c>
      <c r="C2881" s="3" t="s">
        <v>6</v>
      </c>
    </row>
    <row r="2882" spans="1:3" x14ac:dyDescent="0.2">
      <c r="A2882" s="3" t="s">
        <v>41</v>
      </c>
      <c r="B2882" s="6">
        <v>7</v>
      </c>
      <c r="C2882" s="28" t="s">
        <v>6</v>
      </c>
    </row>
    <row r="2883" spans="1:3" x14ac:dyDescent="0.2">
      <c r="A2883" s="3" t="s">
        <v>41</v>
      </c>
      <c r="B2883" s="6">
        <v>7</v>
      </c>
      <c r="C2883" s="28" t="s">
        <v>6</v>
      </c>
    </row>
    <row r="2884" spans="1:3" x14ac:dyDescent="0.2">
      <c r="A2884" s="3" t="s">
        <v>41</v>
      </c>
      <c r="B2884" s="6">
        <v>7</v>
      </c>
      <c r="C2884" s="28" t="s">
        <v>6</v>
      </c>
    </row>
    <row r="2885" spans="1:3" x14ac:dyDescent="0.2">
      <c r="A2885" s="3" t="s">
        <v>41</v>
      </c>
      <c r="B2885" s="6">
        <v>7</v>
      </c>
      <c r="C2885" s="28" t="s">
        <v>6</v>
      </c>
    </row>
    <row r="2886" spans="1:3" x14ac:dyDescent="0.2">
      <c r="A2886" s="3" t="s">
        <v>41</v>
      </c>
      <c r="B2886" s="6">
        <v>7</v>
      </c>
      <c r="C2886" s="28" t="s">
        <v>6</v>
      </c>
    </row>
    <row r="2887" spans="1:3" x14ac:dyDescent="0.2">
      <c r="A2887" s="3" t="s">
        <v>41</v>
      </c>
      <c r="B2887" s="6">
        <v>7</v>
      </c>
      <c r="C2887" s="28" t="s">
        <v>6</v>
      </c>
    </row>
    <row r="2888" spans="1:3" x14ac:dyDescent="0.2">
      <c r="A2888" s="3" t="s">
        <v>41</v>
      </c>
      <c r="B2888" s="6">
        <v>7</v>
      </c>
      <c r="C2888" s="28" t="s">
        <v>6</v>
      </c>
    </row>
    <row r="2889" spans="1:3" x14ac:dyDescent="0.2">
      <c r="A2889" s="3" t="s">
        <v>41</v>
      </c>
      <c r="B2889" s="6">
        <v>7</v>
      </c>
      <c r="C2889" s="28" t="s">
        <v>6</v>
      </c>
    </row>
    <row r="2890" spans="1:3" x14ac:dyDescent="0.2">
      <c r="A2890" s="3" t="s">
        <v>41</v>
      </c>
      <c r="B2890" s="6">
        <v>7</v>
      </c>
      <c r="C2890" s="28" t="s">
        <v>6</v>
      </c>
    </row>
    <row r="2891" spans="1:3" x14ac:dyDescent="0.2">
      <c r="A2891" s="3" t="s">
        <v>41</v>
      </c>
      <c r="B2891" s="6">
        <v>7</v>
      </c>
      <c r="C2891" s="28" t="s">
        <v>6</v>
      </c>
    </row>
    <row r="2892" spans="1:3" x14ac:dyDescent="0.2">
      <c r="A2892" s="3" t="s">
        <v>41</v>
      </c>
      <c r="B2892" s="6">
        <v>7</v>
      </c>
      <c r="C2892" s="28" t="s">
        <v>6</v>
      </c>
    </row>
    <row r="2893" spans="1:3" x14ac:dyDescent="0.2">
      <c r="A2893" s="3" t="s">
        <v>41</v>
      </c>
      <c r="B2893" s="2">
        <v>8</v>
      </c>
      <c r="C2893" s="3" t="s">
        <v>6</v>
      </c>
    </row>
    <row r="2894" spans="1:3" x14ac:dyDescent="0.2">
      <c r="A2894" s="3" t="s">
        <v>41</v>
      </c>
      <c r="B2894" s="2">
        <v>8</v>
      </c>
      <c r="C2894" s="3" t="s">
        <v>6</v>
      </c>
    </row>
    <row r="2895" spans="1:3" x14ac:dyDescent="0.2">
      <c r="A2895" s="3" t="s">
        <v>41</v>
      </c>
      <c r="B2895" s="2">
        <v>8</v>
      </c>
      <c r="C2895" s="3" t="s">
        <v>6</v>
      </c>
    </row>
    <row r="2896" spans="1:3" x14ac:dyDescent="0.2">
      <c r="A2896" s="3" t="s">
        <v>41</v>
      </c>
      <c r="B2896" s="2">
        <v>8</v>
      </c>
      <c r="C2896" s="3" t="s">
        <v>6</v>
      </c>
    </row>
    <row r="2897" spans="1:3" x14ac:dyDescent="0.2">
      <c r="A2897" s="3" t="s">
        <v>41</v>
      </c>
      <c r="B2897" s="2">
        <v>8</v>
      </c>
      <c r="C2897" s="3" t="s">
        <v>6</v>
      </c>
    </row>
    <row r="2898" spans="1:3" x14ac:dyDescent="0.2">
      <c r="A2898" s="3" t="s">
        <v>41</v>
      </c>
      <c r="B2898" s="2">
        <v>8</v>
      </c>
      <c r="C2898" s="3" t="s">
        <v>6</v>
      </c>
    </row>
    <row r="2899" spans="1:3" x14ac:dyDescent="0.2">
      <c r="A2899" s="3" t="s">
        <v>41</v>
      </c>
      <c r="B2899" s="2">
        <v>8</v>
      </c>
      <c r="C2899" s="3" t="s">
        <v>6</v>
      </c>
    </row>
    <row r="2900" spans="1:3" x14ac:dyDescent="0.2">
      <c r="A2900" s="3" t="s">
        <v>41</v>
      </c>
      <c r="B2900" s="2">
        <v>8</v>
      </c>
      <c r="C2900" s="3" t="s">
        <v>6</v>
      </c>
    </row>
    <row r="2901" spans="1:3" x14ac:dyDescent="0.2">
      <c r="A2901" s="3" t="s">
        <v>41</v>
      </c>
      <c r="B2901" s="7">
        <v>8</v>
      </c>
      <c r="C2901" t="s">
        <v>6</v>
      </c>
    </row>
    <row r="2902" spans="1:3" x14ac:dyDescent="0.2">
      <c r="A2902" s="3" t="s">
        <v>41</v>
      </c>
      <c r="B2902" s="7">
        <v>8</v>
      </c>
      <c r="C2902" t="s">
        <v>6</v>
      </c>
    </row>
    <row r="2903" spans="1:3" x14ac:dyDescent="0.2">
      <c r="A2903" s="3" t="s">
        <v>41</v>
      </c>
      <c r="B2903" s="7">
        <v>8</v>
      </c>
      <c r="C2903" t="s">
        <v>6</v>
      </c>
    </row>
    <row r="2904" spans="1:3" x14ac:dyDescent="0.2">
      <c r="A2904" s="3" t="s">
        <v>41</v>
      </c>
      <c r="B2904" s="7">
        <v>8</v>
      </c>
      <c r="C2904" t="s">
        <v>6</v>
      </c>
    </row>
    <row r="2905" spans="1:3" x14ac:dyDescent="0.2">
      <c r="A2905" s="3" t="s">
        <v>41</v>
      </c>
      <c r="B2905" s="7">
        <v>8</v>
      </c>
      <c r="C2905" t="s">
        <v>6</v>
      </c>
    </row>
    <row r="2906" spans="1:3" x14ac:dyDescent="0.2">
      <c r="A2906" s="3" t="s">
        <v>41</v>
      </c>
      <c r="B2906" s="7">
        <v>8</v>
      </c>
      <c r="C2906" t="s">
        <v>6</v>
      </c>
    </row>
    <row r="2907" spans="1:3" x14ac:dyDescent="0.2">
      <c r="A2907" s="3" t="s">
        <v>41</v>
      </c>
      <c r="B2907" s="7">
        <v>8</v>
      </c>
      <c r="C2907" t="s">
        <v>6</v>
      </c>
    </row>
    <row r="2908" spans="1:3" x14ac:dyDescent="0.2">
      <c r="A2908" s="3" t="s">
        <v>41</v>
      </c>
      <c r="B2908" s="7">
        <v>8</v>
      </c>
      <c r="C2908" t="s">
        <v>6</v>
      </c>
    </row>
    <row r="2909" spans="1:3" x14ac:dyDescent="0.2">
      <c r="A2909" s="3" t="s">
        <v>41</v>
      </c>
      <c r="B2909" s="7">
        <v>8</v>
      </c>
      <c r="C2909" t="s">
        <v>6</v>
      </c>
    </row>
    <row r="2910" spans="1:3" x14ac:dyDescent="0.2">
      <c r="A2910" s="3" t="s">
        <v>41</v>
      </c>
      <c r="B2910" s="7">
        <v>8</v>
      </c>
      <c r="C2910" t="s">
        <v>6</v>
      </c>
    </row>
    <row r="2911" spans="1:3" x14ac:dyDescent="0.2">
      <c r="A2911" s="3" t="s">
        <v>41</v>
      </c>
      <c r="B2911" s="7">
        <v>8</v>
      </c>
      <c r="C2911" t="s">
        <v>6</v>
      </c>
    </row>
    <row r="2912" spans="1:3" x14ac:dyDescent="0.2">
      <c r="A2912" s="3" t="s">
        <v>41</v>
      </c>
      <c r="B2912" s="7">
        <v>8</v>
      </c>
      <c r="C2912" t="s">
        <v>6</v>
      </c>
    </row>
    <row r="2913" spans="1:3" x14ac:dyDescent="0.2">
      <c r="A2913" s="3" t="s">
        <v>41</v>
      </c>
      <c r="B2913" s="7">
        <v>8</v>
      </c>
      <c r="C2913" t="s">
        <v>6</v>
      </c>
    </row>
    <row r="2914" spans="1:3" x14ac:dyDescent="0.2">
      <c r="A2914" s="3" t="s">
        <v>41</v>
      </c>
      <c r="B2914" s="7">
        <v>8</v>
      </c>
      <c r="C2914" t="s">
        <v>6</v>
      </c>
    </row>
    <row r="2915" spans="1:3" x14ac:dyDescent="0.2">
      <c r="A2915" s="3" t="s">
        <v>41</v>
      </c>
      <c r="B2915" s="7">
        <v>8</v>
      </c>
      <c r="C2915" t="s">
        <v>6</v>
      </c>
    </row>
    <row r="2916" spans="1:3" x14ac:dyDescent="0.2">
      <c r="A2916" s="3" t="s">
        <v>41</v>
      </c>
      <c r="B2916" s="7">
        <v>8</v>
      </c>
      <c r="C2916" t="s">
        <v>6</v>
      </c>
    </row>
    <row r="2917" spans="1:3" x14ac:dyDescent="0.2">
      <c r="A2917" s="3" t="s">
        <v>41</v>
      </c>
      <c r="B2917" s="2">
        <v>9</v>
      </c>
      <c r="C2917" s="3" t="s">
        <v>6</v>
      </c>
    </row>
    <row r="2918" spans="1:3" x14ac:dyDescent="0.2">
      <c r="A2918" s="3" t="s">
        <v>41</v>
      </c>
      <c r="B2918" s="2">
        <v>9</v>
      </c>
      <c r="C2918" s="3" t="s">
        <v>6</v>
      </c>
    </row>
    <row r="2919" spans="1:3" x14ac:dyDescent="0.2">
      <c r="A2919" s="3" t="s">
        <v>41</v>
      </c>
      <c r="B2919" s="6">
        <v>9</v>
      </c>
      <c r="C2919" s="28" t="s">
        <v>6</v>
      </c>
    </row>
    <row r="2920" spans="1:3" x14ac:dyDescent="0.2">
      <c r="A2920" s="3" t="s">
        <v>41</v>
      </c>
      <c r="B2920" s="6">
        <v>9</v>
      </c>
      <c r="C2920" s="28" t="s">
        <v>6</v>
      </c>
    </row>
    <row r="2921" spans="1:3" x14ac:dyDescent="0.2">
      <c r="A2921" s="3" t="s">
        <v>41</v>
      </c>
      <c r="B2921" s="6">
        <v>9</v>
      </c>
      <c r="C2921" s="28" t="s">
        <v>6</v>
      </c>
    </row>
    <row r="2922" spans="1:3" x14ac:dyDescent="0.2">
      <c r="A2922" s="3" t="s">
        <v>41</v>
      </c>
      <c r="B2922" s="6">
        <v>9</v>
      </c>
      <c r="C2922" s="28" t="s">
        <v>6</v>
      </c>
    </row>
    <row r="2923" spans="1:3" x14ac:dyDescent="0.2">
      <c r="A2923" s="3" t="s">
        <v>41</v>
      </c>
      <c r="B2923" s="6">
        <v>9</v>
      </c>
      <c r="C2923" s="28" t="s">
        <v>6</v>
      </c>
    </row>
    <row r="2924" spans="1:3" x14ac:dyDescent="0.2">
      <c r="A2924" s="3" t="s">
        <v>41</v>
      </c>
      <c r="B2924" s="6">
        <v>9</v>
      </c>
      <c r="C2924" s="28" t="s">
        <v>6</v>
      </c>
    </row>
    <row r="2925" spans="1:3" x14ac:dyDescent="0.2">
      <c r="A2925" s="3" t="s">
        <v>41</v>
      </c>
      <c r="B2925" s="6">
        <v>9</v>
      </c>
      <c r="C2925" s="28" t="s">
        <v>6</v>
      </c>
    </row>
    <row r="2926" spans="1:3" x14ac:dyDescent="0.2">
      <c r="A2926" s="3" t="s">
        <v>41</v>
      </c>
      <c r="B2926" s="6">
        <v>9</v>
      </c>
      <c r="C2926" s="28" t="s">
        <v>6</v>
      </c>
    </row>
    <row r="2927" spans="1:3" x14ac:dyDescent="0.2">
      <c r="A2927" s="3" t="s">
        <v>41</v>
      </c>
      <c r="B2927" s="6">
        <v>9</v>
      </c>
      <c r="C2927" s="28" t="s">
        <v>6</v>
      </c>
    </row>
    <row r="2928" spans="1:3" x14ac:dyDescent="0.2">
      <c r="A2928" s="3" t="s">
        <v>41</v>
      </c>
      <c r="B2928" s="6">
        <v>9</v>
      </c>
      <c r="C2928" s="28" t="s">
        <v>6</v>
      </c>
    </row>
    <row r="2929" spans="1:3" x14ac:dyDescent="0.2">
      <c r="A2929" s="3" t="s">
        <v>41</v>
      </c>
      <c r="B2929" s="6">
        <v>9</v>
      </c>
      <c r="C2929" s="28" t="s">
        <v>6</v>
      </c>
    </row>
    <row r="2930" spans="1:3" x14ac:dyDescent="0.2">
      <c r="A2930" s="3" t="s">
        <v>41</v>
      </c>
      <c r="B2930" s="2">
        <v>10</v>
      </c>
      <c r="C2930" s="3" t="s">
        <v>6</v>
      </c>
    </row>
    <row r="2931" spans="1:3" x14ac:dyDescent="0.2">
      <c r="A2931" s="3" t="s">
        <v>41</v>
      </c>
      <c r="B2931" s="2">
        <v>10</v>
      </c>
      <c r="C2931" s="3" t="s">
        <v>6</v>
      </c>
    </row>
    <row r="2932" spans="1:3" x14ac:dyDescent="0.2">
      <c r="A2932" s="3" t="s">
        <v>41</v>
      </c>
      <c r="B2932" s="2">
        <v>10</v>
      </c>
      <c r="C2932" s="3" t="s">
        <v>6</v>
      </c>
    </row>
    <row r="2933" spans="1:3" x14ac:dyDescent="0.2">
      <c r="A2933" s="3" t="s">
        <v>41</v>
      </c>
      <c r="B2933" s="2">
        <v>10</v>
      </c>
      <c r="C2933" s="3" t="s">
        <v>6</v>
      </c>
    </row>
    <row r="2934" spans="1:3" x14ac:dyDescent="0.2">
      <c r="A2934" s="3" t="s">
        <v>41</v>
      </c>
      <c r="B2934" s="2">
        <v>10</v>
      </c>
      <c r="C2934" s="3" t="s">
        <v>6</v>
      </c>
    </row>
    <row r="2935" spans="1:3" x14ac:dyDescent="0.2">
      <c r="A2935" s="3" t="s">
        <v>41</v>
      </c>
      <c r="B2935" s="7">
        <v>10</v>
      </c>
      <c r="C2935" t="s">
        <v>6</v>
      </c>
    </row>
    <row r="2936" spans="1:3" x14ac:dyDescent="0.2">
      <c r="A2936" s="3" t="s">
        <v>41</v>
      </c>
      <c r="B2936" s="7">
        <v>10</v>
      </c>
      <c r="C2936" t="s">
        <v>6</v>
      </c>
    </row>
    <row r="2937" spans="1:3" x14ac:dyDescent="0.2">
      <c r="A2937" s="3" t="s">
        <v>41</v>
      </c>
      <c r="B2937" s="7">
        <v>10</v>
      </c>
      <c r="C2937" t="s">
        <v>6</v>
      </c>
    </row>
    <row r="2938" spans="1:3" x14ac:dyDescent="0.2">
      <c r="A2938" s="3" t="s">
        <v>41</v>
      </c>
      <c r="B2938" s="7">
        <v>10</v>
      </c>
      <c r="C2938" t="s">
        <v>6</v>
      </c>
    </row>
    <row r="2939" spans="1:3" x14ac:dyDescent="0.2">
      <c r="A2939" s="3" t="s">
        <v>41</v>
      </c>
      <c r="B2939" s="7">
        <v>10</v>
      </c>
      <c r="C2939" t="s">
        <v>6</v>
      </c>
    </row>
    <row r="2940" spans="1:3" x14ac:dyDescent="0.2">
      <c r="A2940" s="3" t="s">
        <v>41</v>
      </c>
      <c r="B2940" s="7">
        <v>10</v>
      </c>
      <c r="C2940" t="s">
        <v>6</v>
      </c>
    </row>
    <row r="2941" spans="1:3" x14ac:dyDescent="0.2">
      <c r="A2941" s="3" t="s">
        <v>41</v>
      </c>
      <c r="B2941" s="7">
        <v>10</v>
      </c>
      <c r="C2941" t="s">
        <v>6</v>
      </c>
    </row>
    <row r="2942" spans="1:3" x14ac:dyDescent="0.2">
      <c r="A2942" s="3" t="s">
        <v>41</v>
      </c>
      <c r="B2942" s="7">
        <v>10</v>
      </c>
      <c r="C2942" t="s">
        <v>6</v>
      </c>
    </row>
    <row r="2943" spans="1:3" x14ac:dyDescent="0.2">
      <c r="A2943" s="3" t="s">
        <v>41</v>
      </c>
      <c r="B2943" s="7">
        <v>10</v>
      </c>
      <c r="C2943" t="s">
        <v>6</v>
      </c>
    </row>
    <row r="2944" spans="1:3" x14ac:dyDescent="0.2">
      <c r="A2944" s="3" t="s">
        <v>41</v>
      </c>
      <c r="B2944" s="7">
        <v>10</v>
      </c>
      <c r="C2944" t="s">
        <v>6</v>
      </c>
    </row>
    <row r="2945" spans="1:3" x14ac:dyDescent="0.2">
      <c r="A2945" s="3" t="s">
        <v>41</v>
      </c>
      <c r="B2945" s="7">
        <v>10</v>
      </c>
      <c r="C2945" t="s">
        <v>6</v>
      </c>
    </row>
    <row r="2946" spans="1:3" x14ac:dyDescent="0.2">
      <c r="A2946" s="3" t="s">
        <v>41</v>
      </c>
      <c r="B2946" s="7">
        <v>10</v>
      </c>
      <c r="C2946" t="s">
        <v>6</v>
      </c>
    </row>
    <row r="2947" spans="1:3" x14ac:dyDescent="0.2">
      <c r="A2947" s="3" t="s">
        <v>41</v>
      </c>
      <c r="B2947" s="2">
        <v>1</v>
      </c>
      <c r="C2947" s="3" t="s">
        <v>12</v>
      </c>
    </row>
    <row r="2948" spans="1:3" x14ac:dyDescent="0.2">
      <c r="A2948" s="3" t="s">
        <v>41</v>
      </c>
      <c r="B2948" s="2">
        <v>1</v>
      </c>
      <c r="C2948" s="3" t="s">
        <v>12</v>
      </c>
    </row>
    <row r="2949" spans="1:3" x14ac:dyDescent="0.2">
      <c r="A2949" s="3" t="s">
        <v>41</v>
      </c>
      <c r="B2949" s="2">
        <v>1</v>
      </c>
      <c r="C2949" s="3" t="s">
        <v>12</v>
      </c>
    </row>
    <row r="2950" spans="1:3" x14ac:dyDescent="0.2">
      <c r="A2950" s="3" t="s">
        <v>41</v>
      </c>
      <c r="B2950" s="2">
        <v>1</v>
      </c>
      <c r="C2950" s="3" t="s">
        <v>12</v>
      </c>
    </row>
    <row r="2951" spans="1:3" x14ac:dyDescent="0.2">
      <c r="A2951" s="3" t="s">
        <v>41</v>
      </c>
      <c r="B2951" s="2">
        <v>1</v>
      </c>
      <c r="C2951" s="3" t="s">
        <v>12</v>
      </c>
    </row>
    <row r="2952" spans="1:3" x14ac:dyDescent="0.2">
      <c r="A2952" s="3" t="s">
        <v>41</v>
      </c>
      <c r="B2952" s="2">
        <v>1</v>
      </c>
      <c r="C2952" s="3" t="s">
        <v>12</v>
      </c>
    </row>
    <row r="2953" spans="1:3" x14ac:dyDescent="0.2">
      <c r="A2953" s="3" t="s">
        <v>41</v>
      </c>
      <c r="B2953" s="7">
        <v>1</v>
      </c>
      <c r="C2953" t="s">
        <v>12</v>
      </c>
    </row>
    <row r="2954" spans="1:3" x14ac:dyDescent="0.2">
      <c r="A2954" s="3" t="s">
        <v>41</v>
      </c>
      <c r="B2954" s="7">
        <v>1</v>
      </c>
      <c r="C2954" t="s">
        <v>12</v>
      </c>
    </row>
    <row r="2955" spans="1:3" x14ac:dyDescent="0.2">
      <c r="A2955" s="3" t="s">
        <v>41</v>
      </c>
      <c r="B2955" s="7">
        <v>1</v>
      </c>
      <c r="C2955" t="s">
        <v>12</v>
      </c>
    </row>
    <row r="2956" spans="1:3" x14ac:dyDescent="0.2">
      <c r="A2956" s="3" t="s">
        <v>41</v>
      </c>
      <c r="B2956" s="7">
        <v>1</v>
      </c>
      <c r="C2956" t="s">
        <v>12</v>
      </c>
    </row>
    <row r="2957" spans="1:3" x14ac:dyDescent="0.2">
      <c r="A2957" s="3" t="s">
        <v>41</v>
      </c>
      <c r="B2957" s="7">
        <v>1</v>
      </c>
      <c r="C2957" t="s">
        <v>12</v>
      </c>
    </row>
    <row r="2958" spans="1:3" x14ac:dyDescent="0.2">
      <c r="A2958" s="3" t="s">
        <v>41</v>
      </c>
      <c r="B2958" s="2">
        <v>2</v>
      </c>
      <c r="C2958" s="3" t="s">
        <v>12</v>
      </c>
    </row>
    <row r="2959" spans="1:3" x14ac:dyDescent="0.2">
      <c r="A2959" s="3" t="s">
        <v>41</v>
      </c>
      <c r="B2959" s="2">
        <v>2</v>
      </c>
      <c r="C2959" s="3" t="s">
        <v>12</v>
      </c>
    </row>
    <row r="2960" spans="1:3" x14ac:dyDescent="0.2">
      <c r="A2960" s="3" t="s">
        <v>41</v>
      </c>
      <c r="B2960" s="6">
        <v>2</v>
      </c>
      <c r="C2960" s="28" t="s">
        <v>12</v>
      </c>
    </row>
    <row r="2961" spans="1:3" x14ac:dyDescent="0.2">
      <c r="A2961" s="3" t="s">
        <v>41</v>
      </c>
      <c r="B2961" s="6">
        <v>2</v>
      </c>
      <c r="C2961" s="28" t="s">
        <v>12</v>
      </c>
    </row>
    <row r="2962" spans="1:3" x14ac:dyDescent="0.2">
      <c r="A2962" s="3" t="s">
        <v>41</v>
      </c>
      <c r="B2962" s="6">
        <v>2</v>
      </c>
      <c r="C2962" s="28" t="s">
        <v>12</v>
      </c>
    </row>
    <row r="2963" spans="1:3" x14ac:dyDescent="0.2">
      <c r="A2963" s="3" t="s">
        <v>41</v>
      </c>
      <c r="B2963" s="6">
        <v>2</v>
      </c>
      <c r="C2963" s="28" t="s">
        <v>12</v>
      </c>
    </row>
    <row r="2964" spans="1:3" x14ac:dyDescent="0.2">
      <c r="A2964" s="3" t="s">
        <v>41</v>
      </c>
      <c r="B2964" s="2">
        <v>3</v>
      </c>
      <c r="C2964" s="3" t="s">
        <v>12</v>
      </c>
    </row>
    <row r="2965" spans="1:3" x14ac:dyDescent="0.2">
      <c r="A2965" s="3" t="s">
        <v>41</v>
      </c>
      <c r="B2965" s="2">
        <v>3</v>
      </c>
      <c r="C2965" s="3" t="s">
        <v>12</v>
      </c>
    </row>
    <row r="2966" spans="1:3" x14ac:dyDescent="0.2">
      <c r="A2966" s="3" t="s">
        <v>41</v>
      </c>
      <c r="B2966" s="2">
        <v>3</v>
      </c>
      <c r="C2966" s="3" t="s">
        <v>12</v>
      </c>
    </row>
    <row r="2967" spans="1:3" x14ac:dyDescent="0.2">
      <c r="A2967" s="3" t="s">
        <v>41</v>
      </c>
      <c r="B2967" s="2">
        <v>3</v>
      </c>
      <c r="C2967" s="3" t="s">
        <v>12</v>
      </c>
    </row>
    <row r="2968" spans="1:3" x14ac:dyDescent="0.2">
      <c r="A2968" s="3" t="s">
        <v>41</v>
      </c>
      <c r="B2968" s="6">
        <v>3</v>
      </c>
      <c r="C2968" s="28" t="s">
        <v>12</v>
      </c>
    </row>
    <row r="2969" spans="1:3" x14ac:dyDescent="0.2">
      <c r="A2969" s="3" t="s">
        <v>41</v>
      </c>
      <c r="B2969" s="6">
        <v>3</v>
      </c>
      <c r="C2969" s="28" t="s">
        <v>12</v>
      </c>
    </row>
    <row r="2970" spans="1:3" x14ac:dyDescent="0.2">
      <c r="A2970" s="3" t="s">
        <v>41</v>
      </c>
      <c r="B2970" s="6">
        <v>3</v>
      </c>
      <c r="C2970" s="28" t="s">
        <v>12</v>
      </c>
    </row>
    <row r="2971" spans="1:3" x14ac:dyDescent="0.2">
      <c r="A2971" s="3" t="s">
        <v>41</v>
      </c>
      <c r="B2971" s="6">
        <v>3</v>
      </c>
      <c r="C2971" s="28" t="s">
        <v>12</v>
      </c>
    </row>
    <row r="2972" spans="1:3" x14ac:dyDescent="0.2">
      <c r="A2972" s="3" t="s">
        <v>41</v>
      </c>
      <c r="B2972" s="6">
        <v>3</v>
      </c>
      <c r="C2972" s="28" t="s">
        <v>12</v>
      </c>
    </row>
    <row r="2973" spans="1:3" x14ac:dyDescent="0.2">
      <c r="A2973" s="3" t="s">
        <v>41</v>
      </c>
      <c r="B2973" s="6">
        <v>3</v>
      </c>
      <c r="C2973" s="28" t="s">
        <v>12</v>
      </c>
    </row>
    <row r="2974" spans="1:3" x14ac:dyDescent="0.2">
      <c r="A2974" s="3" t="s">
        <v>41</v>
      </c>
      <c r="B2974" s="2">
        <v>4</v>
      </c>
      <c r="C2974" s="3" t="s">
        <v>12</v>
      </c>
    </row>
    <row r="2975" spans="1:3" x14ac:dyDescent="0.2">
      <c r="A2975" s="3" t="s">
        <v>41</v>
      </c>
      <c r="B2975" s="2">
        <v>4</v>
      </c>
      <c r="C2975" s="3" t="s">
        <v>12</v>
      </c>
    </row>
    <row r="2976" spans="1:3" x14ac:dyDescent="0.2">
      <c r="A2976" s="3" t="s">
        <v>41</v>
      </c>
      <c r="B2976" s="2">
        <v>4</v>
      </c>
      <c r="C2976" s="3" t="s">
        <v>12</v>
      </c>
    </row>
    <row r="2977" spans="1:3" x14ac:dyDescent="0.2">
      <c r="A2977" s="3" t="s">
        <v>41</v>
      </c>
      <c r="B2977" s="2">
        <v>4</v>
      </c>
      <c r="C2977" s="3" t="s">
        <v>12</v>
      </c>
    </row>
    <row r="2978" spans="1:3" x14ac:dyDescent="0.2">
      <c r="A2978" s="3" t="s">
        <v>41</v>
      </c>
      <c r="B2978" s="2">
        <v>4</v>
      </c>
      <c r="C2978" s="3" t="s">
        <v>12</v>
      </c>
    </row>
    <row r="2979" spans="1:3" x14ac:dyDescent="0.2">
      <c r="A2979" s="3" t="s">
        <v>41</v>
      </c>
      <c r="B2979" s="6">
        <v>4</v>
      </c>
      <c r="C2979" s="28" t="s">
        <v>12</v>
      </c>
    </row>
    <row r="2980" spans="1:3" x14ac:dyDescent="0.2">
      <c r="A2980" s="3" t="s">
        <v>41</v>
      </c>
      <c r="B2980" s="6">
        <v>4</v>
      </c>
      <c r="C2980" s="28" t="s">
        <v>12</v>
      </c>
    </row>
    <row r="2981" spans="1:3" x14ac:dyDescent="0.2">
      <c r="A2981" s="3" t="s">
        <v>41</v>
      </c>
      <c r="B2981" s="6">
        <v>4</v>
      </c>
      <c r="C2981" s="28" t="s">
        <v>12</v>
      </c>
    </row>
    <row r="2982" spans="1:3" x14ac:dyDescent="0.2">
      <c r="A2982" s="3" t="s">
        <v>41</v>
      </c>
      <c r="B2982" s="6">
        <v>4</v>
      </c>
      <c r="C2982" s="28" t="s">
        <v>12</v>
      </c>
    </row>
    <row r="2983" spans="1:3" x14ac:dyDescent="0.2">
      <c r="A2983" s="3" t="s">
        <v>41</v>
      </c>
      <c r="B2983" s="6">
        <v>4</v>
      </c>
      <c r="C2983" s="28" t="s">
        <v>12</v>
      </c>
    </row>
    <row r="2984" spans="1:3" x14ac:dyDescent="0.2">
      <c r="A2984" s="3" t="s">
        <v>41</v>
      </c>
      <c r="B2984" s="6">
        <v>4</v>
      </c>
      <c r="C2984" s="28" t="s">
        <v>12</v>
      </c>
    </row>
    <row r="2985" spans="1:3" x14ac:dyDescent="0.2">
      <c r="A2985" s="3" t="s">
        <v>41</v>
      </c>
      <c r="B2985" s="6">
        <v>4</v>
      </c>
      <c r="C2985" s="28" t="s">
        <v>12</v>
      </c>
    </row>
    <row r="2986" spans="1:3" x14ac:dyDescent="0.2">
      <c r="A2986" s="3" t="s">
        <v>41</v>
      </c>
      <c r="B2986" s="2">
        <v>5</v>
      </c>
      <c r="C2986" s="3" t="s">
        <v>12</v>
      </c>
    </row>
    <row r="2987" spans="1:3" x14ac:dyDescent="0.2">
      <c r="A2987" s="3" t="s">
        <v>41</v>
      </c>
      <c r="B2987" s="2">
        <v>5</v>
      </c>
      <c r="C2987" s="3" t="s">
        <v>12</v>
      </c>
    </row>
    <row r="2988" spans="1:3" x14ac:dyDescent="0.2">
      <c r="A2988" s="3" t="s">
        <v>41</v>
      </c>
      <c r="B2988" s="2">
        <v>5</v>
      </c>
      <c r="C2988" s="3" t="s">
        <v>12</v>
      </c>
    </row>
    <row r="2989" spans="1:3" x14ac:dyDescent="0.2">
      <c r="A2989" s="3" t="s">
        <v>41</v>
      </c>
      <c r="B2989" s="2">
        <v>5</v>
      </c>
      <c r="C2989" s="3" t="s">
        <v>12</v>
      </c>
    </row>
    <row r="2990" spans="1:3" x14ac:dyDescent="0.2">
      <c r="A2990" s="3" t="s">
        <v>41</v>
      </c>
      <c r="B2990" s="6">
        <v>5</v>
      </c>
      <c r="C2990" s="28" t="s">
        <v>12</v>
      </c>
    </row>
    <row r="2991" spans="1:3" x14ac:dyDescent="0.2">
      <c r="A2991" s="3" t="s">
        <v>41</v>
      </c>
      <c r="B2991" s="6">
        <v>5</v>
      </c>
      <c r="C2991" s="28" t="s">
        <v>12</v>
      </c>
    </row>
    <row r="2992" spans="1:3" x14ac:dyDescent="0.2">
      <c r="A2992" s="3" t="s">
        <v>41</v>
      </c>
      <c r="B2992" s="6">
        <v>5</v>
      </c>
      <c r="C2992" s="28" t="s">
        <v>12</v>
      </c>
    </row>
    <row r="2993" spans="1:3" x14ac:dyDescent="0.2">
      <c r="A2993" s="3" t="s">
        <v>41</v>
      </c>
      <c r="B2993" s="6">
        <v>5</v>
      </c>
      <c r="C2993" s="28" t="s">
        <v>12</v>
      </c>
    </row>
    <row r="2994" spans="1:3" x14ac:dyDescent="0.2">
      <c r="A2994" s="3" t="s">
        <v>41</v>
      </c>
      <c r="B2994" s="6">
        <v>5</v>
      </c>
      <c r="C2994" s="28" t="s">
        <v>12</v>
      </c>
    </row>
    <row r="2995" spans="1:3" x14ac:dyDescent="0.2">
      <c r="A2995" s="3" t="s">
        <v>41</v>
      </c>
      <c r="B2995" s="6">
        <v>5</v>
      </c>
      <c r="C2995" s="28" t="s">
        <v>12</v>
      </c>
    </row>
    <row r="2996" spans="1:3" x14ac:dyDescent="0.2">
      <c r="A2996" s="3" t="s">
        <v>41</v>
      </c>
      <c r="B2996" s="2">
        <v>6</v>
      </c>
      <c r="C2996" s="3" t="s">
        <v>12</v>
      </c>
    </row>
    <row r="2997" spans="1:3" x14ac:dyDescent="0.2">
      <c r="A2997" s="3" t="s">
        <v>41</v>
      </c>
      <c r="B2997" s="2">
        <v>6</v>
      </c>
      <c r="C2997" s="3" t="s">
        <v>12</v>
      </c>
    </row>
    <row r="2998" spans="1:3" x14ac:dyDescent="0.2">
      <c r="A2998" s="3" t="s">
        <v>41</v>
      </c>
      <c r="B2998" s="2">
        <v>6</v>
      </c>
      <c r="C2998" s="3" t="s">
        <v>12</v>
      </c>
    </row>
    <row r="2999" spans="1:3" x14ac:dyDescent="0.2">
      <c r="A2999" s="3" t="s">
        <v>41</v>
      </c>
      <c r="B2999" s="2">
        <v>6</v>
      </c>
      <c r="C2999" s="3" t="s">
        <v>12</v>
      </c>
    </row>
    <row r="3000" spans="1:3" x14ac:dyDescent="0.2">
      <c r="A3000" s="3" t="s">
        <v>41</v>
      </c>
      <c r="B3000" s="6">
        <v>6</v>
      </c>
      <c r="C3000" s="28" t="s">
        <v>12</v>
      </c>
    </row>
    <row r="3001" spans="1:3" x14ac:dyDescent="0.2">
      <c r="A3001" s="3" t="s">
        <v>41</v>
      </c>
      <c r="B3001" s="6">
        <v>6</v>
      </c>
      <c r="C3001" s="28" t="s">
        <v>12</v>
      </c>
    </row>
    <row r="3002" spans="1:3" x14ac:dyDescent="0.2">
      <c r="A3002" s="3" t="s">
        <v>41</v>
      </c>
      <c r="B3002" s="6">
        <v>6</v>
      </c>
      <c r="C3002" s="28" t="s">
        <v>12</v>
      </c>
    </row>
    <row r="3003" spans="1:3" x14ac:dyDescent="0.2">
      <c r="A3003" s="3" t="s">
        <v>41</v>
      </c>
      <c r="B3003" s="6">
        <v>6</v>
      </c>
      <c r="C3003" s="28" t="s">
        <v>12</v>
      </c>
    </row>
    <row r="3004" spans="1:3" x14ac:dyDescent="0.2">
      <c r="A3004" s="3" t="s">
        <v>41</v>
      </c>
      <c r="B3004" s="2">
        <v>7</v>
      </c>
      <c r="C3004" s="3" t="s">
        <v>12</v>
      </c>
    </row>
    <row r="3005" spans="1:3" x14ac:dyDescent="0.2">
      <c r="A3005" s="3" t="s">
        <v>41</v>
      </c>
      <c r="B3005" s="2">
        <v>7</v>
      </c>
      <c r="C3005" s="3" t="s">
        <v>12</v>
      </c>
    </row>
    <row r="3006" spans="1:3" x14ac:dyDescent="0.2">
      <c r="A3006" s="3" t="s">
        <v>41</v>
      </c>
      <c r="B3006" s="2">
        <v>7</v>
      </c>
      <c r="C3006" s="3" t="s">
        <v>12</v>
      </c>
    </row>
    <row r="3007" spans="1:3" x14ac:dyDescent="0.2">
      <c r="A3007" s="3" t="s">
        <v>41</v>
      </c>
      <c r="B3007" s="2">
        <v>7</v>
      </c>
      <c r="C3007" s="3" t="s">
        <v>12</v>
      </c>
    </row>
    <row r="3008" spans="1:3" x14ac:dyDescent="0.2">
      <c r="A3008" s="3" t="s">
        <v>41</v>
      </c>
      <c r="B3008" s="2">
        <v>7</v>
      </c>
      <c r="C3008" s="3" t="s">
        <v>12</v>
      </c>
    </row>
    <row r="3009" spans="1:3" x14ac:dyDescent="0.2">
      <c r="A3009" s="3" t="s">
        <v>41</v>
      </c>
      <c r="B3009" s="6">
        <v>7</v>
      </c>
      <c r="C3009" s="28" t="s">
        <v>12</v>
      </c>
    </row>
    <row r="3010" spans="1:3" x14ac:dyDescent="0.2">
      <c r="A3010" s="3" t="s">
        <v>41</v>
      </c>
      <c r="B3010" s="6">
        <v>7</v>
      </c>
      <c r="C3010" s="28" t="s">
        <v>12</v>
      </c>
    </row>
    <row r="3011" spans="1:3" x14ac:dyDescent="0.2">
      <c r="A3011" s="3" t="s">
        <v>41</v>
      </c>
      <c r="B3011" s="6">
        <v>7</v>
      </c>
      <c r="C3011" s="28" t="s">
        <v>12</v>
      </c>
    </row>
    <row r="3012" spans="1:3" x14ac:dyDescent="0.2">
      <c r="A3012" s="3" t="s">
        <v>41</v>
      </c>
      <c r="B3012" s="6">
        <v>7</v>
      </c>
      <c r="C3012" s="28" t="s">
        <v>12</v>
      </c>
    </row>
    <row r="3013" spans="1:3" x14ac:dyDescent="0.2">
      <c r="A3013" s="3" t="s">
        <v>41</v>
      </c>
      <c r="B3013" s="6">
        <v>7</v>
      </c>
      <c r="C3013" s="28" t="s">
        <v>12</v>
      </c>
    </row>
    <row r="3014" spans="1:3" x14ac:dyDescent="0.2">
      <c r="A3014" s="3" t="s">
        <v>41</v>
      </c>
      <c r="B3014" s="2">
        <v>8</v>
      </c>
      <c r="C3014" s="3" t="s">
        <v>12</v>
      </c>
    </row>
    <row r="3015" spans="1:3" x14ac:dyDescent="0.2">
      <c r="A3015" s="3" t="s">
        <v>41</v>
      </c>
      <c r="B3015" s="2">
        <v>8</v>
      </c>
      <c r="C3015" s="3" t="s">
        <v>12</v>
      </c>
    </row>
    <row r="3016" spans="1:3" x14ac:dyDescent="0.2">
      <c r="A3016" s="3" t="s">
        <v>41</v>
      </c>
      <c r="B3016" s="7">
        <v>8</v>
      </c>
      <c r="C3016" t="s">
        <v>12</v>
      </c>
    </row>
    <row r="3017" spans="1:3" x14ac:dyDescent="0.2">
      <c r="A3017" s="3" t="s">
        <v>41</v>
      </c>
      <c r="B3017" s="7">
        <v>8</v>
      </c>
      <c r="C3017" t="s">
        <v>12</v>
      </c>
    </row>
    <row r="3018" spans="1:3" x14ac:dyDescent="0.2">
      <c r="A3018" s="3" t="s">
        <v>41</v>
      </c>
      <c r="B3018" s="7">
        <v>8</v>
      </c>
      <c r="C3018" t="s">
        <v>12</v>
      </c>
    </row>
    <row r="3019" spans="1:3" x14ac:dyDescent="0.2">
      <c r="A3019" s="3" t="s">
        <v>41</v>
      </c>
      <c r="B3019" s="2">
        <v>9</v>
      </c>
      <c r="C3019" s="3" t="s">
        <v>12</v>
      </c>
    </row>
    <row r="3020" spans="1:3" x14ac:dyDescent="0.2">
      <c r="A3020" s="3" t="s">
        <v>41</v>
      </c>
      <c r="B3020" s="2">
        <v>9</v>
      </c>
      <c r="C3020" s="3" t="s">
        <v>12</v>
      </c>
    </row>
    <row r="3021" spans="1:3" x14ac:dyDescent="0.2">
      <c r="A3021" s="3" t="s">
        <v>41</v>
      </c>
      <c r="B3021" s="2">
        <v>9</v>
      </c>
      <c r="C3021" s="3" t="s">
        <v>12</v>
      </c>
    </row>
    <row r="3022" spans="1:3" x14ac:dyDescent="0.2">
      <c r="A3022" s="3" t="s">
        <v>41</v>
      </c>
      <c r="B3022" s="2">
        <v>9</v>
      </c>
      <c r="C3022" s="3" t="s">
        <v>12</v>
      </c>
    </row>
    <row r="3023" spans="1:3" x14ac:dyDescent="0.2">
      <c r="A3023" s="3" t="s">
        <v>41</v>
      </c>
      <c r="B3023" s="6">
        <v>9</v>
      </c>
      <c r="C3023" s="28" t="s">
        <v>12</v>
      </c>
    </row>
    <row r="3024" spans="1:3" x14ac:dyDescent="0.2">
      <c r="A3024" s="3" t="s">
        <v>41</v>
      </c>
      <c r="B3024" s="6">
        <v>9</v>
      </c>
      <c r="C3024" s="28" t="s">
        <v>12</v>
      </c>
    </row>
    <row r="3025" spans="1:3" x14ac:dyDescent="0.2">
      <c r="A3025" s="3" t="s">
        <v>41</v>
      </c>
      <c r="B3025" s="6">
        <v>9</v>
      </c>
      <c r="C3025" s="28" t="s">
        <v>12</v>
      </c>
    </row>
    <row r="3026" spans="1:3" x14ac:dyDescent="0.2">
      <c r="A3026" s="3" t="s">
        <v>41</v>
      </c>
      <c r="B3026" s="6">
        <v>9</v>
      </c>
      <c r="C3026" s="28" t="s">
        <v>12</v>
      </c>
    </row>
    <row r="3027" spans="1:3" x14ac:dyDescent="0.2">
      <c r="A3027" s="3" t="s">
        <v>41</v>
      </c>
      <c r="B3027" s="6">
        <v>9</v>
      </c>
      <c r="C3027" s="28" t="s">
        <v>12</v>
      </c>
    </row>
    <row r="3028" spans="1:3" x14ac:dyDescent="0.2">
      <c r="A3028" s="3" t="s">
        <v>41</v>
      </c>
      <c r="B3028" s="6">
        <v>9</v>
      </c>
      <c r="C3028" s="28" t="s">
        <v>12</v>
      </c>
    </row>
    <row r="3029" spans="1:3" x14ac:dyDescent="0.2">
      <c r="A3029" s="3" t="s">
        <v>41</v>
      </c>
      <c r="B3029" s="6">
        <v>9</v>
      </c>
      <c r="C3029" s="28" t="s">
        <v>12</v>
      </c>
    </row>
    <row r="3030" spans="1:3" x14ac:dyDescent="0.2">
      <c r="A3030" s="3" t="s">
        <v>41</v>
      </c>
      <c r="B3030" s="2">
        <v>10</v>
      </c>
      <c r="C3030" s="3" t="s">
        <v>12</v>
      </c>
    </row>
    <row r="3031" spans="1:3" x14ac:dyDescent="0.2">
      <c r="A3031" s="3" t="s">
        <v>41</v>
      </c>
      <c r="B3031" s="2">
        <v>10</v>
      </c>
      <c r="C3031" s="3" t="s">
        <v>12</v>
      </c>
    </row>
    <row r="3032" spans="1:3" x14ac:dyDescent="0.2">
      <c r="A3032" s="3" t="s">
        <v>41</v>
      </c>
      <c r="B3032" s="2">
        <v>10</v>
      </c>
      <c r="C3032" s="3" t="s">
        <v>12</v>
      </c>
    </row>
    <row r="3033" spans="1:3" x14ac:dyDescent="0.2">
      <c r="A3033" s="3" t="s">
        <v>41</v>
      </c>
      <c r="B3033" s="2">
        <v>10</v>
      </c>
      <c r="C3033" s="3" t="s">
        <v>12</v>
      </c>
    </row>
    <row r="3034" spans="1:3" x14ac:dyDescent="0.2">
      <c r="A3034" s="3" t="s">
        <v>41</v>
      </c>
      <c r="B3034" s="7">
        <v>10</v>
      </c>
      <c r="C3034" t="s">
        <v>12</v>
      </c>
    </row>
    <row r="3035" spans="1:3" x14ac:dyDescent="0.2">
      <c r="A3035" s="3" t="s">
        <v>41</v>
      </c>
      <c r="B3035" s="7">
        <v>10</v>
      </c>
      <c r="C3035" t="s">
        <v>12</v>
      </c>
    </row>
    <row r="3036" spans="1:3" x14ac:dyDescent="0.2">
      <c r="A3036" s="3" t="s">
        <v>41</v>
      </c>
      <c r="B3036" s="6">
        <v>4</v>
      </c>
      <c r="C3036" s="28" t="s">
        <v>7</v>
      </c>
    </row>
    <row r="3037" spans="1:3" x14ac:dyDescent="0.2">
      <c r="A3037" s="3" t="s">
        <v>41</v>
      </c>
      <c r="B3037" s="6">
        <v>4</v>
      </c>
      <c r="C3037" s="28" t="s">
        <v>7</v>
      </c>
    </row>
  </sheetData>
  <phoneticPr fontId="0" type="noConversion"/>
  <pageMargins left="0.75" right="0.75" top="1" bottom="1" header="0.5" footer="0.5"/>
  <pageSetup orientation="portrait" r:id="rId2"/>
  <headerFooter alignWithMargins="0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Partial Mortality</vt:lpstr>
      <vt:lpstr>GeometricMean</vt:lpstr>
      <vt:lpstr>Normality</vt:lpstr>
      <vt:lpstr>SkewnessCalc</vt:lpstr>
      <vt:lpstr>Species Frequency</vt:lpstr>
    </vt:vector>
  </TitlesOfParts>
  <Company>Hawaii Institute of Marine Biology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K. Brown</dc:creator>
  <cp:lastModifiedBy>Brown, Eric</cp:lastModifiedBy>
  <cp:lastPrinted>2002-12-18T03:35:48Z</cp:lastPrinted>
  <dcterms:created xsi:type="dcterms:W3CDTF">2000-10-04T17:53:35Z</dcterms:created>
  <dcterms:modified xsi:type="dcterms:W3CDTF">2013-02-20T21:22:32Z</dcterms:modified>
</cp:coreProperties>
</file>