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donaldshade/Documents/GitHub/bible-word-find-kriol/"/>
    </mc:Choice>
  </mc:AlternateContent>
  <xr:revisionPtr revIDLastSave="0" documentId="13_ncr:1_{3D87C0D1-DDA1-DB46-8BCD-CF2F4BB3A58A}" xr6:coauthVersionLast="45" xr6:coauthVersionMax="45" xr10:uidLastSave="{00000000-0000-0000-0000-000000000000}"/>
  <bookViews>
    <workbookView xWindow="-25600" yWindow="0" windowWidth="25600" windowHeight="18000" xr2:uid="{00000000-000D-0000-FFFF-FFFF00000000}"/>
  </bookViews>
  <sheets>
    <sheet name="Steps and puzzles fi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3" i="1"/>
  <c r="R3" i="1" l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N42" i="1"/>
  <c r="N34" i="1"/>
  <c r="N35" i="1"/>
  <c r="N36" i="1"/>
  <c r="N37" i="1"/>
  <c r="N38" i="1"/>
  <c r="N39" i="1"/>
  <c r="N40" i="1"/>
  <c r="N41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Q33" i="1"/>
  <c r="P33" i="1"/>
  <c r="N33" i="1"/>
  <c r="Q32" i="1"/>
  <c r="P32" i="1"/>
  <c r="N32" i="1"/>
  <c r="Q31" i="1"/>
  <c r="P31" i="1"/>
  <c r="N31" i="1"/>
  <c r="Q30" i="1"/>
  <c r="P30" i="1" s="1"/>
  <c r="N30" i="1"/>
  <c r="Q29" i="1"/>
  <c r="P29" i="1"/>
  <c r="N29" i="1"/>
  <c r="Q24" i="1"/>
  <c r="P24" i="1"/>
  <c r="N24" i="1"/>
  <c r="Q28" i="1"/>
  <c r="P28" i="1"/>
  <c r="N28" i="1"/>
  <c r="Q27" i="1"/>
  <c r="P27" i="1"/>
  <c r="N27" i="1"/>
  <c r="Q26" i="1"/>
  <c r="P26" i="1" s="1"/>
  <c r="N26" i="1"/>
  <c r="Q25" i="1"/>
  <c r="P25" i="1"/>
  <c r="N25" i="1"/>
  <c r="Q23" i="1"/>
  <c r="P23" i="1"/>
  <c r="N23" i="1"/>
  <c r="Q22" i="1"/>
  <c r="P22" i="1" s="1"/>
  <c r="N22" i="1"/>
  <c r="Q21" i="1"/>
  <c r="P21" i="1"/>
  <c r="N21" i="1"/>
  <c r="Q20" i="1"/>
  <c r="P20" i="1"/>
  <c r="N20" i="1"/>
  <c r="Q19" i="1"/>
  <c r="P19" i="1"/>
  <c r="N19" i="1"/>
  <c r="Q18" i="1"/>
  <c r="P18" i="1" s="1"/>
  <c r="N18" i="1"/>
  <c r="Q17" i="1"/>
  <c r="P17" i="1"/>
  <c r="N17" i="1"/>
  <c r="Q16" i="1"/>
  <c r="P16" i="1"/>
  <c r="N16" i="1"/>
  <c r="Q15" i="1"/>
  <c r="P15" i="1"/>
  <c r="N15" i="1"/>
  <c r="Q14" i="1"/>
  <c r="P14" i="1" s="1"/>
  <c r="N14" i="1"/>
  <c r="Q13" i="1"/>
  <c r="P13" i="1"/>
  <c r="N13" i="1"/>
  <c r="Q12" i="1"/>
  <c r="P12" i="1"/>
  <c r="N12" i="1"/>
  <c r="Q11" i="1"/>
  <c r="P11" i="1"/>
  <c r="N11" i="1"/>
  <c r="Q10" i="1"/>
  <c r="P10" i="1" s="1"/>
  <c r="N10" i="1"/>
  <c r="Q9" i="1"/>
  <c r="P9" i="1"/>
  <c r="N9" i="1"/>
  <c r="Q8" i="1"/>
  <c r="P8" i="1"/>
  <c r="N8" i="1"/>
  <c r="Q7" i="1"/>
  <c r="P7" i="1"/>
  <c r="N7" i="1"/>
  <c r="Q5" i="1"/>
  <c r="P5" i="1"/>
  <c r="N5" i="1"/>
  <c r="Q4" i="1"/>
  <c r="P4" i="1"/>
  <c r="N4" i="1"/>
  <c r="Q3" i="1"/>
  <c r="P3" i="1"/>
  <c r="N3" i="1"/>
  <c r="Q6" i="1"/>
  <c r="P6" i="1" s="1"/>
  <c r="N6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3" i="1"/>
  <c r="K97" i="1" l="1"/>
  <c r="K83" i="1"/>
  <c r="K67" i="1"/>
  <c r="K51" i="1"/>
  <c r="K35" i="1"/>
  <c r="K19" i="1"/>
  <c r="K4" i="1"/>
  <c r="K7" i="1"/>
  <c r="K8" i="1"/>
  <c r="K11" i="1"/>
  <c r="K12" i="1"/>
  <c r="K15" i="1"/>
  <c r="K16" i="1"/>
  <c r="K20" i="1"/>
  <c r="K23" i="1"/>
  <c r="K24" i="1"/>
  <c r="K27" i="1"/>
  <c r="K28" i="1"/>
  <c r="K31" i="1"/>
  <c r="K32" i="1"/>
  <c r="K36" i="1"/>
  <c r="K37" i="1"/>
  <c r="K38" i="1"/>
  <c r="K39" i="1"/>
  <c r="K40" i="1"/>
  <c r="K43" i="1"/>
  <c r="K44" i="1"/>
  <c r="K47" i="1"/>
  <c r="K48" i="1"/>
  <c r="K52" i="1"/>
  <c r="K53" i="1"/>
  <c r="K55" i="1"/>
  <c r="K56" i="1"/>
  <c r="K59" i="1"/>
  <c r="K60" i="1"/>
  <c r="K63" i="1"/>
  <c r="K64" i="1"/>
  <c r="K68" i="1"/>
  <c r="K71" i="1"/>
  <c r="K72" i="1"/>
  <c r="K75" i="1"/>
  <c r="K76" i="1"/>
  <c r="K79" i="1"/>
  <c r="K80" i="1"/>
  <c r="K84" i="1"/>
  <c r="K85" i="1"/>
  <c r="K86" i="1"/>
  <c r="K88" i="1"/>
  <c r="K89" i="1"/>
  <c r="K91" i="1"/>
  <c r="K92" i="1"/>
  <c r="K94" i="1"/>
  <c r="K95" i="1"/>
  <c r="K98" i="1"/>
  <c r="K100" i="1"/>
  <c r="K101" i="1"/>
  <c r="K103" i="1"/>
  <c r="K104" i="1"/>
  <c r="K106" i="1"/>
  <c r="K107" i="1"/>
  <c r="K109" i="1"/>
  <c r="K110" i="1"/>
  <c r="K112" i="1"/>
  <c r="K113" i="1"/>
  <c r="K114" i="1"/>
  <c r="K115" i="1"/>
  <c r="K116" i="1"/>
  <c r="K117" i="1"/>
  <c r="K118" i="1"/>
  <c r="K119" i="1"/>
  <c r="K120" i="1"/>
  <c r="K121" i="1"/>
  <c r="K3" i="1"/>
  <c r="A110" i="1"/>
  <c r="A107" i="1"/>
  <c r="A104" i="1"/>
  <c r="A101" i="1"/>
  <c r="A98" i="1"/>
  <c r="A95" i="1"/>
  <c r="A92" i="1"/>
  <c r="A89" i="1"/>
  <c r="A86" i="1"/>
  <c r="A80" i="1"/>
  <c r="A76" i="1"/>
  <c r="A72" i="1"/>
  <c r="A68" i="1"/>
  <c r="A64" i="1"/>
  <c r="A60" i="1"/>
  <c r="A56" i="1"/>
  <c r="A53" i="1"/>
  <c r="A52" i="1"/>
  <c r="A48" i="1"/>
  <c r="A44" i="1"/>
  <c r="A40" i="1"/>
  <c r="A33" i="1"/>
  <c r="A32" i="1"/>
  <c r="A28" i="1"/>
  <c r="A24" i="1"/>
  <c r="A20" i="1"/>
  <c r="A17" i="1"/>
  <c r="A16" i="1"/>
  <c r="A12" i="1"/>
  <c r="A8" i="1"/>
  <c r="A4" i="1"/>
  <c r="K17" i="1" l="1"/>
  <c r="K33" i="1"/>
  <c r="A13" i="1"/>
  <c r="A54" i="1"/>
  <c r="K54" i="1" s="1"/>
  <c r="A93" i="1"/>
  <c r="A102" i="1"/>
  <c r="A111" i="1"/>
  <c r="K111" i="1" s="1"/>
  <c r="A65" i="1"/>
  <c r="A90" i="1"/>
  <c r="A99" i="1"/>
  <c r="A108" i="1"/>
  <c r="A29" i="1"/>
  <c r="A49" i="1"/>
  <c r="A45" i="1"/>
  <c r="K45" i="1" s="1"/>
  <c r="A61" i="1"/>
  <c r="K61" i="1" s="1"/>
  <c r="A81" i="1"/>
  <c r="A18" i="1"/>
  <c r="K18" i="1" s="1"/>
  <c r="A34" i="1"/>
  <c r="A9" i="1"/>
  <c r="A25" i="1"/>
  <c r="A69" i="1"/>
  <c r="K69" i="1" s="1"/>
  <c r="A5" i="1"/>
  <c r="A21" i="1"/>
  <c r="K21" i="1" s="1"/>
  <c r="A41" i="1"/>
  <c r="A57" i="1"/>
  <c r="A73" i="1"/>
  <c r="A87" i="1"/>
  <c r="A96" i="1"/>
  <c r="K96" i="1" s="1"/>
  <c r="A105" i="1"/>
  <c r="A77" i="1"/>
  <c r="A66" i="1"/>
  <c r="A10" i="1" l="1"/>
  <c r="A42" i="1"/>
  <c r="A26" i="1"/>
  <c r="A82" i="1"/>
  <c r="A30" i="1"/>
  <c r="A14" i="1"/>
  <c r="K90" i="1"/>
  <c r="K9" i="1"/>
  <c r="K29" i="1"/>
  <c r="K77" i="1"/>
  <c r="K34" i="1"/>
  <c r="K102" i="1"/>
  <c r="K13" i="1"/>
  <c r="K41" i="1"/>
  <c r="K65" i="1"/>
  <c r="K81" i="1"/>
  <c r="K99" i="1"/>
  <c r="K108" i="1"/>
  <c r="K93" i="1"/>
  <c r="A22" i="1"/>
  <c r="A62" i="1"/>
  <c r="A6" i="1"/>
  <c r="A46" i="1"/>
  <c r="A74" i="1"/>
  <c r="A58" i="1"/>
  <c r="A70" i="1"/>
  <c r="A50" i="1"/>
  <c r="K49" i="1"/>
  <c r="K66" i="1"/>
  <c r="K87" i="1"/>
  <c r="K5" i="1"/>
  <c r="K25" i="1"/>
  <c r="K57" i="1"/>
  <c r="K73" i="1"/>
  <c r="K105" i="1"/>
  <c r="A78" i="1"/>
  <c r="K50" i="1" l="1"/>
  <c r="K74" i="1"/>
  <c r="K30" i="1"/>
  <c r="K26" i="1"/>
  <c r="K78" i="1"/>
  <c r="K70" i="1"/>
  <c r="K6" i="1"/>
  <c r="K62" i="1"/>
  <c r="K58" i="1"/>
  <c r="K14" i="1"/>
  <c r="K42" i="1"/>
  <c r="K10" i="1"/>
  <c r="K46" i="1"/>
  <c r="K22" i="1"/>
  <c r="K82" i="1"/>
</calcChain>
</file>

<file path=xl/sharedStrings.xml><?xml version="1.0" encoding="utf-8"?>
<sst xmlns="http://schemas.openxmlformats.org/spreadsheetml/2006/main" count="573" uniqueCount="116">
  <si>
    <t>Table 1</t>
  </si>
  <si>
    <t>Level number</t>
  </si>
  <si>
    <t>Puzzle number</t>
  </si>
  <si>
    <t>Name of story including scripture reference in brackets</t>
  </si>
  <si>
    <t>Banner picture for story</t>
  </si>
  <si>
    <t>Audio file</t>
  </si>
  <si>
    <t>Paratext file to generate words from</t>
  </si>
  <si>
    <t>Grid size</t>
  </si>
  <si>
    <t>Number of words to generate</t>
  </si>
  <si>
    <t>Number of letters per word to generate from</t>
  </si>
  <si>
    <t>Jisas bin stapam win en weib (Mak 4:35-41)</t>
  </si>
  <si>
    <t>Mak4.jpg</t>
  </si>
  <si>
    <t>3 x 3</t>
  </si>
  <si>
    <t>4 x 4</t>
  </si>
  <si>
    <t>5 x 5</t>
  </si>
  <si>
    <t>3, 4, &amp; 5</t>
  </si>
  <si>
    <t>Jisas bin weikimap Lesaras brom dedbala (Jon 11:38-44)</t>
  </si>
  <si>
    <t>Lazarus.jpg</t>
  </si>
  <si>
    <t>Jisas bin bon (Methyu 1:18-25)</t>
  </si>
  <si>
    <t>Methyu1.jpg</t>
  </si>
  <si>
    <t>Jona bin jingat langa God (Jona 2:1-10)</t>
  </si>
  <si>
    <t>Jona.jpg</t>
  </si>
  <si>
    <t>Pida bin meigim wan leimbala men gudwan (Eks 3:1-10)</t>
  </si>
  <si>
    <t>Eks3.jpg</t>
  </si>
  <si>
    <t>Josef en im braja olabat (Jenasis 37:1-11)</t>
  </si>
  <si>
    <t>Jenasis37.jpg</t>
  </si>
  <si>
    <t>Thribala fishamen (Lul 5:1-11)</t>
  </si>
  <si>
    <t>Luk5.jpg</t>
  </si>
  <si>
    <t>Detlot speshalwan klos blanga ola Kristjan pipul (Ifishans 6:10-20)</t>
  </si>
  <si>
    <t>Ifishans.jpg</t>
  </si>
  <si>
    <t>Kriol MRK_4 35-41.mp3</t>
  </si>
  <si>
    <t>10 x 10</t>
  </si>
  <si>
    <t>Kriol JONAH 2.mp3</t>
  </si>
  <si>
    <t>Kriol ACT_3 1-10.mp3</t>
  </si>
  <si>
    <t>Kriol EPH_6 10-20.mp3</t>
  </si>
  <si>
    <t>Raida langa waitwan hos (Rebaleishan 19:11-21)</t>
  </si>
  <si>
    <t>Rebaleishan.jpg</t>
  </si>
  <si>
    <t>6 x 6</t>
  </si>
  <si>
    <t>7 x 7</t>
  </si>
  <si>
    <t>5, 6 &amp; 7</t>
  </si>
  <si>
    <t>Detlot 7 san blanga Seba (Eks 19:11-22)</t>
  </si>
  <si>
    <t>Ephesus.jpg</t>
  </si>
  <si>
    <t>Pol bin prei blanga olabat (Kaloshans 1:3-14)</t>
  </si>
  <si>
    <t>Kaloshans.jpg</t>
  </si>
  <si>
    <t>Wan lowamen bin wandi trikim Jisas (Luk 10:25-37)</t>
  </si>
  <si>
    <t>Luk10.jpg</t>
  </si>
  <si>
    <t>Seitin bin temtimbat Jisas (Luk 4:1-13)</t>
  </si>
  <si>
    <t>Temptation.jpg</t>
  </si>
  <si>
    <t>Jisas en im braja olabat (Hibrus 2:5-18)</t>
  </si>
  <si>
    <t>FesPida3.jpg</t>
  </si>
  <si>
    <t>Teiknodis langa det trubalawan wed (Kaloshans 2:6-19)</t>
  </si>
  <si>
    <t>Joshuwa bin bidim ola Emarait pipul (Joshuwa 10:1-15)</t>
  </si>
  <si>
    <t>Joshuwa.jpg</t>
  </si>
  <si>
    <t>Jisas bin fidim 5,000 men (Mak 6:30-44)</t>
  </si>
  <si>
    <t>Mak6.jpg</t>
  </si>
  <si>
    <t>God na meigim wi laigim gija (Fes Jon 4:7-21)</t>
  </si>
  <si>
    <t>Lovelight.jpg</t>
  </si>
  <si>
    <t>Kristjan pipul garra abum trabul blanga gudbala ting  (Fes Pida 3:8-22)</t>
  </si>
  <si>
    <t>Kriol LUK_4 1-13.mp3</t>
  </si>
  <si>
    <t>Kriol MRK_6 30-44 .mp3</t>
  </si>
  <si>
    <t>Nogudbala spirit en bigibigi (Mak 5:1-20)</t>
  </si>
  <si>
    <t>Mak5.jpg</t>
  </si>
  <si>
    <t>7 &amp; 8</t>
  </si>
  <si>
    <t>7, 8, 9 &amp; 10</t>
  </si>
  <si>
    <t>Mosis en ola pipul bin preisim God (Eksadas 15:1-21)</t>
  </si>
  <si>
    <t>Eksadas15.jpg</t>
  </si>
  <si>
    <t>Nikadimas bin kaman langa Jisas (Jon 3:1-21)</t>
  </si>
  <si>
    <t>Nicodemus.jpg</t>
  </si>
  <si>
    <t>God bin kilim ola feswan san (Eksadas 12:21-42)</t>
  </si>
  <si>
    <t>Eksadas12.jpg</t>
  </si>
  <si>
    <t>Dubala bin dagat daga (Jenasis 3:1-24)</t>
  </si>
  <si>
    <t>Jenasis3.jpg</t>
  </si>
  <si>
    <t>Denyul langa det hol weya ola laiyan oldei jidan (Denyul 6:1-28)</t>
  </si>
  <si>
    <t xml:space="preserve"> Denyul6.jpg</t>
  </si>
  <si>
    <t>God bin meigim ebrijing (Jenasis 1:1-2:3)</t>
  </si>
  <si>
    <t>Jenasis1.jpg</t>
  </si>
  <si>
    <t>Ilaija en detlot mesinja blanga Beil (Fes Kings 18:1-40)</t>
  </si>
  <si>
    <t>Elijah.jpg</t>
  </si>
  <si>
    <t>Deibid bin bidim Galaiyath (Fes Semyul 17:1-58)</t>
  </si>
  <si>
    <t>David.jpg</t>
  </si>
  <si>
    <t>Kriol MRK 5 1-20.mp3</t>
  </si>
  <si>
    <t>Kriol GEN_1&amp;2 4.mp3</t>
  </si>
  <si>
    <t>3, 4, 5, 6, 7, 8, 9 &amp;10</t>
  </si>
  <si>
    <t>12</t>
  </si>
  <si>
    <t>15</t>
  </si>
  <si>
    <t>Mark 4 35-41 A.txt</t>
  </si>
  <si>
    <t>John 11 38-44 A.txt</t>
  </si>
  <si>
    <t>Matthew 1 18-25 A.txt</t>
  </si>
  <si>
    <t>Jonah 2 1-10 A.txt</t>
  </si>
  <si>
    <t>Acts 3 1-10 A.txt</t>
  </si>
  <si>
    <t>Genesis 37 1-11 A.txt</t>
  </si>
  <si>
    <t>Luke 5 1-11 A.txt</t>
  </si>
  <si>
    <t>Ephesians 6 10-20 A.txt</t>
  </si>
  <si>
    <t>Revelation 19 11-21 A.txt</t>
  </si>
  <si>
    <t>Acts 19 11-22 A.txt</t>
  </si>
  <si>
    <t>Collossians 1 3-14 A.txt</t>
  </si>
  <si>
    <t>Luke 10 25-37 A.txt</t>
  </si>
  <si>
    <t>Luke 4 1-13 A.txt</t>
  </si>
  <si>
    <t>hebrews 2 5-18 A.txt</t>
  </si>
  <si>
    <t>Collosians 2 6-19 A.txt</t>
  </si>
  <si>
    <t>Joshua 10 1-15 A.txt</t>
  </si>
  <si>
    <t>Mark 6 30-44 A.txt</t>
  </si>
  <si>
    <t>Mark 5 1-20 A.txt</t>
  </si>
  <si>
    <t>Exodus 15 1-21 A.txt</t>
  </si>
  <si>
    <t>John 3 1-21 A.txt</t>
  </si>
  <si>
    <t>Exodus 12 21-42 A.txt</t>
  </si>
  <si>
    <t>Gen 3 1-24 A.txt</t>
  </si>
  <si>
    <t>Daniel 6 1-28 A.txt</t>
  </si>
  <si>
    <t>Min Word Letters</t>
  </si>
  <si>
    <t>Max Word Letters</t>
  </si>
  <si>
    <t>Genesis 1_2 1-4 A.txt</t>
  </si>
  <si>
    <t>Genesis 1 2 1-4 A.txt</t>
  </si>
  <si>
    <t>John1 4 7-21 A.txt</t>
  </si>
  <si>
    <t>Peter1 3 8-22 A.txt</t>
  </si>
  <si>
    <t>Kings1 18 1-40 A.txt</t>
  </si>
  <si>
    <t>Samuel1 17 1-58 A.txt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</si>
</sst>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5"/>
      <color rgb="FF0000CD"/>
      <name val="Consolas"/>
      <family val="2"/>
    </font>
    <font>
      <sz val="10"/>
      <color indexed="8"/>
      <name val="Helvetica Neue"/>
      <family val="2"/>
    </font>
    <font>
      <b/>
      <sz val="10"/>
      <color indexed="8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3" borderId="2" xfId="0" applyNumberFormat="1" applyFont="1" applyFill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2" fillId="3" borderId="5" xfId="0" applyNumberFormat="1" applyFont="1" applyFill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49" fontId="0" fillId="0" borderId="9" xfId="0" applyNumberFormat="1" applyFont="1" applyBorder="1" applyAlignment="1">
      <alignment vertical="top" wrapText="1"/>
    </xf>
    <xf numFmtId="49" fontId="0" fillId="0" borderId="10" xfId="0" applyNumberFormat="1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49" fontId="0" fillId="0" borderId="11" xfId="0" applyNumberFormat="1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  <xf numFmtId="49" fontId="0" fillId="0" borderId="13" xfId="0" applyNumberFormat="1" applyFont="1" applyBorder="1" applyAlignment="1">
      <alignment vertical="top" wrapText="1"/>
    </xf>
    <xf numFmtId="0" fontId="0" fillId="0" borderId="14" xfId="0" applyNumberFormat="1" applyFont="1" applyBorder="1" applyAlignment="1">
      <alignment vertical="top" wrapText="1"/>
    </xf>
    <xf numFmtId="49" fontId="0" fillId="0" borderId="15" xfId="0" applyNumberFormat="1" applyFont="1" applyBorder="1" applyAlignment="1">
      <alignment vertical="top" wrapText="1"/>
    </xf>
    <xf numFmtId="0" fontId="0" fillId="0" borderId="16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2" fillId="4" borderId="5" xfId="0" applyNumberFormat="1" applyFont="1" applyFill="1" applyBorder="1" applyAlignment="1">
      <alignment vertical="top" wrapText="1"/>
    </xf>
    <xf numFmtId="49" fontId="0" fillId="0" borderId="17" xfId="0" applyNumberFormat="1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49" fontId="4" fillId="0" borderId="7" xfId="0" applyNumberFormat="1" applyFont="1" applyBorder="1" applyAlignment="1">
      <alignment vertical="top" wrapText="1"/>
    </xf>
    <xf numFmtId="49" fontId="4" fillId="0" borderId="4" xfId="0" applyNumberFormat="1" applyFont="1" applyBorder="1" applyAlignment="1">
      <alignment vertical="top" wrapText="1"/>
    </xf>
    <xf numFmtId="0" fontId="4" fillId="0" borderId="0" xfId="0" applyNumberFormat="1" applyFont="1" applyAlignment="1">
      <alignment vertical="top" wrapText="1"/>
    </xf>
    <xf numFmtId="49" fontId="5" fillId="2" borderId="1" xfId="0" applyNumberFormat="1" applyFont="1" applyFill="1" applyBorder="1" applyAlignment="1">
      <alignment vertical="top" wrapText="1"/>
    </xf>
    <xf numFmtId="49" fontId="4" fillId="0" borderId="8" xfId="0" applyNumberFormat="1" applyFont="1" applyBorder="1" applyAlignment="1">
      <alignment vertical="top" wrapText="1"/>
    </xf>
    <xf numFmtId="49" fontId="4" fillId="0" borderId="10" xfId="0" applyNumberFormat="1" applyFont="1" applyBorder="1" applyAlignment="1">
      <alignment vertical="top" wrapText="1"/>
    </xf>
    <xf numFmtId="49" fontId="4" fillId="0" borderId="12" xfId="0" applyNumberFormat="1" applyFont="1" applyBorder="1" applyAlignment="1">
      <alignment vertical="top" wrapText="1"/>
    </xf>
    <xf numFmtId="49" fontId="4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A5A5A5"/>
      <rgbColor rgb="FF8DF90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21"/>
  <sheetViews>
    <sheetView showGridLines="0" tabSelected="1" workbookViewId="0">
      <pane xSplit="1" ySplit="2" topLeftCell="B111" activePane="bottomRight" state="frozen"/>
      <selection pane="topRight"/>
      <selection pane="bottomLeft"/>
      <selection pane="bottomRight" activeCell="F109" sqref="F109:F111"/>
    </sheetView>
  </sheetViews>
  <sheetFormatPr baseColWidth="10" defaultColWidth="16.33203125" defaultRowHeight="20" customHeight="1" x14ac:dyDescent="0.15"/>
  <cols>
    <col min="1" max="3" width="16.33203125" style="1" customWidth="1"/>
    <col min="4" max="4" width="16.33203125" style="35" customWidth="1"/>
    <col min="5" max="8" width="16.33203125" style="1" customWidth="1"/>
    <col min="9" max="9" width="20.5" style="1" customWidth="1"/>
    <col min="10" max="10" width="62.1640625" style="1" customWidth="1"/>
    <col min="11" max="11" width="70.6640625" style="1" customWidth="1"/>
    <col min="12" max="256" width="16.33203125" style="1" customWidth="1"/>
  </cols>
  <sheetData>
    <row r="1" spans="1:18" ht="27.75" customHeight="1" x14ac:dyDescent="0.15">
      <c r="A1" s="36" t="s">
        <v>0</v>
      </c>
      <c r="B1" s="36"/>
      <c r="C1" s="36"/>
      <c r="D1" s="36"/>
      <c r="E1" s="36"/>
      <c r="F1" s="36"/>
      <c r="G1" s="36"/>
      <c r="H1" s="36"/>
      <c r="I1" s="36"/>
    </row>
    <row r="2" spans="1:18" ht="56.25" customHeight="1" x14ac:dyDescent="0.15">
      <c r="A2" s="2" t="s">
        <v>1</v>
      </c>
      <c r="B2" s="2" t="s">
        <v>2</v>
      </c>
      <c r="C2" s="2" t="s">
        <v>3</v>
      </c>
      <c r="D2" s="31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31" t="s">
        <v>9</v>
      </c>
      <c r="J2" s="27"/>
      <c r="N2" s="30" t="s">
        <v>108</v>
      </c>
      <c r="P2" s="30" t="s">
        <v>109</v>
      </c>
    </row>
    <row r="3" spans="1:18" ht="44.25" customHeight="1" x14ac:dyDescent="0.15">
      <c r="A3" s="3">
        <v>1</v>
      </c>
      <c r="B3" s="4">
        <v>1</v>
      </c>
      <c r="C3" s="5" t="s">
        <v>10</v>
      </c>
      <c r="D3" s="29" t="s">
        <v>11</v>
      </c>
      <c r="E3" s="6"/>
      <c r="F3" s="29" t="s">
        <v>85</v>
      </c>
      <c r="G3" s="5" t="s">
        <v>12</v>
      </c>
      <c r="H3" s="7">
        <v>2</v>
      </c>
      <c r="I3" s="7">
        <v>3</v>
      </c>
      <c r="J3" s="1" t="str">
        <f>IF(A3=A2,"",_xlfn.CONCAT("db.execSQL(levelString+",CHAR(34),"(",A3,",","\",CHAR(34),C3,"\",CHAR(34),,", 0, ",CHAR(34),"+",CHAR(34),"\",CHAR(34),LOWER(D3),"\",CHAR(34), " , ",CHAR(34),"+",CHAR(34),"\",CHAR(34),LOWER(SUBSTITUTE(SUBSTITUTE(F3," ","_"),"-","_")),"\",CHAR(34),")",CHAR(34),")"))</f>
        <v>db.execSQL(levelString+"(1,\"Jisas bin stapam win en weib (Mak 4:35-41)\", 0, "+"\"mak4.jpg\" , "+"\"mark_4_35_41_a.txt\")")</v>
      </c>
      <c r="K3" s="1" t="str">
        <f>IF(B3="","",_xlfn.CONCAT("db.execSQL(",CHAR(34),"INSERT INTO $PUZZLE_TABLE_NAME ( $PUZZLE_COL_1, $PUZZLE_COL_2, $PUZZLE_COL_3,$PUZZLE_COL_4,$PUZZLE_COL_5,$PUZZLE_COL_6,$PUZZLE_COL_7,$PUZZLE_COL_8) VALUES(",B3,",",M3,", ",H3,",0,",CHAR(34),L3,CHAR(34),",",A3,",",N3,",",P3,")",CHAR(34),")"))</f>
        <v>db.execSQL("INSERT INTO $PUZZLE_TABLE_NAME ( $PUZZLE_COL_1, $PUZZLE_COL_2, $PUZZLE_COL_3,$PUZZLE_COL_4,$PUZZLE_COL_5,$PUZZLE_COL_6,$PUZZLE_COL_7,$PUZZLE_COL_8) VALUES(1,3 , 2,0,"+"\"NULL\""+",1,3,3)")</v>
      </c>
      <c r="L3" s="1" t="str">
        <f>_xlfn.CONCAT("+",CHAR(34),IF(E3="",_xlfn.CONCAT("\",CHAR(34),"NULL","\",CHAR(34)),_xlfn.CONCAT("\",CHAR(34),LOWER(SUBSTITUTE(SUBSTITUTE(SUBSTITUTE(E3," ","_"),"&amp;","_"),"-","_")),"\",CHAR(34))),CHAR(34),"+")</f>
        <v>+"\"NULL\""+</v>
      </c>
      <c r="M3" s="1" t="str">
        <f>LEFT(G3,SEARCH("x",G3)-1)</f>
        <v xml:space="preserve">3 </v>
      </c>
      <c r="N3" s="1">
        <f t="shared" ref="N3:N33" si="0">IF(MIN(I3)=0,O3,I3)</f>
        <v>3</v>
      </c>
      <c r="O3" s="1" t="e">
        <f>LEFT(I3,IF(ISNUMBER(SEARCH(",",I3)),SEARCH(",",I3)-1,SEARCH("&amp;",I3)-1))</f>
        <v>#VALUE!</v>
      </c>
      <c r="P3" s="1">
        <f t="shared" ref="P3:P33" si="1">IF(MAX(I3)=0,Q3,I3)</f>
        <v>3</v>
      </c>
      <c r="Q3" s="1" t="e">
        <f t="shared" ref="Q3:Q33" si="2">RIGHT(I3,LEN(I3)-SEARCH("&amp;",I3))</f>
        <v>#VALUE!</v>
      </c>
      <c r="R3" s="1" t="str">
        <f>LOWER(SUBSTITUTE(F3," ","_"))</f>
        <v>mark_4_35-41_a.txt</v>
      </c>
    </row>
    <row r="4" spans="1:18" ht="44" customHeight="1" x14ac:dyDescent="0.15">
      <c r="A4" s="8">
        <f>A3</f>
        <v>1</v>
      </c>
      <c r="B4" s="9">
        <v>2</v>
      </c>
      <c r="C4" s="10" t="s">
        <v>10</v>
      </c>
      <c r="D4" s="28" t="s">
        <v>11</v>
      </c>
      <c r="E4" s="11"/>
      <c r="F4" s="29" t="s">
        <v>85</v>
      </c>
      <c r="G4" s="10" t="s">
        <v>13</v>
      </c>
      <c r="H4" s="12">
        <v>3</v>
      </c>
      <c r="I4" s="12">
        <v>4</v>
      </c>
      <c r="J4" s="1" t="str">
        <f t="shared" ref="J4:J67" si="3">IF(A4=A3,"",_xlfn.CONCAT("db.execSQL(levelString+",CHAR(34),"(",A4,",","\",CHAR(34),C4,"\",CHAR(34),,", 0, ",CHAR(34),"+",CHAR(34),"\",CHAR(34),LOWER(D4),"\",CHAR(34), " , ",CHAR(34),"+",CHAR(34),"\",CHAR(34),LOWER(SUBSTITUTE(SUBSTITUTE(F4," ","_"),"-","_")),"\",CHAR(34),")",CHAR(34),")"))</f>
        <v/>
      </c>
      <c r="K4" s="1" t="str">
        <f t="shared" ref="K4:K67" si="4">IF(B4="","",_xlfn.CONCAT("db.execSQL(",CHAR(34),"INSERT INTO $PUZZLE_TABLE_NAME ( $PUZZLE_COL_1, $PUZZLE_COL_2, $PUZZLE_COL_3,$PUZZLE_COL_4,$PUZZLE_COL_5,$PUZZLE_COL_6,$PUZZLE_COL_7,$PUZZLE_COL_8) VALUES(",B4,",",M4,", ",H4,",0,",CHAR(34),L4,CHAR(34),",",A4,",",N4,",",P4,")",CHAR(34),")"))</f>
        <v>db.execSQL("INSERT INTO $PUZZLE_TABLE_NAME ( $PUZZLE_COL_1, $PUZZLE_COL_2, $PUZZLE_COL_3,$PUZZLE_COL_4,$PUZZLE_COL_5,$PUZZLE_COL_6,$PUZZLE_COL_7,$PUZZLE_COL_8) VALUES(2,4 , 3,0,"+"\"NULL\""+",1,4,4)")</v>
      </c>
      <c r="L4" s="1" t="str">
        <f t="shared" ref="L4:L67" si="5">_xlfn.CONCAT("+",CHAR(34),IF(E4="",_xlfn.CONCAT("\",CHAR(34),"NULL","\",CHAR(34)),_xlfn.CONCAT("\",CHAR(34),LOWER(SUBSTITUTE(SUBSTITUTE(SUBSTITUTE(E4," ","_"),"&amp;","_"),"-","_")),"\",CHAR(34))),CHAR(34),"+")</f>
        <v>+"\"NULL\""+</v>
      </c>
      <c r="M4" s="1" t="str">
        <f t="shared" ref="M4:M67" si="6">LEFT(G4,SEARCH("x",G4)-1)</f>
        <v xml:space="preserve">4 </v>
      </c>
      <c r="N4" s="1">
        <f t="shared" si="0"/>
        <v>4</v>
      </c>
      <c r="O4" s="1" t="e">
        <f t="shared" ref="O4:O67" si="7">LEFT(I4,IF(ISNUMBER(SEARCH(",",I4)),SEARCH(",",I4)-1,SEARCH("&amp;",I4)-1))</f>
        <v>#VALUE!</v>
      </c>
      <c r="P4" s="1">
        <f t="shared" si="1"/>
        <v>4</v>
      </c>
      <c r="Q4" s="1" t="e">
        <f t="shared" si="2"/>
        <v>#VALUE!</v>
      </c>
    </row>
    <row r="5" spans="1:18" ht="44" customHeight="1" x14ac:dyDescent="0.15">
      <c r="A5" s="8">
        <f>A4</f>
        <v>1</v>
      </c>
      <c r="B5" s="9">
        <v>3</v>
      </c>
      <c r="C5" s="10" t="s">
        <v>10</v>
      </c>
      <c r="D5" s="28" t="s">
        <v>11</v>
      </c>
      <c r="E5" s="11"/>
      <c r="F5" s="29" t="s">
        <v>85</v>
      </c>
      <c r="G5" s="10" t="s">
        <v>14</v>
      </c>
      <c r="H5" s="12">
        <v>4</v>
      </c>
      <c r="I5" s="12">
        <v>5</v>
      </c>
      <c r="J5" s="1" t="str">
        <f t="shared" si="3"/>
        <v/>
      </c>
      <c r="K5" s="1" t="str">
        <f t="shared" si="4"/>
        <v>db.execSQL("INSERT INTO $PUZZLE_TABLE_NAME ( $PUZZLE_COL_1, $PUZZLE_COL_2, $PUZZLE_COL_3,$PUZZLE_COL_4,$PUZZLE_COL_5,$PUZZLE_COL_6,$PUZZLE_COL_7,$PUZZLE_COL_8) VALUES(3,5 , 4,0,"+"\"NULL\""+",1,5,5)")</v>
      </c>
      <c r="L5" s="1" t="str">
        <f t="shared" si="5"/>
        <v>+"\"NULL\""+</v>
      </c>
      <c r="M5" s="1" t="str">
        <f t="shared" si="6"/>
        <v xml:space="preserve">5 </v>
      </c>
      <c r="N5" s="1">
        <f t="shared" si="0"/>
        <v>5</v>
      </c>
      <c r="O5" s="1" t="e">
        <f t="shared" si="7"/>
        <v>#VALUE!</v>
      </c>
      <c r="P5" s="1">
        <f t="shared" si="1"/>
        <v>5</v>
      </c>
      <c r="Q5" s="1" t="e">
        <f t="shared" si="2"/>
        <v>#VALUE!</v>
      </c>
    </row>
    <row r="6" spans="1:18" ht="44" customHeight="1" x14ac:dyDescent="0.15">
      <c r="A6" s="8">
        <f>A5</f>
        <v>1</v>
      </c>
      <c r="B6" s="9">
        <v>4</v>
      </c>
      <c r="C6" s="10" t="s">
        <v>10</v>
      </c>
      <c r="D6" s="28" t="s">
        <v>11</v>
      </c>
      <c r="E6" s="11"/>
      <c r="F6" s="29" t="s">
        <v>85</v>
      </c>
      <c r="G6" s="10" t="s">
        <v>14</v>
      </c>
      <c r="H6" s="12">
        <v>5</v>
      </c>
      <c r="I6" s="10" t="s">
        <v>15</v>
      </c>
      <c r="J6" s="1" t="str">
        <f t="shared" si="3"/>
        <v/>
      </c>
      <c r="K6" s="1" t="str">
        <f t="shared" si="4"/>
        <v>db.execSQL("INSERT INTO $PUZZLE_TABLE_NAME ( $PUZZLE_COL_1, $PUZZLE_COL_2, $PUZZLE_COL_3,$PUZZLE_COL_4,$PUZZLE_COL_5,$PUZZLE_COL_6,$PUZZLE_COL_7,$PUZZLE_COL_8) VALUES(4,5 , 5,0,"+"\"NULL\""+",1,3, 5)")</v>
      </c>
      <c r="L6" s="1" t="str">
        <f t="shared" si="5"/>
        <v>+"\"NULL\""+</v>
      </c>
      <c r="M6" s="1" t="str">
        <f t="shared" si="6"/>
        <v xml:space="preserve">5 </v>
      </c>
      <c r="N6" s="1" t="str">
        <f t="shared" si="0"/>
        <v>3</v>
      </c>
      <c r="O6" s="1" t="str">
        <f t="shared" si="7"/>
        <v>3</v>
      </c>
      <c r="P6" s="1" t="str">
        <f t="shared" si="1"/>
        <v xml:space="preserve"> 5</v>
      </c>
      <c r="Q6" s="1" t="str">
        <f t="shared" si="2"/>
        <v xml:space="preserve"> 5</v>
      </c>
    </row>
    <row r="7" spans="1:18" ht="56" customHeight="1" x14ac:dyDescent="0.15">
      <c r="A7" s="13">
        <v>2</v>
      </c>
      <c r="B7" s="9">
        <v>5</v>
      </c>
      <c r="C7" s="10" t="s">
        <v>16</v>
      </c>
      <c r="D7" s="28" t="s">
        <v>17</v>
      </c>
      <c r="E7" s="11"/>
      <c r="F7" s="10" t="s">
        <v>86</v>
      </c>
      <c r="G7" s="10" t="s">
        <v>12</v>
      </c>
      <c r="H7" s="12">
        <v>2</v>
      </c>
      <c r="I7" s="12">
        <v>3</v>
      </c>
      <c r="J7" s="1" t="str">
        <f t="shared" si="3"/>
        <v>db.execSQL(levelString+"(2,\"Jisas bin weikimap Lesaras brom dedbala (Jon 11:38-44)\", 0, "+"\"lazarus.jpg\" , "+"\"john_11_38_44_a.txt\")")</v>
      </c>
      <c r="K7" s="1" t="str">
        <f t="shared" si="4"/>
        <v>db.execSQL("INSERT INTO $PUZZLE_TABLE_NAME ( $PUZZLE_COL_1, $PUZZLE_COL_2, $PUZZLE_COL_3,$PUZZLE_COL_4,$PUZZLE_COL_5,$PUZZLE_COL_6,$PUZZLE_COL_7,$PUZZLE_COL_8) VALUES(5,3 , 2,0,"+"\"NULL\""+",2,3,3)")</v>
      </c>
      <c r="L7" s="1" t="str">
        <f t="shared" si="5"/>
        <v>+"\"NULL\""+</v>
      </c>
      <c r="M7" s="1" t="str">
        <f t="shared" si="6"/>
        <v xml:space="preserve">3 </v>
      </c>
      <c r="N7" s="1">
        <f t="shared" si="0"/>
        <v>3</v>
      </c>
      <c r="O7" s="1" t="e">
        <f t="shared" si="7"/>
        <v>#VALUE!</v>
      </c>
      <c r="P7" s="1">
        <f t="shared" si="1"/>
        <v>3</v>
      </c>
      <c r="Q7" s="1" t="e">
        <f t="shared" si="2"/>
        <v>#VALUE!</v>
      </c>
    </row>
    <row r="8" spans="1:18" ht="56" customHeight="1" x14ac:dyDescent="0.15">
      <c r="A8" s="8">
        <f>A7</f>
        <v>2</v>
      </c>
      <c r="B8" s="9">
        <v>6</v>
      </c>
      <c r="C8" s="10" t="s">
        <v>16</v>
      </c>
      <c r="D8" s="28" t="s">
        <v>17</v>
      </c>
      <c r="E8" s="11"/>
      <c r="F8" s="10" t="s">
        <v>86</v>
      </c>
      <c r="G8" s="10" t="s">
        <v>13</v>
      </c>
      <c r="H8" s="12">
        <v>3</v>
      </c>
      <c r="I8" s="12">
        <v>4</v>
      </c>
      <c r="J8" s="1" t="str">
        <f t="shared" si="3"/>
        <v/>
      </c>
      <c r="K8" s="1" t="str">
        <f t="shared" si="4"/>
        <v>db.execSQL("INSERT INTO $PUZZLE_TABLE_NAME ( $PUZZLE_COL_1, $PUZZLE_COL_2, $PUZZLE_COL_3,$PUZZLE_COL_4,$PUZZLE_COL_5,$PUZZLE_COL_6,$PUZZLE_COL_7,$PUZZLE_COL_8) VALUES(6,4 , 3,0,"+"\"NULL\""+",2,4,4)")</v>
      </c>
      <c r="L8" s="1" t="str">
        <f t="shared" si="5"/>
        <v>+"\"NULL\""+</v>
      </c>
      <c r="M8" s="1" t="str">
        <f t="shared" si="6"/>
        <v xml:space="preserve">4 </v>
      </c>
      <c r="N8" s="1">
        <f t="shared" si="0"/>
        <v>4</v>
      </c>
      <c r="O8" s="1" t="e">
        <f t="shared" si="7"/>
        <v>#VALUE!</v>
      </c>
      <c r="P8" s="1">
        <f t="shared" si="1"/>
        <v>4</v>
      </c>
      <c r="Q8" s="1" t="e">
        <f t="shared" si="2"/>
        <v>#VALUE!</v>
      </c>
    </row>
    <row r="9" spans="1:18" ht="56" customHeight="1" x14ac:dyDescent="0.15">
      <c r="A9" s="8">
        <f>A8</f>
        <v>2</v>
      </c>
      <c r="B9" s="9">
        <v>7</v>
      </c>
      <c r="C9" s="10" t="s">
        <v>16</v>
      </c>
      <c r="D9" s="28" t="s">
        <v>17</v>
      </c>
      <c r="E9" s="11"/>
      <c r="F9" s="10" t="s">
        <v>86</v>
      </c>
      <c r="G9" s="10" t="s">
        <v>14</v>
      </c>
      <c r="H9" s="12">
        <v>4</v>
      </c>
      <c r="I9" s="12">
        <v>5</v>
      </c>
      <c r="J9" s="1" t="str">
        <f t="shared" si="3"/>
        <v/>
      </c>
      <c r="K9" s="1" t="str">
        <f t="shared" si="4"/>
        <v>db.execSQL("INSERT INTO $PUZZLE_TABLE_NAME ( $PUZZLE_COL_1, $PUZZLE_COL_2, $PUZZLE_COL_3,$PUZZLE_COL_4,$PUZZLE_COL_5,$PUZZLE_COL_6,$PUZZLE_COL_7,$PUZZLE_COL_8) VALUES(7,5 , 4,0,"+"\"NULL\""+",2,5,5)")</v>
      </c>
      <c r="L9" s="1" t="str">
        <f t="shared" si="5"/>
        <v>+"\"NULL\""+</v>
      </c>
      <c r="M9" s="1" t="str">
        <f t="shared" si="6"/>
        <v xml:space="preserve">5 </v>
      </c>
      <c r="N9" s="1">
        <f t="shared" si="0"/>
        <v>5</v>
      </c>
      <c r="O9" s="1" t="e">
        <f t="shared" si="7"/>
        <v>#VALUE!</v>
      </c>
      <c r="P9" s="1">
        <f t="shared" si="1"/>
        <v>5</v>
      </c>
      <c r="Q9" s="1" t="e">
        <f t="shared" si="2"/>
        <v>#VALUE!</v>
      </c>
    </row>
    <row r="10" spans="1:18" ht="56.25" customHeight="1" x14ac:dyDescent="0.15">
      <c r="A10" s="8">
        <f>A9</f>
        <v>2</v>
      </c>
      <c r="B10" s="9">
        <v>8</v>
      </c>
      <c r="C10" s="10" t="s">
        <v>16</v>
      </c>
      <c r="D10" s="32" t="s">
        <v>17</v>
      </c>
      <c r="E10" s="14"/>
      <c r="F10" s="10" t="s">
        <v>86</v>
      </c>
      <c r="G10" s="10" t="s">
        <v>14</v>
      </c>
      <c r="H10" s="12">
        <v>5</v>
      </c>
      <c r="I10" s="10" t="s">
        <v>15</v>
      </c>
      <c r="J10" s="1" t="str">
        <f t="shared" si="3"/>
        <v/>
      </c>
      <c r="K10" s="1" t="str">
        <f t="shared" si="4"/>
        <v>db.execSQL("INSERT INTO $PUZZLE_TABLE_NAME ( $PUZZLE_COL_1, $PUZZLE_COL_2, $PUZZLE_COL_3,$PUZZLE_COL_4,$PUZZLE_COL_5,$PUZZLE_COL_6,$PUZZLE_COL_7,$PUZZLE_COL_8) VALUES(8,5 , 5,0,"+"\"NULL\""+",2,3, 5)")</v>
      </c>
      <c r="L10" s="1" t="str">
        <f t="shared" si="5"/>
        <v>+"\"NULL\""+</v>
      </c>
      <c r="M10" s="1" t="str">
        <f t="shared" si="6"/>
        <v xml:space="preserve">5 </v>
      </c>
      <c r="N10" s="1" t="str">
        <f t="shared" si="0"/>
        <v>3</v>
      </c>
      <c r="O10" s="1" t="str">
        <f t="shared" si="7"/>
        <v>3</v>
      </c>
      <c r="P10" s="1" t="str">
        <f t="shared" si="1"/>
        <v xml:space="preserve"> 5</v>
      </c>
      <c r="Q10" s="1" t="str">
        <f t="shared" si="2"/>
        <v xml:space="preserve"> 5</v>
      </c>
    </row>
    <row r="11" spans="1:18" ht="32.75" customHeight="1" x14ac:dyDescent="0.15">
      <c r="A11" s="13">
        <v>3</v>
      </c>
      <c r="B11" s="9">
        <v>9</v>
      </c>
      <c r="C11" s="15" t="s">
        <v>18</v>
      </c>
      <c r="D11" s="33" t="s">
        <v>19</v>
      </c>
      <c r="E11" s="17"/>
      <c r="F11" s="18" t="s">
        <v>87</v>
      </c>
      <c r="G11" s="10" t="s">
        <v>12</v>
      </c>
      <c r="H11" s="12">
        <v>2</v>
      </c>
      <c r="I11" s="12">
        <v>3</v>
      </c>
      <c r="J11" s="1" t="str">
        <f t="shared" si="3"/>
        <v>db.execSQL(levelString+"(3,\"Jisas bin bon (Methyu 1:18-25)\", 0, "+"\"methyu1.jpg\" , "+"\"matthew_1_18_25_a.txt\")")</v>
      </c>
      <c r="K11" s="1" t="str">
        <f t="shared" si="4"/>
        <v>db.execSQL("INSERT INTO $PUZZLE_TABLE_NAME ( $PUZZLE_COL_1, $PUZZLE_COL_2, $PUZZLE_COL_3,$PUZZLE_COL_4,$PUZZLE_COL_5,$PUZZLE_COL_6,$PUZZLE_COL_7,$PUZZLE_COL_8) VALUES(9,3 , 2,0,"+"\"NULL\""+",3,3,3)")</v>
      </c>
      <c r="L11" s="1" t="str">
        <f t="shared" si="5"/>
        <v>+"\"NULL\""+</v>
      </c>
      <c r="M11" s="1" t="str">
        <f t="shared" si="6"/>
        <v xml:space="preserve">3 </v>
      </c>
      <c r="N11" s="1">
        <f t="shared" si="0"/>
        <v>3</v>
      </c>
      <c r="O11" s="1" t="e">
        <f t="shared" si="7"/>
        <v>#VALUE!</v>
      </c>
      <c r="P11" s="1">
        <f t="shared" si="1"/>
        <v>3</v>
      </c>
      <c r="Q11" s="1" t="e">
        <f t="shared" si="2"/>
        <v>#VALUE!</v>
      </c>
    </row>
    <row r="12" spans="1:18" ht="32.75" customHeight="1" x14ac:dyDescent="0.15">
      <c r="A12" s="8">
        <f>A11</f>
        <v>3</v>
      </c>
      <c r="B12" s="9">
        <v>10</v>
      </c>
      <c r="C12" s="15" t="s">
        <v>18</v>
      </c>
      <c r="D12" s="33" t="s">
        <v>19</v>
      </c>
      <c r="E12" s="17"/>
      <c r="F12" s="18" t="s">
        <v>87</v>
      </c>
      <c r="G12" s="10" t="s">
        <v>13</v>
      </c>
      <c r="H12" s="12">
        <v>3</v>
      </c>
      <c r="I12" s="12">
        <v>4</v>
      </c>
      <c r="J12" s="1" t="str">
        <f t="shared" si="3"/>
        <v/>
      </c>
      <c r="K12" s="1" t="str">
        <f t="shared" si="4"/>
        <v>db.execSQL("INSERT INTO $PUZZLE_TABLE_NAME ( $PUZZLE_COL_1, $PUZZLE_COL_2, $PUZZLE_COL_3,$PUZZLE_COL_4,$PUZZLE_COL_5,$PUZZLE_COL_6,$PUZZLE_COL_7,$PUZZLE_COL_8) VALUES(10,4 , 3,0,"+"\"NULL\""+",3,4,4)")</v>
      </c>
      <c r="L12" s="1" t="str">
        <f t="shared" si="5"/>
        <v>+"\"NULL\""+</v>
      </c>
      <c r="M12" s="1" t="str">
        <f t="shared" si="6"/>
        <v xml:space="preserve">4 </v>
      </c>
      <c r="N12" s="1">
        <f t="shared" si="0"/>
        <v>4</v>
      </c>
      <c r="O12" s="1" t="e">
        <f t="shared" si="7"/>
        <v>#VALUE!</v>
      </c>
      <c r="P12" s="1">
        <f t="shared" si="1"/>
        <v>4</v>
      </c>
      <c r="Q12" s="1" t="e">
        <f t="shared" si="2"/>
        <v>#VALUE!</v>
      </c>
    </row>
    <row r="13" spans="1:18" ht="32.75" customHeight="1" x14ac:dyDescent="0.15">
      <c r="A13" s="8">
        <f>A12</f>
        <v>3</v>
      </c>
      <c r="B13" s="9">
        <v>11</v>
      </c>
      <c r="C13" s="15" t="s">
        <v>18</v>
      </c>
      <c r="D13" s="33" t="s">
        <v>19</v>
      </c>
      <c r="E13" s="17"/>
      <c r="F13" s="18" t="s">
        <v>87</v>
      </c>
      <c r="G13" s="10" t="s">
        <v>14</v>
      </c>
      <c r="H13" s="12">
        <v>4</v>
      </c>
      <c r="I13" s="12">
        <v>5</v>
      </c>
      <c r="J13" s="1" t="str">
        <f t="shared" si="3"/>
        <v/>
      </c>
      <c r="K13" s="1" t="str">
        <f t="shared" si="4"/>
        <v>db.execSQL("INSERT INTO $PUZZLE_TABLE_NAME ( $PUZZLE_COL_1, $PUZZLE_COL_2, $PUZZLE_COL_3,$PUZZLE_COL_4,$PUZZLE_COL_5,$PUZZLE_COL_6,$PUZZLE_COL_7,$PUZZLE_COL_8) VALUES(11,5 , 4,0,"+"\"NULL\""+",3,5,5)")</v>
      </c>
      <c r="L13" s="1" t="str">
        <f t="shared" si="5"/>
        <v>+"\"NULL\""+</v>
      </c>
      <c r="M13" s="1" t="str">
        <f t="shared" si="6"/>
        <v xml:space="preserve">5 </v>
      </c>
      <c r="N13" s="1">
        <f t="shared" si="0"/>
        <v>5</v>
      </c>
      <c r="O13" s="1" t="e">
        <f t="shared" si="7"/>
        <v>#VALUE!</v>
      </c>
      <c r="P13" s="1">
        <f t="shared" si="1"/>
        <v>5</v>
      </c>
      <c r="Q13" s="1" t="e">
        <f t="shared" si="2"/>
        <v>#VALUE!</v>
      </c>
    </row>
    <row r="14" spans="1:18" ht="32.75" customHeight="1" x14ac:dyDescent="0.15">
      <c r="A14" s="8">
        <f>A13</f>
        <v>3</v>
      </c>
      <c r="B14" s="9">
        <v>12</v>
      </c>
      <c r="C14" s="15" t="s">
        <v>18</v>
      </c>
      <c r="D14" s="33" t="s">
        <v>19</v>
      </c>
      <c r="E14" s="17"/>
      <c r="F14" s="18" t="s">
        <v>87</v>
      </c>
      <c r="G14" s="10" t="s">
        <v>14</v>
      </c>
      <c r="H14" s="12">
        <v>5</v>
      </c>
      <c r="I14" s="10" t="s">
        <v>15</v>
      </c>
      <c r="J14" s="1" t="str">
        <f t="shared" si="3"/>
        <v/>
      </c>
      <c r="K14" s="1" t="str">
        <f t="shared" si="4"/>
        <v>db.execSQL("INSERT INTO $PUZZLE_TABLE_NAME ( $PUZZLE_COL_1, $PUZZLE_COL_2, $PUZZLE_COL_3,$PUZZLE_COL_4,$PUZZLE_COL_5,$PUZZLE_COL_6,$PUZZLE_COL_7,$PUZZLE_COL_8) VALUES(12,5 , 5,0,"+"\"NULL\""+",3,3, 5)")</v>
      </c>
      <c r="L14" s="1" t="str">
        <f t="shared" si="5"/>
        <v>+"\"NULL\""+</v>
      </c>
      <c r="M14" s="1" t="str">
        <f t="shared" si="6"/>
        <v xml:space="preserve">5 </v>
      </c>
      <c r="N14" s="1" t="str">
        <f t="shared" si="0"/>
        <v>3</v>
      </c>
      <c r="O14" s="1" t="str">
        <f t="shared" si="7"/>
        <v>3</v>
      </c>
      <c r="P14" s="1" t="str">
        <f t="shared" si="1"/>
        <v xml:space="preserve"> 5</v>
      </c>
      <c r="Q14" s="1" t="str">
        <f t="shared" si="2"/>
        <v xml:space="preserve"> 5</v>
      </c>
    </row>
    <row r="15" spans="1:18" ht="44.75" customHeight="1" x14ac:dyDescent="0.15">
      <c r="A15" s="13">
        <v>4</v>
      </c>
      <c r="B15" s="9">
        <v>13</v>
      </c>
      <c r="C15" s="15" t="s">
        <v>20</v>
      </c>
      <c r="D15" s="33" t="s">
        <v>21</v>
      </c>
      <c r="E15" s="17"/>
      <c r="F15" s="18" t="s">
        <v>88</v>
      </c>
      <c r="G15" s="10" t="s">
        <v>12</v>
      </c>
      <c r="H15" s="12">
        <v>2</v>
      </c>
      <c r="I15" s="12">
        <v>3</v>
      </c>
      <c r="J15" s="1" t="str">
        <f t="shared" si="3"/>
        <v>db.execSQL(levelString+"(4,\"Jona bin jingat langa God (Jona 2:1-10)\", 0, "+"\"jona.jpg\" , "+"\"jonah_2_1_10_a.txt\")")</v>
      </c>
      <c r="K15" s="1" t="str">
        <f t="shared" si="4"/>
        <v>db.execSQL("INSERT INTO $PUZZLE_TABLE_NAME ( $PUZZLE_COL_1, $PUZZLE_COL_2, $PUZZLE_COL_3,$PUZZLE_COL_4,$PUZZLE_COL_5,$PUZZLE_COL_6,$PUZZLE_COL_7,$PUZZLE_COL_8) VALUES(13,3 , 2,0,"+"\"NULL\""+",4,3,3)")</v>
      </c>
      <c r="L15" s="1" t="str">
        <f t="shared" si="5"/>
        <v>+"\"NULL\""+</v>
      </c>
      <c r="M15" s="1" t="str">
        <f t="shared" si="6"/>
        <v xml:space="preserve">3 </v>
      </c>
      <c r="N15" s="1">
        <f t="shared" si="0"/>
        <v>3</v>
      </c>
      <c r="O15" s="1" t="e">
        <f t="shared" si="7"/>
        <v>#VALUE!</v>
      </c>
      <c r="P15" s="1">
        <f t="shared" si="1"/>
        <v>3</v>
      </c>
      <c r="Q15" s="1" t="e">
        <f t="shared" si="2"/>
        <v>#VALUE!</v>
      </c>
    </row>
    <row r="16" spans="1:18" ht="44.75" customHeight="1" x14ac:dyDescent="0.15">
      <c r="A16" s="8">
        <f>A15</f>
        <v>4</v>
      </c>
      <c r="B16" s="9">
        <v>14</v>
      </c>
      <c r="C16" s="15" t="s">
        <v>20</v>
      </c>
      <c r="D16" s="33" t="s">
        <v>21</v>
      </c>
      <c r="E16" s="17"/>
      <c r="F16" s="18" t="s">
        <v>88</v>
      </c>
      <c r="G16" s="10" t="s">
        <v>13</v>
      </c>
      <c r="H16" s="12">
        <v>3</v>
      </c>
      <c r="I16" s="12">
        <v>4</v>
      </c>
      <c r="J16" s="1" t="str">
        <f t="shared" si="3"/>
        <v/>
      </c>
      <c r="K16" s="1" t="str">
        <f t="shared" si="4"/>
        <v>db.execSQL("INSERT INTO $PUZZLE_TABLE_NAME ( $PUZZLE_COL_1, $PUZZLE_COL_2, $PUZZLE_COL_3,$PUZZLE_COL_4,$PUZZLE_COL_5,$PUZZLE_COL_6,$PUZZLE_COL_7,$PUZZLE_COL_8) VALUES(14,4 , 3,0,"+"\"NULL\""+",4,4,4)")</v>
      </c>
      <c r="L16" s="1" t="str">
        <f t="shared" si="5"/>
        <v>+"\"NULL\""+</v>
      </c>
      <c r="M16" s="1" t="str">
        <f t="shared" si="6"/>
        <v xml:space="preserve">4 </v>
      </c>
      <c r="N16" s="1">
        <f t="shared" si="0"/>
        <v>4</v>
      </c>
      <c r="O16" s="1" t="e">
        <f t="shared" si="7"/>
        <v>#VALUE!</v>
      </c>
      <c r="P16" s="1">
        <f t="shared" si="1"/>
        <v>4</v>
      </c>
      <c r="Q16" s="1" t="e">
        <f t="shared" si="2"/>
        <v>#VALUE!</v>
      </c>
    </row>
    <row r="17" spans="1:17" ht="44.75" customHeight="1" x14ac:dyDescent="0.15">
      <c r="A17" s="8">
        <f>A16</f>
        <v>4</v>
      </c>
      <c r="B17" s="9">
        <v>15</v>
      </c>
      <c r="C17" s="15" t="s">
        <v>20</v>
      </c>
      <c r="D17" s="33" t="s">
        <v>21</v>
      </c>
      <c r="E17" s="17"/>
      <c r="F17" s="18" t="s">
        <v>88</v>
      </c>
      <c r="G17" s="10" t="s">
        <v>14</v>
      </c>
      <c r="H17" s="12">
        <v>4</v>
      </c>
      <c r="I17" s="12">
        <v>5</v>
      </c>
      <c r="J17" s="1" t="str">
        <f t="shared" si="3"/>
        <v/>
      </c>
      <c r="K17" s="1" t="str">
        <f t="shared" si="4"/>
        <v>db.execSQL("INSERT INTO $PUZZLE_TABLE_NAME ( $PUZZLE_COL_1, $PUZZLE_COL_2, $PUZZLE_COL_3,$PUZZLE_COL_4,$PUZZLE_COL_5,$PUZZLE_COL_6,$PUZZLE_COL_7,$PUZZLE_COL_8) VALUES(15,5 , 4,0,"+"\"NULL\""+",4,5,5)")</v>
      </c>
      <c r="L17" s="1" t="str">
        <f t="shared" si="5"/>
        <v>+"\"NULL\""+</v>
      </c>
      <c r="M17" s="1" t="str">
        <f t="shared" si="6"/>
        <v xml:space="preserve">5 </v>
      </c>
      <c r="N17" s="1">
        <f t="shared" si="0"/>
        <v>5</v>
      </c>
      <c r="O17" s="1" t="e">
        <f t="shared" si="7"/>
        <v>#VALUE!</v>
      </c>
      <c r="P17" s="1">
        <f t="shared" si="1"/>
        <v>5</v>
      </c>
      <c r="Q17" s="1" t="e">
        <f t="shared" si="2"/>
        <v>#VALUE!</v>
      </c>
    </row>
    <row r="18" spans="1:17" ht="44.75" customHeight="1" x14ac:dyDescent="0.15">
      <c r="A18" s="8">
        <f>A17</f>
        <v>4</v>
      </c>
      <c r="B18" s="9">
        <v>16</v>
      </c>
      <c r="C18" s="15" t="s">
        <v>20</v>
      </c>
      <c r="D18" s="33" t="s">
        <v>21</v>
      </c>
      <c r="E18" s="17"/>
      <c r="F18" s="18" t="s">
        <v>88</v>
      </c>
      <c r="G18" s="10" t="s">
        <v>14</v>
      </c>
      <c r="H18" s="12">
        <v>5</v>
      </c>
      <c r="I18" s="10" t="s">
        <v>15</v>
      </c>
      <c r="J18" s="1" t="str">
        <f t="shared" si="3"/>
        <v/>
      </c>
      <c r="K18" s="1" t="str">
        <f t="shared" si="4"/>
        <v>db.execSQL("INSERT INTO $PUZZLE_TABLE_NAME ( $PUZZLE_COL_1, $PUZZLE_COL_2, $PUZZLE_COL_3,$PUZZLE_COL_4,$PUZZLE_COL_5,$PUZZLE_COL_6,$PUZZLE_COL_7,$PUZZLE_COL_8) VALUES(16,5 , 5,0,"+"\"NULL\""+",4,3, 5)")</v>
      </c>
      <c r="L18" s="1" t="str">
        <f t="shared" si="5"/>
        <v>+"\"NULL\""+</v>
      </c>
      <c r="M18" s="1" t="str">
        <f t="shared" si="6"/>
        <v xml:space="preserve">5 </v>
      </c>
      <c r="N18" s="1" t="str">
        <f t="shared" si="0"/>
        <v>3</v>
      </c>
      <c r="O18" s="1" t="str">
        <f t="shared" si="7"/>
        <v>3</v>
      </c>
      <c r="P18" s="1" t="str">
        <f t="shared" si="1"/>
        <v xml:space="preserve"> 5</v>
      </c>
      <c r="Q18" s="1" t="str">
        <f t="shared" si="2"/>
        <v xml:space="preserve"> 5</v>
      </c>
    </row>
    <row r="19" spans="1:17" ht="56.75" customHeight="1" x14ac:dyDescent="0.15">
      <c r="A19" s="13">
        <v>5</v>
      </c>
      <c r="B19" s="9">
        <v>17</v>
      </c>
      <c r="C19" s="15" t="s">
        <v>22</v>
      </c>
      <c r="D19" s="33" t="s">
        <v>23</v>
      </c>
      <c r="E19" s="17"/>
      <c r="F19" s="18" t="s">
        <v>89</v>
      </c>
      <c r="G19" s="10" t="s">
        <v>12</v>
      </c>
      <c r="H19" s="12">
        <v>2</v>
      </c>
      <c r="I19" s="12">
        <v>3</v>
      </c>
      <c r="J19" s="1" t="str">
        <f t="shared" si="3"/>
        <v>db.execSQL(levelString+"(5,\"Pida bin meigim wan leimbala men gudwan (Eks 3:1-10)\", 0, "+"\"eks3.jpg\" , "+"\"acts_3_1_10_a.txt\")")</v>
      </c>
      <c r="K19" s="1" t="str">
        <f t="shared" si="4"/>
        <v>db.execSQL("INSERT INTO $PUZZLE_TABLE_NAME ( $PUZZLE_COL_1, $PUZZLE_COL_2, $PUZZLE_COL_3,$PUZZLE_COL_4,$PUZZLE_COL_5,$PUZZLE_COL_6,$PUZZLE_COL_7,$PUZZLE_COL_8) VALUES(17,3 , 2,0,"+"\"NULL\""+",5,3,3)")</v>
      </c>
      <c r="L19" s="1" t="str">
        <f t="shared" si="5"/>
        <v>+"\"NULL\""+</v>
      </c>
      <c r="M19" s="1" t="str">
        <f t="shared" si="6"/>
        <v xml:space="preserve">3 </v>
      </c>
      <c r="N19" s="1">
        <f t="shared" si="0"/>
        <v>3</v>
      </c>
      <c r="O19" s="1" t="e">
        <f t="shared" si="7"/>
        <v>#VALUE!</v>
      </c>
      <c r="P19" s="1">
        <f t="shared" si="1"/>
        <v>3</v>
      </c>
      <c r="Q19" s="1" t="e">
        <f t="shared" si="2"/>
        <v>#VALUE!</v>
      </c>
    </row>
    <row r="20" spans="1:17" ht="56.75" customHeight="1" x14ac:dyDescent="0.15">
      <c r="A20" s="8">
        <f>A19</f>
        <v>5</v>
      </c>
      <c r="B20" s="9">
        <v>18</v>
      </c>
      <c r="C20" s="15" t="s">
        <v>22</v>
      </c>
      <c r="D20" s="33" t="s">
        <v>23</v>
      </c>
      <c r="E20" s="17"/>
      <c r="F20" s="18" t="s">
        <v>89</v>
      </c>
      <c r="G20" s="10" t="s">
        <v>13</v>
      </c>
      <c r="H20" s="12">
        <v>3</v>
      </c>
      <c r="I20" s="12">
        <v>4</v>
      </c>
      <c r="J20" s="1" t="str">
        <f t="shared" si="3"/>
        <v/>
      </c>
      <c r="K20" s="1" t="str">
        <f t="shared" si="4"/>
        <v>db.execSQL("INSERT INTO $PUZZLE_TABLE_NAME ( $PUZZLE_COL_1, $PUZZLE_COL_2, $PUZZLE_COL_3,$PUZZLE_COL_4,$PUZZLE_COL_5,$PUZZLE_COL_6,$PUZZLE_COL_7,$PUZZLE_COL_8) VALUES(18,4 , 3,0,"+"\"NULL\""+",5,4,4)")</v>
      </c>
      <c r="L20" s="1" t="str">
        <f t="shared" si="5"/>
        <v>+"\"NULL\""+</v>
      </c>
      <c r="M20" s="1" t="str">
        <f t="shared" si="6"/>
        <v xml:space="preserve">4 </v>
      </c>
      <c r="N20" s="1">
        <f t="shared" si="0"/>
        <v>4</v>
      </c>
      <c r="O20" s="1" t="e">
        <f t="shared" si="7"/>
        <v>#VALUE!</v>
      </c>
      <c r="P20" s="1">
        <f t="shared" si="1"/>
        <v>4</v>
      </c>
      <c r="Q20" s="1" t="e">
        <f t="shared" si="2"/>
        <v>#VALUE!</v>
      </c>
    </row>
    <row r="21" spans="1:17" ht="56.75" customHeight="1" x14ac:dyDescent="0.15">
      <c r="A21" s="8">
        <f>A20</f>
        <v>5</v>
      </c>
      <c r="B21" s="9">
        <v>19</v>
      </c>
      <c r="C21" s="15" t="s">
        <v>22</v>
      </c>
      <c r="D21" s="33" t="s">
        <v>23</v>
      </c>
      <c r="E21" s="17"/>
      <c r="F21" s="18" t="s">
        <v>89</v>
      </c>
      <c r="G21" s="10" t="s">
        <v>14</v>
      </c>
      <c r="H21" s="12">
        <v>4</v>
      </c>
      <c r="I21" s="12">
        <v>5</v>
      </c>
      <c r="J21" s="1" t="str">
        <f t="shared" si="3"/>
        <v/>
      </c>
      <c r="K21" s="1" t="str">
        <f t="shared" si="4"/>
        <v>db.execSQL("INSERT INTO $PUZZLE_TABLE_NAME ( $PUZZLE_COL_1, $PUZZLE_COL_2, $PUZZLE_COL_3,$PUZZLE_COL_4,$PUZZLE_COL_5,$PUZZLE_COL_6,$PUZZLE_COL_7,$PUZZLE_COL_8) VALUES(19,5 , 4,0,"+"\"NULL\""+",5,5,5)")</v>
      </c>
      <c r="L21" s="1" t="str">
        <f t="shared" si="5"/>
        <v>+"\"NULL\""+</v>
      </c>
      <c r="M21" s="1" t="str">
        <f t="shared" si="6"/>
        <v xml:space="preserve">5 </v>
      </c>
      <c r="N21" s="1">
        <f t="shared" si="0"/>
        <v>5</v>
      </c>
      <c r="O21" s="1" t="e">
        <f t="shared" si="7"/>
        <v>#VALUE!</v>
      </c>
      <c r="P21" s="1">
        <f t="shared" si="1"/>
        <v>5</v>
      </c>
      <c r="Q21" s="1" t="e">
        <f t="shared" si="2"/>
        <v>#VALUE!</v>
      </c>
    </row>
    <row r="22" spans="1:17" ht="56.75" customHeight="1" x14ac:dyDescent="0.15">
      <c r="A22" s="8">
        <f>A21</f>
        <v>5</v>
      </c>
      <c r="B22" s="9">
        <v>20</v>
      </c>
      <c r="C22" s="15" t="s">
        <v>22</v>
      </c>
      <c r="D22" s="33" t="s">
        <v>23</v>
      </c>
      <c r="E22" s="17"/>
      <c r="F22" s="18" t="s">
        <v>89</v>
      </c>
      <c r="G22" s="10" t="s">
        <v>14</v>
      </c>
      <c r="H22" s="12">
        <v>5</v>
      </c>
      <c r="I22" s="10" t="s">
        <v>15</v>
      </c>
      <c r="J22" s="1" t="str">
        <f t="shared" si="3"/>
        <v/>
      </c>
      <c r="K22" s="1" t="str">
        <f t="shared" si="4"/>
        <v>db.execSQL("INSERT INTO $PUZZLE_TABLE_NAME ( $PUZZLE_COL_1, $PUZZLE_COL_2, $PUZZLE_COL_3,$PUZZLE_COL_4,$PUZZLE_COL_5,$PUZZLE_COL_6,$PUZZLE_COL_7,$PUZZLE_COL_8) VALUES(20,5 , 5,0,"+"\"NULL\""+",5,3, 5)")</v>
      </c>
      <c r="L22" s="1" t="str">
        <f t="shared" si="5"/>
        <v>+"\"NULL\""+</v>
      </c>
      <c r="M22" s="1" t="str">
        <f t="shared" si="6"/>
        <v xml:space="preserve">5 </v>
      </c>
      <c r="N22" s="1" t="str">
        <f t="shared" si="0"/>
        <v>3</v>
      </c>
      <c r="O22" s="1" t="str">
        <f t="shared" si="7"/>
        <v>3</v>
      </c>
      <c r="P22" s="1" t="str">
        <f t="shared" si="1"/>
        <v xml:space="preserve"> 5</v>
      </c>
      <c r="Q22" s="1" t="str">
        <f t="shared" si="2"/>
        <v xml:space="preserve"> 5</v>
      </c>
    </row>
    <row r="23" spans="1:17" ht="44.75" customHeight="1" x14ac:dyDescent="0.15">
      <c r="A23" s="13">
        <v>6</v>
      </c>
      <c r="B23" s="9">
        <v>21</v>
      </c>
      <c r="C23" s="10" t="s">
        <v>24</v>
      </c>
      <c r="D23" s="34" t="s">
        <v>25</v>
      </c>
      <c r="E23" s="19"/>
      <c r="F23" s="10" t="s">
        <v>90</v>
      </c>
      <c r="G23" s="10" t="s">
        <v>12</v>
      </c>
      <c r="H23" s="12">
        <v>2</v>
      </c>
      <c r="I23" s="12">
        <v>3</v>
      </c>
      <c r="J23" s="1" t="str">
        <f t="shared" si="3"/>
        <v>db.execSQL(levelString+"(6,\"Josef en im braja olabat (Jenasis 37:1-11)\", 0, "+"\"jenasis37.jpg\" , "+"\"genesis_37_1_11_a.txt\")")</v>
      </c>
      <c r="K23" s="1" t="str">
        <f t="shared" si="4"/>
        <v>db.execSQL("INSERT INTO $PUZZLE_TABLE_NAME ( $PUZZLE_COL_1, $PUZZLE_COL_2, $PUZZLE_COL_3,$PUZZLE_COL_4,$PUZZLE_COL_5,$PUZZLE_COL_6,$PUZZLE_COL_7,$PUZZLE_COL_8) VALUES(21,3 , 2,0,"+"\"NULL\""+",6,3,3)")</v>
      </c>
      <c r="L23" s="1" t="str">
        <f t="shared" si="5"/>
        <v>+"\"NULL\""+</v>
      </c>
      <c r="M23" s="1" t="str">
        <f t="shared" si="6"/>
        <v xml:space="preserve">3 </v>
      </c>
      <c r="N23" s="1">
        <f t="shared" si="0"/>
        <v>3</v>
      </c>
      <c r="O23" s="1" t="e">
        <f t="shared" si="7"/>
        <v>#VALUE!</v>
      </c>
      <c r="P23" s="1">
        <f t="shared" si="1"/>
        <v>3</v>
      </c>
      <c r="Q23" s="1" t="e">
        <f t="shared" si="2"/>
        <v>#VALUE!</v>
      </c>
    </row>
    <row r="24" spans="1:17" ht="44.75" customHeight="1" x14ac:dyDescent="0.15">
      <c r="A24" s="8">
        <f>A23</f>
        <v>6</v>
      </c>
      <c r="B24" s="9">
        <v>22</v>
      </c>
      <c r="C24" s="15" t="s">
        <v>24</v>
      </c>
      <c r="D24" s="33" t="s">
        <v>25</v>
      </c>
      <c r="E24" s="17"/>
      <c r="F24" s="18" t="s">
        <v>90</v>
      </c>
      <c r="G24" s="10" t="s">
        <v>13</v>
      </c>
      <c r="H24" s="12">
        <v>3</v>
      </c>
      <c r="I24" s="12">
        <v>4</v>
      </c>
      <c r="J24" s="1" t="str">
        <f t="shared" si="3"/>
        <v/>
      </c>
      <c r="K24" s="1" t="str">
        <f t="shared" si="4"/>
        <v>db.execSQL("INSERT INTO $PUZZLE_TABLE_NAME ( $PUZZLE_COL_1, $PUZZLE_COL_2, $PUZZLE_COL_3,$PUZZLE_COL_4,$PUZZLE_COL_5,$PUZZLE_COL_6,$PUZZLE_COL_7,$PUZZLE_COL_8) VALUES(22,4 , 3,0,"+"\"NULL\""+",6,4,4)")</v>
      </c>
      <c r="L24" s="1" t="str">
        <f t="shared" si="5"/>
        <v>+"\"NULL\""+</v>
      </c>
      <c r="M24" s="1" t="str">
        <f t="shared" si="6"/>
        <v xml:space="preserve">4 </v>
      </c>
      <c r="N24" s="1">
        <f t="shared" si="0"/>
        <v>4</v>
      </c>
      <c r="O24" s="1" t="e">
        <f t="shared" si="7"/>
        <v>#VALUE!</v>
      </c>
      <c r="P24" s="1">
        <f t="shared" si="1"/>
        <v>4</v>
      </c>
      <c r="Q24" s="1" t="e">
        <f t="shared" si="2"/>
        <v>#VALUE!</v>
      </c>
    </row>
    <row r="25" spans="1:17" ht="44.75" customHeight="1" x14ac:dyDescent="0.15">
      <c r="A25" s="8">
        <f>A24</f>
        <v>6</v>
      </c>
      <c r="B25" s="9">
        <v>23</v>
      </c>
      <c r="C25" s="15" t="s">
        <v>24</v>
      </c>
      <c r="D25" s="33" t="s">
        <v>25</v>
      </c>
      <c r="E25" s="17"/>
      <c r="F25" s="18" t="s">
        <v>90</v>
      </c>
      <c r="G25" s="10" t="s">
        <v>14</v>
      </c>
      <c r="H25" s="12">
        <v>4</v>
      </c>
      <c r="I25" s="12">
        <v>5</v>
      </c>
      <c r="J25" s="1" t="str">
        <f t="shared" si="3"/>
        <v/>
      </c>
      <c r="K25" s="1" t="str">
        <f t="shared" si="4"/>
        <v>db.execSQL("INSERT INTO $PUZZLE_TABLE_NAME ( $PUZZLE_COL_1, $PUZZLE_COL_2, $PUZZLE_COL_3,$PUZZLE_COL_4,$PUZZLE_COL_5,$PUZZLE_COL_6,$PUZZLE_COL_7,$PUZZLE_COL_8) VALUES(23,5 , 4,0,"+"\"NULL\""+",6,5,5)")</v>
      </c>
      <c r="L25" s="1" t="str">
        <f t="shared" si="5"/>
        <v>+"\"NULL\""+</v>
      </c>
      <c r="M25" s="1" t="str">
        <f t="shared" si="6"/>
        <v xml:space="preserve">5 </v>
      </c>
      <c r="N25" s="1">
        <f t="shared" si="0"/>
        <v>5</v>
      </c>
      <c r="O25" s="1" t="e">
        <f t="shared" si="7"/>
        <v>#VALUE!</v>
      </c>
      <c r="P25" s="1">
        <f t="shared" si="1"/>
        <v>5</v>
      </c>
      <c r="Q25" s="1" t="e">
        <f t="shared" si="2"/>
        <v>#VALUE!</v>
      </c>
    </row>
    <row r="26" spans="1:17" ht="44.75" customHeight="1" x14ac:dyDescent="0.15">
      <c r="A26" s="8">
        <f>A25</f>
        <v>6</v>
      </c>
      <c r="B26" s="9">
        <v>24</v>
      </c>
      <c r="C26" s="15" t="s">
        <v>24</v>
      </c>
      <c r="D26" s="33" t="s">
        <v>25</v>
      </c>
      <c r="E26" s="17"/>
      <c r="F26" s="18" t="s">
        <v>90</v>
      </c>
      <c r="G26" s="10" t="s">
        <v>14</v>
      </c>
      <c r="H26" s="12">
        <v>5</v>
      </c>
      <c r="I26" s="10" t="s">
        <v>15</v>
      </c>
      <c r="J26" s="1" t="str">
        <f t="shared" si="3"/>
        <v/>
      </c>
      <c r="K26" s="1" t="str">
        <f t="shared" si="4"/>
        <v>db.execSQL("INSERT INTO $PUZZLE_TABLE_NAME ( $PUZZLE_COL_1, $PUZZLE_COL_2, $PUZZLE_COL_3,$PUZZLE_COL_4,$PUZZLE_COL_5,$PUZZLE_COL_6,$PUZZLE_COL_7,$PUZZLE_COL_8) VALUES(24,5 , 5,0,"+"\"NULL\""+",6,3, 5)")</v>
      </c>
      <c r="L26" s="1" t="str">
        <f t="shared" si="5"/>
        <v>+"\"NULL\""+</v>
      </c>
      <c r="M26" s="1" t="str">
        <f t="shared" si="6"/>
        <v xml:space="preserve">5 </v>
      </c>
      <c r="N26" s="1" t="str">
        <f t="shared" si="0"/>
        <v>3</v>
      </c>
      <c r="O26" s="1" t="str">
        <f t="shared" si="7"/>
        <v>3</v>
      </c>
      <c r="P26" s="1" t="str">
        <f t="shared" si="1"/>
        <v xml:space="preserve"> 5</v>
      </c>
      <c r="Q26" s="1" t="str">
        <f t="shared" si="2"/>
        <v xml:space="preserve"> 5</v>
      </c>
    </row>
    <row r="27" spans="1:17" ht="32.75" customHeight="1" x14ac:dyDescent="0.15">
      <c r="A27" s="13">
        <v>7</v>
      </c>
      <c r="B27" s="9">
        <v>25</v>
      </c>
      <c r="C27" s="20" t="s">
        <v>26</v>
      </c>
      <c r="D27" s="33" t="s">
        <v>27</v>
      </c>
      <c r="E27" s="17"/>
      <c r="F27" s="18" t="s">
        <v>91</v>
      </c>
      <c r="G27" s="10" t="s">
        <v>12</v>
      </c>
      <c r="H27" s="12">
        <v>2</v>
      </c>
      <c r="I27" s="12">
        <v>3</v>
      </c>
      <c r="J27" s="1" t="str">
        <f t="shared" si="3"/>
        <v>db.execSQL(levelString+"(7,\"Thribala fishamen (Lul 5:1-11)\", 0, "+"\"luk5.jpg\" , "+"\"luke_5_1_11_a.txt\")")</v>
      </c>
      <c r="K27" s="1" t="str">
        <f t="shared" si="4"/>
        <v>db.execSQL("INSERT INTO $PUZZLE_TABLE_NAME ( $PUZZLE_COL_1, $PUZZLE_COL_2, $PUZZLE_COL_3,$PUZZLE_COL_4,$PUZZLE_COL_5,$PUZZLE_COL_6,$PUZZLE_COL_7,$PUZZLE_COL_8) VALUES(25,3 , 2,0,"+"\"NULL\""+",7,3,3)")</v>
      </c>
      <c r="L27" s="1" t="str">
        <f t="shared" si="5"/>
        <v>+"\"NULL\""+</v>
      </c>
      <c r="M27" s="1" t="str">
        <f t="shared" si="6"/>
        <v xml:space="preserve">3 </v>
      </c>
      <c r="N27" s="1">
        <f t="shared" si="0"/>
        <v>3</v>
      </c>
      <c r="O27" s="1" t="e">
        <f t="shared" si="7"/>
        <v>#VALUE!</v>
      </c>
      <c r="P27" s="1">
        <f t="shared" si="1"/>
        <v>3</v>
      </c>
      <c r="Q27" s="1" t="e">
        <f t="shared" si="2"/>
        <v>#VALUE!</v>
      </c>
    </row>
    <row r="28" spans="1:17" ht="32.75" customHeight="1" x14ac:dyDescent="0.15">
      <c r="A28" s="8">
        <f>A27</f>
        <v>7</v>
      </c>
      <c r="B28" s="21">
        <v>26</v>
      </c>
      <c r="C28" s="16" t="s">
        <v>26</v>
      </c>
      <c r="D28" s="33" t="s">
        <v>27</v>
      </c>
      <c r="E28" s="17"/>
      <c r="F28" s="18" t="s">
        <v>91</v>
      </c>
      <c r="G28" s="10" t="s">
        <v>13</v>
      </c>
      <c r="H28" s="12">
        <v>3</v>
      </c>
      <c r="I28" s="12">
        <v>4</v>
      </c>
      <c r="J28" s="1" t="str">
        <f t="shared" si="3"/>
        <v/>
      </c>
      <c r="K28" s="1" t="str">
        <f t="shared" si="4"/>
        <v>db.execSQL("INSERT INTO $PUZZLE_TABLE_NAME ( $PUZZLE_COL_1, $PUZZLE_COL_2, $PUZZLE_COL_3,$PUZZLE_COL_4,$PUZZLE_COL_5,$PUZZLE_COL_6,$PUZZLE_COL_7,$PUZZLE_COL_8) VALUES(26,4 , 3,0,"+"\"NULL\""+",7,4,4)")</v>
      </c>
      <c r="L28" s="1" t="str">
        <f t="shared" si="5"/>
        <v>+"\"NULL\""+</v>
      </c>
      <c r="M28" s="1" t="str">
        <f t="shared" si="6"/>
        <v xml:space="preserve">4 </v>
      </c>
      <c r="N28" s="1">
        <f t="shared" si="0"/>
        <v>4</v>
      </c>
      <c r="O28" s="1" t="e">
        <f t="shared" si="7"/>
        <v>#VALUE!</v>
      </c>
      <c r="P28" s="1">
        <f t="shared" si="1"/>
        <v>4</v>
      </c>
      <c r="Q28" s="1" t="e">
        <f t="shared" si="2"/>
        <v>#VALUE!</v>
      </c>
    </row>
    <row r="29" spans="1:17" ht="32.75" customHeight="1" x14ac:dyDescent="0.15">
      <c r="A29" s="8">
        <f>A28</f>
        <v>7</v>
      </c>
      <c r="B29" s="21">
        <v>27</v>
      </c>
      <c r="C29" s="16" t="s">
        <v>26</v>
      </c>
      <c r="D29" s="33" t="s">
        <v>27</v>
      </c>
      <c r="E29" s="17"/>
      <c r="F29" s="18" t="s">
        <v>91</v>
      </c>
      <c r="G29" s="10" t="s">
        <v>14</v>
      </c>
      <c r="H29" s="12">
        <v>4</v>
      </c>
      <c r="I29" s="12">
        <v>5</v>
      </c>
      <c r="J29" s="1" t="str">
        <f t="shared" si="3"/>
        <v/>
      </c>
      <c r="K29" s="1" t="str">
        <f t="shared" si="4"/>
        <v>db.execSQL("INSERT INTO $PUZZLE_TABLE_NAME ( $PUZZLE_COL_1, $PUZZLE_COL_2, $PUZZLE_COL_3,$PUZZLE_COL_4,$PUZZLE_COL_5,$PUZZLE_COL_6,$PUZZLE_COL_7,$PUZZLE_COL_8) VALUES(27,5 , 4,0,"+"\"NULL\""+",7,5,5)")</v>
      </c>
      <c r="L29" s="1" t="str">
        <f t="shared" si="5"/>
        <v>+"\"NULL\""+</v>
      </c>
      <c r="M29" s="1" t="str">
        <f t="shared" si="6"/>
        <v xml:space="preserve">5 </v>
      </c>
      <c r="N29" s="1">
        <f t="shared" si="0"/>
        <v>5</v>
      </c>
      <c r="O29" s="1" t="e">
        <f t="shared" si="7"/>
        <v>#VALUE!</v>
      </c>
      <c r="P29" s="1">
        <f t="shared" si="1"/>
        <v>5</v>
      </c>
      <c r="Q29" s="1" t="e">
        <f t="shared" si="2"/>
        <v>#VALUE!</v>
      </c>
    </row>
    <row r="30" spans="1:17" ht="32.75" customHeight="1" x14ac:dyDescent="0.15">
      <c r="A30" s="8">
        <f>A29</f>
        <v>7</v>
      </c>
      <c r="B30" s="21">
        <v>28</v>
      </c>
      <c r="C30" s="16" t="s">
        <v>26</v>
      </c>
      <c r="D30" s="33" t="s">
        <v>27</v>
      </c>
      <c r="E30" s="17"/>
      <c r="F30" s="18" t="s">
        <v>91</v>
      </c>
      <c r="G30" s="10" t="s">
        <v>14</v>
      </c>
      <c r="H30" s="12">
        <v>5</v>
      </c>
      <c r="I30" s="10" t="s">
        <v>15</v>
      </c>
      <c r="J30" s="1" t="str">
        <f t="shared" si="3"/>
        <v/>
      </c>
      <c r="K30" s="1" t="str">
        <f t="shared" si="4"/>
        <v>db.execSQL("INSERT INTO $PUZZLE_TABLE_NAME ( $PUZZLE_COL_1, $PUZZLE_COL_2, $PUZZLE_COL_3,$PUZZLE_COL_4,$PUZZLE_COL_5,$PUZZLE_COL_6,$PUZZLE_COL_7,$PUZZLE_COL_8) VALUES(28,5 , 5,0,"+"\"NULL\""+",7,3, 5)")</v>
      </c>
      <c r="L30" s="1" t="str">
        <f t="shared" si="5"/>
        <v>+"\"NULL\""+</v>
      </c>
      <c r="M30" s="1" t="str">
        <f t="shared" si="6"/>
        <v xml:space="preserve">5 </v>
      </c>
      <c r="N30" s="1" t="str">
        <f t="shared" si="0"/>
        <v>3</v>
      </c>
      <c r="O30" s="1" t="str">
        <f t="shared" si="7"/>
        <v>3</v>
      </c>
      <c r="P30" s="1" t="str">
        <f t="shared" si="1"/>
        <v xml:space="preserve"> 5</v>
      </c>
      <c r="Q30" s="1" t="str">
        <f t="shared" si="2"/>
        <v xml:space="preserve"> 5</v>
      </c>
    </row>
    <row r="31" spans="1:17" ht="56.75" customHeight="1" x14ac:dyDescent="0.15">
      <c r="A31" s="13">
        <v>8</v>
      </c>
      <c r="B31" s="9">
        <v>29</v>
      </c>
      <c r="C31" s="22" t="s">
        <v>28</v>
      </c>
      <c r="D31" s="33" t="s">
        <v>29</v>
      </c>
      <c r="E31" s="23"/>
      <c r="F31" s="10" t="s">
        <v>92</v>
      </c>
      <c r="G31" s="10" t="s">
        <v>12</v>
      </c>
      <c r="H31" s="12">
        <v>2</v>
      </c>
      <c r="I31" s="12">
        <v>3</v>
      </c>
      <c r="J31" s="1" t="str">
        <f t="shared" si="3"/>
        <v>db.execSQL(levelString+"(8,\"Detlot speshalwan klos blanga ola Kristjan pipul (Ifishans 6:10-20)\", 0, "+"\"ifishans.jpg\" , "+"\"ephesians_6_10_20_a.txt\")")</v>
      </c>
      <c r="K31" s="1" t="str">
        <f t="shared" si="4"/>
        <v>db.execSQL("INSERT INTO $PUZZLE_TABLE_NAME ( $PUZZLE_COL_1, $PUZZLE_COL_2, $PUZZLE_COL_3,$PUZZLE_COL_4,$PUZZLE_COL_5,$PUZZLE_COL_6,$PUZZLE_COL_7,$PUZZLE_COL_8) VALUES(29,3 , 2,0,"+"\"NULL\""+",8,3,3)")</v>
      </c>
      <c r="L31" s="1" t="str">
        <f t="shared" si="5"/>
        <v>+"\"NULL\""+</v>
      </c>
      <c r="M31" s="1" t="str">
        <f t="shared" si="6"/>
        <v xml:space="preserve">3 </v>
      </c>
      <c r="N31" s="1">
        <f t="shared" si="0"/>
        <v>3</v>
      </c>
      <c r="O31" s="1" t="e">
        <f t="shared" si="7"/>
        <v>#VALUE!</v>
      </c>
      <c r="P31" s="1">
        <f t="shared" si="1"/>
        <v>3</v>
      </c>
      <c r="Q31" s="1" t="e">
        <f t="shared" si="2"/>
        <v>#VALUE!</v>
      </c>
    </row>
    <row r="32" spans="1:17" ht="56.75" customHeight="1" x14ac:dyDescent="0.15">
      <c r="A32" s="8">
        <f>A31</f>
        <v>8</v>
      </c>
      <c r="B32" s="9">
        <v>30</v>
      </c>
      <c r="C32" s="15" t="s">
        <v>28</v>
      </c>
      <c r="D32" s="33" t="s">
        <v>29</v>
      </c>
      <c r="E32" s="24"/>
      <c r="F32" s="10" t="s">
        <v>92</v>
      </c>
      <c r="G32" s="10" t="s">
        <v>13</v>
      </c>
      <c r="H32" s="12">
        <v>3</v>
      </c>
      <c r="I32" s="12">
        <v>4</v>
      </c>
      <c r="J32" s="1" t="str">
        <f t="shared" si="3"/>
        <v/>
      </c>
      <c r="K32" s="1" t="str">
        <f t="shared" si="4"/>
        <v>db.execSQL("INSERT INTO $PUZZLE_TABLE_NAME ( $PUZZLE_COL_1, $PUZZLE_COL_2, $PUZZLE_COL_3,$PUZZLE_COL_4,$PUZZLE_COL_5,$PUZZLE_COL_6,$PUZZLE_COL_7,$PUZZLE_COL_8) VALUES(30,4 , 3,0,"+"\"NULL\""+",8,4,4)")</v>
      </c>
      <c r="L32" s="1" t="str">
        <f t="shared" si="5"/>
        <v>+"\"NULL\""+</v>
      </c>
      <c r="M32" s="1" t="str">
        <f t="shared" si="6"/>
        <v xml:space="preserve">4 </v>
      </c>
      <c r="N32" s="1">
        <f t="shared" si="0"/>
        <v>4</v>
      </c>
      <c r="O32" s="1" t="e">
        <f t="shared" si="7"/>
        <v>#VALUE!</v>
      </c>
      <c r="P32" s="1">
        <f t="shared" si="1"/>
        <v>4</v>
      </c>
      <c r="Q32" s="1" t="e">
        <f t="shared" si="2"/>
        <v>#VALUE!</v>
      </c>
    </row>
    <row r="33" spans="1:17" ht="56.75" customHeight="1" x14ac:dyDescent="0.15">
      <c r="A33" s="8">
        <f>A32</f>
        <v>8</v>
      </c>
      <c r="B33" s="9">
        <v>31</v>
      </c>
      <c r="C33" s="15" t="s">
        <v>28</v>
      </c>
      <c r="D33" s="33" t="s">
        <v>29</v>
      </c>
      <c r="E33" s="24"/>
      <c r="F33" s="10" t="s">
        <v>92</v>
      </c>
      <c r="G33" s="10" t="s">
        <v>14</v>
      </c>
      <c r="H33" s="12">
        <v>4</v>
      </c>
      <c r="I33" s="12">
        <v>5</v>
      </c>
      <c r="J33" s="1" t="str">
        <f t="shared" si="3"/>
        <v/>
      </c>
      <c r="K33" s="1" t="str">
        <f t="shared" si="4"/>
        <v>db.execSQL("INSERT INTO $PUZZLE_TABLE_NAME ( $PUZZLE_COL_1, $PUZZLE_COL_2, $PUZZLE_COL_3,$PUZZLE_COL_4,$PUZZLE_COL_5,$PUZZLE_COL_6,$PUZZLE_COL_7,$PUZZLE_COL_8) VALUES(31,5 , 4,0,"+"\"NULL\""+",8,5,5)")</v>
      </c>
      <c r="L33" s="1" t="str">
        <f t="shared" si="5"/>
        <v>+"\"NULL\""+</v>
      </c>
      <c r="M33" s="1" t="str">
        <f t="shared" si="6"/>
        <v xml:space="preserve">5 </v>
      </c>
      <c r="N33" s="1">
        <f t="shared" si="0"/>
        <v>5</v>
      </c>
      <c r="O33" s="1" t="e">
        <f t="shared" si="7"/>
        <v>#VALUE!</v>
      </c>
      <c r="P33" s="1">
        <f t="shared" si="1"/>
        <v>5</v>
      </c>
      <c r="Q33" s="1" t="e">
        <f t="shared" si="2"/>
        <v>#VALUE!</v>
      </c>
    </row>
    <row r="34" spans="1:17" ht="56.75" customHeight="1" x14ac:dyDescent="0.15">
      <c r="A34" s="8">
        <f>A33</f>
        <v>8</v>
      </c>
      <c r="B34" s="9">
        <v>32</v>
      </c>
      <c r="C34" s="15" t="s">
        <v>28</v>
      </c>
      <c r="D34" s="33" t="s">
        <v>29</v>
      </c>
      <c r="E34" s="24"/>
      <c r="F34" s="10" t="s">
        <v>92</v>
      </c>
      <c r="G34" s="10" t="s">
        <v>14</v>
      </c>
      <c r="H34" s="12">
        <v>5</v>
      </c>
      <c r="I34" s="10" t="s">
        <v>15</v>
      </c>
      <c r="J34" s="1" t="str">
        <f t="shared" si="3"/>
        <v/>
      </c>
      <c r="K34" s="1" t="str">
        <f t="shared" si="4"/>
        <v>db.execSQL("INSERT INTO $PUZZLE_TABLE_NAME ( $PUZZLE_COL_1, $PUZZLE_COL_2, $PUZZLE_COL_3,$PUZZLE_COL_4,$PUZZLE_COL_5,$PUZZLE_COL_6,$PUZZLE_COL_7,$PUZZLE_COL_8) VALUES(32,5 , 5,0,"+"\"NULL\""+",8,3, 5)")</v>
      </c>
      <c r="L34" s="1" t="str">
        <f t="shared" si="5"/>
        <v>+"\"NULL\""+</v>
      </c>
      <c r="M34" s="1" t="str">
        <f t="shared" si="6"/>
        <v xml:space="preserve">5 </v>
      </c>
      <c r="N34" s="1" t="str">
        <f t="shared" ref="N34:N97" si="8">IF(MIN(I34)=0,O34,I34)</f>
        <v>3</v>
      </c>
      <c r="O34" s="1" t="str">
        <f t="shared" si="7"/>
        <v>3</v>
      </c>
      <c r="P34" s="1" t="str">
        <f t="shared" ref="P34:P97" si="9">IF(MAX(I34)=0,Q34,I34)</f>
        <v xml:space="preserve"> 5</v>
      </c>
      <c r="Q34" s="1" t="str">
        <f t="shared" ref="Q34:Q97" si="10">RIGHT(I34,LEN(I34)-SEARCH("&amp;",I34))</f>
        <v xml:space="preserve"> 5</v>
      </c>
    </row>
    <row r="35" spans="1:17" ht="44.75" customHeight="1" x14ac:dyDescent="0.15">
      <c r="A35" s="25">
        <v>9</v>
      </c>
      <c r="B35" s="9">
        <v>33</v>
      </c>
      <c r="C35" s="10" t="s">
        <v>10</v>
      </c>
      <c r="D35" s="34" t="s">
        <v>11</v>
      </c>
      <c r="E35" s="10" t="s">
        <v>30</v>
      </c>
      <c r="F35" s="28" t="s">
        <v>85</v>
      </c>
      <c r="G35" s="10" t="s">
        <v>31</v>
      </c>
      <c r="H35" s="28" t="s">
        <v>83</v>
      </c>
      <c r="I35" s="10" t="s">
        <v>15</v>
      </c>
      <c r="J35" s="1" t="str">
        <f t="shared" si="3"/>
        <v>db.execSQL(levelString+"(9,\"Jisas bin stapam win en weib (Mak 4:35-41)\", 0, "+"\"mak4.jpg\" , "+"\"mark_4_35_41_a.txt\")")</v>
      </c>
      <c r="K35" s="1" t="str">
        <f t="shared" si="4"/>
        <v>db.execSQL("INSERT INTO $PUZZLE_TABLE_NAME ( $PUZZLE_COL_1, $PUZZLE_COL_2, $PUZZLE_COL_3,$PUZZLE_COL_4,$PUZZLE_COL_5,$PUZZLE_COL_6,$PUZZLE_COL_7,$PUZZLE_COL_8) VALUES(33,10 , 12,0,"+"\"kriol_mrk_4_35_41.mp3\""+",9,3, 5)")</v>
      </c>
      <c r="L35" s="1" t="str">
        <f t="shared" si="5"/>
        <v>+"\"kriol_mrk_4_35_41.mp3\""+</v>
      </c>
      <c r="M35" s="1" t="str">
        <f t="shared" si="6"/>
        <v xml:space="preserve">10 </v>
      </c>
      <c r="N35" s="1" t="str">
        <f t="shared" si="8"/>
        <v>3</v>
      </c>
      <c r="O35" s="1" t="str">
        <f t="shared" si="7"/>
        <v>3</v>
      </c>
      <c r="P35" s="1" t="str">
        <f t="shared" si="9"/>
        <v xml:space="preserve"> 5</v>
      </c>
      <c r="Q35" s="1" t="str">
        <f t="shared" si="10"/>
        <v xml:space="preserve"> 5</v>
      </c>
    </row>
    <row r="36" spans="1:17" ht="44.75" customHeight="1" x14ac:dyDescent="0.15">
      <c r="A36" s="25">
        <v>10</v>
      </c>
      <c r="B36" s="9">
        <v>34</v>
      </c>
      <c r="C36" s="15" t="s">
        <v>20</v>
      </c>
      <c r="D36" s="33" t="s">
        <v>21</v>
      </c>
      <c r="E36" s="18" t="s">
        <v>32</v>
      </c>
      <c r="F36" s="10" t="s">
        <v>88</v>
      </c>
      <c r="G36" s="10" t="s">
        <v>31</v>
      </c>
      <c r="H36" s="28" t="s">
        <v>83</v>
      </c>
      <c r="I36" s="10" t="s">
        <v>15</v>
      </c>
      <c r="J36" s="1" t="str">
        <f t="shared" si="3"/>
        <v>db.execSQL(levelString+"(10,\"Jona bin jingat langa God (Jona 2:1-10)\", 0, "+"\"jona.jpg\" , "+"\"jonah_2_1_10_a.txt\")")</v>
      </c>
      <c r="K36" s="1" t="str">
        <f t="shared" si="4"/>
        <v>db.execSQL("INSERT INTO $PUZZLE_TABLE_NAME ( $PUZZLE_COL_1, $PUZZLE_COL_2, $PUZZLE_COL_3,$PUZZLE_COL_4,$PUZZLE_COL_5,$PUZZLE_COL_6,$PUZZLE_COL_7,$PUZZLE_COL_8) VALUES(34,10 , 12,0,"+"\"kriol_jonah_2.mp3\""+",10,3, 5)")</v>
      </c>
      <c r="L36" s="1" t="str">
        <f t="shared" si="5"/>
        <v>+"\"kriol_jonah_2.mp3\""+</v>
      </c>
      <c r="M36" s="1" t="str">
        <f t="shared" si="6"/>
        <v xml:space="preserve">10 </v>
      </c>
      <c r="N36" s="1" t="str">
        <f t="shared" si="8"/>
        <v>3</v>
      </c>
      <c r="O36" s="1" t="str">
        <f t="shared" si="7"/>
        <v>3</v>
      </c>
      <c r="P36" s="1" t="str">
        <f t="shared" si="9"/>
        <v xml:space="preserve"> 5</v>
      </c>
      <c r="Q36" s="1" t="str">
        <f t="shared" si="10"/>
        <v xml:space="preserve"> 5</v>
      </c>
    </row>
    <row r="37" spans="1:17" ht="56.75" customHeight="1" x14ac:dyDescent="0.15">
      <c r="A37" s="25">
        <v>11</v>
      </c>
      <c r="B37" s="9">
        <v>35</v>
      </c>
      <c r="C37" s="15" t="s">
        <v>22</v>
      </c>
      <c r="D37" s="33" t="s">
        <v>23</v>
      </c>
      <c r="E37" s="18" t="s">
        <v>33</v>
      </c>
      <c r="F37" s="10" t="s">
        <v>89</v>
      </c>
      <c r="G37" s="10" t="s">
        <v>31</v>
      </c>
      <c r="H37" s="28" t="s">
        <v>83</v>
      </c>
      <c r="I37" s="10" t="s">
        <v>15</v>
      </c>
      <c r="J37" s="1" t="str">
        <f t="shared" si="3"/>
        <v>db.execSQL(levelString+"(11,\"Pida bin meigim wan leimbala men gudwan (Eks 3:1-10)\", 0, "+"\"eks3.jpg\" , "+"\"acts_3_1_10_a.txt\")")</v>
      </c>
      <c r="K37" s="1" t="str">
        <f t="shared" si="4"/>
        <v>db.execSQL("INSERT INTO $PUZZLE_TABLE_NAME ( $PUZZLE_COL_1, $PUZZLE_COL_2, $PUZZLE_COL_3,$PUZZLE_COL_4,$PUZZLE_COL_5,$PUZZLE_COL_6,$PUZZLE_COL_7,$PUZZLE_COL_8) VALUES(35,10 , 12,0,"+"\"kriol_act_3_1_10.mp3\""+",11,3, 5)")</v>
      </c>
      <c r="L37" s="1" t="str">
        <f t="shared" si="5"/>
        <v>+"\"kriol_act_3_1_10.mp3\""+</v>
      </c>
      <c r="M37" s="1" t="str">
        <f t="shared" si="6"/>
        <v xml:space="preserve">10 </v>
      </c>
      <c r="N37" s="1" t="str">
        <f t="shared" si="8"/>
        <v>3</v>
      </c>
      <c r="O37" s="1" t="str">
        <f t="shared" si="7"/>
        <v>3</v>
      </c>
      <c r="P37" s="1" t="str">
        <f t="shared" si="9"/>
        <v xml:space="preserve"> 5</v>
      </c>
      <c r="Q37" s="1" t="str">
        <f t="shared" si="10"/>
        <v xml:space="preserve"> 5</v>
      </c>
    </row>
    <row r="38" spans="1:17" ht="56.75" customHeight="1" x14ac:dyDescent="0.15">
      <c r="A38" s="25">
        <v>12</v>
      </c>
      <c r="B38" s="9">
        <v>36</v>
      </c>
      <c r="C38" s="15" t="s">
        <v>28</v>
      </c>
      <c r="D38" s="33" t="s">
        <v>29</v>
      </c>
      <c r="E38" s="18" t="s">
        <v>34</v>
      </c>
      <c r="F38" s="10" t="s">
        <v>92</v>
      </c>
      <c r="G38" s="10" t="s">
        <v>31</v>
      </c>
      <c r="H38" s="28" t="s">
        <v>83</v>
      </c>
      <c r="I38" s="10" t="s">
        <v>15</v>
      </c>
      <c r="J38" s="1" t="str">
        <f t="shared" si="3"/>
        <v>db.execSQL(levelString+"(12,\"Detlot speshalwan klos blanga ola Kristjan pipul (Ifishans 6:10-20)\", 0, "+"\"ifishans.jpg\" , "+"\"ephesians_6_10_20_a.txt\")")</v>
      </c>
      <c r="K38" s="1" t="str">
        <f t="shared" si="4"/>
        <v>db.execSQL("INSERT INTO $PUZZLE_TABLE_NAME ( $PUZZLE_COL_1, $PUZZLE_COL_2, $PUZZLE_COL_3,$PUZZLE_COL_4,$PUZZLE_COL_5,$PUZZLE_COL_6,$PUZZLE_COL_7,$PUZZLE_COL_8) VALUES(36,10 , 12,0,"+"\"kriol_eph_6_10_20.mp3\""+",12,3, 5)")</v>
      </c>
      <c r="L38" s="1" t="str">
        <f t="shared" si="5"/>
        <v>+"\"kriol_eph_6_10_20.mp3\""+</v>
      </c>
      <c r="M38" s="1" t="str">
        <f t="shared" si="6"/>
        <v xml:space="preserve">10 </v>
      </c>
      <c r="N38" s="1" t="str">
        <f t="shared" si="8"/>
        <v>3</v>
      </c>
      <c r="O38" s="1" t="str">
        <f t="shared" si="7"/>
        <v>3</v>
      </c>
      <c r="P38" s="1" t="str">
        <f t="shared" si="9"/>
        <v xml:space="preserve"> 5</v>
      </c>
      <c r="Q38" s="1" t="str">
        <f t="shared" si="10"/>
        <v xml:space="preserve"> 5</v>
      </c>
    </row>
    <row r="39" spans="1:17" ht="56.75" customHeight="1" x14ac:dyDescent="0.15">
      <c r="A39" s="13">
        <v>13</v>
      </c>
      <c r="B39" s="9">
        <v>37</v>
      </c>
      <c r="C39" s="15" t="s">
        <v>35</v>
      </c>
      <c r="D39" s="33" t="s">
        <v>36</v>
      </c>
      <c r="E39" s="24"/>
      <c r="F39" s="10" t="s">
        <v>93</v>
      </c>
      <c r="G39" s="10" t="s">
        <v>14</v>
      </c>
      <c r="H39" s="12">
        <v>4</v>
      </c>
      <c r="I39" s="12">
        <v>5</v>
      </c>
      <c r="J39" s="1" t="str">
        <f t="shared" si="3"/>
        <v>db.execSQL(levelString+"(13,\"Raida langa waitwan hos (Rebaleishan 19:11-21)\", 0, "+"\"rebaleishan.jpg\" , "+"\"revelation_19_11_21_a.txt\")")</v>
      </c>
      <c r="K39" s="1" t="str">
        <f t="shared" si="4"/>
        <v>db.execSQL("INSERT INTO $PUZZLE_TABLE_NAME ( $PUZZLE_COL_1, $PUZZLE_COL_2, $PUZZLE_COL_3,$PUZZLE_COL_4,$PUZZLE_COL_5,$PUZZLE_COL_6,$PUZZLE_COL_7,$PUZZLE_COL_8) VALUES(37,5 , 4,0,"+"\"NULL\""+",13,5,5)")</v>
      </c>
      <c r="L39" s="1" t="str">
        <f t="shared" si="5"/>
        <v>+"\"NULL\""+</v>
      </c>
      <c r="M39" s="1" t="str">
        <f t="shared" si="6"/>
        <v xml:space="preserve">5 </v>
      </c>
      <c r="N39" s="1">
        <f t="shared" si="8"/>
        <v>5</v>
      </c>
      <c r="O39" s="1" t="e">
        <f t="shared" si="7"/>
        <v>#VALUE!</v>
      </c>
      <c r="P39" s="1">
        <f t="shared" si="9"/>
        <v>5</v>
      </c>
      <c r="Q39" s="1" t="e">
        <f t="shared" si="10"/>
        <v>#VALUE!</v>
      </c>
    </row>
    <row r="40" spans="1:17" ht="56.75" customHeight="1" x14ac:dyDescent="0.15">
      <c r="A40" s="8">
        <f>A39</f>
        <v>13</v>
      </c>
      <c r="B40" s="9">
        <v>38</v>
      </c>
      <c r="C40" s="15" t="s">
        <v>35</v>
      </c>
      <c r="D40" s="33" t="s">
        <v>36</v>
      </c>
      <c r="E40" s="24"/>
      <c r="F40" s="10" t="s">
        <v>93</v>
      </c>
      <c r="G40" s="10" t="s">
        <v>37</v>
      </c>
      <c r="H40" s="12">
        <v>5</v>
      </c>
      <c r="I40" s="12">
        <v>6</v>
      </c>
      <c r="J40" s="1" t="str">
        <f t="shared" si="3"/>
        <v/>
      </c>
      <c r="K40" s="1" t="str">
        <f t="shared" si="4"/>
        <v>db.execSQL("INSERT INTO $PUZZLE_TABLE_NAME ( $PUZZLE_COL_1, $PUZZLE_COL_2, $PUZZLE_COL_3,$PUZZLE_COL_4,$PUZZLE_COL_5,$PUZZLE_COL_6,$PUZZLE_COL_7,$PUZZLE_COL_8) VALUES(38,6 , 5,0,"+"\"NULL\""+",13,6,6)")</v>
      </c>
      <c r="L40" s="1" t="str">
        <f t="shared" si="5"/>
        <v>+"\"NULL\""+</v>
      </c>
      <c r="M40" s="1" t="str">
        <f t="shared" si="6"/>
        <v xml:space="preserve">6 </v>
      </c>
      <c r="N40" s="1">
        <f t="shared" si="8"/>
        <v>6</v>
      </c>
      <c r="O40" s="1" t="e">
        <f t="shared" si="7"/>
        <v>#VALUE!</v>
      </c>
      <c r="P40" s="1">
        <f t="shared" si="9"/>
        <v>6</v>
      </c>
      <c r="Q40" s="1" t="e">
        <f t="shared" si="10"/>
        <v>#VALUE!</v>
      </c>
    </row>
    <row r="41" spans="1:17" ht="56.75" customHeight="1" x14ac:dyDescent="0.15">
      <c r="A41" s="8">
        <f>A40</f>
        <v>13</v>
      </c>
      <c r="B41" s="9">
        <v>39</v>
      </c>
      <c r="C41" s="15" t="s">
        <v>35</v>
      </c>
      <c r="D41" s="33" t="s">
        <v>36</v>
      </c>
      <c r="E41" s="24"/>
      <c r="F41" s="10" t="s">
        <v>93</v>
      </c>
      <c r="G41" s="10" t="s">
        <v>38</v>
      </c>
      <c r="H41" s="12">
        <v>6</v>
      </c>
      <c r="I41" s="12">
        <v>7</v>
      </c>
      <c r="J41" s="1" t="str">
        <f t="shared" si="3"/>
        <v/>
      </c>
      <c r="K41" s="1" t="str">
        <f t="shared" si="4"/>
        <v>db.execSQL("INSERT INTO $PUZZLE_TABLE_NAME ( $PUZZLE_COL_1, $PUZZLE_COL_2, $PUZZLE_COL_3,$PUZZLE_COL_4,$PUZZLE_COL_5,$PUZZLE_COL_6,$PUZZLE_COL_7,$PUZZLE_COL_8) VALUES(39,7 , 6,0,"+"\"NULL\""+",13,7,7)")</v>
      </c>
      <c r="L41" s="1" t="str">
        <f t="shared" si="5"/>
        <v>+"\"NULL\""+</v>
      </c>
      <c r="M41" s="1" t="str">
        <f t="shared" si="6"/>
        <v xml:space="preserve">7 </v>
      </c>
      <c r="N41" s="1">
        <f t="shared" si="8"/>
        <v>7</v>
      </c>
      <c r="O41" s="1" t="e">
        <f t="shared" si="7"/>
        <v>#VALUE!</v>
      </c>
      <c r="P41" s="1">
        <f t="shared" si="9"/>
        <v>7</v>
      </c>
      <c r="Q41" s="1" t="e">
        <f t="shared" si="10"/>
        <v>#VALUE!</v>
      </c>
    </row>
    <row r="42" spans="1:17" ht="56.75" customHeight="1" x14ac:dyDescent="0.15">
      <c r="A42" s="8">
        <f>A41</f>
        <v>13</v>
      </c>
      <c r="B42" s="9">
        <v>40</v>
      </c>
      <c r="C42" s="20" t="s">
        <v>35</v>
      </c>
      <c r="D42" s="33" t="s">
        <v>36</v>
      </c>
      <c r="E42" s="24"/>
      <c r="F42" s="10" t="s">
        <v>93</v>
      </c>
      <c r="G42" s="10" t="s">
        <v>38</v>
      </c>
      <c r="H42" s="12">
        <v>7</v>
      </c>
      <c r="I42" s="10" t="s">
        <v>39</v>
      </c>
      <c r="J42" s="1" t="str">
        <f t="shared" si="3"/>
        <v/>
      </c>
      <c r="K42" s="1" t="str">
        <f t="shared" si="4"/>
        <v>db.execSQL("INSERT INTO $PUZZLE_TABLE_NAME ( $PUZZLE_COL_1, $PUZZLE_COL_2, $PUZZLE_COL_3,$PUZZLE_COL_4,$PUZZLE_COL_5,$PUZZLE_COL_6,$PUZZLE_COL_7,$PUZZLE_COL_8) VALUES(40,7 , 7,0,"+"\"NULL\""+",13,5, 7)")</v>
      </c>
      <c r="L42" s="1" t="str">
        <f t="shared" si="5"/>
        <v>+"\"NULL\""+</v>
      </c>
      <c r="M42" s="1" t="str">
        <f t="shared" si="6"/>
        <v xml:space="preserve">7 </v>
      </c>
      <c r="N42" s="1" t="str">
        <f t="shared" si="8"/>
        <v>5</v>
      </c>
      <c r="O42" s="1" t="str">
        <f t="shared" si="7"/>
        <v>5</v>
      </c>
      <c r="P42" s="1" t="str">
        <f t="shared" si="9"/>
        <v xml:space="preserve"> 7</v>
      </c>
      <c r="Q42" s="1" t="str">
        <f t="shared" si="10"/>
        <v xml:space="preserve"> 7</v>
      </c>
    </row>
    <row r="43" spans="1:17" ht="44.75" customHeight="1" x14ac:dyDescent="0.15">
      <c r="A43" s="13">
        <v>14</v>
      </c>
      <c r="B43" s="21">
        <v>41</v>
      </c>
      <c r="C43" s="16" t="s">
        <v>40</v>
      </c>
      <c r="D43" s="33" t="s">
        <v>41</v>
      </c>
      <c r="E43" s="24"/>
      <c r="F43" s="10" t="s">
        <v>94</v>
      </c>
      <c r="G43" s="10" t="s">
        <v>14</v>
      </c>
      <c r="H43" s="12">
        <v>4</v>
      </c>
      <c r="I43" s="12">
        <v>5</v>
      </c>
      <c r="J43" s="1" t="str">
        <f t="shared" si="3"/>
        <v>db.execSQL(levelString+"(14,\"Detlot 7 san blanga Seba (Eks 19:11-22)\", 0, "+"\"ephesus.jpg\" , "+"\"acts_19_11_22_a.txt\")")</v>
      </c>
      <c r="K43" s="1" t="str">
        <f t="shared" si="4"/>
        <v>db.execSQL("INSERT INTO $PUZZLE_TABLE_NAME ( $PUZZLE_COL_1, $PUZZLE_COL_2, $PUZZLE_COL_3,$PUZZLE_COL_4,$PUZZLE_COL_5,$PUZZLE_COL_6,$PUZZLE_COL_7,$PUZZLE_COL_8) VALUES(41,5 , 4,0,"+"\"NULL\""+",14,5,5)")</v>
      </c>
      <c r="L43" s="1" t="str">
        <f t="shared" si="5"/>
        <v>+"\"NULL\""+</v>
      </c>
      <c r="M43" s="1" t="str">
        <f t="shared" si="6"/>
        <v xml:space="preserve">5 </v>
      </c>
      <c r="N43" s="1">
        <f t="shared" si="8"/>
        <v>5</v>
      </c>
      <c r="O43" s="1" t="e">
        <f t="shared" si="7"/>
        <v>#VALUE!</v>
      </c>
      <c r="P43" s="1">
        <f t="shared" si="9"/>
        <v>5</v>
      </c>
      <c r="Q43" s="1" t="e">
        <f t="shared" si="10"/>
        <v>#VALUE!</v>
      </c>
    </row>
    <row r="44" spans="1:17" ht="44.75" customHeight="1" x14ac:dyDescent="0.15">
      <c r="A44" s="8">
        <f>A43</f>
        <v>14</v>
      </c>
      <c r="B44" s="21">
        <v>42</v>
      </c>
      <c r="C44" s="16" t="s">
        <v>40</v>
      </c>
      <c r="D44" s="33" t="s">
        <v>41</v>
      </c>
      <c r="E44" s="24"/>
      <c r="F44" s="10" t="s">
        <v>94</v>
      </c>
      <c r="G44" s="10" t="s">
        <v>37</v>
      </c>
      <c r="H44" s="12">
        <v>5</v>
      </c>
      <c r="I44" s="12">
        <v>6</v>
      </c>
      <c r="J44" s="1" t="str">
        <f t="shared" si="3"/>
        <v/>
      </c>
      <c r="K44" s="1" t="str">
        <f t="shared" si="4"/>
        <v>db.execSQL("INSERT INTO $PUZZLE_TABLE_NAME ( $PUZZLE_COL_1, $PUZZLE_COL_2, $PUZZLE_COL_3,$PUZZLE_COL_4,$PUZZLE_COL_5,$PUZZLE_COL_6,$PUZZLE_COL_7,$PUZZLE_COL_8) VALUES(42,6 , 5,0,"+"\"NULL\""+",14,6,6)")</v>
      </c>
      <c r="L44" s="1" t="str">
        <f t="shared" si="5"/>
        <v>+"\"NULL\""+</v>
      </c>
      <c r="M44" s="1" t="str">
        <f t="shared" si="6"/>
        <v xml:space="preserve">6 </v>
      </c>
      <c r="N44" s="1">
        <f t="shared" si="8"/>
        <v>6</v>
      </c>
      <c r="O44" s="1" t="e">
        <f t="shared" si="7"/>
        <v>#VALUE!</v>
      </c>
      <c r="P44" s="1">
        <f t="shared" si="9"/>
        <v>6</v>
      </c>
      <c r="Q44" s="1" t="e">
        <f t="shared" si="10"/>
        <v>#VALUE!</v>
      </c>
    </row>
    <row r="45" spans="1:17" ht="44.75" customHeight="1" x14ac:dyDescent="0.15">
      <c r="A45" s="8">
        <f>A44</f>
        <v>14</v>
      </c>
      <c r="B45" s="21">
        <v>43</v>
      </c>
      <c r="C45" s="16" t="s">
        <v>40</v>
      </c>
      <c r="D45" s="33" t="s">
        <v>41</v>
      </c>
      <c r="E45" s="24"/>
      <c r="F45" s="10" t="s">
        <v>94</v>
      </c>
      <c r="G45" s="10" t="s">
        <v>38</v>
      </c>
      <c r="H45" s="12">
        <v>6</v>
      </c>
      <c r="I45" s="12">
        <v>7</v>
      </c>
      <c r="J45" s="1" t="str">
        <f t="shared" si="3"/>
        <v/>
      </c>
      <c r="K45" s="1" t="str">
        <f t="shared" si="4"/>
        <v>db.execSQL("INSERT INTO $PUZZLE_TABLE_NAME ( $PUZZLE_COL_1, $PUZZLE_COL_2, $PUZZLE_COL_3,$PUZZLE_COL_4,$PUZZLE_COL_5,$PUZZLE_COL_6,$PUZZLE_COL_7,$PUZZLE_COL_8) VALUES(43,7 , 6,0,"+"\"NULL\""+",14,7,7)")</v>
      </c>
      <c r="L45" s="1" t="str">
        <f t="shared" si="5"/>
        <v>+"\"NULL\""+</v>
      </c>
      <c r="M45" s="1" t="str">
        <f t="shared" si="6"/>
        <v xml:space="preserve">7 </v>
      </c>
      <c r="N45" s="1">
        <f t="shared" si="8"/>
        <v>7</v>
      </c>
      <c r="O45" s="1" t="e">
        <f t="shared" si="7"/>
        <v>#VALUE!</v>
      </c>
      <c r="P45" s="1">
        <f t="shared" si="9"/>
        <v>7</v>
      </c>
      <c r="Q45" s="1" t="e">
        <f t="shared" si="10"/>
        <v>#VALUE!</v>
      </c>
    </row>
    <row r="46" spans="1:17" ht="44.75" customHeight="1" x14ac:dyDescent="0.15">
      <c r="A46" s="8">
        <f>A45</f>
        <v>14</v>
      </c>
      <c r="B46" s="21">
        <v>44</v>
      </c>
      <c r="C46" s="16" t="s">
        <v>40</v>
      </c>
      <c r="D46" s="33" t="s">
        <v>41</v>
      </c>
      <c r="E46" s="24"/>
      <c r="F46" s="10" t="s">
        <v>94</v>
      </c>
      <c r="G46" s="10" t="s">
        <v>38</v>
      </c>
      <c r="H46" s="12">
        <v>7</v>
      </c>
      <c r="I46" s="10" t="s">
        <v>39</v>
      </c>
      <c r="J46" s="1" t="str">
        <f t="shared" si="3"/>
        <v/>
      </c>
      <c r="K46" s="1" t="str">
        <f t="shared" si="4"/>
        <v>db.execSQL("INSERT INTO $PUZZLE_TABLE_NAME ( $PUZZLE_COL_1, $PUZZLE_COL_2, $PUZZLE_COL_3,$PUZZLE_COL_4,$PUZZLE_COL_5,$PUZZLE_COL_6,$PUZZLE_COL_7,$PUZZLE_COL_8) VALUES(44,7 , 7,0,"+"\"NULL\""+",14,5, 7)")</v>
      </c>
      <c r="L46" s="1" t="str">
        <f t="shared" si="5"/>
        <v>+"\"NULL\""+</v>
      </c>
      <c r="M46" s="1" t="str">
        <f t="shared" si="6"/>
        <v xml:space="preserve">7 </v>
      </c>
      <c r="N46" s="1" t="str">
        <f t="shared" si="8"/>
        <v>5</v>
      </c>
      <c r="O46" s="1" t="str">
        <f t="shared" si="7"/>
        <v>5</v>
      </c>
      <c r="P46" s="1" t="str">
        <f t="shared" si="9"/>
        <v xml:space="preserve"> 7</v>
      </c>
      <c r="Q46" s="1" t="str">
        <f t="shared" si="10"/>
        <v xml:space="preserve"> 7</v>
      </c>
    </row>
    <row r="47" spans="1:17" ht="44.75" customHeight="1" x14ac:dyDescent="0.15">
      <c r="A47" s="13">
        <v>15</v>
      </c>
      <c r="B47" s="9">
        <v>45</v>
      </c>
      <c r="C47" s="26" t="s">
        <v>42</v>
      </c>
      <c r="D47" s="33" t="s">
        <v>43</v>
      </c>
      <c r="E47" s="24"/>
      <c r="F47" s="10" t="s">
        <v>95</v>
      </c>
      <c r="G47" s="10" t="s">
        <v>14</v>
      </c>
      <c r="H47" s="12">
        <v>4</v>
      </c>
      <c r="I47" s="12">
        <v>5</v>
      </c>
      <c r="J47" s="1" t="str">
        <f t="shared" si="3"/>
        <v>db.execSQL(levelString+"(15,\"Pol bin prei blanga olabat (Kaloshans 1:3-14)\", 0, "+"\"kaloshans.jpg\" , "+"\"collossians_1_3_14_a.txt\")")</v>
      </c>
      <c r="K47" s="1" t="str">
        <f t="shared" si="4"/>
        <v>db.execSQL("INSERT INTO $PUZZLE_TABLE_NAME ( $PUZZLE_COL_1, $PUZZLE_COL_2, $PUZZLE_COL_3,$PUZZLE_COL_4,$PUZZLE_COL_5,$PUZZLE_COL_6,$PUZZLE_COL_7,$PUZZLE_COL_8) VALUES(45,5 , 4,0,"+"\"NULL\""+",15,5,5)")</v>
      </c>
      <c r="L47" s="1" t="str">
        <f t="shared" si="5"/>
        <v>+"\"NULL\""+</v>
      </c>
      <c r="M47" s="1" t="str">
        <f t="shared" si="6"/>
        <v xml:space="preserve">5 </v>
      </c>
      <c r="N47" s="1">
        <f t="shared" si="8"/>
        <v>5</v>
      </c>
      <c r="O47" s="1" t="e">
        <f t="shared" si="7"/>
        <v>#VALUE!</v>
      </c>
      <c r="P47" s="1">
        <f t="shared" si="9"/>
        <v>5</v>
      </c>
      <c r="Q47" s="1" t="e">
        <f t="shared" si="10"/>
        <v>#VALUE!</v>
      </c>
    </row>
    <row r="48" spans="1:17" ht="44.75" customHeight="1" x14ac:dyDescent="0.15">
      <c r="A48" s="8">
        <f>A47</f>
        <v>15</v>
      </c>
      <c r="B48" s="21">
        <v>46</v>
      </c>
      <c r="C48" s="16" t="s">
        <v>42</v>
      </c>
      <c r="D48" s="33" t="s">
        <v>43</v>
      </c>
      <c r="E48" s="24"/>
      <c r="F48" s="10" t="s">
        <v>95</v>
      </c>
      <c r="G48" s="10" t="s">
        <v>37</v>
      </c>
      <c r="H48" s="12">
        <v>5</v>
      </c>
      <c r="I48" s="12">
        <v>6</v>
      </c>
      <c r="J48" s="1" t="str">
        <f t="shared" si="3"/>
        <v/>
      </c>
      <c r="K48" s="1" t="str">
        <f t="shared" si="4"/>
        <v>db.execSQL("INSERT INTO $PUZZLE_TABLE_NAME ( $PUZZLE_COL_1, $PUZZLE_COL_2, $PUZZLE_COL_3,$PUZZLE_COL_4,$PUZZLE_COL_5,$PUZZLE_COL_6,$PUZZLE_COL_7,$PUZZLE_COL_8) VALUES(46,6 , 5,0,"+"\"NULL\""+",15,6,6)")</v>
      </c>
      <c r="L48" s="1" t="str">
        <f t="shared" si="5"/>
        <v>+"\"NULL\""+</v>
      </c>
      <c r="M48" s="1" t="str">
        <f t="shared" si="6"/>
        <v xml:space="preserve">6 </v>
      </c>
      <c r="N48" s="1">
        <f t="shared" si="8"/>
        <v>6</v>
      </c>
      <c r="O48" s="1" t="e">
        <f t="shared" si="7"/>
        <v>#VALUE!</v>
      </c>
      <c r="P48" s="1">
        <f t="shared" si="9"/>
        <v>6</v>
      </c>
      <c r="Q48" s="1" t="e">
        <f t="shared" si="10"/>
        <v>#VALUE!</v>
      </c>
    </row>
    <row r="49" spans="1:17" ht="44.75" customHeight="1" x14ac:dyDescent="0.15">
      <c r="A49" s="8">
        <f>A48</f>
        <v>15</v>
      </c>
      <c r="B49" s="21">
        <v>47</v>
      </c>
      <c r="C49" s="16" t="s">
        <v>42</v>
      </c>
      <c r="D49" s="33" t="s">
        <v>43</v>
      </c>
      <c r="E49" s="24"/>
      <c r="F49" s="10" t="s">
        <v>95</v>
      </c>
      <c r="G49" s="10" t="s">
        <v>38</v>
      </c>
      <c r="H49" s="12">
        <v>6</v>
      </c>
      <c r="I49" s="12">
        <v>7</v>
      </c>
      <c r="J49" s="1" t="str">
        <f t="shared" si="3"/>
        <v/>
      </c>
      <c r="K49" s="1" t="str">
        <f t="shared" si="4"/>
        <v>db.execSQL("INSERT INTO $PUZZLE_TABLE_NAME ( $PUZZLE_COL_1, $PUZZLE_COL_2, $PUZZLE_COL_3,$PUZZLE_COL_4,$PUZZLE_COL_5,$PUZZLE_COL_6,$PUZZLE_COL_7,$PUZZLE_COL_8) VALUES(47,7 , 6,0,"+"\"NULL\""+",15,7,7)")</v>
      </c>
      <c r="L49" s="1" t="str">
        <f t="shared" si="5"/>
        <v>+"\"NULL\""+</v>
      </c>
      <c r="M49" s="1" t="str">
        <f t="shared" si="6"/>
        <v xml:space="preserve">7 </v>
      </c>
      <c r="N49" s="1">
        <f t="shared" si="8"/>
        <v>7</v>
      </c>
      <c r="O49" s="1" t="e">
        <f t="shared" si="7"/>
        <v>#VALUE!</v>
      </c>
      <c r="P49" s="1">
        <f t="shared" si="9"/>
        <v>7</v>
      </c>
      <c r="Q49" s="1" t="e">
        <f t="shared" si="10"/>
        <v>#VALUE!</v>
      </c>
    </row>
    <row r="50" spans="1:17" ht="44.75" customHeight="1" x14ac:dyDescent="0.15">
      <c r="A50" s="8">
        <f>A49</f>
        <v>15</v>
      </c>
      <c r="B50" s="21">
        <v>48</v>
      </c>
      <c r="C50" s="16" t="s">
        <v>42</v>
      </c>
      <c r="D50" s="33" t="s">
        <v>43</v>
      </c>
      <c r="E50" s="24"/>
      <c r="F50" s="10" t="s">
        <v>95</v>
      </c>
      <c r="G50" s="10" t="s">
        <v>38</v>
      </c>
      <c r="H50" s="12">
        <v>7</v>
      </c>
      <c r="I50" s="10" t="s">
        <v>39</v>
      </c>
      <c r="J50" s="1" t="str">
        <f t="shared" si="3"/>
        <v/>
      </c>
      <c r="K50" s="1" t="str">
        <f t="shared" si="4"/>
        <v>db.execSQL("INSERT INTO $PUZZLE_TABLE_NAME ( $PUZZLE_COL_1, $PUZZLE_COL_2, $PUZZLE_COL_3,$PUZZLE_COL_4,$PUZZLE_COL_5,$PUZZLE_COL_6,$PUZZLE_COL_7,$PUZZLE_COL_8) VALUES(48,7 , 7,0,"+"\"NULL\""+",15,5, 7)")</v>
      </c>
      <c r="L50" s="1" t="str">
        <f t="shared" si="5"/>
        <v>+"\"NULL\""+</v>
      </c>
      <c r="M50" s="1" t="str">
        <f t="shared" si="6"/>
        <v xml:space="preserve">7 </v>
      </c>
      <c r="N50" s="1" t="str">
        <f t="shared" si="8"/>
        <v>5</v>
      </c>
      <c r="O50" s="1" t="str">
        <f t="shared" si="7"/>
        <v>5</v>
      </c>
      <c r="P50" s="1" t="str">
        <f t="shared" si="9"/>
        <v xml:space="preserve"> 7</v>
      </c>
      <c r="Q50" s="1" t="str">
        <f t="shared" si="10"/>
        <v xml:space="preserve"> 7</v>
      </c>
    </row>
    <row r="51" spans="1:17" ht="44.75" customHeight="1" x14ac:dyDescent="0.15">
      <c r="A51" s="13">
        <v>16</v>
      </c>
      <c r="B51" s="9">
        <v>49</v>
      </c>
      <c r="C51" s="26" t="s">
        <v>44</v>
      </c>
      <c r="D51" s="33" t="s">
        <v>45</v>
      </c>
      <c r="E51" s="24"/>
      <c r="F51" s="10" t="s">
        <v>96</v>
      </c>
      <c r="G51" s="10" t="s">
        <v>14</v>
      </c>
      <c r="H51" s="12">
        <v>4</v>
      </c>
      <c r="I51" s="12">
        <v>5</v>
      </c>
      <c r="J51" s="1" t="str">
        <f t="shared" si="3"/>
        <v>db.execSQL(levelString+"(16,\"Wan lowamen bin wandi trikim Jisas (Luk 10:25-37)\", 0, "+"\"luk10.jpg\" , "+"\"luke_10_25_37_a.txt\")")</v>
      </c>
      <c r="K51" s="1" t="str">
        <f t="shared" si="4"/>
        <v>db.execSQL("INSERT INTO $PUZZLE_TABLE_NAME ( $PUZZLE_COL_1, $PUZZLE_COL_2, $PUZZLE_COL_3,$PUZZLE_COL_4,$PUZZLE_COL_5,$PUZZLE_COL_6,$PUZZLE_COL_7,$PUZZLE_COL_8) VALUES(49,5 , 4,0,"+"\"NULL\""+",16,5,5)")</v>
      </c>
      <c r="L51" s="1" t="str">
        <f t="shared" si="5"/>
        <v>+"\"NULL\""+</v>
      </c>
      <c r="M51" s="1" t="str">
        <f t="shared" si="6"/>
        <v xml:space="preserve">5 </v>
      </c>
      <c r="N51" s="1">
        <f t="shared" si="8"/>
        <v>5</v>
      </c>
      <c r="O51" s="1" t="e">
        <f t="shared" si="7"/>
        <v>#VALUE!</v>
      </c>
      <c r="P51" s="1">
        <f t="shared" si="9"/>
        <v>5</v>
      </c>
      <c r="Q51" s="1" t="e">
        <f t="shared" si="10"/>
        <v>#VALUE!</v>
      </c>
    </row>
    <row r="52" spans="1:17" ht="44.75" customHeight="1" x14ac:dyDescent="0.15">
      <c r="A52" s="8">
        <f>A51</f>
        <v>16</v>
      </c>
      <c r="B52" s="21">
        <v>50</v>
      </c>
      <c r="C52" s="16" t="s">
        <v>44</v>
      </c>
      <c r="D52" s="33" t="s">
        <v>45</v>
      </c>
      <c r="E52" s="24"/>
      <c r="F52" s="10" t="s">
        <v>96</v>
      </c>
      <c r="G52" s="10" t="s">
        <v>37</v>
      </c>
      <c r="H52" s="12">
        <v>5</v>
      </c>
      <c r="I52" s="12">
        <v>6</v>
      </c>
      <c r="J52" s="1" t="str">
        <f t="shared" si="3"/>
        <v/>
      </c>
      <c r="K52" s="1" t="str">
        <f t="shared" si="4"/>
        <v>db.execSQL("INSERT INTO $PUZZLE_TABLE_NAME ( $PUZZLE_COL_1, $PUZZLE_COL_2, $PUZZLE_COL_3,$PUZZLE_COL_4,$PUZZLE_COL_5,$PUZZLE_COL_6,$PUZZLE_COL_7,$PUZZLE_COL_8) VALUES(50,6 , 5,0,"+"\"NULL\""+",16,6,6)")</v>
      </c>
      <c r="L52" s="1" t="str">
        <f t="shared" si="5"/>
        <v>+"\"NULL\""+</v>
      </c>
      <c r="M52" s="1" t="str">
        <f t="shared" si="6"/>
        <v xml:space="preserve">6 </v>
      </c>
      <c r="N52" s="1">
        <f t="shared" si="8"/>
        <v>6</v>
      </c>
      <c r="O52" s="1" t="e">
        <f t="shared" si="7"/>
        <v>#VALUE!</v>
      </c>
      <c r="P52" s="1">
        <f t="shared" si="9"/>
        <v>6</v>
      </c>
      <c r="Q52" s="1" t="e">
        <f t="shared" si="10"/>
        <v>#VALUE!</v>
      </c>
    </row>
    <row r="53" spans="1:17" ht="44.75" customHeight="1" x14ac:dyDescent="0.15">
      <c r="A53" s="8">
        <f>A52</f>
        <v>16</v>
      </c>
      <c r="B53" s="21">
        <v>51</v>
      </c>
      <c r="C53" s="16" t="s">
        <v>44</v>
      </c>
      <c r="D53" s="33" t="s">
        <v>45</v>
      </c>
      <c r="E53" s="24"/>
      <c r="F53" s="10" t="s">
        <v>96</v>
      </c>
      <c r="G53" s="10" t="s">
        <v>38</v>
      </c>
      <c r="H53" s="12">
        <v>6</v>
      </c>
      <c r="I53" s="12">
        <v>7</v>
      </c>
      <c r="J53" s="1" t="str">
        <f t="shared" si="3"/>
        <v/>
      </c>
      <c r="K53" s="1" t="str">
        <f t="shared" si="4"/>
        <v>db.execSQL("INSERT INTO $PUZZLE_TABLE_NAME ( $PUZZLE_COL_1, $PUZZLE_COL_2, $PUZZLE_COL_3,$PUZZLE_COL_4,$PUZZLE_COL_5,$PUZZLE_COL_6,$PUZZLE_COL_7,$PUZZLE_COL_8) VALUES(51,7 , 6,0,"+"\"NULL\""+",16,7,7)")</v>
      </c>
      <c r="L53" s="1" t="str">
        <f t="shared" si="5"/>
        <v>+"\"NULL\""+</v>
      </c>
      <c r="M53" s="1" t="str">
        <f t="shared" si="6"/>
        <v xml:space="preserve">7 </v>
      </c>
      <c r="N53" s="1">
        <f t="shared" si="8"/>
        <v>7</v>
      </c>
      <c r="O53" s="1" t="e">
        <f t="shared" si="7"/>
        <v>#VALUE!</v>
      </c>
      <c r="P53" s="1">
        <f t="shared" si="9"/>
        <v>7</v>
      </c>
      <c r="Q53" s="1" t="e">
        <f t="shared" si="10"/>
        <v>#VALUE!</v>
      </c>
    </row>
    <row r="54" spans="1:17" ht="44.75" customHeight="1" x14ac:dyDescent="0.15">
      <c r="A54" s="8">
        <f>A53</f>
        <v>16</v>
      </c>
      <c r="B54" s="21">
        <v>52</v>
      </c>
      <c r="C54" s="16" t="s">
        <v>44</v>
      </c>
      <c r="D54" s="33" t="s">
        <v>45</v>
      </c>
      <c r="E54" s="24"/>
      <c r="F54" s="10" t="s">
        <v>96</v>
      </c>
      <c r="G54" s="10" t="s">
        <v>38</v>
      </c>
      <c r="H54" s="12">
        <v>7</v>
      </c>
      <c r="I54" s="10" t="s">
        <v>39</v>
      </c>
      <c r="J54" s="1" t="str">
        <f t="shared" si="3"/>
        <v/>
      </c>
      <c r="K54" s="1" t="str">
        <f t="shared" si="4"/>
        <v>db.execSQL("INSERT INTO $PUZZLE_TABLE_NAME ( $PUZZLE_COL_1, $PUZZLE_COL_2, $PUZZLE_COL_3,$PUZZLE_COL_4,$PUZZLE_COL_5,$PUZZLE_COL_6,$PUZZLE_COL_7,$PUZZLE_COL_8) VALUES(52,7 , 7,0,"+"\"NULL\""+",16,5, 7)")</v>
      </c>
      <c r="L54" s="1" t="str">
        <f t="shared" si="5"/>
        <v>+"\"NULL\""+</v>
      </c>
      <c r="M54" s="1" t="str">
        <f t="shared" si="6"/>
        <v xml:space="preserve">7 </v>
      </c>
      <c r="N54" s="1" t="str">
        <f t="shared" si="8"/>
        <v>5</v>
      </c>
      <c r="O54" s="1" t="str">
        <f t="shared" si="7"/>
        <v>5</v>
      </c>
      <c r="P54" s="1" t="str">
        <f t="shared" si="9"/>
        <v xml:space="preserve"> 7</v>
      </c>
      <c r="Q54" s="1" t="str">
        <f t="shared" si="10"/>
        <v xml:space="preserve"> 7</v>
      </c>
    </row>
    <row r="55" spans="1:17" ht="44.75" customHeight="1" x14ac:dyDescent="0.15">
      <c r="A55" s="13">
        <v>17</v>
      </c>
      <c r="B55" s="9">
        <v>53</v>
      </c>
      <c r="C55" s="22" t="s">
        <v>46</v>
      </c>
      <c r="D55" s="33" t="s">
        <v>47</v>
      </c>
      <c r="E55" s="24"/>
      <c r="F55" s="10" t="s">
        <v>97</v>
      </c>
      <c r="G55" s="10" t="s">
        <v>14</v>
      </c>
      <c r="H55" s="12">
        <v>4</v>
      </c>
      <c r="I55" s="12">
        <v>5</v>
      </c>
      <c r="J55" s="1" t="str">
        <f t="shared" si="3"/>
        <v>db.execSQL(levelString+"(17,\"Seitin bin temtimbat Jisas (Luk 4:1-13)\", 0, "+"\"temptation.jpg\" , "+"\"luke_4_1_13_a.txt\")")</v>
      </c>
      <c r="K55" s="1" t="str">
        <f t="shared" si="4"/>
        <v>db.execSQL("INSERT INTO $PUZZLE_TABLE_NAME ( $PUZZLE_COL_1, $PUZZLE_COL_2, $PUZZLE_COL_3,$PUZZLE_COL_4,$PUZZLE_COL_5,$PUZZLE_COL_6,$PUZZLE_COL_7,$PUZZLE_COL_8) VALUES(53,5 , 4,0,"+"\"NULL\""+",17,5,5)")</v>
      </c>
      <c r="L55" s="1" t="str">
        <f t="shared" si="5"/>
        <v>+"\"NULL\""+</v>
      </c>
      <c r="M55" s="1" t="str">
        <f t="shared" si="6"/>
        <v xml:space="preserve">5 </v>
      </c>
      <c r="N55" s="1">
        <f t="shared" si="8"/>
        <v>5</v>
      </c>
      <c r="O55" s="1" t="e">
        <f t="shared" si="7"/>
        <v>#VALUE!</v>
      </c>
      <c r="P55" s="1">
        <f t="shared" si="9"/>
        <v>5</v>
      </c>
      <c r="Q55" s="1" t="e">
        <f t="shared" si="10"/>
        <v>#VALUE!</v>
      </c>
    </row>
    <row r="56" spans="1:17" ht="44.75" customHeight="1" x14ac:dyDescent="0.15">
      <c r="A56" s="8">
        <f>A55</f>
        <v>17</v>
      </c>
      <c r="B56" s="9">
        <v>54</v>
      </c>
      <c r="C56" s="15" t="s">
        <v>46</v>
      </c>
      <c r="D56" s="33" t="s">
        <v>47</v>
      </c>
      <c r="E56" s="24"/>
      <c r="F56" s="10" t="s">
        <v>97</v>
      </c>
      <c r="G56" s="10" t="s">
        <v>37</v>
      </c>
      <c r="H56" s="12">
        <v>5</v>
      </c>
      <c r="I56" s="12">
        <v>6</v>
      </c>
      <c r="J56" s="1" t="str">
        <f t="shared" si="3"/>
        <v/>
      </c>
      <c r="K56" s="1" t="str">
        <f t="shared" si="4"/>
        <v>db.execSQL("INSERT INTO $PUZZLE_TABLE_NAME ( $PUZZLE_COL_1, $PUZZLE_COL_2, $PUZZLE_COL_3,$PUZZLE_COL_4,$PUZZLE_COL_5,$PUZZLE_COL_6,$PUZZLE_COL_7,$PUZZLE_COL_8) VALUES(54,6 , 5,0,"+"\"NULL\""+",17,6,6)")</v>
      </c>
      <c r="L56" s="1" t="str">
        <f t="shared" si="5"/>
        <v>+"\"NULL\""+</v>
      </c>
      <c r="M56" s="1" t="str">
        <f t="shared" si="6"/>
        <v xml:space="preserve">6 </v>
      </c>
      <c r="N56" s="1">
        <f t="shared" si="8"/>
        <v>6</v>
      </c>
      <c r="O56" s="1" t="e">
        <f t="shared" si="7"/>
        <v>#VALUE!</v>
      </c>
      <c r="P56" s="1">
        <f t="shared" si="9"/>
        <v>6</v>
      </c>
      <c r="Q56" s="1" t="e">
        <f t="shared" si="10"/>
        <v>#VALUE!</v>
      </c>
    </row>
    <row r="57" spans="1:17" ht="44.75" customHeight="1" x14ac:dyDescent="0.15">
      <c r="A57" s="8">
        <f>A56</f>
        <v>17</v>
      </c>
      <c r="B57" s="9">
        <v>55</v>
      </c>
      <c r="C57" s="15" t="s">
        <v>46</v>
      </c>
      <c r="D57" s="33" t="s">
        <v>47</v>
      </c>
      <c r="E57" s="24"/>
      <c r="F57" s="10" t="s">
        <v>97</v>
      </c>
      <c r="G57" s="10" t="s">
        <v>38</v>
      </c>
      <c r="H57" s="12">
        <v>6</v>
      </c>
      <c r="I57" s="12">
        <v>7</v>
      </c>
      <c r="J57" s="1" t="str">
        <f t="shared" si="3"/>
        <v/>
      </c>
      <c r="K57" s="1" t="str">
        <f t="shared" si="4"/>
        <v>db.execSQL("INSERT INTO $PUZZLE_TABLE_NAME ( $PUZZLE_COL_1, $PUZZLE_COL_2, $PUZZLE_COL_3,$PUZZLE_COL_4,$PUZZLE_COL_5,$PUZZLE_COL_6,$PUZZLE_COL_7,$PUZZLE_COL_8) VALUES(55,7 , 6,0,"+"\"NULL\""+",17,7,7)")</v>
      </c>
      <c r="L57" s="1" t="str">
        <f t="shared" si="5"/>
        <v>+"\"NULL\""+</v>
      </c>
      <c r="M57" s="1" t="str">
        <f t="shared" si="6"/>
        <v xml:space="preserve">7 </v>
      </c>
      <c r="N57" s="1">
        <f t="shared" si="8"/>
        <v>7</v>
      </c>
      <c r="O57" s="1" t="e">
        <f t="shared" si="7"/>
        <v>#VALUE!</v>
      </c>
      <c r="P57" s="1">
        <f t="shared" si="9"/>
        <v>7</v>
      </c>
      <c r="Q57" s="1" t="e">
        <f t="shared" si="10"/>
        <v>#VALUE!</v>
      </c>
    </row>
    <row r="58" spans="1:17" ht="44.75" customHeight="1" x14ac:dyDescent="0.15">
      <c r="A58" s="8">
        <f>A57</f>
        <v>17</v>
      </c>
      <c r="B58" s="9">
        <v>56</v>
      </c>
      <c r="C58" s="15" t="s">
        <v>46</v>
      </c>
      <c r="D58" s="33" t="s">
        <v>47</v>
      </c>
      <c r="E58" s="24"/>
      <c r="F58" s="10" t="s">
        <v>97</v>
      </c>
      <c r="G58" s="10" t="s">
        <v>38</v>
      </c>
      <c r="H58" s="12">
        <v>7</v>
      </c>
      <c r="I58" s="10" t="s">
        <v>39</v>
      </c>
      <c r="J58" s="1" t="str">
        <f t="shared" si="3"/>
        <v/>
      </c>
      <c r="K58" s="1" t="str">
        <f t="shared" si="4"/>
        <v>db.execSQL("INSERT INTO $PUZZLE_TABLE_NAME ( $PUZZLE_COL_1, $PUZZLE_COL_2, $PUZZLE_COL_3,$PUZZLE_COL_4,$PUZZLE_COL_5,$PUZZLE_COL_6,$PUZZLE_COL_7,$PUZZLE_COL_8) VALUES(56,7 , 7,0,"+"\"NULL\""+",17,5, 7)")</v>
      </c>
      <c r="L58" s="1" t="str">
        <f t="shared" si="5"/>
        <v>+"\"NULL\""+</v>
      </c>
      <c r="M58" s="1" t="str">
        <f t="shared" si="6"/>
        <v xml:space="preserve">7 </v>
      </c>
      <c r="N58" s="1" t="str">
        <f t="shared" si="8"/>
        <v>5</v>
      </c>
      <c r="O58" s="1" t="str">
        <f t="shared" si="7"/>
        <v>5</v>
      </c>
      <c r="P58" s="1" t="str">
        <f t="shared" si="9"/>
        <v xml:space="preserve"> 7</v>
      </c>
      <c r="Q58" s="1" t="str">
        <f t="shared" si="10"/>
        <v xml:space="preserve"> 7</v>
      </c>
    </row>
    <row r="59" spans="1:17" ht="44.75" customHeight="1" x14ac:dyDescent="0.15">
      <c r="A59" s="13">
        <v>18</v>
      </c>
      <c r="B59" s="9">
        <v>57</v>
      </c>
      <c r="C59" s="15" t="s">
        <v>48</v>
      </c>
      <c r="D59" s="33" t="s">
        <v>49</v>
      </c>
      <c r="E59" s="24"/>
      <c r="F59" s="10" t="s">
        <v>98</v>
      </c>
      <c r="G59" s="10" t="s">
        <v>14</v>
      </c>
      <c r="H59" s="12">
        <v>4</v>
      </c>
      <c r="I59" s="12">
        <v>5</v>
      </c>
      <c r="J59" s="1" t="str">
        <f t="shared" si="3"/>
        <v>db.execSQL(levelString+"(18,\"Jisas en im braja olabat (Hibrus 2:5-18)\", 0, "+"\"fespida3.jpg\" , "+"\"hebrews_2_5_18_a.txt\")")</v>
      </c>
      <c r="K59" s="1" t="str">
        <f t="shared" si="4"/>
        <v>db.execSQL("INSERT INTO $PUZZLE_TABLE_NAME ( $PUZZLE_COL_1, $PUZZLE_COL_2, $PUZZLE_COL_3,$PUZZLE_COL_4,$PUZZLE_COL_5,$PUZZLE_COL_6,$PUZZLE_COL_7,$PUZZLE_COL_8) VALUES(57,5 , 4,0,"+"\"NULL\""+",18,5,5)")</v>
      </c>
      <c r="L59" s="1" t="str">
        <f t="shared" si="5"/>
        <v>+"\"NULL\""+</v>
      </c>
      <c r="M59" s="1" t="str">
        <f t="shared" si="6"/>
        <v xml:space="preserve">5 </v>
      </c>
      <c r="N59" s="1">
        <f t="shared" si="8"/>
        <v>5</v>
      </c>
      <c r="O59" s="1" t="e">
        <f t="shared" si="7"/>
        <v>#VALUE!</v>
      </c>
      <c r="P59" s="1">
        <f t="shared" si="9"/>
        <v>5</v>
      </c>
      <c r="Q59" s="1" t="e">
        <f t="shared" si="10"/>
        <v>#VALUE!</v>
      </c>
    </row>
    <row r="60" spans="1:17" ht="44.75" customHeight="1" x14ac:dyDescent="0.15">
      <c r="A60" s="8">
        <f>A59</f>
        <v>18</v>
      </c>
      <c r="B60" s="9">
        <v>58</v>
      </c>
      <c r="C60" s="15" t="s">
        <v>48</v>
      </c>
      <c r="D60" s="33" t="s">
        <v>49</v>
      </c>
      <c r="E60" s="24"/>
      <c r="F60" s="10" t="s">
        <v>98</v>
      </c>
      <c r="G60" s="10" t="s">
        <v>37</v>
      </c>
      <c r="H60" s="12">
        <v>5</v>
      </c>
      <c r="I60" s="12">
        <v>6</v>
      </c>
      <c r="J60" s="1" t="str">
        <f t="shared" si="3"/>
        <v/>
      </c>
      <c r="K60" s="1" t="str">
        <f t="shared" si="4"/>
        <v>db.execSQL("INSERT INTO $PUZZLE_TABLE_NAME ( $PUZZLE_COL_1, $PUZZLE_COL_2, $PUZZLE_COL_3,$PUZZLE_COL_4,$PUZZLE_COL_5,$PUZZLE_COL_6,$PUZZLE_COL_7,$PUZZLE_COL_8) VALUES(58,6 , 5,0,"+"\"NULL\""+",18,6,6)")</v>
      </c>
      <c r="L60" s="1" t="str">
        <f t="shared" si="5"/>
        <v>+"\"NULL\""+</v>
      </c>
      <c r="M60" s="1" t="str">
        <f t="shared" si="6"/>
        <v xml:space="preserve">6 </v>
      </c>
      <c r="N60" s="1">
        <f t="shared" si="8"/>
        <v>6</v>
      </c>
      <c r="O60" s="1" t="e">
        <f t="shared" si="7"/>
        <v>#VALUE!</v>
      </c>
      <c r="P60" s="1">
        <f t="shared" si="9"/>
        <v>6</v>
      </c>
      <c r="Q60" s="1" t="e">
        <f t="shared" si="10"/>
        <v>#VALUE!</v>
      </c>
    </row>
    <row r="61" spans="1:17" ht="44.75" customHeight="1" x14ac:dyDescent="0.15">
      <c r="A61" s="8">
        <f>A60</f>
        <v>18</v>
      </c>
      <c r="B61" s="9">
        <v>59</v>
      </c>
      <c r="C61" s="15" t="s">
        <v>48</v>
      </c>
      <c r="D61" s="33" t="s">
        <v>49</v>
      </c>
      <c r="E61" s="24"/>
      <c r="F61" s="10" t="s">
        <v>98</v>
      </c>
      <c r="G61" s="10" t="s">
        <v>38</v>
      </c>
      <c r="H61" s="12">
        <v>6</v>
      </c>
      <c r="I61" s="12">
        <v>7</v>
      </c>
      <c r="J61" s="1" t="str">
        <f t="shared" si="3"/>
        <v/>
      </c>
      <c r="K61" s="1" t="str">
        <f t="shared" si="4"/>
        <v>db.execSQL("INSERT INTO $PUZZLE_TABLE_NAME ( $PUZZLE_COL_1, $PUZZLE_COL_2, $PUZZLE_COL_3,$PUZZLE_COL_4,$PUZZLE_COL_5,$PUZZLE_COL_6,$PUZZLE_COL_7,$PUZZLE_COL_8) VALUES(59,7 , 6,0,"+"\"NULL\""+",18,7,7)")</v>
      </c>
      <c r="L61" s="1" t="str">
        <f t="shared" si="5"/>
        <v>+"\"NULL\""+</v>
      </c>
      <c r="M61" s="1" t="str">
        <f t="shared" si="6"/>
        <v xml:space="preserve">7 </v>
      </c>
      <c r="N61" s="1">
        <f t="shared" si="8"/>
        <v>7</v>
      </c>
      <c r="O61" s="1" t="e">
        <f t="shared" si="7"/>
        <v>#VALUE!</v>
      </c>
      <c r="P61" s="1">
        <f t="shared" si="9"/>
        <v>7</v>
      </c>
      <c r="Q61" s="1" t="e">
        <f t="shared" si="10"/>
        <v>#VALUE!</v>
      </c>
    </row>
    <row r="62" spans="1:17" ht="44.75" customHeight="1" x14ac:dyDescent="0.15">
      <c r="A62" s="8">
        <f>A61</f>
        <v>18</v>
      </c>
      <c r="B62" s="9">
        <v>60</v>
      </c>
      <c r="C62" s="15" t="s">
        <v>48</v>
      </c>
      <c r="D62" s="33" t="s">
        <v>49</v>
      </c>
      <c r="E62" s="24"/>
      <c r="F62" s="10" t="s">
        <v>98</v>
      </c>
      <c r="G62" s="10" t="s">
        <v>38</v>
      </c>
      <c r="H62" s="12">
        <v>7</v>
      </c>
      <c r="I62" s="10" t="s">
        <v>39</v>
      </c>
      <c r="J62" s="1" t="str">
        <f t="shared" si="3"/>
        <v/>
      </c>
      <c r="K62" s="1" t="str">
        <f t="shared" si="4"/>
        <v>db.execSQL("INSERT INTO $PUZZLE_TABLE_NAME ( $PUZZLE_COL_1, $PUZZLE_COL_2, $PUZZLE_COL_3,$PUZZLE_COL_4,$PUZZLE_COL_5,$PUZZLE_COL_6,$PUZZLE_COL_7,$PUZZLE_COL_8) VALUES(60,7 , 7,0,"+"\"NULL\""+",18,5, 7)")</v>
      </c>
      <c r="L62" s="1" t="str">
        <f t="shared" si="5"/>
        <v>+"\"NULL\""+</v>
      </c>
      <c r="M62" s="1" t="str">
        <f t="shared" si="6"/>
        <v xml:space="preserve">7 </v>
      </c>
      <c r="N62" s="1" t="str">
        <f t="shared" si="8"/>
        <v>5</v>
      </c>
      <c r="O62" s="1" t="str">
        <f t="shared" si="7"/>
        <v>5</v>
      </c>
      <c r="P62" s="1" t="str">
        <f t="shared" si="9"/>
        <v xml:space="preserve"> 7</v>
      </c>
      <c r="Q62" s="1" t="str">
        <f t="shared" si="10"/>
        <v xml:space="preserve"> 7</v>
      </c>
    </row>
    <row r="63" spans="1:17" ht="44.75" customHeight="1" x14ac:dyDescent="0.15">
      <c r="A63" s="13">
        <v>19</v>
      </c>
      <c r="B63" s="9">
        <v>61</v>
      </c>
      <c r="C63" s="15" t="s">
        <v>50</v>
      </c>
      <c r="D63" s="33" t="s">
        <v>49</v>
      </c>
      <c r="E63" s="24"/>
      <c r="F63" s="10" t="s">
        <v>99</v>
      </c>
      <c r="G63" s="10" t="s">
        <v>14</v>
      </c>
      <c r="H63" s="12">
        <v>4</v>
      </c>
      <c r="I63" s="12">
        <v>5</v>
      </c>
      <c r="J63" s="1" t="str">
        <f t="shared" si="3"/>
        <v>db.execSQL(levelString+"(19,\"Teiknodis langa det trubalawan wed (Kaloshans 2:6-19)\", 0, "+"\"fespida3.jpg\" , "+"\"collosians_2_6_19_a.txt\")")</v>
      </c>
      <c r="K63" s="1" t="str">
        <f t="shared" si="4"/>
        <v>db.execSQL("INSERT INTO $PUZZLE_TABLE_NAME ( $PUZZLE_COL_1, $PUZZLE_COL_2, $PUZZLE_COL_3,$PUZZLE_COL_4,$PUZZLE_COL_5,$PUZZLE_COL_6,$PUZZLE_COL_7,$PUZZLE_COL_8) VALUES(61,5 , 4,0,"+"\"NULL\""+",19,5,5)")</v>
      </c>
      <c r="L63" s="1" t="str">
        <f t="shared" si="5"/>
        <v>+"\"NULL\""+</v>
      </c>
      <c r="M63" s="1" t="str">
        <f t="shared" si="6"/>
        <v xml:space="preserve">5 </v>
      </c>
      <c r="N63" s="1">
        <f t="shared" si="8"/>
        <v>5</v>
      </c>
      <c r="O63" s="1" t="e">
        <f t="shared" si="7"/>
        <v>#VALUE!</v>
      </c>
      <c r="P63" s="1">
        <f t="shared" si="9"/>
        <v>5</v>
      </c>
      <c r="Q63" s="1" t="e">
        <f t="shared" si="10"/>
        <v>#VALUE!</v>
      </c>
    </row>
    <row r="64" spans="1:17" ht="44.75" customHeight="1" x14ac:dyDescent="0.15">
      <c r="A64" s="8">
        <f>A63</f>
        <v>19</v>
      </c>
      <c r="B64" s="9">
        <v>62</v>
      </c>
      <c r="C64" s="15" t="s">
        <v>50</v>
      </c>
      <c r="D64" s="33" t="s">
        <v>49</v>
      </c>
      <c r="E64" s="24"/>
      <c r="F64" s="10" t="s">
        <v>99</v>
      </c>
      <c r="G64" s="10" t="s">
        <v>37</v>
      </c>
      <c r="H64" s="12">
        <v>5</v>
      </c>
      <c r="I64" s="12">
        <v>6</v>
      </c>
      <c r="J64" s="1" t="str">
        <f t="shared" si="3"/>
        <v/>
      </c>
      <c r="K64" s="1" t="str">
        <f t="shared" si="4"/>
        <v>db.execSQL("INSERT INTO $PUZZLE_TABLE_NAME ( $PUZZLE_COL_1, $PUZZLE_COL_2, $PUZZLE_COL_3,$PUZZLE_COL_4,$PUZZLE_COL_5,$PUZZLE_COL_6,$PUZZLE_COL_7,$PUZZLE_COL_8) VALUES(62,6 , 5,0,"+"\"NULL\""+",19,6,6)")</v>
      </c>
      <c r="L64" s="1" t="str">
        <f t="shared" si="5"/>
        <v>+"\"NULL\""+</v>
      </c>
      <c r="M64" s="1" t="str">
        <f t="shared" si="6"/>
        <v xml:space="preserve">6 </v>
      </c>
      <c r="N64" s="1">
        <f t="shared" si="8"/>
        <v>6</v>
      </c>
      <c r="O64" s="1" t="e">
        <f t="shared" si="7"/>
        <v>#VALUE!</v>
      </c>
      <c r="P64" s="1">
        <f t="shared" si="9"/>
        <v>6</v>
      </c>
      <c r="Q64" s="1" t="e">
        <f t="shared" si="10"/>
        <v>#VALUE!</v>
      </c>
    </row>
    <row r="65" spans="1:17" ht="44.75" customHeight="1" x14ac:dyDescent="0.15">
      <c r="A65" s="8">
        <f>A64</f>
        <v>19</v>
      </c>
      <c r="B65" s="9">
        <v>63</v>
      </c>
      <c r="C65" s="15" t="s">
        <v>50</v>
      </c>
      <c r="D65" s="33" t="s">
        <v>49</v>
      </c>
      <c r="E65" s="24"/>
      <c r="F65" s="10" t="s">
        <v>99</v>
      </c>
      <c r="G65" s="10" t="s">
        <v>38</v>
      </c>
      <c r="H65" s="12">
        <v>6</v>
      </c>
      <c r="I65" s="12">
        <v>7</v>
      </c>
      <c r="J65" s="1" t="str">
        <f t="shared" si="3"/>
        <v/>
      </c>
      <c r="K65" s="1" t="str">
        <f t="shared" si="4"/>
        <v>db.execSQL("INSERT INTO $PUZZLE_TABLE_NAME ( $PUZZLE_COL_1, $PUZZLE_COL_2, $PUZZLE_COL_3,$PUZZLE_COL_4,$PUZZLE_COL_5,$PUZZLE_COL_6,$PUZZLE_COL_7,$PUZZLE_COL_8) VALUES(63,7 , 6,0,"+"\"NULL\""+",19,7,7)")</v>
      </c>
      <c r="L65" s="1" t="str">
        <f t="shared" si="5"/>
        <v>+"\"NULL\""+</v>
      </c>
      <c r="M65" s="1" t="str">
        <f t="shared" si="6"/>
        <v xml:space="preserve">7 </v>
      </c>
      <c r="N65" s="1">
        <f t="shared" si="8"/>
        <v>7</v>
      </c>
      <c r="O65" s="1" t="e">
        <f t="shared" si="7"/>
        <v>#VALUE!</v>
      </c>
      <c r="P65" s="1">
        <f t="shared" si="9"/>
        <v>7</v>
      </c>
      <c r="Q65" s="1" t="e">
        <f t="shared" si="10"/>
        <v>#VALUE!</v>
      </c>
    </row>
    <row r="66" spans="1:17" ht="44.75" customHeight="1" x14ac:dyDescent="0.15">
      <c r="A66" s="8">
        <f>A65</f>
        <v>19</v>
      </c>
      <c r="B66" s="9">
        <v>64</v>
      </c>
      <c r="C66" s="15" t="s">
        <v>50</v>
      </c>
      <c r="D66" s="33" t="s">
        <v>49</v>
      </c>
      <c r="E66" s="24"/>
      <c r="F66" s="10" t="s">
        <v>99</v>
      </c>
      <c r="G66" s="10" t="s">
        <v>38</v>
      </c>
      <c r="H66" s="12">
        <v>7</v>
      </c>
      <c r="I66" s="10" t="s">
        <v>39</v>
      </c>
      <c r="J66" s="1" t="str">
        <f t="shared" si="3"/>
        <v/>
      </c>
      <c r="K66" s="1" t="str">
        <f t="shared" si="4"/>
        <v>db.execSQL("INSERT INTO $PUZZLE_TABLE_NAME ( $PUZZLE_COL_1, $PUZZLE_COL_2, $PUZZLE_COL_3,$PUZZLE_COL_4,$PUZZLE_COL_5,$PUZZLE_COL_6,$PUZZLE_COL_7,$PUZZLE_COL_8) VALUES(64,7 , 7,0,"+"\"NULL\""+",19,5, 7)")</v>
      </c>
      <c r="L66" s="1" t="str">
        <f t="shared" si="5"/>
        <v>+"\"NULL\""+</v>
      </c>
      <c r="M66" s="1" t="str">
        <f t="shared" si="6"/>
        <v xml:space="preserve">7 </v>
      </c>
      <c r="N66" s="1" t="str">
        <f t="shared" si="8"/>
        <v>5</v>
      </c>
      <c r="O66" s="1" t="str">
        <f t="shared" si="7"/>
        <v>5</v>
      </c>
      <c r="P66" s="1" t="str">
        <f t="shared" si="9"/>
        <v xml:space="preserve"> 7</v>
      </c>
      <c r="Q66" s="1" t="str">
        <f t="shared" si="10"/>
        <v xml:space="preserve"> 7</v>
      </c>
    </row>
    <row r="67" spans="1:17" ht="44.75" customHeight="1" x14ac:dyDescent="0.15">
      <c r="A67" s="13">
        <v>20</v>
      </c>
      <c r="B67" s="9">
        <v>65</v>
      </c>
      <c r="C67" s="15" t="s">
        <v>51</v>
      </c>
      <c r="D67" s="33" t="s">
        <v>52</v>
      </c>
      <c r="E67" s="24"/>
      <c r="F67" s="10" t="s">
        <v>100</v>
      </c>
      <c r="G67" s="10" t="s">
        <v>14</v>
      </c>
      <c r="H67" s="12">
        <v>4</v>
      </c>
      <c r="I67" s="12">
        <v>5</v>
      </c>
      <c r="J67" s="1" t="str">
        <f t="shared" si="3"/>
        <v>db.execSQL(levelString+"(20,\"Joshuwa bin bidim ola Emarait pipul (Joshuwa 10:1-15)\", 0, "+"\"joshuwa.jpg\" , "+"\"joshua_10_1_15_a.txt\")")</v>
      </c>
      <c r="K67" s="1" t="str">
        <f t="shared" si="4"/>
        <v>db.execSQL("INSERT INTO $PUZZLE_TABLE_NAME ( $PUZZLE_COL_1, $PUZZLE_COL_2, $PUZZLE_COL_3,$PUZZLE_COL_4,$PUZZLE_COL_5,$PUZZLE_COL_6,$PUZZLE_COL_7,$PUZZLE_COL_8) VALUES(65,5 , 4,0,"+"\"NULL\""+",20,5,5)")</v>
      </c>
      <c r="L67" s="1" t="str">
        <f t="shared" si="5"/>
        <v>+"\"NULL\""+</v>
      </c>
      <c r="M67" s="1" t="str">
        <f t="shared" si="6"/>
        <v xml:space="preserve">5 </v>
      </c>
      <c r="N67" s="1">
        <f t="shared" si="8"/>
        <v>5</v>
      </c>
      <c r="O67" s="1" t="e">
        <f t="shared" si="7"/>
        <v>#VALUE!</v>
      </c>
      <c r="P67" s="1">
        <f t="shared" si="9"/>
        <v>5</v>
      </c>
      <c r="Q67" s="1" t="e">
        <f t="shared" si="10"/>
        <v>#VALUE!</v>
      </c>
    </row>
    <row r="68" spans="1:17" ht="44.75" customHeight="1" x14ac:dyDescent="0.15">
      <c r="A68" s="8">
        <f>A67</f>
        <v>20</v>
      </c>
      <c r="B68" s="9">
        <v>66</v>
      </c>
      <c r="C68" s="15" t="s">
        <v>51</v>
      </c>
      <c r="D68" s="33" t="s">
        <v>52</v>
      </c>
      <c r="E68" s="24"/>
      <c r="F68" s="10" t="s">
        <v>100</v>
      </c>
      <c r="G68" s="10" t="s">
        <v>37</v>
      </c>
      <c r="H68" s="12">
        <v>5</v>
      </c>
      <c r="I68" s="12">
        <v>6</v>
      </c>
      <c r="J68" s="1" t="str">
        <f t="shared" ref="J68:J121" si="11">IF(A68=A67,"",_xlfn.CONCAT("db.execSQL(levelString+",CHAR(34),"(",A68,",","\",CHAR(34),C68,"\",CHAR(34),,", 0, ",CHAR(34),"+",CHAR(34),"\",CHAR(34),LOWER(D68),"\",CHAR(34), " , ",CHAR(34),"+",CHAR(34),"\",CHAR(34),LOWER(SUBSTITUTE(SUBSTITUTE(F68," ","_"),"-","_")),"\",CHAR(34),")",CHAR(34),")"))</f>
        <v/>
      </c>
      <c r="K68" s="1" t="str">
        <f t="shared" ref="K68:K121" si="12">IF(B68="","",_xlfn.CONCAT("db.execSQL(",CHAR(34),"INSERT INTO $PUZZLE_TABLE_NAME ( $PUZZLE_COL_1, $PUZZLE_COL_2, $PUZZLE_COL_3,$PUZZLE_COL_4,$PUZZLE_COL_5,$PUZZLE_COL_6,$PUZZLE_COL_7,$PUZZLE_COL_8) VALUES(",B68,",",M68,", ",H68,",0,",CHAR(34),L68,CHAR(34),",",A68,",",N68,",",P68,")",CHAR(34),")"))</f>
        <v>db.execSQL("INSERT INTO $PUZZLE_TABLE_NAME ( $PUZZLE_COL_1, $PUZZLE_COL_2, $PUZZLE_COL_3,$PUZZLE_COL_4,$PUZZLE_COL_5,$PUZZLE_COL_6,$PUZZLE_COL_7,$PUZZLE_COL_8) VALUES(66,6 , 5,0,"+"\"NULL\""+",20,6,6)")</v>
      </c>
      <c r="L68" s="1" t="str">
        <f t="shared" ref="L68:L121" si="13">_xlfn.CONCAT("+",CHAR(34),IF(E68="",_xlfn.CONCAT("\",CHAR(34),"NULL","\",CHAR(34)),_xlfn.CONCAT("\",CHAR(34),LOWER(SUBSTITUTE(SUBSTITUTE(SUBSTITUTE(E68," ","_"),"&amp;","_"),"-","_")),"\",CHAR(34))),CHAR(34),"+")</f>
        <v>+"\"NULL\""+</v>
      </c>
      <c r="M68" s="1" t="str">
        <f t="shared" ref="M68:M121" si="14">LEFT(G68,SEARCH("x",G68)-1)</f>
        <v xml:space="preserve">6 </v>
      </c>
      <c r="N68" s="1">
        <f t="shared" si="8"/>
        <v>6</v>
      </c>
      <c r="O68" s="1" t="e">
        <f t="shared" ref="O68:O121" si="15">LEFT(I68,IF(ISNUMBER(SEARCH(",",I68)),SEARCH(",",I68)-1,SEARCH("&amp;",I68)-1))</f>
        <v>#VALUE!</v>
      </c>
      <c r="P68" s="1">
        <f t="shared" si="9"/>
        <v>6</v>
      </c>
      <c r="Q68" s="1" t="e">
        <f t="shared" si="10"/>
        <v>#VALUE!</v>
      </c>
    </row>
    <row r="69" spans="1:17" ht="44.75" customHeight="1" x14ac:dyDescent="0.15">
      <c r="A69" s="8">
        <f>A68</f>
        <v>20</v>
      </c>
      <c r="B69" s="9">
        <v>67</v>
      </c>
      <c r="C69" s="15" t="s">
        <v>51</v>
      </c>
      <c r="D69" s="33" t="s">
        <v>52</v>
      </c>
      <c r="E69" s="24"/>
      <c r="F69" s="10" t="s">
        <v>100</v>
      </c>
      <c r="G69" s="10" t="s">
        <v>38</v>
      </c>
      <c r="H69" s="12">
        <v>6</v>
      </c>
      <c r="I69" s="12">
        <v>7</v>
      </c>
      <c r="J69" s="1" t="str">
        <f t="shared" si="11"/>
        <v/>
      </c>
      <c r="K69" s="1" t="str">
        <f t="shared" si="12"/>
        <v>db.execSQL("INSERT INTO $PUZZLE_TABLE_NAME ( $PUZZLE_COL_1, $PUZZLE_COL_2, $PUZZLE_COL_3,$PUZZLE_COL_4,$PUZZLE_COL_5,$PUZZLE_COL_6,$PUZZLE_COL_7,$PUZZLE_COL_8) VALUES(67,7 , 6,0,"+"\"NULL\""+",20,7,7)")</v>
      </c>
      <c r="L69" s="1" t="str">
        <f t="shared" si="13"/>
        <v>+"\"NULL\""+</v>
      </c>
      <c r="M69" s="1" t="str">
        <f t="shared" si="14"/>
        <v xml:space="preserve">7 </v>
      </c>
      <c r="N69" s="1">
        <f t="shared" si="8"/>
        <v>7</v>
      </c>
      <c r="O69" s="1" t="e">
        <f t="shared" si="15"/>
        <v>#VALUE!</v>
      </c>
      <c r="P69" s="1">
        <f t="shared" si="9"/>
        <v>7</v>
      </c>
      <c r="Q69" s="1" t="e">
        <f t="shared" si="10"/>
        <v>#VALUE!</v>
      </c>
    </row>
    <row r="70" spans="1:17" ht="44.75" customHeight="1" x14ac:dyDescent="0.15">
      <c r="A70" s="8">
        <f>A69</f>
        <v>20</v>
      </c>
      <c r="B70" s="9">
        <v>68</v>
      </c>
      <c r="C70" s="15" t="s">
        <v>51</v>
      </c>
      <c r="D70" s="33" t="s">
        <v>52</v>
      </c>
      <c r="E70" s="24"/>
      <c r="F70" s="10" t="s">
        <v>100</v>
      </c>
      <c r="G70" s="10" t="s">
        <v>38</v>
      </c>
      <c r="H70" s="12">
        <v>7</v>
      </c>
      <c r="I70" s="10" t="s">
        <v>39</v>
      </c>
      <c r="J70" s="1" t="str">
        <f t="shared" si="11"/>
        <v/>
      </c>
      <c r="K70" s="1" t="str">
        <f t="shared" si="12"/>
        <v>db.execSQL("INSERT INTO $PUZZLE_TABLE_NAME ( $PUZZLE_COL_1, $PUZZLE_COL_2, $PUZZLE_COL_3,$PUZZLE_COL_4,$PUZZLE_COL_5,$PUZZLE_COL_6,$PUZZLE_COL_7,$PUZZLE_COL_8) VALUES(68,7 , 7,0,"+"\"NULL\""+",20,5, 7)")</v>
      </c>
      <c r="L70" s="1" t="str">
        <f t="shared" si="13"/>
        <v>+"\"NULL\""+</v>
      </c>
      <c r="M70" s="1" t="str">
        <f t="shared" si="14"/>
        <v xml:space="preserve">7 </v>
      </c>
      <c r="N70" s="1" t="str">
        <f t="shared" si="8"/>
        <v>5</v>
      </c>
      <c r="O70" s="1" t="str">
        <f t="shared" si="15"/>
        <v>5</v>
      </c>
      <c r="P70" s="1" t="str">
        <f t="shared" si="9"/>
        <v xml:space="preserve"> 7</v>
      </c>
      <c r="Q70" s="1" t="str">
        <f t="shared" si="10"/>
        <v xml:space="preserve"> 7</v>
      </c>
    </row>
    <row r="71" spans="1:17" ht="44.75" customHeight="1" x14ac:dyDescent="0.15">
      <c r="A71" s="13">
        <v>21</v>
      </c>
      <c r="B71" s="9">
        <v>69</v>
      </c>
      <c r="C71" s="15" t="s">
        <v>53</v>
      </c>
      <c r="D71" s="33" t="s">
        <v>54</v>
      </c>
      <c r="E71" s="24"/>
      <c r="F71" s="10" t="s">
        <v>101</v>
      </c>
      <c r="G71" s="10" t="s">
        <v>14</v>
      </c>
      <c r="H71" s="12">
        <v>4</v>
      </c>
      <c r="I71" s="12">
        <v>5</v>
      </c>
      <c r="J71" s="1" t="str">
        <f t="shared" si="11"/>
        <v>db.execSQL(levelString+"(21,\"Jisas bin fidim 5,000 men (Mak 6:30-44)\", 0, "+"\"mak6.jpg\" , "+"\"mark_6_30_44_a.txt\")")</v>
      </c>
      <c r="K71" s="1" t="str">
        <f t="shared" si="12"/>
        <v>db.execSQL("INSERT INTO $PUZZLE_TABLE_NAME ( $PUZZLE_COL_1, $PUZZLE_COL_2, $PUZZLE_COL_3,$PUZZLE_COL_4,$PUZZLE_COL_5,$PUZZLE_COL_6,$PUZZLE_COL_7,$PUZZLE_COL_8) VALUES(69,5 , 4,0,"+"\"NULL\""+",21,5,5)")</v>
      </c>
      <c r="L71" s="1" t="str">
        <f t="shared" si="13"/>
        <v>+"\"NULL\""+</v>
      </c>
      <c r="M71" s="1" t="str">
        <f t="shared" si="14"/>
        <v xml:space="preserve">5 </v>
      </c>
      <c r="N71" s="1">
        <f t="shared" si="8"/>
        <v>5</v>
      </c>
      <c r="O71" s="1" t="e">
        <f t="shared" si="15"/>
        <v>#VALUE!</v>
      </c>
      <c r="P71" s="1">
        <f t="shared" si="9"/>
        <v>5</v>
      </c>
      <c r="Q71" s="1" t="e">
        <f t="shared" si="10"/>
        <v>#VALUE!</v>
      </c>
    </row>
    <row r="72" spans="1:17" ht="44.75" customHeight="1" x14ac:dyDescent="0.15">
      <c r="A72" s="8">
        <f>A71</f>
        <v>21</v>
      </c>
      <c r="B72" s="9">
        <v>70</v>
      </c>
      <c r="C72" s="15" t="s">
        <v>53</v>
      </c>
      <c r="D72" s="33" t="s">
        <v>54</v>
      </c>
      <c r="E72" s="24"/>
      <c r="F72" s="10" t="s">
        <v>101</v>
      </c>
      <c r="G72" s="10" t="s">
        <v>37</v>
      </c>
      <c r="H72" s="12">
        <v>5</v>
      </c>
      <c r="I72" s="12">
        <v>6</v>
      </c>
      <c r="J72" s="1" t="str">
        <f t="shared" si="11"/>
        <v/>
      </c>
      <c r="K72" s="1" t="str">
        <f t="shared" si="12"/>
        <v>db.execSQL("INSERT INTO $PUZZLE_TABLE_NAME ( $PUZZLE_COL_1, $PUZZLE_COL_2, $PUZZLE_COL_3,$PUZZLE_COL_4,$PUZZLE_COL_5,$PUZZLE_COL_6,$PUZZLE_COL_7,$PUZZLE_COL_8) VALUES(70,6 , 5,0,"+"\"NULL\""+",21,6,6)")</v>
      </c>
      <c r="L72" s="1" t="str">
        <f t="shared" si="13"/>
        <v>+"\"NULL\""+</v>
      </c>
      <c r="M72" s="1" t="str">
        <f t="shared" si="14"/>
        <v xml:space="preserve">6 </v>
      </c>
      <c r="N72" s="1">
        <f t="shared" si="8"/>
        <v>6</v>
      </c>
      <c r="O72" s="1" t="e">
        <f t="shared" si="15"/>
        <v>#VALUE!</v>
      </c>
      <c r="P72" s="1">
        <f t="shared" si="9"/>
        <v>6</v>
      </c>
      <c r="Q72" s="1" t="e">
        <f t="shared" si="10"/>
        <v>#VALUE!</v>
      </c>
    </row>
    <row r="73" spans="1:17" ht="44.75" customHeight="1" x14ac:dyDescent="0.15">
      <c r="A73" s="8">
        <f>A72</f>
        <v>21</v>
      </c>
      <c r="B73" s="9">
        <v>71</v>
      </c>
      <c r="C73" s="15" t="s">
        <v>53</v>
      </c>
      <c r="D73" s="33" t="s">
        <v>54</v>
      </c>
      <c r="E73" s="24"/>
      <c r="F73" s="10" t="s">
        <v>101</v>
      </c>
      <c r="G73" s="10" t="s">
        <v>38</v>
      </c>
      <c r="H73" s="12">
        <v>6</v>
      </c>
      <c r="I73" s="12">
        <v>7</v>
      </c>
      <c r="J73" s="1" t="str">
        <f t="shared" si="11"/>
        <v/>
      </c>
      <c r="K73" s="1" t="str">
        <f t="shared" si="12"/>
        <v>db.execSQL("INSERT INTO $PUZZLE_TABLE_NAME ( $PUZZLE_COL_1, $PUZZLE_COL_2, $PUZZLE_COL_3,$PUZZLE_COL_4,$PUZZLE_COL_5,$PUZZLE_COL_6,$PUZZLE_COL_7,$PUZZLE_COL_8) VALUES(71,7 , 6,0,"+"\"NULL\""+",21,7,7)")</v>
      </c>
      <c r="L73" s="1" t="str">
        <f t="shared" si="13"/>
        <v>+"\"NULL\""+</v>
      </c>
      <c r="M73" s="1" t="str">
        <f t="shared" si="14"/>
        <v xml:space="preserve">7 </v>
      </c>
      <c r="N73" s="1">
        <f t="shared" si="8"/>
        <v>7</v>
      </c>
      <c r="O73" s="1" t="e">
        <f t="shared" si="15"/>
        <v>#VALUE!</v>
      </c>
      <c r="P73" s="1">
        <f t="shared" si="9"/>
        <v>7</v>
      </c>
      <c r="Q73" s="1" t="e">
        <f t="shared" si="10"/>
        <v>#VALUE!</v>
      </c>
    </row>
    <row r="74" spans="1:17" ht="44.75" customHeight="1" x14ac:dyDescent="0.15">
      <c r="A74" s="8">
        <f>A73</f>
        <v>21</v>
      </c>
      <c r="B74" s="9">
        <v>72</v>
      </c>
      <c r="C74" s="15" t="s">
        <v>53</v>
      </c>
      <c r="D74" s="33" t="s">
        <v>54</v>
      </c>
      <c r="E74" s="24"/>
      <c r="F74" s="10" t="s">
        <v>101</v>
      </c>
      <c r="G74" s="10" t="s">
        <v>38</v>
      </c>
      <c r="H74" s="12">
        <v>7</v>
      </c>
      <c r="I74" s="10" t="s">
        <v>39</v>
      </c>
      <c r="J74" s="1" t="str">
        <f t="shared" si="11"/>
        <v/>
      </c>
      <c r="K74" s="1" t="str">
        <f t="shared" si="12"/>
        <v>db.execSQL("INSERT INTO $PUZZLE_TABLE_NAME ( $PUZZLE_COL_1, $PUZZLE_COL_2, $PUZZLE_COL_3,$PUZZLE_COL_4,$PUZZLE_COL_5,$PUZZLE_COL_6,$PUZZLE_COL_7,$PUZZLE_COL_8) VALUES(72,7 , 7,0,"+"\"NULL\""+",21,5, 7)")</v>
      </c>
      <c r="L74" s="1" t="str">
        <f t="shared" si="13"/>
        <v>+"\"NULL\""+</v>
      </c>
      <c r="M74" s="1" t="str">
        <f t="shared" si="14"/>
        <v xml:space="preserve">7 </v>
      </c>
      <c r="N74" s="1" t="str">
        <f t="shared" si="8"/>
        <v>5</v>
      </c>
      <c r="O74" s="1" t="str">
        <f t="shared" si="15"/>
        <v>5</v>
      </c>
      <c r="P74" s="1" t="str">
        <f t="shared" si="9"/>
        <v xml:space="preserve"> 7</v>
      </c>
      <c r="Q74" s="1" t="str">
        <f t="shared" si="10"/>
        <v xml:space="preserve"> 7</v>
      </c>
    </row>
    <row r="75" spans="1:17" ht="44.75" customHeight="1" x14ac:dyDescent="0.15">
      <c r="A75" s="13">
        <v>22</v>
      </c>
      <c r="B75" s="9">
        <v>73</v>
      </c>
      <c r="C75" s="15" t="s">
        <v>55</v>
      </c>
      <c r="D75" s="33" t="s">
        <v>56</v>
      </c>
      <c r="E75" s="24"/>
      <c r="F75" s="28" t="s">
        <v>112</v>
      </c>
      <c r="G75" s="10" t="s">
        <v>14</v>
      </c>
      <c r="H75" s="12">
        <v>4</v>
      </c>
      <c r="I75" s="12">
        <v>5</v>
      </c>
      <c r="J75" s="1" t="str">
        <f t="shared" si="11"/>
        <v>db.execSQL(levelString+"(22,\"God na meigim wi laigim gija (Fes Jon 4:7-21)\", 0, "+"\"lovelight.jpg\" , "+"\"john1_4_7_21_a.txt\")")</v>
      </c>
      <c r="K75" s="1" t="str">
        <f t="shared" si="12"/>
        <v>db.execSQL("INSERT INTO $PUZZLE_TABLE_NAME ( $PUZZLE_COL_1, $PUZZLE_COL_2, $PUZZLE_COL_3,$PUZZLE_COL_4,$PUZZLE_COL_5,$PUZZLE_COL_6,$PUZZLE_COL_7,$PUZZLE_COL_8) VALUES(73,5 , 4,0,"+"\"NULL\""+",22,5,5)")</v>
      </c>
      <c r="L75" s="1" t="str">
        <f t="shared" si="13"/>
        <v>+"\"NULL\""+</v>
      </c>
      <c r="M75" s="1" t="str">
        <f t="shared" si="14"/>
        <v xml:space="preserve">5 </v>
      </c>
      <c r="N75" s="1">
        <f t="shared" si="8"/>
        <v>5</v>
      </c>
      <c r="O75" s="1" t="e">
        <f t="shared" si="15"/>
        <v>#VALUE!</v>
      </c>
      <c r="P75" s="1">
        <f t="shared" si="9"/>
        <v>5</v>
      </c>
      <c r="Q75" s="1" t="e">
        <f t="shared" si="10"/>
        <v>#VALUE!</v>
      </c>
    </row>
    <row r="76" spans="1:17" ht="44.75" customHeight="1" x14ac:dyDescent="0.15">
      <c r="A76" s="8">
        <f>A75</f>
        <v>22</v>
      </c>
      <c r="B76" s="9">
        <v>74</v>
      </c>
      <c r="C76" s="15" t="s">
        <v>55</v>
      </c>
      <c r="D76" s="33" t="s">
        <v>56</v>
      </c>
      <c r="E76" s="24"/>
      <c r="F76" s="28" t="s">
        <v>112</v>
      </c>
      <c r="G76" s="10" t="s">
        <v>37</v>
      </c>
      <c r="H76" s="12">
        <v>5</v>
      </c>
      <c r="I76" s="12">
        <v>6</v>
      </c>
      <c r="J76" s="1" t="str">
        <f t="shared" si="11"/>
        <v/>
      </c>
      <c r="K76" s="1" t="str">
        <f t="shared" si="12"/>
        <v>db.execSQL("INSERT INTO $PUZZLE_TABLE_NAME ( $PUZZLE_COL_1, $PUZZLE_COL_2, $PUZZLE_COL_3,$PUZZLE_COL_4,$PUZZLE_COL_5,$PUZZLE_COL_6,$PUZZLE_COL_7,$PUZZLE_COL_8) VALUES(74,6 , 5,0,"+"\"NULL\""+",22,6,6)")</v>
      </c>
      <c r="L76" s="1" t="str">
        <f t="shared" si="13"/>
        <v>+"\"NULL\""+</v>
      </c>
      <c r="M76" s="1" t="str">
        <f t="shared" si="14"/>
        <v xml:space="preserve">6 </v>
      </c>
      <c r="N76" s="1">
        <f t="shared" si="8"/>
        <v>6</v>
      </c>
      <c r="O76" s="1" t="e">
        <f t="shared" si="15"/>
        <v>#VALUE!</v>
      </c>
      <c r="P76" s="1">
        <f t="shared" si="9"/>
        <v>6</v>
      </c>
      <c r="Q76" s="1" t="e">
        <f t="shared" si="10"/>
        <v>#VALUE!</v>
      </c>
    </row>
    <row r="77" spans="1:17" ht="44.75" customHeight="1" x14ac:dyDescent="0.15">
      <c r="A77" s="8">
        <f>A76</f>
        <v>22</v>
      </c>
      <c r="B77" s="9">
        <v>75</v>
      </c>
      <c r="C77" s="15" t="s">
        <v>55</v>
      </c>
      <c r="D77" s="33" t="s">
        <v>56</v>
      </c>
      <c r="E77" s="24"/>
      <c r="F77" s="28" t="s">
        <v>112</v>
      </c>
      <c r="G77" s="10" t="s">
        <v>38</v>
      </c>
      <c r="H77" s="12">
        <v>6</v>
      </c>
      <c r="I77" s="12">
        <v>7</v>
      </c>
      <c r="J77" s="1" t="str">
        <f t="shared" si="11"/>
        <v/>
      </c>
      <c r="K77" s="1" t="str">
        <f t="shared" si="12"/>
        <v>db.execSQL("INSERT INTO $PUZZLE_TABLE_NAME ( $PUZZLE_COL_1, $PUZZLE_COL_2, $PUZZLE_COL_3,$PUZZLE_COL_4,$PUZZLE_COL_5,$PUZZLE_COL_6,$PUZZLE_COL_7,$PUZZLE_COL_8) VALUES(75,7 , 6,0,"+"\"NULL\""+",22,7,7)")</v>
      </c>
      <c r="L77" s="1" t="str">
        <f t="shared" si="13"/>
        <v>+"\"NULL\""+</v>
      </c>
      <c r="M77" s="1" t="str">
        <f t="shared" si="14"/>
        <v xml:space="preserve">7 </v>
      </c>
      <c r="N77" s="1">
        <f t="shared" si="8"/>
        <v>7</v>
      </c>
      <c r="O77" s="1" t="e">
        <f t="shared" si="15"/>
        <v>#VALUE!</v>
      </c>
      <c r="P77" s="1">
        <f t="shared" si="9"/>
        <v>7</v>
      </c>
      <c r="Q77" s="1" t="e">
        <f t="shared" si="10"/>
        <v>#VALUE!</v>
      </c>
    </row>
    <row r="78" spans="1:17" ht="44.75" customHeight="1" x14ac:dyDescent="0.15">
      <c r="A78" s="8">
        <f>A77</f>
        <v>22</v>
      </c>
      <c r="B78" s="9">
        <v>76</v>
      </c>
      <c r="C78" s="15" t="s">
        <v>55</v>
      </c>
      <c r="D78" s="33" t="s">
        <v>56</v>
      </c>
      <c r="E78" s="24"/>
      <c r="F78" s="28" t="s">
        <v>112</v>
      </c>
      <c r="G78" s="10" t="s">
        <v>38</v>
      </c>
      <c r="H78" s="12">
        <v>7</v>
      </c>
      <c r="I78" s="10" t="s">
        <v>39</v>
      </c>
      <c r="J78" s="1" t="str">
        <f t="shared" si="11"/>
        <v/>
      </c>
      <c r="K78" s="1" t="str">
        <f t="shared" si="12"/>
        <v>db.execSQL("INSERT INTO $PUZZLE_TABLE_NAME ( $PUZZLE_COL_1, $PUZZLE_COL_2, $PUZZLE_COL_3,$PUZZLE_COL_4,$PUZZLE_COL_5,$PUZZLE_COL_6,$PUZZLE_COL_7,$PUZZLE_COL_8) VALUES(76,7 , 7,0,"+"\"NULL\""+",22,5, 7)")</v>
      </c>
      <c r="L78" s="1" t="str">
        <f t="shared" si="13"/>
        <v>+"\"NULL\""+</v>
      </c>
      <c r="M78" s="1" t="str">
        <f t="shared" si="14"/>
        <v xml:space="preserve">7 </v>
      </c>
      <c r="N78" s="1" t="str">
        <f t="shared" si="8"/>
        <v>5</v>
      </c>
      <c r="O78" s="1" t="str">
        <f t="shared" si="15"/>
        <v>5</v>
      </c>
      <c r="P78" s="1" t="str">
        <f t="shared" si="9"/>
        <v xml:space="preserve"> 7</v>
      </c>
      <c r="Q78" s="1" t="str">
        <f t="shared" si="10"/>
        <v xml:space="preserve"> 7</v>
      </c>
    </row>
    <row r="79" spans="1:17" ht="56.75" customHeight="1" x14ac:dyDescent="0.15">
      <c r="A79" s="13">
        <v>23</v>
      </c>
      <c r="B79" s="9">
        <v>77</v>
      </c>
      <c r="C79" s="20" t="s">
        <v>57</v>
      </c>
      <c r="D79" s="33" t="s">
        <v>49</v>
      </c>
      <c r="E79" s="24"/>
      <c r="F79" s="28" t="s">
        <v>113</v>
      </c>
      <c r="G79" s="10" t="s">
        <v>14</v>
      </c>
      <c r="H79" s="12">
        <v>4</v>
      </c>
      <c r="I79" s="12">
        <v>5</v>
      </c>
      <c r="J79" s="1" t="str">
        <f t="shared" si="11"/>
        <v>db.execSQL(levelString+"(23,\"Kristjan pipul garra abum trabul blanga gudbala ting  (Fes Pida 3:8-22)\", 0, "+"\"fespida3.jpg\" , "+"\"peter1_3_8_22_a.txt\")")</v>
      </c>
      <c r="K79" s="1" t="str">
        <f t="shared" si="12"/>
        <v>db.execSQL("INSERT INTO $PUZZLE_TABLE_NAME ( $PUZZLE_COL_1, $PUZZLE_COL_2, $PUZZLE_COL_3,$PUZZLE_COL_4,$PUZZLE_COL_5,$PUZZLE_COL_6,$PUZZLE_COL_7,$PUZZLE_COL_8) VALUES(77,5 , 4,0,"+"\"NULL\""+",23,5,5)")</v>
      </c>
      <c r="L79" s="1" t="str">
        <f t="shared" si="13"/>
        <v>+"\"NULL\""+</v>
      </c>
      <c r="M79" s="1" t="str">
        <f t="shared" si="14"/>
        <v xml:space="preserve">5 </v>
      </c>
      <c r="N79" s="1">
        <f t="shared" si="8"/>
        <v>5</v>
      </c>
      <c r="O79" s="1" t="e">
        <f t="shared" si="15"/>
        <v>#VALUE!</v>
      </c>
      <c r="P79" s="1">
        <f t="shared" si="9"/>
        <v>5</v>
      </c>
      <c r="Q79" s="1" t="e">
        <f t="shared" si="10"/>
        <v>#VALUE!</v>
      </c>
    </row>
    <row r="80" spans="1:17" ht="56.75" customHeight="1" x14ac:dyDescent="0.15">
      <c r="A80" s="8">
        <f>A79</f>
        <v>23</v>
      </c>
      <c r="B80" s="21">
        <v>78</v>
      </c>
      <c r="C80" s="16" t="s">
        <v>57</v>
      </c>
      <c r="D80" s="33" t="s">
        <v>49</v>
      </c>
      <c r="E80" s="24"/>
      <c r="F80" s="28" t="s">
        <v>113</v>
      </c>
      <c r="G80" s="10" t="s">
        <v>37</v>
      </c>
      <c r="H80" s="12">
        <v>5</v>
      </c>
      <c r="I80" s="12">
        <v>6</v>
      </c>
      <c r="J80" s="1" t="str">
        <f t="shared" si="11"/>
        <v/>
      </c>
      <c r="K80" s="1" t="str">
        <f t="shared" si="12"/>
        <v>db.execSQL("INSERT INTO $PUZZLE_TABLE_NAME ( $PUZZLE_COL_1, $PUZZLE_COL_2, $PUZZLE_COL_3,$PUZZLE_COL_4,$PUZZLE_COL_5,$PUZZLE_COL_6,$PUZZLE_COL_7,$PUZZLE_COL_8) VALUES(78,6 , 5,0,"+"\"NULL\""+",23,6,6)")</v>
      </c>
      <c r="L80" s="1" t="str">
        <f t="shared" si="13"/>
        <v>+"\"NULL\""+</v>
      </c>
      <c r="M80" s="1" t="str">
        <f t="shared" si="14"/>
        <v xml:space="preserve">6 </v>
      </c>
      <c r="N80" s="1">
        <f t="shared" si="8"/>
        <v>6</v>
      </c>
      <c r="O80" s="1" t="e">
        <f t="shared" si="15"/>
        <v>#VALUE!</v>
      </c>
      <c r="P80" s="1">
        <f t="shared" si="9"/>
        <v>6</v>
      </c>
      <c r="Q80" s="1" t="e">
        <f t="shared" si="10"/>
        <v>#VALUE!</v>
      </c>
    </row>
    <row r="81" spans="1:17" ht="56.75" customHeight="1" x14ac:dyDescent="0.15">
      <c r="A81" s="8">
        <f>A80</f>
        <v>23</v>
      </c>
      <c r="B81" s="21">
        <v>79</v>
      </c>
      <c r="C81" s="16" t="s">
        <v>57</v>
      </c>
      <c r="D81" s="33" t="s">
        <v>49</v>
      </c>
      <c r="E81" s="24"/>
      <c r="F81" s="28" t="s">
        <v>113</v>
      </c>
      <c r="G81" s="10" t="s">
        <v>38</v>
      </c>
      <c r="H81" s="12">
        <v>6</v>
      </c>
      <c r="I81" s="12">
        <v>7</v>
      </c>
      <c r="J81" s="1" t="str">
        <f t="shared" si="11"/>
        <v/>
      </c>
      <c r="K81" s="1" t="str">
        <f t="shared" si="12"/>
        <v>db.execSQL("INSERT INTO $PUZZLE_TABLE_NAME ( $PUZZLE_COL_1, $PUZZLE_COL_2, $PUZZLE_COL_3,$PUZZLE_COL_4,$PUZZLE_COL_5,$PUZZLE_COL_6,$PUZZLE_COL_7,$PUZZLE_COL_8) VALUES(79,7 , 6,0,"+"\"NULL\""+",23,7,7)")</v>
      </c>
      <c r="L81" s="1" t="str">
        <f t="shared" si="13"/>
        <v>+"\"NULL\""+</v>
      </c>
      <c r="M81" s="1" t="str">
        <f t="shared" si="14"/>
        <v xml:space="preserve">7 </v>
      </c>
      <c r="N81" s="1">
        <f t="shared" si="8"/>
        <v>7</v>
      </c>
      <c r="O81" s="1" t="e">
        <f t="shared" si="15"/>
        <v>#VALUE!</v>
      </c>
      <c r="P81" s="1">
        <f t="shared" si="9"/>
        <v>7</v>
      </c>
      <c r="Q81" s="1" t="e">
        <f t="shared" si="10"/>
        <v>#VALUE!</v>
      </c>
    </row>
    <row r="82" spans="1:17" ht="56.75" customHeight="1" x14ac:dyDescent="0.15">
      <c r="A82" s="8">
        <f>A81</f>
        <v>23</v>
      </c>
      <c r="B82" s="21">
        <v>80</v>
      </c>
      <c r="C82" s="16" t="s">
        <v>57</v>
      </c>
      <c r="D82" s="33" t="s">
        <v>49</v>
      </c>
      <c r="E82" s="24"/>
      <c r="F82" s="28" t="s">
        <v>113</v>
      </c>
      <c r="G82" s="10" t="s">
        <v>38</v>
      </c>
      <c r="H82" s="12">
        <v>7</v>
      </c>
      <c r="I82" s="10" t="s">
        <v>39</v>
      </c>
      <c r="J82" s="1" t="str">
        <f t="shared" si="11"/>
        <v/>
      </c>
      <c r="K82" s="1" t="str">
        <f t="shared" si="12"/>
        <v>db.execSQL("INSERT INTO $PUZZLE_TABLE_NAME ( $PUZZLE_COL_1, $PUZZLE_COL_2, $PUZZLE_COL_3,$PUZZLE_COL_4,$PUZZLE_COL_5,$PUZZLE_COL_6,$PUZZLE_COL_7,$PUZZLE_COL_8) VALUES(80,7 , 7,0,"+"\"NULL\""+",23,5, 7)")</v>
      </c>
      <c r="L82" s="1" t="str">
        <f t="shared" si="13"/>
        <v>+"\"NULL\""+</v>
      </c>
      <c r="M82" s="1" t="str">
        <f t="shared" si="14"/>
        <v xml:space="preserve">7 </v>
      </c>
      <c r="N82" s="1" t="str">
        <f t="shared" si="8"/>
        <v>5</v>
      </c>
      <c r="O82" s="1" t="str">
        <f t="shared" si="15"/>
        <v>5</v>
      </c>
      <c r="P82" s="1" t="str">
        <f t="shared" si="9"/>
        <v xml:space="preserve"> 7</v>
      </c>
      <c r="Q82" s="1" t="str">
        <f t="shared" si="10"/>
        <v xml:space="preserve"> 7</v>
      </c>
    </row>
    <row r="83" spans="1:17" ht="44.75" customHeight="1" x14ac:dyDescent="0.15">
      <c r="A83" s="25">
        <v>24</v>
      </c>
      <c r="B83" s="9">
        <v>81</v>
      </c>
      <c r="C83" s="22" t="s">
        <v>46</v>
      </c>
      <c r="D83" s="33" t="s">
        <v>47</v>
      </c>
      <c r="E83" s="18" t="s">
        <v>58</v>
      </c>
      <c r="F83" s="10" t="s">
        <v>97</v>
      </c>
      <c r="G83" s="10" t="s">
        <v>31</v>
      </c>
      <c r="H83" s="28" t="s">
        <v>83</v>
      </c>
      <c r="I83" s="10" t="s">
        <v>39</v>
      </c>
      <c r="J83" s="1" t="str">
        <f t="shared" si="11"/>
        <v>db.execSQL(levelString+"(24,\"Seitin bin temtimbat Jisas (Luk 4:1-13)\", 0, "+"\"temptation.jpg\" , "+"\"luke_4_1_13_a.txt\")")</v>
      </c>
      <c r="K83" s="1" t="str">
        <f t="shared" si="12"/>
        <v>db.execSQL("INSERT INTO $PUZZLE_TABLE_NAME ( $PUZZLE_COL_1, $PUZZLE_COL_2, $PUZZLE_COL_3,$PUZZLE_COL_4,$PUZZLE_COL_5,$PUZZLE_COL_6,$PUZZLE_COL_7,$PUZZLE_COL_8) VALUES(81,10 , 12,0,"+"\"kriol_luk_4_1_13.mp3\""+",24,5, 7)")</v>
      </c>
      <c r="L83" s="1" t="str">
        <f t="shared" si="13"/>
        <v>+"\"kriol_luk_4_1_13.mp3\""+</v>
      </c>
      <c r="M83" s="1" t="str">
        <f t="shared" si="14"/>
        <v xml:space="preserve">10 </v>
      </c>
      <c r="N83" s="1" t="str">
        <f t="shared" si="8"/>
        <v>5</v>
      </c>
      <c r="O83" s="1" t="str">
        <f t="shared" si="15"/>
        <v>5</v>
      </c>
      <c r="P83" s="1" t="str">
        <f t="shared" si="9"/>
        <v xml:space="preserve"> 7</v>
      </c>
      <c r="Q83" s="1" t="str">
        <f t="shared" si="10"/>
        <v xml:space="preserve"> 7</v>
      </c>
    </row>
    <row r="84" spans="1:17" ht="44.75" customHeight="1" x14ac:dyDescent="0.15">
      <c r="A84" s="25">
        <v>25</v>
      </c>
      <c r="B84" s="9">
        <v>82</v>
      </c>
      <c r="C84" s="15" t="s">
        <v>53</v>
      </c>
      <c r="D84" s="33" t="s">
        <v>54</v>
      </c>
      <c r="E84" s="18" t="s">
        <v>59</v>
      </c>
      <c r="F84" s="10" t="s">
        <v>101</v>
      </c>
      <c r="G84" s="10" t="s">
        <v>31</v>
      </c>
      <c r="H84" s="28" t="s">
        <v>83</v>
      </c>
      <c r="I84" s="10" t="s">
        <v>39</v>
      </c>
      <c r="J84" s="1" t="str">
        <f t="shared" si="11"/>
        <v>db.execSQL(levelString+"(25,\"Jisas bin fidim 5,000 men (Mak 6:30-44)\", 0, "+"\"mak6.jpg\" , "+"\"mark_6_30_44_a.txt\")")</v>
      </c>
      <c r="K84" s="1" t="str">
        <f t="shared" si="12"/>
        <v>db.execSQL("INSERT INTO $PUZZLE_TABLE_NAME ( $PUZZLE_COL_1, $PUZZLE_COL_2, $PUZZLE_COL_3,$PUZZLE_COL_4,$PUZZLE_COL_5,$PUZZLE_COL_6,$PUZZLE_COL_7,$PUZZLE_COL_8) VALUES(82,10 , 12,0,"+"\"kriol_mrk_6_30_44_.mp3\""+",25,5, 7)")</v>
      </c>
      <c r="L84" s="1" t="str">
        <f t="shared" si="13"/>
        <v>+"\"kriol_mrk_6_30_44_.mp3\""+</v>
      </c>
      <c r="M84" s="1" t="str">
        <f t="shared" si="14"/>
        <v xml:space="preserve">10 </v>
      </c>
      <c r="N84" s="1" t="str">
        <f t="shared" si="8"/>
        <v>5</v>
      </c>
      <c r="O84" s="1" t="str">
        <f t="shared" si="15"/>
        <v>5</v>
      </c>
      <c r="P84" s="1" t="str">
        <f t="shared" si="9"/>
        <v xml:space="preserve"> 7</v>
      </c>
      <c r="Q84" s="1" t="str">
        <f t="shared" si="10"/>
        <v xml:space="preserve"> 7</v>
      </c>
    </row>
    <row r="85" spans="1:17" ht="44.75" customHeight="1" x14ac:dyDescent="0.15">
      <c r="A85" s="13">
        <v>26</v>
      </c>
      <c r="B85" s="9">
        <v>83</v>
      </c>
      <c r="C85" s="15" t="s">
        <v>60</v>
      </c>
      <c r="D85" s="33" t="s">
        <v>61</v>
      </c>
      <c r="E85" s="24"/>
      <c r="F85" s="10" t="s">
        <v>102</v>
      </c>
      <c r="G85" s="10" t="s">
        <v>31</v>
      </c>
      <c r="H85" s="12">
        <v>5</v>
      </c>
      <c r="I85" s="12">
        <v>7</v>
      </c>
      <c r="J85" s="1" t="str">
        <f t="shared" si="11"/>
        <v>db.execSQL(levelString+"(26,\"Nogudbala spirit en bigibigi (Mak 5:1-20)\", 0, "+"\"mak5.jpg\" , "+"\"mark_5_1_20_a.txt\")")</v>
      </c>
      <c r="K85" s="1" t="str">
        <f t="shared" si="12"/>
        <v>db.execSQL("INSERT INTO $PUZZLE_TABLE_NAME ( $PUZZLE_COL_1, $PUZZLE_COL_2, $PUZZLE_COL_3,$PUZZLE_COL_4,$PUZZLE_COL_5,$PUZZLE_COL_6,$PUZZLE_COL_7,$PUZZLE_COL_8) VALUES(83,10 , 5,0,"+"\"NULL\""+",26,7,7)")</v>
      </c>
      <c r="L85" s="1" t="str">
        <f t="shared" si="13"/>
        <v>+"\"NULL\""+</v>
      </c>
      <c r="M85" s="1" t="str">
        <f t="shared" si="14"/>
        <v xml:space="preserve">10 </v>
      </c>
      <c r="N85" s="1">
        <f t="shared" si="8"/>
        <v>7</v>
      </c>
      <c r="O85" s="1" t="e">
        <f t="shared" si="15"/>
        <v>#VALUE!</v>
      </c>
      <c r="P85" s="1">
        <f t="shared" si="9"/>
        <v>7</v>
      </c>
      <c r="Q85" s="1" t="e">
        <f t="shared" si="10"/>
        <v>#VALUE!</v>
      </c>
    </row>
    <row r="86" spans="1:17" ht="44.75" customHeight="1" x14ac:dyDescent="0.15">
      <c r="A86" s="8">
        <f>A85</f>
        <v>26</v>
      </c>
      <c r="B86" s="9">
        <v>84</v>
      </c>
      <c r="C86" s="15" t="s">
        <v>60</v>
      </c>
      <c r="D86" s="33" t="s">
        <v>61</v>
      </c>
      <c r="E86" s="24"/>
      <c r="F86" s="10" t="s">
        <v>102</v>
      </c>
      <c r="G86" s="10" t="s">
        <v>31</v>
      </c>
      <c r="H86" s="12">
        <v>7</v>
      </c>
      <c r="I86" s="10" t="s">
        <v>62</v>
      </c>
      <c r="J86" s="1" t="str">
        <f t="shared" si="11"/>
        <v/>
      </c>
      <c r="K86" s="1" t="str">
        <f t="shared" si="12"/>
        <v>db.execSQL("INSERT INTO $PUZZLE_TABLE_NAME ( $PUZZLE_COL_1, $PUZZLE_COL_2, $PUZZLE_COL_3,$PUZZLE_COL_4,$PUZZLE_COL_5,$PUZZLE_COL_6,$PUZZLE_COL_7,$PUZZLE_COL_8) VALUES(84,10 , 7,0,"+"\"NULL\""+",26,7 , 8)")</v>
      </c>
      <c r="L86" s="1" t="str">
        <f t="shared" si="13"/>
        <v>+"\"NULL\""+</v>
      </c>
      <c r="M86" s="1" t="str">
        <f t="shared" si="14"/>
        <v xml:space="preserve">10 </v>
      </c>
      <c r="N86" s="1" t="str">
        <f t="shared" si="8"/>
        <v xml:space="preserve">7 </v>
      </c>
      <c r="O86" s="1" t="str">
        <f t="shared" si="15"/>
        <v xml:space="preserve">7 </v>
      </c>
      <c r="P86" s="1" t="str">
        <f t="shared" si="9"/>
        <v xml:space="preserve"> 8</v>
      </c>
      <c r="Q86" s="1" t="str">
        <f t="shared" si="10"/>
        <v xml:space="preserve"> 8</v>
      </c>
    </row>
    <row r="87" spans="1:17" ht="44.75" customHeight="1" x14ac:dyDescent="0.15">
      <c r="A87" s="8">
        <f>A86</f>
        <v>26</v>
      </c>
      <c r="B87" s="9">
        <v>85</v>
      </c>
      <c r="C87" s="15" t="s">
        <v>60</v>
      </c>
      <c r="D87" s="33" t="s">
        <v>61</v>
      </c>
      <c r="E87" s="24"/>
      <c r="F87" s="10" t="s">
        <v>102</v>
      </c>
      <c r="G87" s="10" t="s">
        <v>31</v>
      </c>
      <c r="H87" s="12">
        <v>10</v>
      </c>
      <c r="I87" s="10" t="s">
        <v>63</v>
      </c>
      <c r="J87" s="1" t="str">
        <f t="shared" si="11"/>
        <v/>
      </c>
      <c r="K87" s="1" t="str">
        <f t="shared" si="12"/>
        <v>db.execSQL("INSERT INTO $PUZZLE_TABLE_NAME ( $PUZZLE_COL_1, $PUZZLE_COL_2, $PUZZLE_COL_3,$PUZZLE_COL_4,$PUZZLE_COL_5,$PUZZLE_COL_6,$PUZZLE_COL_7,$PUZZLE_COL_8) VALUES(85,10 , 10,0,"+"\"NULL\""+",26,7, 10)")</v>
      </c>
      <c r="L87" s="1" t="str">
        <f t="shared" si="13"/>
        <v>+"\"NULL\""+</v>
      </c>
      <c r="M87" s="1" t="str">
        <f t="shared" si="14"/>
        <v xml:space="preserve">10 </v>
      </c>
      <c r="N87" s="1" t="str">
        <f t="shared" si="8"/>
        <v>7</v>
      </c>
      <c r="O87" s="1" t="str">
        <f t="shared" si="15"/>
        <v>7</v>
      </c>
      <c r="P87" s="1" t="str">
        <f t="shared" si="9"/>
        <v xml:space="preserve"> 10</v>
      </c>
      <c r="Q87" s="1" t="str">
        <f t="shared" si="10"/>
        <v xml:space="preserve"> 10</v>
      </c>
    </row>
    <row r="88" spans="1:17" ht="44.75" customHeight="1" x14ac:dyDescent="0.15">
      <c r="A88" s="13">
        <v>27</v>
      </c>
      <c r="B88" s="9">
        <v>86</v>
      </c>
      <c r="C88" s="15" t="s">
        <v>64</v>
      </c>
      <c r="D88" s="33" t="s">
        <v>65</v>
      </c>
      <c r="E88" s="24"/>
      <c r="F88" s="10" t="s">
        <v>103</v>
      </c>
      <c r="G88" s="10" t="s">
        <v>31</v>
      </c>
      <c r="H88" s="12">
        <v>5</v>
      </c>
      <c r="I88" s="12">
        <v>7</v>
      </c>
      <c r="J88" s="1" t="str">
        <f t="shared" si="11"/>
        <v>db.execSQL(levelString+"(27,\"Mosis en ola pipul bin preisim God (Eksadas 15:1-21)\", 0, "+"\"eksadas15.jpg\" , "+"\"exodus_15_1_21_a.txt\")")</v>
      </c>
      <c r="K88" s="1" t="str">
        <f t="shared" si="12"/>
        <v>db.execSQL("INSERT INTO $PUZZLE_TABLE_NAME ( $PUZZLE_COL_1, $PUZZLE_COL_2, $PUZZLE_COL_3,$PUZZLE_COL_4,$PUZZLE_COL_5,$PUZZLE_COL_6,$PUZZLE_COL_7,$PUZZLE_COL_8) VALUES(86,10 , 5,0,"+"\"NULL\""+",27,7,7)")</v>
      </c>
      <c r="L88" s="1" t="str">
        <f t="shared" si="13"/>
        <v>+"\"NULL\""+</v>
      </c>
      <c r="M88" s="1" t="str">
        <f t="shared" si="14"/>
        <v xml:space="preserve">10 </v>
      </c>
      <c r="N88" s="1">
        <f t="shared" si="8"/>
        <v>7</v>
      </c>
      <c r="O88" s="1" t="e">
        <f t="shared" si="15"/>
        <v>#VALUE!</v>
      </c>
      <c r="P88" s="1">
        <f t="shared" si="9"/>
        <v>7</v>
      </c>
      <c r="Q88" s="1" t="e">
        <f t="shared" si="10"/>
        <v>#VALUE!</v>
      </c>
    </row>
    <row r="89" spans="1:17" ht="44.75" customHeight="1" x14ac:dyDescent="0.15">
      <c r="A89" s="8">
        <f>A88</f>
        <v>27</v>
      </c>
      <c r="B89" s="9">
        <v>87</v>
      </c>
      <c r="C89" s="15" t="s">
        <v>64</v>
      </c>
      <c r="D89" s="33" t="s">
        <v>65</v>
      </c>
      <c r="E89" s="24"/>
      <c r="F89" s="10" t="s">
        <v>103</v>
      </c>
      <c r="G89" s="10" t="s">
        <v>31</v>
      </c>
      <c r="H89" s="12">
        <v>7</v>
      </c>
      <c r="I89" s="10" t="s">
        <v>62</v>
      </c>
      <c r="J89" s="1" t="str">
        <f t="shared" si="11"/>
        <v/>
      </c>
      <c r="K89" s="1" t="str">
        <f t="shared" si="12"/>
        <v>db.execSQL("INSERT INTO $PUZZLE_TABLE_NAME ( $PUZZLE_COL_1, $PUZZLE_COL_2, $PUZZLE_COL_3,$PUZZLE_COL_4,$PUZZLE_COL_5,$PUZZLE_COL_6,$PUZZLE_COL_7,$PUZZLE_COL_8) VALUES(87,10 , 7,0,"+"\"NULL\""+",27,7 , 8)")</v>
      </c>
      <c r="L89" s="1" t="str">
        <f t="shared" si="13"/>
        <v>+"\"NULL\""+</v>
      </c>
      <c r="M89" s="1" t="str">
        <f t="shared" si="14"/>
        <v xml:space="preserve">10 </v>
      </c>
      <c r="N89" s="1" t="str">
        <f t="shared" si="8"/>
        <v xml:space="preserve">7 </v>
      </c>
      <c r="O89" s="1" t="str">
        <f t="shared" si="15"/>
        <v xml:space="preserve">7 </v>
      </c>
      <c r="P89" s="1" t="str">
        <f t="shared" si="9"/>
        <v xml:space="preserve"> 8</v>
      </c>
      <c r="Q89" s="1" t="str">
        <f t="shared" si="10"/>
        <v xml:space="preserve"> 8</v>
      </c>
    </row>
    <row r="90" spans="1:17" ht="44.75" customHeight="1" x14ac:dyDescent="0.15">
      <c r="A90" s="8">
        <f>A89</f>
        <v>27</v>
      </c>
      <c r="B90" s="9">
        <v>88</v>
      </c>
      <c r="C90" s="15" t="s">
        <v>64</v>
      </c>
      <c r="D90" s="33" t="s">
        <v>65</v>
      </c>
      <c r="E90" s="24"/>
      <c r="F90" s="10" t="s">
        <v>103</v>
      </c>
      <c r="G90" s="10" t="s">
        <v>31</v>
      </c>
      <c r="H90" s="12">
        <v>10</v>
      </c>
      <c r="I90" s="10" t="s">
        <v>63</v>
      </c>
      <c r="J90" s="1" t="str">
        <f t="shared" si="11"/>
        <v/>
      </c>
      <c r="K90" s="1" t="str">
        <f t="shared" si="12"/>
        <v>db.execSQL("INSERT INTO $PUZZLE_TABLE_NAME ( $PUZZLE_COL_1, $PUZZLE_COL_2, $PUZZLE_COL_3,$PUZZLE_COL_4,$PUZZLE_COL_5,$PUZZLE_COL_6,$PUZZLE_COL_7,$PUZZLE_COL_8) VALUES(88,10 , 10,0,"+"\"NULL\""+",27,7, 10)")</v>
      </c>
      <c r="L90" s="1" t="str">
        <f t="shared" si="13"/>
        <v>+"\"NULL\""+</v>
      </c>
      <c r="M90" s="1" t="str">
        <f t="shared" si="14"/>
        <v xml:space="preserve">10 </v>
      </c>
      <c r="N90" s="1" t="str">
        <f t="shared" si="8"/>
        <v>7</v>
      </c>
      <c r="O90" s="1" t="str">
        <f t="shared" si="15"/>
        <v>7</v>
      </c>
      <c r="P90" s="1" t="str">
        <f t="shared" si="9"/>
        <v xml:space="preserve"> 10</v>
      </c>
      <c r="Q90" s="1" t="str">
        <f t="shared" si="10"/>
        <v xml:space="preserve"> 10</v>
      </c>
    </row>
    <row r="91" spans="1:17" ht="44.75" customHeight="1" x14ac:dyDescent="0.15">
      <c r="A91" s="13">
        <v>28</v>
      </c>
      <c r="B91" s="9">
        <v>89</v>
      </c>
      <c r="C91" s="20" t="s">
        <v>66</v>
      </c>
      <c r="D91" s="33" t="s">
        <v>67</v>
      </c>
      <c r="E91" s="24"/>
      <c r="F91" s="10" t="s">
        <v>104</v>
      </c>
      <c r="G91" s="10" t="s">
        <v>31</v>
      </c>
      <c r="H91" s="12">
        <v>5</v>
      </c>
      <c r="I91" s="12">
        <v>7</v>
      </c>
      <c r="J91" s="1" t="str">
        <f t="shared" si="11"/>
        <v>db.execSQL(levelString+"(28,\"Nikadimas bin kaman langa Jisas (Jon 3:1-21)\", 0, "+"\"nicodemus.jpg\" , "+"\"john_3_1_21_a.txt\")")</v>
      </c>
      <c r="K91" s="1" t="str">
        <f t="shared" si="12"/>
        <v>db.execSQL("INSERT INTO $PUZZLE_TABLE_NAME ( $PUZZLE_COL_1, $PUZZLE_COL_2, $PUZZLE_COL_3,$PUZZLE_COL_4,$PUZZLE_COL_5,$PUZZLE_COL_6,$PUZZLE_COL_7,$PUZZLE_COL_8) VALUES(89,10 , 5,0,"+"\"NULL\""+",28,7,7)")</v>
      </c>
      <c r="L91" s="1" t="str">
        <f t="shared" si="13"/>
        <v>+"\"NULL\""+</v>
      </c>
      <c r="M91" s="1" t="str">
        <f t="shared" si="14"/>
        <v xml:space="preserve">10 </v>
      </c>
      <c r="N91" s="1">
        <f t="shared" si="8"/>
        <v>7</v>
      </c>
      <c r="O91" s="1" t="e">
        <f t="shared" si="15"/>
        <v>#VALUE!</v>
      </c>
      <c r="P91" s="1">
        <f t="shared" si="9"/>
        <v>7</v>
      </c>
      <c r="Q91" s="1" t="e">
        <f t="shared" si="10"/>
        <v>#VALUE!</v>
      </c>
    </row>
    <row r="92" spans="1:17" ht="44.75" customHeight="1" x14ac:dyDescent="0.15">
      <c r="A92" s="8">
        <f>A91</f>
        <v>28</v>
      </c>
      <c r="B92" s="21">
        <v>90</v>
      </c>
      <c r="C92" s="16" t="s">
        <v>66</v>
      </c>
      <c r="D92" s="33" t="s">
        <v>67</v>
      </c>
      <c r="E92" s="24"/>
      <c r="F92" s="10" t="s">
        <v>104</v>
      </c>
      <c r="G92" s="10" t="s">
        <v>31</v>
      </c>
      <c r="H92" s="12">
        <v>7</v>
      </c>
      <c r="I92" s="10" t="s">
        <v>62</v>
      </c>
      <c r="J92" s="1" t="str">
        <f t="shared" si="11"/>
        <v/>
      </c>
      <c r="K92" s="1" t="str">
        <f t="shared" si="12"/>
        <v>db.execSQL("INSERT INTO $PUZZLE_TABLE_NAME ( $PUZZLE_COL_1, $PUZZLE_COL_2, $PUZZLE_COL_3,$PUZZLE_COL_4,$PUZZLE_COL_5,$PUZZLE_COL_6,$PUZZLE_COL_7,$PUZZLE_COL_8) VALUES(90,10 , 7,0,"+"\"NULL\""+",28,7 , 8)")</v>
      </c>
      <c r="L92" s="1" t="str">
        <f t="shared" si="13"/>
        <v>+"\"NULL\""+</v>
      </c>
      <c r="M92" s="1" t="str">
        <f t="shared" si="14"/>
        <v xml:space="preserve">10 </v>
      </c>
      <c r="N92" s="1" t="str">
        <f t="shared" si="8"/>
        <v xml:space="preserve">7 </v>
      </c>
      <c r="O92" s="1" t="str">
        <f t="shared" si="15"/>
        <v xml:space="preserve">7 </v>
      </c>
      <c r="P92" s="1" t="str">
        <f t="shared" si="9"/>
        <v xml:space="preserve"> 8</v>
      </c>
      <c r="Q92" s="1" t="str">
        <f t="shared" si="10"/>
        <v xml:space="preserve"> 8</v>
      </c>
    </row>
    <row r="93" spans="1:17" ht="44.75" customHeight="1" x14ac:dyDescent="0.15">
      <c r="A93" s="8">
        <f>A92</f>
        <v>28</v>
      </c>
      <c r="B93" s="21">
        <v>91</v>
      </c>
      <c r="C93" s="16" t="s">
        <v>66</v>
      </c>
      <c r="D93" s="33" t="s">
        <v>67</v>
      </c>
      <c r="E93" s="24"/>
      <c r="F93" s="10" t="s">
        <v>104</v>
      </c>
      <c r="G93" s="10" t="s">
        <v>31</v>
      </c>
      <c r="H93" s="12">
        <v>10</v>
      </c>
      <c r="I93" s="10" t="s">
        <v>63</v>
      </c>
      <c r="J93" s="1" t="str">
        <f t="shared" si="11"/>
        <v/>
      </c>
      <c r="K93" s="1" t="str">
        <f t="shared" si="12"/>
        <v>db.execSQL("INSERT INTO $PUZZLE_TABLE_NAME ( $PUZZLE_COL_1, $PUZZLE_COL_2, $PUZZLE_COL_3,$PUZZLE_COL_4,$PUZZLE_COL_5,$PUZZLE_COL_6,$PUZZLE_COL_7,$PUZZLE_COL_8) VALUES(91,10 , 10,0,"+"\"NULL\""+",28,7, 10)")</v>
      </c>
      <c r="L93" s="1" t="str">
        <f t="shared" si="13"/>
        <v>+"\"NULL\""+</v>
      </c>
      <c r="M93" s="1" t="str">
        <f t="shared" si="14"/>
        <v xml:space="preserve">10 </v>
      </c>
      <c r="N93" s="1" t="str">
        <f t="shared" si="8"/>
        <v>7</v>
      </c>
      <c r="O93" s="1" t="str">
        <f t="shared" si="15"/>
        <v>7</v>
      </c>
      <c r="P93" s="1" t="str">
        <f t="shared" si="9"/>
        <v xml:space="preserve"> 10</v>
      </c>
      <c r="Q93" s="1" t="str">
        <f t="shared" si="10"/>
        <v xml:space="preserve"> 10</v>
      </c>
    </row>
    <row r="94" spans="1:17" ht="44.75" customHeight="1" x14ac:dyDescent="0.15">
      <c r="A94" s="13">
        <v>29</v>
      </c>
      <c r="B94" s="9">
        <v>92</v>
      </c>
      <c r="C94" s="26" t="s">
        <v>68</v>
      </c>
      <c r="D94" s="33" t="s">
        <v>69</v>
      </c>
      <c r="E94" s="24"/>
      <c r="F94" s="10" t="s">
        <v>105</v>
      </c>
      <c r="G94" s="10" t="s">
        <v>31</v>
      </c>
      <c r="H94" s="12">
        <v>5</v>
      </c>
      <c r="I94" s="12">
        <v>7</v>
      </c>
      <c r="J94" s="1" t="str">
        <f t="shared" si="11"/>
        <v>db.execSQL(levelString+"(29,\"God bin kilim ola feswan san (Eksadas 12:21-42)\", 0, "+"\"eksadas12.jpg\" , "+"\"exodus_12_21_42_a.txt\")")</v>
      </c>
      <c r="K94" s="1" t="str">
        <f t="shared" si="12"/>
        <v>db.execSQL("INSERT INTO $PUZZLE_TABLE_NAME ( $PUZZLE_COL_1, $PUZZLE_COL_2, $PUZZLE_COL_3,$PUZZLE_COL_4,$PUZZLE_COL_5,$PUZZLE_COL_6,$PUZZLE_COL_7,$PUZZLE_COL_8) VALUES(92,10 , 5,0,"+"\"NULL\""+",29,7,7)")</v>
      </c>
      <c r="L94" s="1" t="str">
        <f t="shared" si="13"/>
        <v>+"\"NULL\""+</v>
      </c>
      <c r="M94" s="1" t="str">
        <f t="shared" si="14"/>
        <v xml:space="preserve">10 </v>
      </c>
      <c r="N94" s="1">
        <f t="shared" si="8"/>
        <v>7</v>
      </c>
      <c r="O94" s="1" t="e">
        <f t="shared" si="15"/>
        <v>#VALUE!</v>
      </c>
      <c r="P94" s="1">
        <f t="shared" si="9"/>
        <v>7</v>
      </c>
      <c r="Q94" s="1" t="e">
        <f t="shared" si="10"/>
        <v>#VALUE!</v>
      </c>
    </row>
    <row r="95" spans="1:17" ht="44.75" customHeight="1" x14ac:dyDescent="0.15">
      <c r="A95" s="8">
        <f>A94</f>
        <v>29</v>
      </c>
      <c r="B95" s="21">
        <v>93</v>
      </c>
      <c r="C95" s="16" t="s">
        <v>68</v>
      </c>
      <c r="D95" s="33" t="s">
        <v>69</v>
      </c>
      <c r="E95" s="24"/>
      <c r="F95" s="10" t="s">
        <v>105</v>
      </c>
      <c r="G95" s="10" t="s">
        <v>31</v>
      </c>
      <c r="H95" s="12">
        <v>7</v>
      </c>
      <c r="I95" s="10" t="s">
        <v>62</v>
      </c>
      <c r="J95" s="1" t="str">
        <f t="shared" si="11"/>
        <v/>
      </c>
      <c r="K95" s="1" t="str">
        <f t="shared" si="12"/>
        <v>db.execSQL("INSERT INTO $PUZZLE_TABLE_NAME ( $PUZZLE_COL_1, $PUZZLE_COL_2, $PUZZLE_COL_3,$PUZZLE_COL_4,$PUZZLE_COL_5,$PUZZLE_COL_6,$PUZZLE_COL_7,$PUZZLE_COL_8) VALUES(93,10 , 7,0,"+"\"NULL\""+",29,7 , 8)")</v>
      </c>
      <c r="L95" s="1" t="str">
        <f t="shared" si="13"/>
        <v>+"\"NULL\""+</v>
      </c>
      <c r="M95" s="1" t="str">
        <f t="shared" si="14"/>
        <v xml:space="preserve">10 </v>
      </c>
      <c r="N95" s="1" t="str">
        <f t="shared" si="8"/>
        <v xml:space="preserve">7 </v>
      </c>
      <c r="O95" s="1" t="str">
        <f t="shared" si="15"/>
        <v xml:space="preserve">7 </v>
      </c>
      <c r="P95" s="1" t="str">
        <f t="shared" si="9"/>
        <v xml:space="preserve"> 8</v>
      </c>
      <c r="Q95" s="1" t="str">
        <f t="shared" si="10"/>
        <v xml:space="preserve"> 8</v>
      </c>
    </row>
    <row r="96" spans="1:17" ht="44.75" customHeight="1" x14ac:dyDescent="0.15">
      <c r="A96" s="8">
        <f>A95</f>
        <v>29</v>
      </c>
      <c r="B96" s="21">
        <v>94</v>
      </c>
      <c r="C96" s="16" t="s">
        <v>68</v>
      </c>
      <c r="D96" s="33" t="s">
        <v>69</v>
      </c>
      <c r="E96" s="24"/>
      <c r="F96" s="10" t="s">
        <v>105</v>
      </c>
      <c r="G96" s="10" t="s">
        <v>31</v>
      </c>
      <c r="H96" s="12">
        <v>10</v>
      </c>
      <c r="I96" s="10" t="s">
        <v>63</v>
      </c>
      <c r="J96" s="1" t="str">
        <f t="shared" si="11"/>
        <v/>
      </c>
      <c r="K96" s="1" t="str">
        <f t="shared" si="12"/>
        <v>db.execSQL("INSERT INTO $PUZZLE_TABLE_NAME ( $PUZZLE_COL_1, $PUZZLE_COL_2, $PUZZLE_COL_3,$PUZZLE_COL_4,$PUZZLE_COL_5,$PUZZLE_COL_6,$PUZZLE_COL_7,$PUZZLE_COL_8) VALUES(94,10 , 10,0,"+"\"NULL\""+",29,7, 10)")</v>
      </c>
      <c r="L96" s="1" t="str">
        <f t="shared" si="13"/>
        <v>+"\"NULL\""+</v>
      </c>
      <c r="M96" s="1" t="str">
        <f t="shared" si="14"/>
        <v xml:space="preserve">10 </v>
      </c>
      <c r="N96" s="1" t="str">
        <f t="shared" si="8"/>
        <v>7</v>
      </c>
      <c r="O96" s="1" t="str">
        <f t="shared" si="15"/>
        <v>7</v>
      </c>
      <c r="P96" s="1" t="str">
        <f t="shared" si="9"/>
        <v xml:space="preserve"> 10</v>
      </c>
      <c r="Q96" s="1" t="str">
        <f t="shared" si="10"/>
        <v xml:space="preserve"> 10</v>
      </c>
    </row>
    <row r="97" spans="1:17" ht="44.75" customHeight="1" x14ac:dyDescent="0.15">
      <c r="A97" s="13">
        <v>30</v>
      </c>
      <c r="B97" s="9">
        <v>95</v>
      </c>
      <c r="C97" s="22" t="s">
        <v>70</v>
      </c>
      <c r="D97" s="33" t="s">
        <v>71</v>
      </c>
      <c r="E97" s="24"/>
      <c r="F97" s="10" t="s">
        <v>106</v>
      </c>
      <c r="G97" s="10" t="s">
        <v>31</v>
      </c>
      <c r="H97" s="12">
        <v>5</v>
      </c>
      <c r="I97" s="12">
        <v>7</v>
      </c>
      <c r="J97" s="1" t="str">
        <f t="shared" si="11"/>
        <v>db.execSQL(levelString+"(30,\"Dubala bin dagat daga (Jenasis 3:1-24)\", 0, "+"\"jenasis3.jpg\" , "+"\"gen_3_1_24_a.txt\")")</v>
      </c>
      <c r="K97" s="1" t="str">
        <f t="shared" si="12"/>
        <v>db.execSQL("INSERT INTO $PUZZLE_TABLE_NAME ( $PUZZLE_COL_1, $PUZZLE_COL_2, $PUZZLE_COL_3,$PUZZLE_COL_4,$PUZZLE_COL_5,$PUZZLE_COL_6,$PUZZLE_COL_7,$PUZZLE_COL_8) VALUES(95,10 , 5,0,"+"\"NULL\""+",30,7,7)")</v>
      </c>
      <c r="L97" s="1" t="str">
        <f t="shared" si="13"/>
        <v>+"\"NULL\""+</v>
      </c>
      <c r="M97" s="1" t="str">
        <f t="shared" si="14"/>
        <v xml:space="preserve">10 </v>
      </c>
      <c r="N97" s="1">
        <f t="shared" si="8"/>
        <v>7</v>
      </c>
      <c r="O97" s="1" t="e">
        <f t="shared" si="15"/>
        <v>#VALUE!</v>
      </c>
      <c r="P97" s="1">
        <f t="shared" si="9"/>
        <v>7</v>
      </c>
      <c r="Q97" s="1" t="e">
        <f t="shared" si="10"/>
        <v>#VALUE!</v>
      </c>
    </row>
    <row r="98" spans="1:17" ht="44.75" customHeight="1" x14ac:dyDescent="0.15">
      <c r="A98" s="8">
        <f>A97</f>
        <v>30</v>
      </c>
      <c r="B98" s="9">
        <v>96</v>
      </c>
      <c r="C98" s="15" t="s">
        <v>70</v>
      </c>
      <c r="D98" s="33" t="s">
        <v>71</v>
      </c>
      <c r="E98" s="24"/>
      <c r="F98" s="10" t="s">
        <v>106</v>
      </c>
      <c r="G98" s="10" t="s">
        <v>31</v>
      </c>
      <c r="H98" s="12">
        <v>7</v>
      </c>
      <c r="I98" s="10" t="s">
        <v>62</v>
      </c>
      <c r="J98" s="1" t="str">
        <f t="shared" si="11"/>
        <v/>
      </c>
      <c r="K98" s="1" t="str">
        <f t="shared" si="12"/>
        <v>db.execSQL("INSERT INTO $PUZZLE_TABLE_NAME ( $PUZZLE_COL_1, $PUZZLE_COL_2, $PUZZLE_COL_3,$PUZZLE_COL_4,$PUZZLE_COL_5,$PUZZLE_COL_6,$PUZZLE_COL_7,$PUZZLE_COL_8) VALUES(96,10 , 7,0,"+"\"NULL\""+",30,7 , 8)")</v>
      </c>
      <c r="L98" s="1" t="str">
        <f t="shared" si="13"/>
        <v>+"\"NULL\""+</v>
      </c>
      <c r="M98" s="1" t="str">
        <f t="shared" si="14"/>
        <v xml:space="preserve">10 </v>
      </c>
      <c r="N98" s="1" t="str">
        <f t="shared" ref="N98:N121" si="16">IF(MIN(I98)=0,O98,I98)</f>
        <v xml:space="preserve">7 </v>
      </c>
      <c r="O98" s="1" t="str">
        <f t="shared" si="15"/>
        <v xml:space="preserve">7 </v>
      </c>
      <c r="P98" s="1" t="str">
        <f t="shared" ref="P98:P121" si="17">IF(MAX(I98)=0,Q98,I98)</f>
        <v xml:space="preserve"> 8</v>
      </c>
      <c r="Q98" s="1" t="str">
        <f t="shared" ref="Q98:Q121" si="18">RIGHT(I98,LEN(I98)-SEARCH("&amp;",I98))</f>
        <v xml:space="preserve"> 8</v>
      </c>
    </row>
    <row r="99" spans="1:17" ht="44.75" customHeight="1" x14ac:dyDescent="0.15">
      <c r="A99" s="8">
        <f>A98</f>
        <v>30</v>
      </c>
      <c r="B99" s="9">
        <v>97</v>
      </c>
      <c r="C99" s="15" t="s">
        <v>70</v>
      </c>
      <c r="D99" s="33" t="s">
        <v>71</v>
      </c>
      <c r="E99" s="24"/>
      <c r="F99" s="10" t="s">
        <v>106</v>
      </c>
      <c r="G99" s="10" t="s">
        <v>31</v>
      </c>
      <c r="H99" s="12">
        <v>10</v>
      </c>
      <c r="I99" s="10" t="s">
        <v>63</v>
      </c>
      <c r="J99" s="1" t="str">
        <f t="shared" si="11"/>
        <v/>
      </c>
      <c r="K99" s="1" t="str">
        <f t="shared" si="12"/>
        <v>db.execSQL("INSERT INTO $PUZZLE_TABLE_NAME ( $PUZZLE_COL_1, $PUZZLE_COL_2, $PUZZLE_COL_3,$PUZZLE_COL_4,$PUZZLE_COL_5,$PUZZLE_COL_6,$PUZZLE_COL_7,$PUZZLE_COL_8) VALUES(97,10 , 10,0,"+"\"NULL\""+",30,7, 10)")</v>
      </c>
      <c r="L99" s="1" t="str">
        <f t="shared" si="13"/>
        <v>+"\"NULL\""+</v>
      </c>
      <c r="M99" s="1" t="str">
        <f t="shared" si="14"/>
        <v xml:space="preserve">10 </v>
      </c>
      <c r="N99" s="1" t="str">
        <f t="shared" si="16"/>
        <v>7</v>
      </c>
      <c r="O99" s="1" t="str">
        <f t="shared" si="15"/>
        <v>7</v>
      </c>
      <c r="P99" s="1" t="str">
        <f t="shared" si="17"/>
        <v xml:space="preserve"> 10</v>
      </c>
      <c r="Q99" s="1" t="str">
        <f t="shared" si="18"/>
        <v xml:space="preserve"> 10</v>
      </c>
    </row>
    <row r="100" spans="1:17" ht="56.75" customHeight="1" x14ac:dyDescent="0.15">
      <c r="A100" s="13">
        <v>31</v>
      </c>
      <c r="B100" s="9">
        <v>98</v>
      </c>
      <c r="C100" s="20" t="s">
        <v>72</v>
      </c>
      <c r="D100" s="33" t="s">
        <v>73</v>
      </c>
      <c r="E100" s="24"/>
      <c r="F100" s="10" t="s">
        <v>107</v>
      </c>
      <c r="G100" s="10" t="s">
        <v>31</v>
      </c>
      <c r="H100" s="12">
        <v>5</v>
      </c>
      <c r="I100" s="12">
        <v>7</v>
      </c>
      <c r="J100" s="1" t="str">
        <f t="shared" si="11"/>
        <v>db.execSQL(levelString+"(31,\"Denyul langa det hol weya ola laiyan oldei jidan (Denyul 6:1-28)\", 0, "+"\" denyul6.jpg\" , "+"\"daniel_6_1_28_a.txt\")")</v>
      </c>
      <c r="K100" s="1" t="str">
        <f t="shared" si="12"/>
        <v>db.execSQL("INSERT INTO $PUZZLE_TABLE_NAME ( $PUZZLE_COL_1, $PUZZLE_COL_2, $PUZZLE_COL_3,$PUZZLE_COL_4,$PUZZLE_COL_5,$PUZZLE_COL_6,$PUZZLE_COL_7,$PUZZLE_COL_8) VALUES(98,10 , 5,0,"+"\"NULL\""+",31,7,7)")</v>
      </c>
      <c r="L100" s="1" t="str">
        <f t="shared" si="13"/>
        <v>+"\"NULL\""+</v>
      </c>
      <c r="M100" s="1" t="str">
        <f t="shared" si="14"/>
        <v xml:space="preserve">10 </v>
      </c>
      <c r="N100" s="1">
        <f t="shared" si="16"/>
        <v>7</v>
      </c>
      <c r="O100" s="1" t="e">
        <f t="shared" si="15"/>
        <v>#VALUE!</v>
      </c>
      <c r="P100" s="1">
        <f t="shared" si="17"/>
        <v>7</v>
      </c>
      <c r="Q100" s="1" t="e">
        <f t="shared" si="18"/>
        <v>#VALUE!</v>
      </c>
    </row>
    <row r="101" spans="1:17" ht="56.75" customHeight="1" x14ac:dyDescent="0.15">
      <c r="A101" s="8">
        <f>A100</f>
        <v>31</v>
      </c>
      <c r="B101" s="21">
        <v>99</v>
      </c>
      <c r="C101" s="16" t="s">
        <v>72</v>
      </c>
      <c r="D101" s="33" t="s">
        <v>73</v>
      </c>
      <c r="E101" s="24"/>
      <c r="F101" s="10" t="s">
        <v>107</v>
      </c>
      <c r="G101" s="10" t="s">
        <v>31</v>
      </c>
      <c r="H101" s="12">
        <v>7</v>
      </c>
      <c r="I101" s="10" t="s">
        <v>62</v>
      </c>
      <c r="J101" s="1" t="str">
        <f t="shared" si="11"/>
        <v/>
      </c>
      <c r="K101" s="1" t="str">
        <f t="shared" si="12"/>
        <v>db.execSQL("INSERT INTO $PUZZLE_TABLE_NAME ( $PUZZLE_COL_1, $PUZZLE_COL_2, $PUZZLE_COL_3,$PUZZLE_COL_4,$PUZZLE_COL_5,$PUZZLE_COL_6,$PUZZLE_COL_7,$PUZZLE_COL_8) VALUES(99,10 , 7,0,"+"\"NULL\""+",31,7 , 8)")</v>
      </c>
      <c r="L101" s="1" t="str">
        <f t="shared" si="13"/>
        <v>+"\"NULL\""+</v>
      </c>
      <c r="M101" s="1" t="str">
        <f t="shared" si="14"/>
        <v xml:space="preserve">10 </v>
      </c>
      <c r="N101" s="1" t="str">
        <f t="shared" si="16"/>
        <v xml:space="preserve">7 </v>
      </c>
      <c r="O101" s="1" t="str">
        <f t="shared" si="15"/>
        <v xml:space="preserve">7 </v>
      </c>
      <c r="P101" s="1" t="str">
        <f t="shared" si="17"/>
        <v xml:space="preserve"> 8</v>
      </c>
      <c r="Q101" s="1" t="str">
        <f t="shared" si="18"/>
        <v xml:space="preserve"> 8</v>
      </c>
    </row>
    <row r="102" spans="1:17" ht="56.75" customHeight="1" x14ac:dyDescent="0.15">
      <c r="A102" s="8">
        <f>A101</f>
        <v>31</v>
      </c>
      <c r="B102" s="21">
        <v>100</v>
      </c>
      <c r="C102" s="16" t="s">
        <v>72</v>
      </c>
      <c r="D102" s="33" t="s">
        <v>73</v>
      </c>
      <c r="E102" s="24"/>
      <c r="F102" s="10" t="s">
        <v>107</v>
      </c>
      <c r="G102" s="10" t="s">
        <v>31</v>
      </c>
      <c r="H102" s="12">
        <v>10</v>
      </c>
      <c r="I102" s="10" t="s">
        <v>63</v>
      </c>
      <c r="J102" s="1" t="str">
        <f t="shared" si="11"/>
        <v/>
      </c>
      <c r="K102" s="1" t="str">
        <f t="shared" si="12"/>
        <v>db.execSQL("INSERT INTO $PUZZLE_TABLE_NAME ( $PUZZLE_COL_1, $PUZZLE_COL_2, $PUZZLE_COL_3,$PUZZLE_COL_4,$PUZZLE_COL_5,$PUZZLE_COL_6,$PUZZLE_COL_7,$PUZZLE_COL_8) VALUES(100,10 , 10,0,"+"\"NULL\""+",31,7, 10)")</v>
      </c>
      <c r="L102" s="1" t="str">
        <f t="shared" si="13"/>
        <v>+"\"NULL\""+</v>
      </c>
      <c r="M102" s="1" t="str">
        <f t="shared" si="14"/>
        <v xml:space="preserve">10 </v>
      </c>
      <c r="N102" s="1" t="str">
        <f t="shared" si="16"/>
        <v>7</v>
      </c>
      <c r="O102" s="1" t="str">
        <f t="shared" si="15"/>
        <v>7</v>
      </c>
      <c r="P102" s="1" t="str">
        <f t="shared" si="17"/>
        <v xml:space="preserve"> 10</v>
      </c>
      <c r="Q102" s="1" t="str">
        <f t="shared" si="18"/>
        <v xml:space="preserve"> 10</v>
      </c>
    </row>
    <row r="103" spans="1:17" ht="44.75" customHeight="1" x14ac:dyDescent="0.15">
      <c r="A103" s="13">
        <v>32</v>
      </c>
      <c r="B103" s="9">
        <v>101</v>
      </c>
      <c r="C103" s="22" t="s">
        <v>74</v>
      </c>
      <c r="D103" s="33" t="s">
        <v>75</v>
      </c>
      <c r="E103" s="24"/>
      <c r="F103" s="28" t="s">
        <v>111</v>
      </c>
      <c r="G103" s="10" t="s">
        <v>31</v>
      </c>
      <c r="H103" s="12">
        <v>5</v>
      </c>
      <c r="I103" s="12">
        <v>7</v>
      </c>
      <c r="J103" s="1" t="str">
        <f t="shared" si="11"/>
        <v>db.execSQL(levelString+"(32,\"God bin meigim ebrijing (Jenasis 1:1-2:3)\", 0, "+"\"jenasis1.jpg\" , "+"\"genesis_1_2_1_4_a.txt\")")</v>
      </c>
      <c r="K103" s="1" t="str">
        <f t="shared" si="12"/>
        <v>db.execSQL("INSERT INTO $PUZZLE_TABLE_NAME ( $PUZZLE_COL_1, $PUZZLE_COL_2, $PUZZLE_COL_3,$PUZZLE_COL_4,$PUZZLE_COL_5,$PUZZLE_COL_6,$PUZZLE_COL_7,$PUZZLE_COL_8) VALUES(101,10 , 5,0,"+"\"NULL\""+",32,7,7)")</v>
      </c>
      <c r="L103" s="1" t="str">
        <f t="shared" si="13"/>
        <v>+"\"NULL\""+</v>
      </c>
      <c r="M103" s="1" t="str">
        <f t="shared" si="14"/>
        <v xml:space="preserve">10 </v>
      </c>
      <c r="N103" s="1">
        <f t="shared" si="16"/>
        <v>7</v>
      </c>
      <c r="O103" s="1" t="e">
        <f t="shared" si="15"/>
        <v>#VALUE!</v>
      </c>
      <c r="P103" s="1">
        <f t="shared" si="17"/>
        <v>7</v>
      </c>
      <c r="Q103" s="1" t="e">
        <f t="shared" si="18"/>
        <v>#VALUE!</v>
      </c>
    </row>
    <row r="104" spans="1:17" ht="44.75" customHeight="1" x14ac:dyDescent="0.15">
      <c r="A104" s="8">
        <f>A103</f>
        <v>32</v>
      </c>
      <c r="B104" s="9">
        <v>102</v>
      </c>
      <c r="C104" s="15" t="s">
        <v>74</v>
      </c>
      <c r="D104" s="33" t="s">
        <v>75</v>
      </c>
      <c r="E104" s="24"/>
      <c r="F104" s="28" t="s">
        <v>111</v>
      </c>
      <c r="G104" s="10" t="s">
        <v>31</v>
      </c>
      <c r="H104" s="12">
        <v>7</v>
      </c>
      <c r="I104" s="10" t="s">
        <v>62</v>
      </c>
      <c r="J104" s="1" t="str">
        <f t="shared" si="11"/>
        <v/>
      </c>
      <c r="K104" s="1" t="str">
        <f t="shared" si="12"/>
        <v>db.execSQL("INSERT INTO $PUZZLE_TABLE_NAME ( $PUZZLE_COL_1, $PUZZLE_COL_2, $PUZZLE_COL_3,$PUZZLE_COL_4,$PUZZLE_COL_5,$PUZZLE_COL_6,$PUZZLE_COL_7,$PUZZLE_COL_8) VALUES(102,10 , 7,0,"+"\"NULL\""+",32,7 , 8)")</v>
      </c>
      <c r="L104" s="1" t="str">
        <f t="shared" si="13"/>
        <v>+"\"NULL\""+</v>
      </c>
      <c r="M104" s="1" t="str">
        <f t="shared" si="14"/>
        <v xml:space="preserve">10 </v>
      </c>
      <c r="N104" s="1" t="str">
        <f t="shared" si="16"/>
        <v xml:space="preserve">7 </v>
      </c>
      <c r="O104" s="1" t="str">
        <f t="shared" si="15"/>
        <v xml:space="preserve">7 </v>
      </c>
      <c r="P104" s="1" t="str">
        <f t="shared" si="17"/>
        <v xml:space="preserve"> 8</v>
      </c>
      <c r="Q104" s="1" t="str">
        <f t="shared" si="18"/>
        <v xml:space="preserve"> 8</v>
      </c>
    </row>
    <row r="105" spans="1:17" ht="44.75" customHeight="1" x14ac:dyDescent="0.15">
      <c r="A105" s="8">
        <f>A104</f>
        <v>32</v>
      </c>
      <c r="B105" s="9">
        <v>103</v>
      </c>
      <c r="C105" s="15" t="s">
        <v>74</v>
      </c>
      <c r="D105" s="33" t="s">
        <v>75</v>
      </c>
      <c r="E105" s="24"/>
      <c r="F105" s="28" t="s">
        <v>111</v>
      </c>
      <c r="G105" s="10" t="s">
        <v>31</v>
      </c>
      <c r="H105" s="12">
        <v>10</v>
      </c>
      <c r="I105" s="10" t="s">
        <v>63</v>
      </c>
      <c r="J105" s="1" t="str">
        <f t="shared" si="11"/>
        <v/>
      </c>
      <c r="K105" s="1" t="str">
        <f t="shared" si="12"/>
        <v>db.execSQL("INSERT INTO $PUZZLE_TABLE_NAME ( $PUZZLE_COL_1, $PUZZLE_COL_2, $PUZZLE_COL_3,$PUZZLE_COL_4,$PUZZLE_COL_5,$PUZZLE_COL_6,$PUZZLE_COL_7,$PUZZLE_COL_8) VALUES(103,10 , 10,0,"+"\"NULL\""+",32,7, 10)")</v>
      </c>
      <c r="L105" s="1" t="str">
        <f t="shared" si="13"/>
        <v>+"\"NULL\""+</v>
      </c>
      <c r="M105" s="1" t="str">
        <f t="shared" si="14"/>
        <v xml:space="preserve">10 </v>
      </c>
      <c r="N105" s="1" t="str">
        <f t="shared" si="16"/>
        <v>7</v>
      </c>
      <c r="O105" s="1" t="str">
        <f t="shared" si="15"/>
        <v>7</v>
      </c>
      <c r="P105" s="1" t="str">
        <f t="shared" si="17"/>
        <v xml:space="preserve"> 10</v>
      </c>
      <c r="Q105" s="1" t="str">
        <f t="shared" si="18"/>
        <v xml:space="preserve"> 10</v>
      </c>
    </row>
    <row r="106" spans="1:17" ht="44.75" customHeight="1" x14ac:dyDescent="0.15">
      <c r="A106" s="13">
        <v>33</v>
      </c>
      <c r="B106" s="9">
        <v>104</v>
      </c>
      <c r="C106" s="20" t="s">
        <v>76</v>
      </c>
      <c r="D106" s="33" t="s">
        <v>77</v>
      </c>
      <c r="E106" s="24"/>
      <c r="F106" s="28" t="s">
        <v>114</v>
      </c>
      <c r="G106" s="10" t="s">
        <v>31</v>
      </c>
      <c r="H106" s="12">
        <v>5</v>
      </c>
      <c r="I106" s="12">
        <v>7</v>
      </c>
      <c r="J106" s="1" t="str">
        <f t="shared" si="11"/>
        <v>db.execSQL(levelString+"(33,\"Ilaija en detlot mesinja blanga Beil (Fes Kings 18:1-40)\", 0, "+"\"elijah.jpg\" , "+"\"kings1_18_1_40_a.txt\")")</v>
      </c>
      <c r="K106" s="1" t="str">
        <f t="shared" si="12"/>
        <v>db.execSQL("INSERT INTO $PUZZLE_TABLE_NAME ( $PUZZLE_COL_1, $PUZZLE_COL_2, $PUZZLE_COL_3,$PUZZLE_COL_4,$PUZZLE_COL_5,$PUZZLE_COL_6,$PUZZLE_COL_7,$PUZZLE_COL_8) VALUES(104,10 , 5,0,"+"\"NULL\""+",33,7,7)")</v>
      </c>
      <c r="L106" s="1" t="str">
        <f t="shared" si="13"/>
        <v>+"\"NULL\""+</v>
      </c>
      <c r="M106" s="1" t="str">
        <f t="shared" si="14"/>
        <v xml:space="preserve">10 </v>
      </c>
      <c r="N106" s="1">
        <f t="shared" si="16"/>
        <v>7</v>
      </c>
      <c r="O106" s="1" t="e">
        <f t="shared" si="15"/>
        <v>#VALUE!</v>
      </c>
      <c r="P106" s="1">
        <f t="shared" si="17"/>
        <v>7</v>
      </c>
      <c r="Q106" s="1" t="e">
        <f t="shared" si="18"/>
        <v>#VALUE!</v>
      </c>
    </row>
    <row r="107" spans="1:17" ht="44.75" customHeight="1" x14ac:dyDescent="0.15">
      <c r="A107" s="8">
        <f>A106</f>
        <v>33</v>
      </c>
      <c r="B107" s="21">
        <v>105</v>
      </c>
      <c r="C107" s="16" t="s">
        <v>76</v>
      </c>
      <c r="D107" s="33" t="s">
        <v>77</v>
      </c>
      <c r="E107" s="24"/>
      <c r="F107" s="28" t="s">
        <v>114</v>
      </c>
      <c r="G107" s="10" t="s">
        <v>31</v>
      </c>
      <c r="H107" s="12">
        <v>7</v>
      </c>
      <c r="I107" s="10" t="s">
        <v>62</v>
      </c>
      <c r="J107" s="1" t="str">
        <f t="shared" si="11"/>
        <v/>
      </c>
      <c r="K107" s="1" t="str">
        <f t="shared" si="12"/>
        <v>db.execSQL("INSERT INTO $PUZZLE_TABLE_NAME ( $PUZZLE_COL_1, $PUZZLE_COL_2, $PUZZLE_COL_3,$PUZZLE_COL_4,$PUZZLE_COL_5,$PUZZLE_COL_6,$PUZZLE_COL_7,$PUZZLE_COL_8) VALUES(105,10 , 7,0,"+"\"NULL\""+",33,7 , 8)")</v>
      </c>
      <c r="L107" s="1" t="str">
        <f t="shared" si="13"/>
        <v>+"\"NULL\""+</v>
      </c>
      <c r="M107" s="1" t="str">
        <f t="shared" si="14"/>
        <v xml:space="preserve">10 </v>
      </c>
      <c r="N107" s="1" t="str">
        <f t="shared" si="16"/>
        <v xml:space="preserve">7 </v>
      </c>
      <c r="O107" s="1" t="str">
        <f t="shared" si="15"/>
        <v xml:space="preserve">7 </v>
      </c>
      <c r="P107" s="1" t="str">
        <f t="shared" si="17"/>
        <v xml:space="preserve"> 8</v>
      </c>
      <c r="Q107" s="1" t="str">
        <f t="shared" si="18"/>
        <v xml:space="preserve"> 8</v>
      </c>
    </row>
    <row r="108" spans="1:17" ht="44.75" customHeight="1" x14ac:dyDescent="0.15">
      <c r="A108" s="8">
        <f>A107</f>
        <v>33</v>
      </c>
      <c r="B108" s="21">
        <v>106</v>
      </c>
      <c r="C108" s="16" t="s">
        <v>76</v>
      </c>
      <c r="D108" s="33" t="s">
        <v>77</v>
      </c>
      <c r="E108" s="24"/>
      <c r="F108" s="28" t="s">
        <v>114</v>
      </c>
      <c r="G108" s="10" t="s">
        <v>31</v>
      </c>
      <c r="H108" s="12">
        <v>10</v>
      </c>
      <c r="I108" s="10" t="s">
        <v>63</v>
      </c>
      <c r="J108" s="1" t="str">
        <f t="shared" si="11"/>
        <v/>
      </c>
      <c r="K108" s="1" t="str">
        <f t="shared" si="12"/>
        <v>db.execSQL("INSERT INTO $PUZZLE_TABLE_NAME ( $PUZZLE_COL_1, $PUZZLE_COL_2, $PUZZLE_COL_3,$PUZZLE_COL_4,$PUZZLE_COL_5,$PUZZLE_COL_6,$PUZZLE_COL_7,$PUZZLE_COL_8) VALUES(106,10 , 10,0,"+"\"NULL\""+",33,7, 10)")</v>
      </c>
      <c r="L108" s="1" t="str">
        <f t="shared" si="13"/>
        <v>+"\"NULL\""+</v>
      </c>
      <c r="M108" s="1" t="str">
        <f t="shared" si="14"/>
        <v xml:space="preserve">10 </v>
      </c>
      <c r="N108" s="1" t="str">
        <f t="shared" si="16"/>
        <v>7</v>
      </c>
      <c r="O108" s="1" t="str">
        <f t="shared" si="15"/>
        <v>7</v>
      </c>
      <c r="P108" s="1" t="str">
        <f t="shared" si="17"/>
        <v xml:space="preserve"> 10</v>
      </c>
      <c r="Q108" s="1" t="str">
        <f t="shared" si="18"/>
        <v xml:space="preserve"> 10</v>
      </c>
    </row>
    <row r="109" spans="1:17" ht="56.75" customHeight="1" x14ac:dyDescent="0.15">
      <c r="A109" s="13">
        <v>34</v>
      </c>
      <c r="B109" s="9">
        <v>107</v>
      </c>
      <c r="C109" s="22" t="s">
        <v>78</v>
      </c>
      <c r="D109" s="33" t="s">
        <v>79</v>
      </c>
      <c r="E109" s="24"/>
      <c r="F109" s="28" t="s">
        <v>115</v>
      </c>
      <c r="G109" s="10" t="s">
        <v>31</v>
      </c>
      <c r="H109" s="12">
        <v>5</v>
      </c>
      <c r="I109" s="12">
        <v>7</v>
      </c>
      <c r="J109" s="1" t="str">
        <f t="shared" si="11"/>
        <v>db.execSQL(levelString+"(34,\"Deibid bin bidim Galaiyath (Fes Semyul 17:1-58)\", 0, "+"\"david.jpg\" , "+"\"samuel1_17_1_58_a.txt\")")</v>
      </c>
      <c r="K109" s="1" t="str">
        <f t="shared" si="12"/>
        <v>db.execSQL("INSERT INTO $PUZZLE_TABLE_NAME ( $PUZZLE_COL_1, $PUZZLE_COL_2, $PUZZLE_COL_3,$PUZZLE_COL_4,$PUZZLE_COL_5,$PUZZLE_COL_6,$PUZZLE_COL_7,$PUZZLE_COL_8) VALUES(107,10 , 5,0,"+"\"NULL\""+",34,7,7)")</v>
      </c>
      <c r="L109" s="1" t="str">
        <f t="shared" si="13"/>
        <v>+"\"NULL\""+</v>
      </c>
      <c r="M109" s="1" t="str">
        <f t="shared" si="14"/>
        <v xml:space="preserve">10 </v>
      </c>
      <c r="N109" s="1">
        <f t="shared" si="16"/>
        <v>7</v>
      </c>
      <c r="O109" s="1" t="e">
        <f t="shared" si="15"/>
        <v>#VALUE!</v>
      </c>
      <c r="P109" s="1">
        <f t="shared" si="17"/>
        <v>7</v>
      </c>
      <c r="Q109" s="1" t="e">
        <f t="shared" si="18"/>
        <v>#VALUE!</v>
      </c>
    </row>
    <row r="110" spans="1:17" ht="56.75" customHeight="1" x14ac:dyDescent="0.15">
      <c r="A110" s="8">
        <f>A109</f>
        <v>34</v>
      </c>
      <c r="B110" s="9">
        <v>108</v>
      </c>
      <c r="C110" s="15" t="s">
        <v>78</v>
      </c>
      <c r="D110" s="33" t="s">
        <v>79</v>
      </c>
      <c r="E110" s="24"/>
      <c r="F110" s="28" t="s">
        <v>115</v>
      </c>
      <c r="G110" s="10" t="s">
        <v>31</v>
      </c>
      <c r="H110" s="12">
        <v>7</v>
      </c>
      <c r="I110" s="10" t="s">
        <v>62</v>
      </c>
      <c r="J110" s="1" t="str">
        <f t="shared" si="11"/>
        <v/>
      </c>
      <c r="K110" s="1" t="str">
        <f t="shared" si="12"/>
        <v>db.execSQL("INSERT INTO $PUZZLE_TABLE_NAME ( $PUZZLE_COL_1, $PUZZLE_COL_2, $PUZZLE_COL_3,$PUZZLE_COL_4,$PUZZLE_COL_5,$PUZZLE_COL_6,$PUZZLE_COL_7,$PUZZLE_COL_8) VALUES(108,10 , 7,0,"+"\"NULL\""+",34,7 , 8)")</v>
      </c>
      <c r="L110" s="1" t="str">
        <f t="shared" si="13"/>
        <v>+"\"NULL\""+</v>
      </c>
      <c r="M110" s="1" t="str">
        <f t="shared" si="14"/>
        <v xml:space="preserve">10 </v>
      </c>
      <c r="N110" s="1" t="str">
        <f t="shared" si="16"/>
        <v xml:space="preserve">7 </v>
      </c>
      <c r="O110" s="1" t="str">
        <f t="shared" si="15"/>
        <v xml:space="preserve">7 </v>
      </c>
      <c r="P110" s="1" t="str">
        <f t="shared" si="17"/>
        <v xml:space="preserve"> 8</v>
      </c>
      <c r="Q110" s="1" t="str">
        <f t="shared" si="18"/>
        <v xml:space="preserve"> 8</v>
      </c>
    </row>
    <row r="111" spans="1:17" ht="56.75" customHeight="1" x14ac:dyDescent="0.15">
      <c r="A111" s="8">
        <f>A110</f>
        <v>34</v>
      </c>
      <c r="B111" s="9">
        <v>109</v>
      </c>
      <c r="C111" s="15" t="s">
        <v>78</v>
      </c>
      <c r="D111" s="33" t="s">
        <v>79</v>
      </c>
      <c r="E111" s="24"/>
      <c r="F111" s="28" t="s">
        <v>115</v>
      </c>
      <c r="G111" s="10" t="s">
        <v>31</v>
      </c>
      <c r="H111" s="12">
        <v>10</v>
      </c>
      <c r="I111" s="10" t="s">
        <v>63</v>
      </c>
      <c r="J111" s="1" t="str">
        <f t="shared" si="11"/>
        <v/>
      </c>
      <c r="K111" s="1" t="str">
        <f t="shared" si="12"/>
        <v>db.execSQL("INSERT INTO $PUZZLE_TABLE_NAME ( $PUZZLE_COL_1, $PUZZLE_COL_2, $PUZZLE_COL_3,$PUZZLE_COL_4,$PUZZLE_COL_5,$PUZZLE_COL_6,$PUZZLE_COL_7,$PUZZLE_COL_8) VALUES(109,10 , 10,0,"+"\"NULL\""+",34,7, 10)")</v>
      </c>
      <c r="L111" s="1" t="str">
        <f t="shared" si="13"/>
        <v>+"\"NULL\""+</v>
      </c>
      <c r="M111" s="1" t="str">
        <f t="shared" si="14"/>
        <v xml:space="preserve">10 </v>
      </c>
      <c r="N111" s="1" t="str">
        <f t="shared" si="16"/>
        <v>7</v>
      </c>
      <c r="O111" s="1" t="str">
        <f t="shared" si="15"/>
        <v>7</v>
      </c>
      <c r="P111" s="1" t="str">
        <f t="shared" si="17"/>
        <v xml:space="preserve"> 10</v>
      </c>
      <c r="Q111" s="1" t="str">
        <f t="shared" si="18"/>
        <v xml:space="preserve"> 10</v>
      </c>
    </row>
    <row r="112" spans="1:17" ht="44.75" customHeight="1" x14ac:dyDescent="0.15">
      <c r="A112" s="25">
        <v>35</v>
      </c>
      <c r="B112" s="9">
        <v>110</v>
      </c>
      <c r="C112" s="15" t="s">
        <v>60</v>
      </c>
      <c r="D112" s="33" t="s">
        <v>61</v>
      </c>
      <c r="E112" s="18" t="s">
        <v>80</v>
      </c>
      <c r="F112" s="10" t="s">
        <v>102</v>
      </c>
      <c r="G112" s="10" t="s">
        <v>31</v>
      </c>
      <c r="H112" s="28" t="s">
        <v>83</v>
      </c>
      <c r="I112" s="10" t="s">
        <v>63</v>
      </c>
      <c r="J112" s="1" t="str">
        <f t="shared" si="11"/>
        <v>db.execSQL(levelString+"(35,\"Nogudbala spirit en bigibigi (Mak 5:1-20)\", 0, "+"\"mak5.jpg\" , "+"\"mark_5_1_20_a.txt\")")</v>
      </c>
      <c r="K112" s="1" t="str">
        <f t="shared" si="12"/>
        <v>db.execSQL("INSERT INTO $PUZZLE_TABLE_NAME ( $PUZZLE_COL_1, $PUZZLE_COL_2, $PUZZLE_COL_3,$PUZZLE_COL_4,$PUZZLE_COL_5,$PUZZLE_COL_6,$PUZZLE_COL_7,$PUZZLE_COL_8) VALUES(110,10 , 12,0,"+"\"kriol_mrk_5_1_20.mp3\""+",35,7, 10)")</v>
      </c>
      <c r="L112" s="1" t="str">
        <f t="shared" si="13"/>
        <v>+"\"kriol_mrk_5_1_20.mp3\""+</v>
      </c>
      <c r="M112" s="1" t="str">
        <f t="shared" si="14"/>
        <v xml:space="preserve">10 </v>
      </c>
      <c r="N112" s="1" t="str">
        <f t="shared" si="16"/>
        <v>7</v>
      </c>
      <c r="O112" s="1" t="str">
        <f t="shared" si="15"/>
        <v>7</v>
      </c>
      <c r="P112" s="1" t="str">
        <f t="shared" si="17"/>
        <v xml:space="preserve"> 10</v>
      </c>
      <c r="Q112" s="1" t="str">
        <f t="shared" si="18"/>
        <v xml:space="preserve"> 10</v>
      </c>
    </row>
    <row r="113" spans="1:17" ht="44.75" customHeight="1" x14ac:dyDescent="0.15">
      <c r="A113" s="25">
        <v>36</v>
      </c>
      <c r="B113" s="9">
        <v>111</v>
      </c>
      <c r="C113" s="15" t="s">
        <v>74</v>
      </c>
      <c r="D113" s="33" t="s">
        <v>75</v>
      </c>
      <c r="E113" s="18" t="s">
        <v>81</v>
      </c>
      <c r="F113" s="28" t="s">
        <v>110</v>
      </c>
      <c r="G113" s="10" t="s">
        <v>31</v>
      </c>
      <c r="H113" s="28" t="s">
        <v>83</v>
      </c>
      <c r="I113" s="10" t="s">
        <v>63</v>
      </c>
      <c r="J113" s="1" t="str">
        <f t="shared" si="11"/>
        <v>db.execSQL(levelString+"(36,\"God bin meigim ebrijing (Jenasis 1:1-2:3)\", 0, "+"\"jenasis1.jpg\" , "+"\"genesis_1_2_1_4_a.txt\")")</v>
      </c>
      <c r="K113" s="1" t="str">
        <f t="shared" si="12"/>
        <v>db.execSQL("INSERT INTO $PUZZLE_TABLE_NAME ( $PUZZLE_COL_1, $PUZZLE_COL_2, $PUZZLE_COL_3,$PUZZLE_COL_4,$PUZZLE_COL_5,$PUZZLE_COL_6,$PUZZLE_COL_7,$PUZZLE_COL_8) VALUES(111,10 , 12,0,"+"\"kriol_gen_1_2_4.mp3\""+",36,7, 10)")</v>
      </c>
      <c r="L113" s="1" t="str">
        <f t="shared" si="13"/>
        <v>+"\"kriol_gen_1_2_4.mp3\""+</v>
      </c>
      <c r="M113" s="1" t="str">
        <f t="shared" si="14"/>
        <v xml:space="preserve">10 </v>
      </c>
      <c r="N113" s="1" t="str">
        <f t="shared" si="16"/>
        <v>7</v>
      </c>
      <c r="O113" s="1" t="str">
        <f t="shared" si="15"/>
        <v>7</v>
      </c>
      <c r="P113" s="1" t="str">
        <f t="shared" si="17"/>
        <v xml:space="preserve"> 10</v>
      </c>
      <c r="Q113" s="1" t="str">
        <f t="shared" si="18"/>
        <v xml:space="preserve"> 10</v>
      </c>
    </row>
    <row r="114" spans="1:17" ht="56.75" customHeight="1" x14ac:dyDescent="0.15">
      <c r="A114" s="25">
        <v>37</v>
      </c>
      <c r="B114" s="9">
        <v>112</v>
      </c>
      <c r="C114" s="10" t="s">
        <v>10</v>
      </c>
      <c r="D114" s="34" t="s">
        <v>11</v>
      </c>
      <c r="E114" s="10" t="s">
        <v>30</v>
      </c>
      <c r="F114" s="10" t="s">
        <v>85</v>
      </c>
      <c r="G114" s="10" t="s">
        <v>31</v>
      </c>
      <c r="H114" s="28" t="s">
        <v>84</v>
      </c>
      <c r="I114" s="10" t="s">
        <v>82</v>
      </c>
      <c r="J114" s="1" t="str">
        <f t="shared" si="11"/>
        <v>db.execSQL(levelString+"(37,\"Jisas bin stapam win en weib (Mak 4:35-41)\", 0, "+"\"mak4.jpg\" , "+"\"mark_4_35_41_a.txt\")")</v>
      </c>
      <c r="K114" s="1" t="str">
        <f t="shared" si="12"/>
        <v>db.execSQL("INSERT INTO $PUZZLE_TABLE_NAME ( $PUZZLE_COL_1, $PUZZLE_COL_2, $PUZZLE_COL_3,$PUZZLE_COL_4,$PUZZLE_COL_5,$PUZZLE_COL_6,$PUZZLE_COL_7,$PUZZLE_COL_8) VALUES(112,10 , 15,0,"+"\"kriol_mrk_4_35_41.mp3\""+",37,3,10)")</v>
      </c>
      <c r="L114" s="1" t="str">
        <f t="shared" si="13"/>
        <v>+"\"kriol_mrk_4_35_41.mp3\""+</v>
      </c>
      <c r="M114" s="1" t="str">
        <f t="shared" si="14"/>
        <v xml:space="preserve">10 </v>
      </c>
      <c r="N114" s="1" t="str">
        <f t="shared" si="16"/>
        <v>3</v>
      </c>
      <c r="O114" s="1" t="str">
        <f t="shared" si="15"/>
        <v>3</v>
      </c>
      <c r="P114" s="1" t="str">
        <f t="shared" si="17"/>
        <v>10</v>
      </c>
      <c r="Q114" s="1" t="str">
        <f t="shared" si="18"/>
        <v>10</v>
      </c>
    </row>
    <row r="115" spans="1:17" ht="56.75" customHeight="1" x14ac:dyDescent="0.15">
      <c r="A115" s="25">
        <v>38</v>
      </c>
      <c r="B115" s="9">
        <v>113</v>
      </c>
      <c r="C115" s="15" t="s">
        <v>20</v>
      </c>
      <c r="D115" s="33" t="s">
        <v>21</v>
      </c>
      <c r="E115" s="18" t="s">
        <v>32</v>
      </c>
      <c r="F115" s="10" t="s">
        <v>88</v>
      </c>
      <c r="G115" s="10" t="s">
        <v>31</v>
      </c>
      <c r="H115" s="28" t="s">
        <v>84</v>
      </c>
      <c r="I115" s="10" t="s">
        <v>82</v>
      </c>
      <c r="J115" s="1" t="str">
        <f t="shared" si="11"/>
        <v>db.execSQL(levelString+"(38,\"Jona bin jingat langa God (Jona 2:1-10)\", 0, "+"\"jona.jpg\" , "+"\"jonah_2_1_10_a.txt\")")</v>
      </c>
      <c r="K115" s="1" t="str">
        <f t="shared" si="12"/>
        <v>db.execSQL("INSERT INTO $PUZZLE_TABLE_NAME ( $PUZZLE_COL_1, $PUZZLE_COL_2, $PUZZLE_COL_3,$PUZZLE_COL_4,$PUZZLE_COL_5,$PUZZLE_COL_6,$PUZZLE_COL_7,$PUZZLE_COL_8) VALUES(113,10 , 15,0,"+"\"kriol_jonah_2.mp3\""+",38,3,10)")</v>
      </c>
      <c r="L115" s="1" t="str">
        <f t="shared" si="13"/>
        <v>+"\"kriol_jonah_2.mp3\""+</v>
      </c>
      <c r="M115" s="1" t="str">
        <f t="shared" si="14"/>
        <v xml:space="preserve">10 </v>
      </c>
      <c r="N115" s="1" t="str">
        <f t="shared" si="16"/>
        <v>3</v>
      </c>
      <c r="O115" s="1" t="str">
        <f t="shared" si="15"/>
        <v>3</v>
      </c>
      <c r="P115" s="1" t="str">
        <f t="shared" si="17"/>
        <v>10</v>
      </c>
      <c r="Q115" s="1" t="str">
        <f t="shared" si="18"/>
        <v>10</v>
      </c>
    </row>
    <row r="116" spans="1:17" ht="56.75" customHeight="1" x14ac:dyDescent="0.15">
      <c r="A116" s="25">
        <v>39</v>
      </c>
      <c r="B116" s="9">
        <v>114</v>
      </c>
      <c r="C116" s="15" t="s">
        <v>22</v>
      </c>
      <c r="D116" s="33" t="s">
        <v>23</v>
      </c>
      <c r="E116" s="18" t="s">
        <v>33</v>
      </c>
      <c r="F116" s="10" t="s">
        <v>89</v>
      </c>
      <c r="G116" s="10" t="s">
        <v>31</v>
      </c>
      <c r="H116" s="28" t="s">
        <v>84</v>
      </c>
      <c r="I116" s="10" t="s">
        <v>82</v>
      </c>
      <c r="J116" s="1" t="str">
        <f t="shared" si="11"/>
        <v>db.execSQL(levelString+"(39,\"Pida bin meigim wan leimbala men gudwan (Eks 3:1-10)\", 0, "+"\"eks3.jpg\" , "+"\"acts_3_1_10_a.txt\")")</v>
      </c>
      <c r="K116" s="1" t="str">
        <f t="shared" si="12"/>
        <v>db.execSQL("INSERT INTO $PUZZLE_TABLE_NAME ( $PUZZLE_COL_1, $PUZZLE_COL_2, $PUZZLE_COL_3,$PUZZLE_COL_4,$PUZZLE_COL_5,$PUZZLE_COL_6,$PUZZLE_COL_7,$PUZZLE_COL_8) VALUES(114,10 , 15,0,"+"\"kriol_act_3_1_10.mp3\""+",39,3,10)")</v>
      </c>
      <c r="L116" s="1" t="str">
        <f t="shared" si="13"/>
        <v>+"\"kriol_act_3_1_10.mp3\""+</v>
      </c>
      <c r="M116" s="1" t="str">
        <f t="shared" si="14"/>
        <v xml:space="preserve">10 </v>
      </c>
      <c r="N116" s="1" t="str">
        <f t="shared" si="16"/>
        <v>3</v>
      </c>
      <c r="O116" s="1" t="str">
        <f t="shared" si="15"/>
        <v>3</v>
      </c>
      <c r="P116" s="1" t="str">
        <f t="shared" si="17"/>
        <v>10</v>
      </c>
      <c r="Q116" s="1" t="str">
        <f t="shared" si="18"/>
        <v>10</v>
      </c>
    </row>
    <row r="117" spans="1:17" ht="56.75" customHeight="1" x14ac:dyDescent="0.15">
      <c r="A117" s="25">
        <v>40</v>
      </c>
      <c r="B117" s="9">
        <v>115</v>
      </c>
      <c r="C117" s="15" t="s">
        <v>28</v>
      </c>
      <c r="D117" s="33" t="s">
        <v>29</v>
      </c>
      <c r="E117" s="18" t="s">
        <v>34</v>
      </c>
      <c r="F117" s="10" t="s">
        <v>92</v>
      </c>
      <c r="G117" s="10" t="s">
        <v>31</v>
      </c>
      <c r="H117" s="28" t="s">
        <v>84</v>
      </c>
      <c r="I117" s="10" t="s">
        <v>82</v>
      </c>
      <c r="J117" s="1" t="str">
        <f t="shared" si="11"/>
        <v>db.execSQL(levelString+"(40,\"Detlot speshalwan klos blanga ola Kristjan pipul (Ifishans 6:10-20)\", 0, "+"\"ifishans.jpg\" , "+"\"ephesians_6_10_20_a.txt\")")</v>
      </c>
      <c r="K117" s="1" t="str">
        <f t="shared" si="12"/>
        <v>db.execSQL("INSERT INTO $PUZZLE_TABLE_NAME ( $PUZZLE_COL_1, $PUZZLE_COL_2, $PUZZLE_COL_3,$PUZZLE_COL_4,$PUZZLE_COL_5,$PUZZLE_COL_6,$PUZZLE_COL_7,$PUZZLE_COL_8) VALUES(115,10 , 15,0,"+"\"kriol_eph_6_10_20.mp3\""+",40,3,10)")</v>
      </c>
      <c r="L117" s="1" t="str">
        <f t="shared" si="13"/>
        <v>+"\"kriol_eph_6_10_20.mp3\""+</v>
      </c>
      <c r="M117" s="1" t="str">
        <f t="shared" si="14"/>
        <v xml:space="preserve">10 </v>
      </c>
      <c r="N117" s="1" t="str">
        <f t="shared" si="16"/>
        <v>3</v>
      </c>
      <c r="O117" s="1" t="str">
        <f t="shared" si="15"/>
        <v>3</v>
      </c>
      <c r="P117" s="1" t="str">
        <f t="shared" si="17"/>
        <v>10</v>
      </c>
      <c r="Q117" s="1" t="str">
        <f t="shared" si="18"/>
        <v>10</v>
      </c>
    </row>
    <row r="118" spans="1:17" ht="56.75" customHeight="1" x14ac:dyDescent="0.15">
      <c r="A118" s="25">
        <v>41</v>
      </c>
      <c r="B118" s="9">
        <v>116</v>
      </c>
      <c r="C118" s="15" t="s">
        <v>46</v>
      </c>
      <c r="D118" s="33" t="s">
        <v>47</v>
      </c>
      <c r="E118" s="18" t="s">
        <v>58</v>
      </c>
      <c r="F118" s="10" t="s">
        <v>97</v>
      </c>
      <c r="G118" s="10" t="s">
        <v>31</v>
      </c>
      <c r="H118" s="28" t="s">
        <v>84</v>
      </c>
      <c r="I118" s="10" t="s">
        <v>82</v>
      </c>
      <c r="J118" s="1" t="str">
        <f t="shared" si="11"/>
        <v>db.execSQL(levelString+"(41,\"Seitin bin temtimbat Jisas (Luk 4:1-13)\", 0, "+"\"temptation.jpg\" , "+"\"luke_4_1_13_a.txt\")")</v>
      </c>
      <c r="K118" s="1" t="str">
        <f t="shared" si="12"/>
        <v>db.execSQL("INSERT INTO $PUZZLE_TABLE_NAME ( $PUZZLE_COL_1, $PUZZLE_COL_2, $PUZZLE_COL_3,$PUZZLE_COL_4,$PUZZLE_COL_5,$PUZZLE_COL_6,$PUZZLE_COL_7,$PUZZLE_COL_8) VALUES(116,10 , 15,0,"+"\"kriol_luk_4_1_13.mp3\""+",41,3,10)")</v>
      </c>
      <c r="L118" s="1" t="str">
        <f t="shared" si="13"/>
        <v>+"\"kriol_luk_4_1_13.mp3\""+</v>
      </c>
      <c r="M118" s="1" t="str">
        <f t="shared" si="14"/>
        <v xml:space="preserve">10 </v>
      </c>
      <c r="N118" s="1" t="str">
        <f t="shared" si="16"/>
        <v>3</v>
      </c>
      <c r="O118" s="1" t="str">
        <f t="shared" si="15"/>
        <v>3</v>
      </c>
      <c r="P118" s="1" t="str">
        <f t="shared" si="17"/>
        <v>10</v>
      </c>
      <c r="Q118" s="1" t="str">
        <f t="shared" si="18"/>
        <v>10</v>
      </c>
    </row>
    <row r="119" spans="1:17" ht="56.75" customHeight="1" x14ac:dyDescent="0.15">
      <c r="A119" s="25">
        <v>42</v>
      </c>
      <c r="B119" s="9">
        <v>117</v>
      </c>
      <c r="C119" s="15" t="s">
        <v>53</v>
      </c>
      <c r="D119" s="33" t="s">
        <v>54</v>
      </c>
      <c r="E119" s="18" t="s">
        <v>59</v>
      </c>
      <c r="F119" s="10" t="s">
        <v>101</v>
      </c>
      <c r="G119" s="10" t="s">
        <v>31</v>
      </c>
      <c r="H119" s="28" t="s">
        <v>84</v>
      </c>
      <c r="I119" s="10" t="s">
        <v>82</v>
      </c>
      <c r="J119" s="1" t="str">
        <f t="shared" si="11"/>
        <v>db.execSQL(levelString+"(42,\"Jisas bin fidim 5,000 men (Mak 6:30-44)\", 0, "+"\"mak6.jpg\" , "+"\"mark_6_30_44_a.txt\")")</v>
      </c>
      <c r="K119" s="1" t="str">
        <f t="shared" si="12"/>
        <v>db.execSQL("INSERT INTO $PUZZLE_TABLE_NAME ( $PUZZLE_COL_1, $PUZZLE_COL_2, $PUZZLE_COL_3,$PUZZLE_COL_4,$PUZZLE_COL_5,$PUZZLE_COL_6,$PUZZLE_COL_7,$PUZZLE_COL_8) VALUES(117,10 , 15,0,"+"\"kriol_mrk_6_30_44_.mp3\""+",42,3,10)")</v>
      </c>
      <c r="L119" s="1" t="str">
        <f t="shared" si="13"/>
        <v>+"\"kriol_mrk_6_30_44_.mp3\""+</v>
      </c>
      <c r="M119" s="1" t="str">
        <f t="shared" si="14"/>
        <v xml:space="preserve">10 </v>
      </c>
      <c r="N119" s="1" t="str">
        <f t="shared" si="16"/>
        <v>3</v>
      </c>
      <c r="O119" s="1" t="str">
        <f t="shared" si="15"/>
        <v>3</v>
      </c>
      <c r="P119" s="1" t="str">
        <f t="shared" si="17"/>
        <v>10</v>
      </c>
      <c r="Q119" s="1" t="str">
        <f t="shared" si="18"/>
        <v>10</v>
      </c>
    </row>
    <row r="120" spans="1:17" ht="56.75" customHeight="1" x14ac:dyDescent="0.15">
      <c r="A120" s="25">
        <v>43</v>
      </c>
      <c r="B120" s="9">
        <v>118</v>
      </c>
      <c r="C120" s="15" t="s">
        <v>60</v>
      </c>
      <c r="D120" s="33" t="s">
        <v>61</v>
      </c>
      <c r="E120" s="18" t="s">
        <v>80</v>
      </c>
      <c r="F120" s="10" t="s">
        <v>102</v>
      </c>
      <c r="G120" s="10" t="s">
        <v>31</v>
      </c>
      <c r="H120" s="28" t="s">
        <v>84</v>
      </c>
      <c r="I120" s="10" t="s">
        <v>82</v>
      </c>
      <c r="J120" s="1" t="str">
        <f t="shared" si="11"/>
        <v>db.execSQL(levelString+"(43,\"Nogudbala spirit en bigibigi (Mak 5:1-20)\", 0, "+"\"mak5.jpg\" , "+"\"mark_5_1_20_a.txt\")")</v>
      </c>
      <c r="K120" s="1" t="str">
        <f t="shared" si="12"/>
        <v>db.execSQL("INSERT INTO $PUZZLE_TABLE_NAME ( $PUZZLE_COL_1, $PUZZLE_COL_2, $PUZZLE_COL_3,$PUZZLE_COL_4,$PUZZLE_COL_5,$PUZZLE_COL_6,$PUZZLE_COL_7,$PUZZLE_COL_8) VALUES(118,10 , 15,0,"+"\"kriol_mrk_5_1_20.mp3\""+",43,3,10)")</v>
      </c>
      <c r="L120" s="1" t="str">
        <f t="shared" si="13"/>
        <v>+"\"kriol_mrk_5_1_20.mp3\""+</v>
      </c>
      <c r="M120" s="1" t="str">
        <f t="shared" si="14"/>
        <v xml:space="preserve">10 </v>
      </c>
      <c r="N120" s="1" t="str">
        <f t="shared" si="16"/>
        <v>3</v>
      </c>
      <c r="O120" s="1" t="str">
        <f t="shared" si="15"/>
        <v>3</v>
      </c>
      <c r="P120" s="1" t="str">
        <f t="shared" si="17"/>
        <v>10</v>
      </c>
      <c r="Q120" s="1" t="str">
        <f t="shared" si="18"/>
        <v>10</v>
      </c>
    </row>
    <row r="121" spans="1:17" ht="56.75" customHeight="1" x14ac:dyDescent="0.15">
      <c r="A121" s="25">
        <v>44</v>
      </c>
      <c r="B121" s="9">
        <v>119</v>
      </c>
      <c r="C121" s="15" t="s">
        <v>74</v>
      </c>
      <c r="D121" s="33" t="s">
        <v>75</v>
      </c>
      <c r="E121" s="18" t="s">
        <v>81</v>
      </c>
      <c r="F121" s="28" t="s">
        <v>111</v>
      </c>
      <c r="G121" s="10" t="s">
        <v>31</v>
      </c>
      <c r="H121" s="28" t="s">
        <v>84</v>
      </c>
      <c r="I121" s="10" t="s">
        <v>82</v>
      </c>
      <c r="J121" s="1" t="str">
        <f t="shared" si="11"/>
        <v>db.execSQL(levelString+"(44,\"God bin meigim ebrijing (Jenasis 1:1-2:3)\", 0, "+"\"jenasis1.jpg\" , "+"\"genesis_1_2_1_4_a.txt\")")</v>
      </c>
      <c r="K121" s="1" t="str">
        <f t="shared" si="12"/>
        <v>db.execSQL("INSERT INTO $PUZZLE_TABLE_NAME ( $PUZZLE_COL_1, $PUZZLE_COL_2, $PUZZLE_COL_3,$PUZZLE_COL_4,$PUZZLE_COL_5,$PUZZLE_COL_6,$PUZZLE_COL_7,$PUZZLE_COL_8) VALUES(119,10 , 15,0,"+"\"kriol_gen_1_2_4.mp3\""+",44,3,10)")</v>
      </c>
      <c r="L121" s="1" t="str">
        <f t="shared" si="13"/>
        <v>+"\"kriol_gen_1_2_4.mp3\""+</v>
      </c>
      <c r="M121" s="1" t="str">
        <f t="shared" si="14"/>
        <v xml:space="preserve">10 </v>
      </c>
      <c r="N121" s="1" t="str">
        <f t="shared" si="16"/>
        <v>3</v>
      </c>
      <c r="O121" s="1" t="str">
        <f t="shared" si="15"/>
        <v>3</v>
      </c>
      <c r="P121" s="1" t="str">
        <f t="shared" si="17"/>
        <v>10</v>
      </c>
      <c r="Q121" s="1" t="str">
        <f t="shared" si="18"/>
        <v>10</v>
      </c>
    </row>
  </sheetData>
  <mergeCells count="1">
    <mergeCell ref="A1:I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Steps and puzzles 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2020-03-03T20:34:05Z</dcterms:created>
  <dcterms:modified xsi:type="dcterms:W3CDTF">2020-03-05T19:31:09Z</dcterms:modified>
</cp:coreProperties>
</file>